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https://icfonlinegbr-my.sharepoint.com/personal/52914_icf_com/Documents/Documents/OneNote Notebooks/DG EMPL SSM JAF/Spring 2023 run/JAF catalogues/"/>
    </mc:Choice>
  </mc:AlternateContent>
  <xr:revisionPtr revIDLastSave="118" documentId="13_ncr:1_{B8D51132-0940-4D01-8D6C-F90C0072429D}" xr6:coauthVersionLast="47" xr6:coauthVersionMax="47" xr10:uidLastSave="{FF041F38-CEA5-4470-A1F5-FA060E9078D5}"/>
  <bookViews>
    <workbookView xWindow="-108" yWindow="-108" windowWidth="23256" windowHeight="12576" xr2:uid="{00000000-000D-0000-FFFF-FFFF00000000}"/>
  </bookViews>
  <sheets>
    <sheet name="IndicatorsTable" sheetId="16" r:id="rId1"/>
    <sheet name="Countries" sheetId="17" r:id="rId2"/>
    <sheet name="Years" sheetId="18" r:id="rId3"/>
    <sheet name="Policies" sheetId="19" r:id="rId4"/>
    <sheet name="Eurobase" sheetId="3" r:id="rId5"/>
    <sheet name="Sources" sheetId="9" r:id="rId6"/>
    <sheet name="table description" sheetId="5" state="hidden" r:id="rId7"/>
    <sheet name="formulas" sheetId="7" state="hidden" r:id="rId8"/>
    <sheet name="breaks 2014" sheetId="13" r:id="rId9"/>
    <sheet name="documents" sheetId="12" r:id="rId10"/>
    <sheet name="04-05-22 not working indicators" sheetId="20" r:id="rId11"/>
  </sheets>
  <definedNames>
    <definedName name="_xlnm._FilterDatabase" localSheetId="8" hidden="1">'breaks 2014'!$A$18:$AD$317</definedName>
    <definedName name="_xlnm._FilterDatabase" localSheetId="0" hidden="1">IndicatorsTable!$A$1:$AQ$567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9" i="16" l="1"/>
  <c r="L80" i="16"/>
  <c r="L81" i="16" s="1"/>
  <c r="L82" i="16" s="1"/>
  <c r="L83" i="16" s="1"/>
  <c r="L84" i="16" s="1"/>
  <c r="L85" i="16" s="1"/>
  <c r="L86" i="16" s="1"/>
  <c r="L87" i="16" s="1"/>
  <c r="L88" i="16" s="1"/>
  <c r="L89" i="16" s="1"/>
  <c r="L90" i="16" s="1"/>
  <c r="L91" i="16" s="1"/>
  <c r="L92" i="16" s="1"/>
  <c r="L93" i="16" s="1"/>
  <c r="L94" i="16" s="1"/>
  <c r="L95" i="16" s="1"/>
  <c r="L96" i="16" s="1"/>
  <c r="L97" i="16" s="1"/>
  <c r="L98" i="16" s="1"/>
  <c r="L99" i="16" s="1"/>
  <c r="L100" i="16" s="1"/>
  <c r="L101" i="16" s="1"/>
  <c r="L102" i="16" s="1"/>
  <c r="L103" i="16" s="1"/>
  <c r="L104" i="16" s="1"/>
  <c r="L105" i="16" s="1"/>
  <c r="L106" i="16" s="1"/>
  <c r="L107" i="16" s="1"/>
  <c r="L108" i="16" s="1"/>
  <c r="L109" i="16" s="1"/>
  <c r="L110" i="16" s="1"/>
  <c r="L111" i="16" s="1"/>
  <c r="L112" i="16" s="1"/>
  <c r="L113" i="16" s="1"/>
  <c r="L114" i="16" s="1"/>
  <c r="L115" i="16" s="1"/>
  <c r="L116" i="16" s="1"/>
  <c r="L117" i="16" s="1"/>
  <c r="L118" i="16" s="1"/>
  <c r="L119" i="16" s="1"/>
  <c r="L120" i="16" s="1"/>
  <c r="L121" i="16" s="1"/>
  <c r="L122" i="16" s="1"/>
  <c r="L123" i="16" s="1"/>
  <c r="L124" i="16" s="1"/>
  <c r="L125" i="16" s="1"/>
  <c r="L126" i="16" s="1"/>
  <c r="L127" i="16" s="1"/>
  <c r="L128" i="16" s="1"/>
  <c r="L129" i="16" s="1"/>
  <c r="L130" i="16" s="1"/>
  <c r="L131" i="16" s="1"/>
  <c r="L132" i="16" s="1"/>
  <c r="L133" i="16" s="1"/>
  <c r="L134" i="16" s="1"/>
  <c r="L135" i="16" s="1"/>
  <c r="L136" i="16" s="1"/>
  <c r="L137" i="16" s="1"/>
  <c r="L138" i="16" s="1"/>
  <c r="L139" i="16" s="1"/>
  <c r="L140" i="16" s="1"/>
  <c r="L141" i="16" s="1"/>
  <c r="L142" i="16" s="1"/>
  <c r="L143" i="16" s="1"/>
  <c r="L144" i="16" s="1"/>
  <c r="L145" i="16" s="1"/>
  <c r="L146" i="16" s="1"/>
  <c r="L147" i="16" s="1"/>
  <c r="L148" i="16" s="1"/>
  <c r="L149" i="16" s="1"/>
  <c r="L150" i="16" s="1"/>
  <c r="L151" i="16" s="1"/>
  <c r="L152" i="16" s="1"/>
  <c r="L153" i="16" s="1"/>
  <c r="L154" i="16" s="1"/>
  <c r="L155" i="16" s="1"/>
  <c r="L156" i="16" s="1"/>
  <c r="L157" i="16" s="1"/>
  <c r="L158" i="16" s="1"/>
  <c r="L159" i="16" s="1"/>
  <c r="L160" i="16" s="1"/>
  <c r="L161" i="16" s="1"/>
  <c r="L162" i="16" s="1"/>
  <c r="L163" i="16" s="1"/>
  <c r="L164" i="16" s="1"/>
  <c r="L165" i="16" s="1"/>
  <c r="L166" i="16" s="1"/>
  <c r="L167" i="16" s="1"/>
  <c r="L168" i="16" s="1"/>
  <c r="L169" i="16" s="1"/>
  <c r="L170" i="16" s="1"/>
  <c r="L171" i="16" s="1"/>
  <c r="L172" i="16" s="1"/>
  <c r="L173" i="16" s="1"/>
  <c r="L174" i="16" s="1"/>
  <c r="L175" i="16" s="1"/>
  <c r="L176" i="16" s="1"/>
  <c r="L177" i="16" s="1"/>
  <c r="L178" i="16" s="1"/>
  <c r="L179" i="16" s="1"/>
  <c r="L180" i="16" s="1"/>
  <c r="L181" i="16" s="1"/>
  <c r="L182" i="16" s="1"/>
  <c r="L183" i="16" s="1"/>
  <c r="L184" i="16" s="1"/>
  <c r="L185" i="16" s="1"/>
  <c r="L186" i="16" s="1"/>
  <c r="L187" i="16" s="1"/>
  <c r="L188" i="16" s="1"/>
  <c r="L189" i="16" s="1"/>
  <c r="L190" i="16" s="1"/>
  <c r="L191" i="16" s="1"/>
  <c r="L192" i="16" s="1"/>
  <c r="L193" i="16" s="1"/>
  <c r="L194" i="16" s="1"/>
  <c r="L195" i="16" s="1"/>
  <c r="L196" i="16" s="1"/>
  <c r="L197" i="16" s="1"/>
  <c r="L198" i="16" s="1"/>
  <c r="L199" i="16" s="1"/>
  <c r="L200" i="16" s="1"/>
  <c r="L201" i="16" s="1"/>
  <c r="L202" i="16" s="1"/>
  <c r="L203" i="16" s="1"/>
  <c r="L204" i="16" s="1"/>
  <c r="L205" i="16" s="1"/>
  <c r="L206" i="16" s="1"/>
  <c r="L207" i="16" s="1"/>
  <c r="L208" i="16" s="1"/>
  <c r="L209" i="16" s="1"/>
  <c r="L210" i="16" s="1"/>
  <c r="L211" i="16" s="1"/>
  <c r="L212" i="16" s="1"/>
  <c r="L213" i="16" s="1"/>
  <c r="L214" i="16" s="1"/>
  <c r="L215" i="16" s="1"/>
  <c r="L216" i="16" s="1"/>
  <c r="L217" i="16" s="1"/>
  <c r="L218" i="16" s="1"/>
  <c r="L219" i="16" s="1"/>
  <c r="L220" i="16" s="1"/>
  <c r="L221" i="16" s="1"/>
  <c r="L222" i="16" s="1"/>
  <c r="L223" i="16" s="1"/>
  <c r="L224" i="16" s="1"/>
  <c r="L225" i="16" s="1"/>
  <c r="L226" i="16" s="1"/>
  <c r="L227" i="16" s="1"/>
  <c r="L228" i="16" s="1"/>
  <c r="L229" i="16" s="1"/>
  <c r="L230" i="16" s="1"/>
  <c r="L231" i="16" s="1"/>
  <c r="L232" i="16" s="1"/>
  <c r="L233" i="16" s="1"/>
  <c r="L234" i="16" s="1"/>
  <c r="L235" i="16" s="1"/>
  <c r="L236" i="16" s="1"/>
  <c r="L237" i="16" s="1"/>
  <c r="L238" i="16" s="1"/>
  <c r="L239" i="16" s="1"/>
  <c r="L240" i="16" s="1"/>
  <c r="L241" i="16" s="1"/>
  <c r="L242" i="16" s="1"/>
  <c r="L243" i="16" s="1"/>
  <c r="L244" i="16" s="1"/>
  <c r="L245" i="16" s="1"/>
  <c r="L246" i="16" s="1"/>
  <c r="L247" i="16" s="1"/>
  <c r="L248" i="16" s="1"/>
  <c r="L249" i="16" s="1"/>
  <c r="L250" i="16" s="1"/>
  <c r="L251" i="16" s="1"/>
  <c r="L252" i="16" s="1"/>
  <c r="L253" i="16" s="1"/>
  <c r="L254" i="16" s="1"/>
  <c r="L255" i="16" s="1"/>
  <c r="L256" i="16" s="1"/>
  <c r="L257" i="16" s="1"/>
  <c r="L258" i="16" s="1"/>
  <c r="L259" i="16" s="1"/>
  <c r="L260" i="16" s="1"/>
  <c r="L261" i="16" s="1"/>
  <c r="L262" i="16" s="1"/>
  <c r="L263" i="16" s="1"/>
  <c r="L264" i="16" s="1"/>
  <c r="L265" i="16" s="1"/>
  <c r="L266" i="16" s="1"/>
  <c r="L267" i="16" s="1"/>
  <c r="L268" i="16" s="1"/>
  <c r="L269" i="16" s="1"/>
  <c r="L270" i="16" s="1"/>
  <c r="L271" i="16" s="1"/>
  <c r="L272" i="16" s="1"/>
  <c r="L273" i="16" s="1"/>
  <c r="L274" i="16" s="1"/>
  <c r="L275" i="16" s="1"/>
  <c r="L276" i="16" s="1"/>
  <c r="L277" i="16" s="1"/>
  <c r="L278" i="16" s="1"/>
  <c r="L279" i="16" s="1"/>
  <c r="L280" i="16" s="1"/>
  <c r="L281" i="16" s="1"/>
  <c r="L282" i="16" s="1"/>
  <c r="L283" i="16" s="1"/>
  <c r="L284" i="16" s="1"/>
  <c r="L285" i="16" s="1"/>
  <c r="L286" i="16" s="1"/>
  <c r="L287" i="16" s="1"/>
  <c r="L288" i="16" s="1"/>
  <c r="L289" i="16" s="1"/>
  <c r="L290" i="16" s="1"/>
  <c r="L291" i="16" s="1"/>
  <c r="L292" i="16" s="1"/>
  <c r="L293" i="16" s="1"/>
  <c r="L294" i="16" s="1"/>
  <c r="L295" i="16" s="1"/>
  <c r="L296" i="16" s="1"/>
  <c r="L297" i="16" s="1"/>
  <c r="L298" i="16" s="1"/>
  <c r="L299" i="16" s="1"/>
  <c r="L300" i="16" s="1"/>
  <c r="L301" i="16" s="1"/>
  <c r="L302" i="16" s="1"/>
  <c r="L303" i="16" s="1"/>
  <c r="L304" i="16" s="1"/>
  <c r="L305" i="16" s="1"/>
  <c r="L306" i="16" s="1"/>
  <c r="L307" i="16" s="1"/>
  <c r="L308" i="16" s="1"/>
  <c r="L309" i="16" s="1"/>
  <c r="L310" i="16" s="1"/>
  <c r="L311" i="16" s="1"/>
  <c r="L312" i="16" s="1"/>
  <c r="L313" i="16" s="1"/>
  <c r="L314" i="16" s="1"/>
  <c r="L315" i="16" s="1"/>
  <c r="L316" i="16" s="1"/>
  <c r="L317" i="16" s="1"/>
  <c r="L318" i="16" s="1"/>
  <c r="L319" i="16" s="1"/>
  <c r="L320" i="16" s="1"/>
  <c r="L321" i="16" s="1"/>
  <c r="L322" i="16" s="1"/>
  <c r="L323" i="16" s="1"/>
  <c r="L324" i="16" s="1"/>
  <c r="L325" i="16" s="1"/>
  <c r="L326" i="16" s="1"/>
  <c r="L327" i="16" s="1"/>
  <c r="L328" i="16" s="1"/>
  <c r="L329" i="16" s="1"/>
  <c r="L330" i="16" s="1"/>
  <c r="L331" i="16" s="1"/>
  <c r="L332" i="16" s="1"/>
  <c r="L333" i="16" s="1"/>
  <c r="L334" i="16" s="1"/>
  <c r="L335" i="16" s="1"/>
  <c r="L336" i="16" s="1"/>
  <c r="L337" i="16" s="1"/>
  <c r="L338" i="16" s="1"/>
  <c r="L339" i="16" s="1"/>
  <c r="L340" i="16" s="1"/>
  <c r="L341" i="16" s="1"/>
  <c r="L342" i="16" s="1"/>
  <c r="L343" i="16" s="1"/>
  <c r="L344" i="16" s="1"/>
  <c r="L345" i="16" s="1"/>
  <c r="L346" i="16" s="1"/>
  <c r="L347" i="16" s="1"/>
  <c r="L348" i="16" s="1"/>
  <c r="L349" i="16" s="1"/>
  <c r="L350" i="16" s="1"/>
  <c r="L351" i="16" s="1"/>
  <c r="L352" i="16" s="1"/>
  <c r="L353" i="16" s="1"/>
  <c r="L354" i="16" s="1"/>
  <c r="L355" i="16" s="1"/>
  <c r="L356" i="16" s="1"/>
  <c r="L357" i="16" s="1"/>
  <c r="L358" i="16" s="1"/>
  <c r="L359" i="16" s="1"/>
  <c r="L360" i="16" s="1"/>
  <c r="L361" i="16" s="1"/>
  <c r="L362" i="16" s="1"/>
  <c r="L363" i="16" s="1"/>
  <c r="L364" i="16" s="1"/>
  <c r="L365" i="16" s="1"/>
  <c r="L366" i="16" s="1"/>
  <c r="L367" i="16" s="1"/>
  <c r="L368" i="16" s="1"/>
  <c r="L369" i="16" s="1"/>
  <c r="L370" i="16" s="1"/>
  <c r="L371" i="16" s="1"/>
  <c r="L372" i="16" s="1"/>
  <c r="L373" i="16" s="1"/>
  <c r="L374" i="16" s="1"/>
  <c r="L375" i="16" s="1"/>
  <c r="L376" i="16" s="1"/>
  <c r="L377" i="16" s="1"/>
  <c r="L378" i="16" s="1"/>
  <c r="L379" i="16" s="1"/>
  <c r="L380" i="16" s="1"/>
  <c r="L381" i="16" s="1"/>
  <c r="L382" i="16" s="1"/>
  <c r="L383" i="16" s="1"/>
  <c r="L384" i="16" s="1"/>
  <c r="L385" i="16" s="1"/>
  <c r="L386" i="16" s="1"/>
  <c r="L387" i="16" s="1"/>
  <c r="L388" i="16" s="1"/>
  <c r="L389" i="16" s="1"/>
  <c r="L390" i="16" s="1"/>
  <c r="L391" i="16" s="1"/>
  <c r="L392" i="16" s="1"/>
  <c r="L393" i="16" s="1"/>
  <c r="L394" i="16" s="1"/>
  <c r="L395" i="16" s="1"/>
  <c r="L396" i="16" s="1"/>
  <c r="L397" i="16" s="1"/>
  <c r="L398" i="16" s="1"/>
  <c r="L399" i="16" s="1"/>
  <c r="L400" i="16" s="1"/>
  <c r="L401" i="16" s="1"/>
  <c r="L402" i="16" s="1"/>
  <c r="L403" i="16" s="1"/>
  <c r="L404" i="16" s="1"/>
  <c r="L405" i="16" s="1"/>
  <c r="L406" i="16" s="1"/>
  <c r="L407" i="16" s="1"/>
  <c r="L408" i="16" s="1"/>
  <c r="L409" i="16" s="1"/>
  <c r="L410" i="16" s="1"/>
  <c r="L411" i="16" s="1"/>
  <c r="L412" i="16" s="1"/>
  <c r="L413" i="16" s="1"/>
  <c r="L414" i="16" s="1"/>
  <c r="L415" i="16" s="1"/>
  <c r="L416" i="16" s="1"/>
  <c r="L417" i="16" s="1"/>
  <c r="L418" i="16" s="1"/>
  <c r="L419" i="16" s="1"/>
  <c r="L420" i="16" s="1"/>
  <c r="L421" i="16" s="1"/>
  <c r="L422" i="16" s="1"/>
  <c r="L423" i="16" s="1"/>
  <c r="L424" i="16" s="1"/>
  <c r="L425" i="16" s="1"/>
  <c r="L426" i="16" s="1"/>
  <c r="L427" i="16" s="1"/>
  <c r="L428" i="16" s="1"/>
  <c r="L429" i="16" s="1"/>
  <c r="L430" i="16" s="1"/>
  <c r="L431" i="16" s="1"/>
  <c r="L432" i="16" s="1"/>
  <c r="L433" i="16" s="1"/>
  <c r="L434" i="16" s="1"/>
  <c r="L435" i="16" s="1"/>
  <c r="L436" i="16" s="1"/>
  <c r="L437" i="16" s="1"/>
  <c r="L438" i="16" s="1"/>
  <c r="L439" i="16" s="1"/>
  <c r="L440" i="16" s="1"/>
  <c r="L441" i="16" s="1"/>
  <c r="L442" i="16" s="1"/>
  <c r="L443" i="16" s="1"/>
  <c r="L444" i="16" s="1"/>
  <c r="L445" i="16" s="1"/>
  <c r="L446" i="16" s="1"/>
  <c r="L447" i="16" s="1"/>
  <c r="L448" i="16" s="1"/>
  <c r="L449" i="16" s="1"/>
  <c r="L450" i="16" s="1"/>
  <c r="L451" i="16" s="1"/>
  <c r="L452" i="16" s="1"/>
  <c r="L453" i="16" s="1"/>
  <c r="L454" i="16" s="1"/>
  <c r="L455" i="16" s="1"/>
  <c r="L456" i="16" s="1"/>
  <c r="L457" i="16" s="1"/>
  <c r="L458" i="16" s="1"/>
  <c r="L459" i="16" s="1"/>
  <c r="L460" i="16" s="1"/>
  <c r="L461" i="16" s="1"/>
  <c r="L462" i="16" s="1"/>
  <c r="L463" i="16" s="1"/>
  <c r="L464" i="16" s="1"/>
  <c r="L465" i="16" s="1"/>
  <c r="L466" i="16" s="1"/>
  <c r="L467" i="16" s="1"/>
  <c r="L468" i="16" s="1"/>
  <c r="L469" i="16" s="1"/>
  <c r="L470" i="16" s="1"/>
  <c r="L471" i="16" s="1"/>
  <c r="L472" i="16" s="1"/>
  <c r="L473" i="16" s="1"/>
  <c r="L474" i="16" s="1"/>
  <c r="L475" i="16" s="1"/>
  <c r="L476" i="16" s="1"/>
  <c r="L477" i="16" s="1"/>
  <c r="L478" i="16" s="1"/>
  <c r="L479" i="16" s="1"/>
  <c r="L480" i="16" s="1"/>
  <c r="L481" i="16" s="1"/>
  <c r="L482" i="16" s="1"/>
  <c r="L483" i="16" s="1"/>
  <c r="L484" i="16" s="1"/>
  <c r="L485" i="16" s="1"/>
  <c r="L486" i="16" s="1"/>
  <c r="L487" i="16" s="1"/>
  <c r="L488" i="16" s="1"/>
  <c r="L489" i="16" s="1"/>
  <c r="L490" i="16" s="1"/>
  <c r="L491" i="16" s="1"/>
  <c r="L492" i="16" s="1"/>
  <c r="L493" i="16" s="1"/>
  <c r="L494" i="16" s="1"/>
  <c r="L495" i="16" s="1"/>
  <c r="L496" i="16" s="1"/>
  <c r="L497" i="16" s="1"/>
  <c r="L498" i="16" s="1"/>
  <c r="L499" i="16" s="1"/>
  <c r="L500" i="16" s="1"/>
  <c r="L501" i="16" s="1"/>
  <c r="L502" i="16" s="1"/>
  <c r="L503" i="16" s="1"/>
  <c r="L504" i="16" s="1"/>
  <c r="L505" i="16" s="1"/>
  <c r="L506" i="16" s="1"/>
  <c r="L507" i="16" s="1"/>
  <c r="L508" i="16" s="1"/>
  <c r="L509" i="16" s="1"/>
  <c r="L510" i="16" s="1"/>
  <c r="L511" i="16" s="1"/>
  <c r="L512" i="16" s="1"/>
  <c r="L513" i="16" s="1"/>
  <c r="L514" i="16" s="1"/>
  <c r="L515" i="16" s="1"/>
  <c r="L516" i="16" s="1"/>
  <c r="L517" i="16" s="1"/>
  <c r="L518" i="16" s="1"/>
  <c r="L519" i="16" s="1"/>
  <c r="L520" i="16" s="1"/>
  <c r="L521" i="16" s="1"/>
  <c r="L522" i="16" s="1"/>
  <c r="L523" i="16" s="1"/>
  <c r="L524" i="16" s="1"/>
  <c r="L525" i="16" s="1"/>
  <c r="L526" i="16" s="1"/>
  <c r="L527" i="16" s="1"/>
  <c r="L528" i="16" s="1"/>
  <c r="L529" i="16" s="1"/>
  <c r="L530" i="16" s="1"/>
  <c r="L531" i="16" s="1"/>
  <c r="L532" i="16" s="1"/>
  <c r="L533" i="16" s="1"/>
  <c r="L534" i="16" s="1"/>
  <c r="L535" i="16" s="1"/>
  <c r="L536" i="16" s="1"/>
  <c r="L537" i="16" s="1"/>
  <c r="L538" i="16" s="1"/>
  <c r="L539" i="16" s="1"/>
  <c r="L540" i="16" s="1"/>
  <c r="L541" i="16" s="1"/>
  <c r="L542" i="16" s="1"/>
  <c r="L543" i="16" s="1"/>
  <c r="L544" i="16" s="1"/>
  <c r="L545" i="16" s="1"/>
  <c r="L546" i="16" s="1"/>
  <c r="L547" i="16" s="1"/>
  <c r="L548" i="16" s="1"/>
  <c r="L549" i="16" s="1"/>
  <c r="L550" i="16" s="1"/>
  <c r="L551" i="16" s="1"/>
  <c r="L552" i="16" s="1"/>
  <c r="L553" i="16" s="1"/>
  <c r="L554" i="16" s="1"/>
  <c r="L555" i="16" s="1"/>
  <c r="L556" i="16" s="1"/>
  <c r="L557" i="16" s="1"/>
  <c r="L558" i="16" s="1"/>
  <c r="L559" i="16" s="1"/>
  <c r="L560" i="16" s="1"/>
  <c r="L561" i="16" s="1"/>
  <c r="L562" i="16" s="1"/>
  <c r="L563" i="16" s="1"/>
  <c r="L564" i="16" s="1"/>
  <c r="L565" i="16" s="1"/>
  <c r="L566" i="16" s="1"/>
  <c r="L567" i="16" s="1"/>
  <c r="N79" i="16"/>
  <c r="N80" i="16"/>
  <c r="N81" i="16" s="1"/>
  <c r="N82" i="16" s="1"/>
  <c r="N83" i="16" s="1"/>
  <c r="N84" i="16" s="1"/>
  <c r="N85" i="16" s="1"/>
  <c r="N86" i="16" s="1"/>
  <c r="N87" i="16" s="1"/>
  <c r="N88" i="16" s="1"/>
  <c r="N89" i="16" s="1"/>
  <c r="N90" i="16" s="1"/>
  <c r="N91" i="16" s="1"/>
  <c r="N92" i="16" s="1"/>
  <c r="N93" i="16" s="1"/>
  <c r="N94" i="16" s="1"/>
  <c r="N95" i="16" s="1"/>
  <c r="N96" i="16" s="1"/>
  <c r="N97" i="16" s="1"/>
  <c r="N98" i="16" s="1"/>
  <c r="N99" i="16" s="1"/>
  <c r="N100" i="16" s="1"/>
  <c r="N101" i="16" s="1"/>
  <c r="N102" i="16" s="1"/>
  <c r="N103" i="16" s="1"/>
  <c r="N104" i="16" s="1"/>
  <c r="N105" i="16" s="1"/>
  <c r="N106" i="16" s="1"/>
  <c r="N107" i="16" s="1"/>
  <c r="N108" i="16" s="1"/>
  <c r="N109" i="16" s="1"/>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N129" i="16" s="1"/>
  <c r="N130" i="16" s="1"/>
  <c r="N131" i="16" s="1"/>
  <c r="N132" i="16" s="1"/>
  <c r="N133" i="16" s="1"/>
  <c r="N134" i="16" s="1"/>
  <c r="N135" i="16" s="1"/>
  <c r="N136" i="16" s="1"/>
  <c r="N137" i="16" s="1"/>
  <c r="N138" i="16" s="1"/>
  <c r="N139" i="16" s="1"/>
  <c r="N140" i="16" s="1"/>
  <c r="N141" i="16" s="1"/>
  <c r="N142" i="16" s="1"/>
  <c r="N143" i="16" s="1"/>
  <c r="N144" i="16" s="1"/>
  <c r="N145" i="16" s="1"/>
  <c r="N146" i="16" s="1"/>
  <c r="N147" i="16" s="1"/>
  <c r="N148" i="16" s="1"/>
  <c r="N149" i="16" s="1"/>
  <c r="N150" i="16" s="1"/>
  <c r="N151" i="16" s="1"/>
  <c r="N152" i="16" s="1"/>
  <c r="N153" i="16" s="1"/>
  <c r="N154" i="16" s="1"/>
  <c r="N155" i="16" s="1"/>
  <c r="N156" i="16" s="1"/>
  <c r="N157" i="16" s="1"/>
  <c r="N158" i="16" s="1"/>
  <c r="N159" i="16" s="1"/>
  <c r="N160" i="16" s="1"/>
  <c r="N161" i="16" s="1"/>
  <c r="N162" i="16" s="1"/>
  <c r="N163" i="16" s="1"/>
  <c r="N164" i="16" s="1"/>
  <c r="N165" i="16" s="1"/>
  <c r="N166" i="16" s="1"/>
  <c r="N167" i="16" s="1"/>
  <c r="N168" i="16" s="1"/>
  <c r="N169" i="16" s="1"/>
  <c r="N170" i="16" s="1"/>
  <c r="N171" i="16" s="1"/>
  <c r="N172" i="16" s="1"/>
  <c r="N173" i="16" s="1"/>
  <c r="N174" i="16" s="1"/>
  <c r="N175" i="16" s="1"/>
  <c r="N176" i="16" s="1"/>
  <c r="N177" i="16" s="1"/>
  <c r="N178" i="16" s="1"/>
  <c r="N179" i="16" s="1"/>
  <c r="N180" i="16" s="1"/>
  <c r="N181" i="16" s="1"/>
  <c r="N182" i="16" s="1"/>
  <c r="N183" i="16" s="1"/>
  <c r="N184" i="16" s="1"/>
  <c r="N185" i="16" s="1"/>
  <c r="N186" i="16" s="1"/>
  <c r="N187" i="16" s="1"/>
  <c r="N188" i="16" s="1"/>
  <c r="N189" i="16" s="1"/>
  <c r="N190" i="16" s="1"/>
  <c r="N191" i="16" s="1"/>
  <c r="N192" i="16" s="1"/>
  <c r="N193" i="16" s="1"/>
  <c r="N194" i="16" s="1"/>
  <c r="N195" i="16" s="1"/>
  <c r="N196" i="16" s="1"/>
  <c r="N197" i="16" s="1"/>
  <c r="N198" i="16" s="1"/>
  <c r="N199" i="16" s="1"/>
  <c r="N200" i="16" s="1"/>
  <c r="N201" i="16" s="1"/>
  <c r="N202" i="16" s="1"/>
  <c r="N203" i="16" s="1"/>
  <c r="N204" i="16" s="1"/>
  <c r="N205" i="16" s="1"/>
  <c r="N206" i="16" s="1"/>
  <c r="N207" i="16" s="1"/>
  <c r="N208" i="16" s="1"/>
  <c r="N209" i="16" s="1"/>
  <c r="N210" i="16" s="1"/>
  <c r="N211" i="16" s="1"/>
  <c r="N212" i="16" s="1"/>
  <c r="N213" i="16" s="1"/>
  <c r="N214" i="16" s="1"/>
  <c r="N215" i="16" s="1"/>
  <c r="N216" i="16" s="1"/>
  <c r="N217" i="16" s="1"/>
  <c r="N218" i="16" s="1"/>
  <c r="N219" i="16" s="1"/>
  <c r="N220" i="16" s="1"/>
  <c r="N221" i="16" s="1"/>
  <c r="N222" i="16" s="1"/>
  <c r="N223" i="16" s="1"/>
  <c r="N224" i="16" s="1"/>
  <c r="N225" i="16" s="1"/>
  <c r="N226" i="16" s="1"/>
  <c r="N227" i="16" s="1"/>
  <c r="N228" i="16" s="1"/>
  <c r="N229" i="16" s="1"/>
  <c r="N230" i="16" s="1"/>
  <c r="N231" i="16" s="1"/>
  <c r="N232" i="16" s="1"/>
  <c r="N233" i="16" s="1"/>
  <c r="N234" i="16" s="1"/>
  <c r="N235" i="16" s="1"/>
  <c r="N236" i="16" s="1"/>
  <c r="N237" i="16" s="1"/>
  <c r="N238" i="16" s="1"/>
  <c r="N239" i="16" s="1"/>
  <c r="N240" i="16" s="1"/>
  <c r="N241" i="16" s="1"/>
  <c r="N242" i="16" s="1"/>
  <c r="N243" i="16" s="1"/>
  <c r="N244" i="16" s="1"/>
  <c r="N245" i="16" s="1"/>
  <c r="N246" i="16" s="1"/>
  <c r="N247" i="16" s="1"/>
  <c r="N248" i="16" s="1"/>
  <c r="N249" i="16" s="1"/>
  <c r="N250" i="16" s="1"/>
  <c r="N251" i="16" s="1"/>
  <c r="N252" i="16" s="1"/>
  <c r="N253" i="16" s="1"/>
  <c r="N254" i="16" s="1"/>
  <c r="N255" i="16" s="1"/>
  <c r="N256" i="16" s="1"/>
  <c r="N257" i="16" s="1"/>
  <c r="N258" i="16" s="1"/>
  <c r="N259" i="16" s="1"/>
  <c r="N260" i="16" s="1"/>
  <c r="N261" i="16" s="1"/>
  <c r="N262" i="16" s="1"/>
  <c r="N263" i="16" s="1"/>
  <c r="N264" i="16" s="1"/>
  <c r="N265" i="16" s="1"/>
  <c r="N266" i="16" s="1"/>
  <c r="N267" i="16" s="1"/>
  <c r="N268" i="16" s="1"/>
  <c r="N269" i="16" s="1"/>
  <c r="N270" i="16" s="1"/>
  <c r="N271" i="16" s="1"/>
  <c r="N272" i="16" s="1"/>
  <c r="N273" i="16" s="1"/>
  <c r="N274" i="16" s="1"/>
  <c r="N275" i="16" s="1"/>
  <c r="N276" i="16" s="1"/>
  <c r="N277" i="16" s="1"/>
  <c r="N278" i="16" s="1"/>
  <c r="N279" i="16" s="1"/>
  <c r="N280" i="16" s="1"/>
  <c r="N281" i="16" s="1"/>
  <c r="N282" i="16" s="1"/>
  <c r="N283" i="16" s="1"/>
  <c r="N284" i="16" s="1"/>
  <c r="N285" i="16" s="1"/>
  <c r="N286" i="16" s="1"/>
  <c r="N287" i="16" s="1"/>
  <c r="N288" i="16" s="1"/>
  <c r="N289" i="16" s="1"/>
  <c r="N290" i="16" s="1"/>
  <c r="N291" i="16" s="1"/>
  <c r="N292" i="16" s="1"/>
  <c r="N293" i="16" s="1"/>
  <c r="N294" i="16" s="1"/>
  <c r="N295" i="16" s="1"/>
  <c r="N296" i="16" s="1"/>
  <c r="N297" i="16" s="1"/>
  <c r="N298" i="16" s="1"/>
  <c r="N299" i="16" s="1"/>
  <c r="N300" i="16" s="1"/>
  <c r="N301" i="16" s="1"/>
  <c r="N302" i="16" s="1"/>
  <c r="N303" i="16" s="1"/>
  <c r="N304" i="16" s="1"/>
  <c r="N305" i="16" s="1"/>
  <c r="N306" i="16" s="1"/>
  <c r="N307" i="16" s="1"/>
  <c r="N308" i="16" s="1"/>
  <c r="N309" i="16" s="1"/>
  <c r="N310" i="16" s="1"/>
  <c r="N311" i="16" s="1"/>
  <c r="N312" i="16" s="1"/>
  <c r="N313" i="16" s="1"/>
  <c r="N314" i="16" s="1"/>
  <c r="N315" i="16" s="1"/>
  <c r="N316" i="16" s="1"/>
  <c r="N317" i="16" s="1"/>
  <c r="N318" i="16" s="1"/>
  <c r="N319" i="16" s="1"/>
  <c r="N320" i="16" s="1"/>
  <c r="N321" i="16" s="1"/>
  <c r="N322" i="16" s="1"/>
  <c r="N323" i="16" s="1"/>
  <c r="N324" i="16" s="1"/>
  <c r="N325" i="16" s="1"/>
  <c r="N326" i="16" s="1"/>
  <c r="N327" i="16" s="1"/>
  <c r="N328" i="16" s="1"/>
  <c r="N329" i="16" s="1"/>
  <c r="N330" i="16" s="1"/>
  <c r="N331" i="16" s="1"/>
  <c r="N332" i="16" s="1"/>
  <c r="N333" i="16" s="1"/>
  <c r="N334" i="16" s="1"/>
  <c r="N335" i="16" s="1"/>
  <c r="N336" i="16" s="1"/>
  <c r="N337" i="16" s="1"/>
  <c r="N338" i="16" s="1"/>
  <c r="N339" i="16" s="1"/>
  <c r="N340" i="16" s="1"/>
  <c r="N341" i="16" s="1"/>
  <c r="N342" i="16" s="1"/>
  <c r="N343" i="16" s="1"/>
  <c r="N344" i="16" s="1"/>
  <c r="N345" i="16" s="1"/>
  <c r="N346" i="16" s="1"/>
  <c r="N347" i="16" s="1"/>
  <c r="N348" i="16" s="1"/>
  <c r="N349" i="16" s="1"/>
  <c r="N350" i="16" s="1"/>
  <c r="N351" i="16" s="1"/>
  <c r="N352" i="16" s="1"/>
  <c r="N353" i="16" s="1"/>
  <c r="N354" i="16" s="1"/>
  <c r="N355" i="16" s="1"/>
  <c r="N356" i="16" s="1"/>
  <c r="N357" i="16" s="1"/>
  <c r="N358" i="16" s="1"/>
  <c r="N359" i="16" s="1"/>
  <c r="N360" i="16" s="1"/>
  <c r="N361" i="16" s="1"/>
  <c r="N362" i="16" s="1"/>
  <c r="N363" i="16" s="1"/>
  <c r="N364" i="16" s="1"/>
  <c r="N365" i="16" s="1"/>
  <c r="N366" i="16" s="1"/>
  <c r="N367" i="16" s="1"/>
  <c r="N368" i="16" s="1"/>
  <c r="N369" i="16" s="1"/>
  <c r="N370" i="16" s="1"/>
  <c r="N371" i="16" s="1"/>
  <c r="N372" i="16" s="1"/>
  <c r="N373" i="16" s="1"/>
  <c r="N374" i="16" s="1"/>
  <c r="N375" i="16" s="1"/>
  <c r="N376" i="16" s="1"/>
  <c r="N377" i="16" s="1"/>
  <c r="N378" i="16" s="1"/>
  <c r="N379" i="16" s="1"/>
  <c r="N380" i="16" s="1"/>
  <c r="N381" i="16" s="1"/>
  <c r="N382" i="16" s="1"/>
  <c r="N383" i="16" s="1"/>
  <c r="N384" i="16" s="1"/>
  <c r="N385" i="16" s="1"/>
  <c r="N386" i="16" s="1"/>
  <c r="N387" i="16" s="1"/>
  <c r="N388" i="16" s="1"/>
  <c r="N389" i="16" s="1"/>
  <c r="N390" i="16" s="1"/>
  <c r="N391" i="16" s="1"/>
  <c r="N392" i="16" s="1"/>
  <c r="N393" i="16" s="1"/>
  <c r="N394" i="16" s="1"/>
  <c r="N395" i="16" s="1"/>
  <c r="N396" i="16" s="1"/>
  <c r="N397" i="16" s="1"/>
  <c r="N398" i="16" s="1"/>
  <c r="N399" i="16" s="1"/>
  <c r="N400" i="16" s="1"/>
  <c r="N401" i="16" s="1"/>
  <c r="N402" i="16" s="1"/>
  <c r="N403" i="16" s="1"/>
  <c r="N404" i="16" s="1"/>
  <c r="N405" i="16" s="1"/>
  <c r="N406" i="16" s="1"/>
  <c r="N407" i="16" s="1"/>
  <c r="N408" i="16" s="1"/>
  <c r="N409" i="16" s="1"/>
  <c r="N410" i="16" s="1"/>
  <c r="N411" i="16" s="1"/>
  <c r="N412" i="16" s="1"/>
  <c r="N413" i="16" s="1"/>
  <c r="N414" i="16" s="1"/>
  <c r="N415" i="16" s="1"/>
  <c r="N416" i="16" s="1"/>
  <c r="N417" i="16" s="1"/>
  <c r="N418" i="16" s="1"/>
  <c r="N419" i="16" s="1"/>
  <c r="N420" i="16" s="1"/>
  <c r="N421" i="16" s="1"/>
  <c r="N422" i="16" s="1"/>
  <c r="N423" i="16" s="1"/>
  <c r="N424" i="16" s="1"/>
  <c r="N425" i="16" s="1"/>
  <c r="N426" i="16" s="1"/>
  <c r="N427" i="16" s="1"/>
  <c r="N428" i="16" s="1"/>
  <c r="N429" i="16" s="1"/>
  <c r="N430" i="16" s="1"/>
  <c r="N431" i="16" s="1"/>
  <c r="N432" i="16" s="1"/>
  <c r="N433" i="16" s="1"/>
  <c r="N434" i="16" s="1"/>
  <c r="N435" i="16" s="1"/>
  <c r="N436" i="16" s="1"/>
  <c r="N437" i="16" s="1"/>
  <c r="N438" i="16" s="1"/>
  <c r="N439" i="16" s="1"/>
  <c r="N440" i="16" s="1"/>
  <c r="N441" i="16" s="1"/>
  <c r="N442" i="16" s="1"/>
  <c r="N443" i="16" s="1"/>
  <c r="N444" i="16" s="1"/>
  <c r="N445" i="16" s="1"/>
  <c r="N446" i="16" s="1"/>
  <c r="N447" i="16" s="1"/>
  <c r="N448" i="16" s="1"/>
  <c r="N449" i="16" s="1"/>
  <c r="N450" i="16" s="1"/>
  <c r="N451" i="16" s="1"/>
  <c r="N452" i="16" s="1"/>
  <c r="N453" i="16" s="1"/>
  <c r="N454" i="16" s="1"/>
  <c r="N455" i="16" s="1"/>
  <c r="N456" i="16" s="1"/>
  <c r="N457" i="16" s="1"/>
  <c r="N458" i="16" s="1"/>
  <c r="N459" i="16" s="1"/>
  <c r="N460" i="16" s="1"/>
  <c r="N461" i="16" s="1"/>
  <c r="N462" i="16" s="1"/>
  <c r="N463" i="16" s="1"/>
  <c r="N464" i="16" s="1"/>
  <c r="N465" i="16" s="1"/>
  <c r="N466" i="16" s="1"/>
  <c r="N467" i="16" s="1"/>
  <c r="N468" i="16" s="1"/>
  <c r="N469" i="16" s="1"/>
  <c r="N470" i="16" s="1"/>
  <c r="N471" i="16" s="1"/>
  <c r="N472" i="16" s="1"/>
  <c r="N473" i="16" s="1"/>
  <c r="N474" i="16" s="1"/>
  <c r="N475" i="16" s="1"/>
  <c r="N476" i="16" s="1"/>
  <c r="N477" i="16" s="1"/>
  <c r="N478" i="16" s="1"/>
  <c r="N479" i="16" s="1"/>
  <c r="N480" i="16" s="1"/>
  <c r="N481" i="16" s="1"/>
  <c r="N482" i="16" s="1"/>
  <c r="N483" i="16" s="1"/>
  <c r="N484" i="16" s="1"/>
  <c r="N485" i="16" s="1"/>
  <c r="N486" i="16" s="1"/>
  <c r="N487" i="16" s="1"/>
  <c r="N488" i="16" s="1"/>
  <c r="N489" i="16" s="1"/>
  <c r="N490" i="16" s="1"/>
  <c r="N491" i="16" s="1"/>
  <c r="N492" i="16" s="1"/>
  <c r="N493" i="16" s="1"/>
  <c r="N494" i="16" s="1"/>
  <c r="N495" i="16" s="1"/>
  <c r="N496" i="16" s="1"/>
  <c r="N497" i="16" s="1"/>
  <c r="N498" i="16" s="1"/>
  <c r="N499" i="16" s="1"/>
  <c r="N500" i="16" s="1"/>
  <c r="N501" i="16" s="1"/>
  <c r="N502" i="16" s="1"/>
  <c r="N503" i="16" s="1"/>
  <c r="N504" i="16" s="1"/>
  <c r="N505" i="16" s="1"/>
  <c r="N506" i="16" s="1"/>
  <c r="N507" i="16" s="1"/>
  <c r="N508" i="16" s="1"/>
  <c r="N509" i="16" s="1"/>
  <c r="N510" i="16" s="1"/>
  <c r="N511" i="16" s="1"/>
  <c r="N512" i="16" s="1"/>
  <c r="N513" i="16" s="1"/>
  <c r="N514" i="16" s="1"/>
  <c r="N515" i="16" s="1"/>
  <c r="N516" i="16" s="1"/>
  <c r="N517" i="16" s="1"/>
  <c r="N518" i="16" s="1"/>
  <c r="N519" i="16" s="1"/>
  <c r="N520" i="16" s="1"/>
  <c r="N521" i="16" s="1"/>
  <c r="N522" i="16" s="1"/>
  <c r="N523" i="16" s="1"/>
  <c r="N524" i="16" s="1"/>
  <c r="N525" i="16" s="1"/>
  <c r="N526" i="16" s="1"/>
  <c r="N527" i="16" s="1"/>
  <c r="N528" i="16" s="1"/>
  <c r="N529" i="16" s="1"/>
  <c r="N530" i="16" s="1"/>
  <c r="N531" i="16" s="1"/>
  <c r="N532" i="16" s="1"/>
  <c r="N533" i="16" s="1"/>
  <c r="N534" i="16" s="1"/>
  <c r="N535" i="16" s="1"/>
  <c r="N536" i="16" s="1"/>
  <c r="N537" i="16" s="1"/>
  <c r="N538" i="16" s="1"/>
  <c r="N539" i="16" s="1"/>
  <c r="N540" i="16" s="1"/>
  <c r="N541" i="16" s="1"/>
  <c r="N542" i="16" s="1"/>
  <c r="N543" i="16" s="1"/>
  <c r="N544" i="16" s="1"/>
  <c r="N545" i="16" s="1"/>
  <c r="N546" i="16" s="1"/>
  <c r="N547" i="16" s="1"/>
  <c r="N548" i="16" s="1"/>
  <c r="N549" i="16" s="1"/>
  <c r="N550" i="16" s="1"/>
  <c r="N551" i="16" s="1"/>
  <c r="N552" i="16" s="1"/>
  <c r="N553" i="16" s="1"/>
  <c r="N554" i="16" s="1"/>
  <c r="N555" i="16" s="1"/>
  <c r="N556" i="16" s="1"/>
  <c r="N557" i="16" s="1"/>
  <c r="N558" i="16" s="1"/>
  <c r="N559" i="16" s="1"/>
  <c r="N560" i="16" s="1"/>
  <c r="N561" i="16" s="1"/>
  <c r="N562" i="16" s="1"/>
  <c r="N563" i="16" s="1"/>
  <c r="N564" i="16" s="1"/>
  <c r="N565" i="16" s="1"/>
  <c r="N566" i="16" s="1"/>
  <c r="N567" i="16" s="1"/>
  <c r="A117" i="16" l="1"/>
  <c r="B117" i="16"/>
  <c r="C117" i="16" s="1"/>
  <c r="I117" i="16"/>
  <c r="AN117" i="16"/>
  <c r="I408" i="16"/>
  <c r="I407" i="16"/>
  <c r="I393" i="16"/>
  <c r="I115" i="16"/>
  <c r="I114" i="16"/>
  <c r="I113" i="16"/>
  <c r="I112" i="16"/>
  <c r="I94" i="16"/>
  <c r="I93" i="16"/>
  <c r="I92" i="16"/>
  <c r="I91" i="16"/>
  <c r="I83" i="16"/>
  <c r="A455" i="16"/>
  <c r="B455" i="16"/>
  <c r="C455" i="16" s="1"/>
  <c r="I455" i="16"/>
  <c r="A456" i="16"/>
  <c r="B456" i="16"/>
  <c r="E456" i="16" s="1"/>
  <c r="I456" i="16"/>
  <c r="A457" i="16"/>
  <c r="B457" i="16"/>
  <c r="C457" i="16" s="1"/>
  <c r="I457" i="16"/>
  <c r="F117" i="16" l="1"/>
  <c r="E117" i="16"/>
  <c r="F455" i="16"/>
  <c r="E455" i="16"/>
  <c r="C456" i="16"/>
  <c r="F456" i="16"/>
  <c r="F457" i="16"/>
  <c r="E457" i="16"/>
  <c r="AN357" i="16"/>
  <c r="I357" i="16"/>
  <c r="B357" i="16"/>
  <c r="F357" i="16" s="1"/>
  <c r="A357" i="16"/>
  <c r="C357" i="16" l="1"/>
  <c r="E357" i="16"/>
  <c r="AN358" i="16"/>
  <c r="I358" i="16"/>
  <c r="B358" i="16"/>
  <c r="F358" i="16" s="1"/>
  <c r="A358" i="16"/>
  <c r="AN333" i="16"/>
  <c r="I333" i="16"/>
  <c r="B333" i="16"/>
  <c r="F333" i="16" s="1"/>
  <c r="A333" i="16"/>
  <c r="C358" i="16" l="1"/>
  <c r="E358" i="16"/>
  <c r="C333" i="16"/>
  <c r="E333" i="16"/>
  <c r="AN530" i="16"/>
  <c r="I530" i="16"/>
  <c r="B530" i="16"/>
  <c r="F530" i="16" s="1"/>
  <c r="A530" i="16"/>
  <c r="C530" i="16" l="1"/>
  <c r="E530" i="16"/>
  <c r="AN2" i="16"/>
  <c r="I157" i="16" l="1"/>
  <c r="I2" i="16" l="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82" i="16"/>
  <c r="I84" i="16"/>
  <c r="I85" i="16"/>
  <c r="I86" i="16"/>
  <c r="I87" i="16"/>
  <c r="I88" i="16"/>
  <c r="I89" i="16"/>
  <c r="I90" i="16"/>
  <c r="I95" i="16"/>
  <c r="I96" i="16"/>
  <c r="I97" i="16"/>
  <c r="I98" i="16"/>
  <c r="I99" i="16"/>
  <c r="I100" i="16"/>
  <c r="I101" i="16"/>
  <c r="I102" i="16"/>
  <c r="I103" i="16"/>
  <c r="I104" i="16"/>
  <c r="I105" i="16"/>
  <c r="I106" i="16"/>
  <c r="I107" i="16"/>
  <c r="I108" i="16"/>
  <c r="I109" i="16"/>
  <c r="I110" i="16"/>
  <c r="I111" i="16"/>
  <c r="I116"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2" i="16"/>
  <c r="I296" i="16"/>
  <c r="I297" i="16"/>
  <c r="I298" i="16"/>
  <c r="I299" i="16"/>
  <c r="I300"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4" i="16"/>
  <c r="I395" i="16"/>
  <c r="I396" i="16"/>
  <c r="I397" i="16"/>
  <c r="I398" i="16"/>
  <c r="I399" i="16"/>
  <c r="I400" i="16"/>
  <c r="I401" i="16"/>
  <c r="I402" i="16"/>
  <c r="I403" i="16"/>
  <c r="I404" i="16"/>
  <c r="I405" i="16"/>
  <c r="I406"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AN567" i="16" l="1"/>
  <c r="B567" i="16"/>
  <c r="A567" i="16"/>
  <c r="AN566" i="16"/>
  <c r="B566" i="16"/>
  <c r="A566" i="16"/>
  <c r="AN565" i="16"/>
  <c r="B565" i="16"/>
  <c r="A565" i="16"/>
  <c r="AN564" i="16"/>
  <c r="B564" i="16"/>
  <c r="A564" i="16"/>
  <c r="AN563" i="16"/>
  <c r="B563" i="16"/>
  <c r="A563" i="16"/>
  <c r="AN562" i="16"/>
  <c r="B562" i="16"/>
  <c r="A562" i="16"/>
  <c r="AN561" i="16"/>
  <c r="B561" i="16"/>
  <c r="A561" i="16"/>
  <c r="AN560" i="16"/>
  <c r="B560" i="16"/>
  <c r="A560" i="16"/>
  <c r="AN559" i="16"/>
  <c r="B559" i="16"/>
  <c r="A559" i="16"/>
  <c r="B558" i="16"/>
  <c r="A558" i="16"/>
  <c r="B557" i="16"/>
  <c r="A557" i="16"/>
  <c r="B556" i="16"/>
  <c r="A556" i="16"/>
  <c r="AN555" i="16"/>
  <c r="B555" i="16"/>
  <c r="A555" i="16"/>
  <c r="AN554" i="16"/>
  <c r="B554" i="16"/>
  <c r="A554" i="16"/>
  <c r="AN553" i="16"/>
  <c r="B553" i="16"/>
  <c r="A553" i="16"/>
  <c r="AN552" i="16"/>
  <c r="B552" i="16"/>
  <c r="A552" i="16"/>
  <c r="AN551" i="16"/>
  <c r="B551" i="16"/>
  <c r="A551" i="16"/>
  <c r="AN550" i="16"/>
  <c r="B550" i="16"/>
  <c r="A550" i="16"/>
  <c r="AN549" i="16"/>
  <c r="B549" i="16"/>
  <c r="A549" i="16"/>
  <c r="AN548" i="16"/>
  <c r="B548" i="16"/>
  <c r="A548" i="16"/>
  <c r="AN547" i="16"/>
  <c r="B547" i="16"/>
  <c r="A547" i="16"/>
  <c r="AN546" i="16"/>
  <c r="B546" i="16"/>
  <c r="A546" i="16"/>
  <c r="AN545" i="16"/>
  <c r="B545" i="16"/>
  <c r="A545" i="16"/>
  <c r="AN544" i="16"/>
  <c r="B544" i="16"/>
  <c r="A544" i="16"/>
  <c r="AN543" i="16"/>
  <c r="B543" i="16"/>
  <c r="A543" i="16"/>
  <c r="AN542" i="16"/>
  <c r="B542" i="16"/>
  <c r="A542" i="16"/>
  <c r="AN541" i="16"/>
  <c r="B541" i="16"/>
  <c r="A541" i="16"/>
  <c r="AN540" i="16"/>
  <c r="B540" i="16"/>
  <c r="A540" i="16"/>
  <c r="AN539" i="16"/>
  <c r="B539" i="16"/>
  <c r="A539" i="16"/>
  <c r="AN538" i="16"/>
  <c r="B538" i="16"/>
  <c r="A538" i="16"/>
  <c r="AN537" i="16"/>
  <c r="B537" i="16"/>
  <c r="A537" i="16"/>
  <c r="AN536" i="16"/>
  <c r="B536" i="16"/>
  <c r="A536" i="16"/>
  <c r="AN535" i="16"/>
  <c r="B535" i="16"/>
  <c r="A535" i="16"/>
  <c r="AN534" i="16"/>
  <c r="B534" i="16"/>
  <c r="A534" i="16"/>
  <c r="AN533" i="16"/>
  <c r="B533" i="16"/>
  <c r="A533" i="16"/>
  <c r="AN532" i="16"/>
  <c r="B532" i="16"/>
  <c r="A532" i="16"/>
  <c r="AN531" i="16"/>
  <c r="B531" i="16"/>
  <c r="A531" i="16"/>
  <c r="B529" i="16"/>
  <c r="A529" i="16"/>
  <c r="AN528" i="16"/>
  <c r="B528" i="16"/>
  <c r="A528" i="16"/>
  <c r="B527" i="16"/>
  <c r="C527" i="16" s="1"/>
  <c r="A527" i="16"/>
  <c r="AN526" i="16"/>
  <c r="B526" i="16"/>
  <c r="A526" i="16"/>
  <c r="AN525" i="16"/>
  <c r="B525" i="16"/>
  <c r="C525" i="16" s="1"/>
  <c r="A525" i="16"/>
  <c r="AN524" i="16"/>
  <c r="B524" i="16"/>
  <c r="A524" i="16"/>
  <c r="AN523" i="16"/>
  <c r="B523" i="16"/>
  <c r="A523" i="16"/>
  <c r="AN522" i="16"/>
  <c r="B522" i="16"/>
  <c r="A522" i="16"/>
  <c r="B521" i="16"/>
  <c r="A521" i="16"/>
  <c r="AN520" i="16"/>
  <c r="B520" i="16"/>
  <c r="A520" i="16"/>
  <c r="AN519" i="16"/>
  <c r="B519" i="16"/>
  <c r="A519" i="16"/>
  <c r="AN518" i="16"/>
  <c r="B518" i="16"/>
  <c r="A518" i="16"/>
  <c r="AN517" i="16"/>
  <c r="B517" i="16"/>
  <c r="A517" i="16"/>
  <c r="AN516" i="16"/>
  <c r="B516" i="16"/>
  <c r="A516" i="16"/>
  <c r="AN515" i="16"/>
  <c r="B515" i="16"/>
  <c r="A515" i="16"/>
  <c r="AN514" i="16"/>
  <c r="B514" i="16"/>
  <c r="A514" i="16"/>
  <c r="AN513" i="16"/>
  <c r="B513" i="16"/>
  <c r="A513" i="16"/>
  <c r="AN512" i="16"/>
  <c r="B512" i="16"/>
  <c r="C512" i="16" s="1"/>
  <c r="A512" i="16"/>
  <c r="AN511" i="16"/>
  <c r="B511" i="16"/>
  <c r="A511" i="16"/>
  <c r="AN510" i="16"/>
  <c r="B510" i="16"/>
  <c r="A510" i="16"/>
  <c r="AN509" i="16"/>
  <c r="B509" i="16"/>
  <c r="A509" i="16"/>
  <c r="AN508" i="16"/>
  <c r="B508" i="16"/>
  <c r="A508" i="16"/>
  <c r="AN507" i="16"/>
  <c r="B507" i="16"/>
  <c r="A507" i="16"/>
  <c r="AN506" i="16"/>
  <c r="B506" i="16"/>
  <c r="A506" i="16"/>
  <c r="AN505" i="16"/>
  <c r="B505" i="16"/>
  <c r="A505" i="16"/>
  <c r="AN504" i="16"/>
  <c r="B504" i="16"/>
  <c r="A504" i="16"/>
  <c r="AN503" i="16"/>
  <c r="B503" i="16"/>
  <c r="A503" i="16"/>
  <c r="AN502" i="16"/>
  <c r="B502" i="16"/>
  <c r="A502" i="16"/>
  <c r="AN501" i="16"/>
  <c r="B501" i="16"/>
  <c r="A501" i="16"/>
  <c r="B500" i="16"/>
  <c r="A500" i="16"/>
  <c r="AN499" i="16"/>
  <c r="B499" i="16"/>
  <c r="A499" i="16"/>
  <c r="AN498" i="16"/>
  <c r="B498" i="16"/>
  <c r="A498" i="16"/>
  <c r="AN497" i="16"/>
  <c r="B497" i="16"/>
  <c r="A497" i="16"/>
  <c r="AN496" i="16"/>
  <c r="B496" i="16"/>
  <c r="A496" i="16"/>
  <c r="AN495" i="16"/>
  <c r="B495" i="16"/>
  <c r="A495" i="16"/>
  <c r="AN494" i="16"/>
  <c r="B494" i="16"/>
  <c r="A494" i="16"/>
  <c r="AN493" i="16"/>
  <c r="B493" i="16"/>
  <c r="A493" i="16"/>
  <c r="AN492" i="16"/>
  <c r="B492" i="16"/>
  <c r="A492" i="16"/>
  <c r="AN491" i="16"/>
  <c r="B491" i="16"/>
  <c r="A491" i="16"/>
  <c r="AN490" i="16"/>
  <c r="B490" i="16"/>
  <c r="A490" i="16"/>
  <c r="AN489" i="16"/>
  <c r="B489" i="16"/>
  <c r="A489" i="16"/>
  <c r="AN488" i="16"/>
  <c r="B488" i="16"/>
  <c r="A488" i="16"/>
  <c r="AN487" i="16"/>
  <c r="B487" i="16"/>
  <c r="A487" i="16"/>
  <c r="AN486" i="16"/>
  <c r="B486" i="16"/>
  <c r="A486" i="16"/>
  <c r="AN485" i="16"/>
  <c r="B485" i="16"/>
  <c r="A485" i="16"/>
  <c r="AN484" i="16"/>
  <c r="B484" i="16"/>
  <c r="A484" i="16"/>
  <c r="AN483" i="16"/>
  <c r="B483" i="16"/>
  <c r="A483" i="16"/>
  <c r="AN482" i="16"/>
  <c r="B482" i="16"/>
  <c r="A482" i="16"/>
  <c r="AN481" i="16"/>
  <c r="B481" i="16"/>
  <c r="C481" i="16" s="1"/>
  <c r="A481" i="16"/>
  <c r="AN480" i="16"/>
  <c r="B480" i="16"/>
  <c r="A480" i="16"/>
  <c r="AN479" i="16"/>
  <c r="B479" i="16"/>
  <c r="A479" i="16"/>
  <c r="AN478" i="16"/>
  <c r="B478" i="16"/>
  <c r="A478" i="16"/>
  <c r="AN477" i="16"/>
  <c r="B477" i="16"/>
  <c r="A477" i="16"/>
  <c r="AN476" i="16"/>
  <c r="B476" i="16"/>
  <c r="A476" i="16"/>
  <c r="AN475" i="16"/>
  <c r="B475" i="16"/>
  <c r="A475" i="16"/>
  <c r="AN474" i="16"/>
  <c r="B474" i="16"/>
  <c r="A474" i="16"/>
  <c r="AN473" i="16"/>
  <c r="B473" i="16"/>
  <c r="A473" i="16"/>
  <c r="AN472" i="16"/>
  <c r="B472" i="16"/>
  <c r="A472" i="16"/>
  <c r="AN471" i="16"/>
  <c r="B471" i="16"/>
  <c r="A471" i="16"/>
  <c r="AN470" i="16"/>
  <c r="B470" i="16"/>
  <c r="A470" i="16"/>
  <c r="AN469" i="16"/>
  <c r="B469" i="16"/>
  <c r="A469" i="16"/>
  <c r="AN468" i="16"/>
  <c r="B468" i="16"/>
  <c r="A468" i="16"/>
  <c r="AN467" i="16"/>
  <c r="B467" i="16"/>
  <c r="A467" i="16"/>
  <c r="AN466" i="16"/>
  <c r="B466" i="16"/>
  <c r="A466" i="16"/>
  <c r="AN465" i="16"/>
  <c r="B465" i="16"/>
  <c r="A465" i="16"/>
  <c r="AN464" i="16"/>
  <c r="B464" i="16"/>
  <c r="A464" i="16"/>
  <c r="AN463" i="16"/>
  <c r="B463" i="16"/>
  <c r="A463" i="16"/>
  <c r="AN462" i="16"/>
  <c r="B462" i="16"/>
  <c r="A462" i="16"/>
  <c r="AN461" i="16"/>
  <c r="B461" i="16"/>
  <c r="A461" i="16"/>
  <c r="AN460" i="16"/>
  <c r="B460" i="16"/>
  <c r="A460" i="16"/>
  <c r="AN459" i="16"/>
  <c r="B459" i="16"/>
  <c r="A459" i="16"/>
  <c r="B458" i="16"/>
  <c r="A458" i="16"/>
  <c r="B454" i="16"/>
  <c r="A454" i="16"/>
  <c r="B453" i="16"/>
  <c r="A453" i="16"/>
  <c r="AN452" i="16"/>
  <c r="B452" i="16"/>
  <c r="A452" i="16"/>
  <c r="B451" i="16"/>
  <c r="A451" i="16"/>
  <c r="AN450" i="16"/>
  <c r="B450" i="16"/>
  <c r="A450" i="16"/>
  <c r="AN449" i="16"/>
  <c r="B449" i="16"/>
  <c r="A449" i="16"/>
  <c r="AN448" i="16"/>
  <c r="B448" i="16"/>
  <c r="A448" i="16"/>
  <c r="AN447" i="16"/>
  <c r="B447" i="16"/>
  <c r="A447" i="16"/>
  <c r="AN446" i="16"/>
  <c r="B446" i="16"/>
  <c r="A446" i="16"/>
  <c r="AN445" i="16"/>
  <c r="B445" i="16"/>
  <c r="A445" i="16"/>
  <c r="AN444" i="16"/>
  <c r="B444" i="16"/>
  <c r="A444" i="16"/>
  <c r="AN443" i="16"/>
  <c r="B443" i="16"/>
  <c r="A443" i="16"/>
  <c r="AN442" i="16"/>
  <c r="B442" i="16"/>
  <c r="A442" i="16"/>
  <c r="AN441" i="16"/>
  <c r="B441" i="16"/>
  <c r="A441" i="16"/>
  <c r="AN440" i="16"/>
  <c r="B440" i="16"/>
  <c r="A440" i="16"/>
  <c r="AN439" i="16"/>
  <c r="B439" i="16"/>
  <c r="A439" i="16"/>
  <c r="AN438" i="16"/>
  <c r="B438" i="16"/>
  <c r="A438" i="16"/>
  <c r="AN437" i="16"/>
  <c r="B437" i="16"/>
  <c r="A437" i="16"/>
  <c r="AN436" i="16"/>
  <c r="B436" i="16"/>
  <c r="A436" i="16"/>
  <c r="AN435" i="16"/>
  <c r="B435" i="16"/>
  <c r="A435" i="16"/>
  <c r="AN434" i="16"/>
  <c r="B434" i="16"/>
  <c r="A434" i="16"/>
  <c r="AN433" i="16"/>
  <c r="B433" i="16"/>
  <c r="A433" i="16"/>
  <c r="AN432" i="16"/>
  <c r="B432" i="16"/>
  <c r="A432" i="16"/>
  <c r="AN431" i="16"/>
  <c r="B431" i="16"/>
  <c r="A431" i="16"/>
  <c r="AN430" i="16"/>
  <c r="B430" i="16"/>
  <c r="A430" i="16"/>
  <c r="AN429" i="16"/>
  <c r="B429" i="16"/>
  <c r="A429" i="16"/>
  <c r="AN428" i="16"/>
  <c r="B428" i="16"/>
  <c r="A428" i="16"/>
  <c r="AN427" i="16"/>
  <c r="B427" i="16"/>
  <c r="A427" i="16"/>
  <c r="AN426" i="16"/>
  <c r="B426" i="16"/>
  <c r="A426" i="16"/>
  <c r="AN425" i="16"/>
  <c r="B425" i="16"/>
  <c r="A425" i="16"/>
  <c r="AN424" i="16"/>
  <c r="B424" i="16"/>
  <c r="A424" i="16"/>
  <c r="AN423" i="16"/>
  <c r="B423" i="16"/>
  <c r="A423" i="16"/>
  <c r="AN422" i="16"/>
  <c r="B422" i="16"/>
  <c r="A422" i="16"/>
  <c r="AN421" i="16"/>
  <c r="B421" i="16"/>
  <c r="A421" i="16"/>
  <c r="AN420" i="16"/>
  <c r="B420" i="16"/>
  <c r="A420" i="16"/>
  <c r="AN419" i="16"/>
  <c r="B419" i="16"/>
  <c r="A419" i="16"/>
  <c r="AN418" i="16"/>
  <c r="B418" i="16"/>
  <c r="A418" i="16"/>
  <c r="AN417" i="16"/>
  <c r="B417" i="16"/>
  <c r="A417" i="16"/>
  <c r="AN416" i="16"/>
  <c r="B416" i="16"/>
  <c r="A416" i="16"/>
  <c r="AN415" i="16"/>
  <c r="B415" i="16"/>
  <c r="A415" i="16"/>
  <c r="AN414" i="16"/>
  <c r="B414" i="16"/>
  <c r="A414" i="16"/>
  <c r="AN413" i="16"/>
  <c r="B413" i="16"/>
  <c r="A413" i="16"/>
  <c r="AN412" i="16"/>
  <c r="B412" i="16"/>
  <c r="A412" i="16"/>
  <c r="AN411" i="16"/>
  <c r="B411" i="16"/>
  <c r="A411" i="16"/>
  <c r="AN410" i="16"/>
  <c r="B410" i="16"/>
  <c r="A410" i="16"/>
  <c r="AN409" i="16"/>
  <c r="B409" i="16"/>
  <c r="A409" i="16"/>
  <c r="AN406" i="16"/>
  <c r="B406" i="16"/>
  <c r="A406" i="16"/>
  <c r="AN405" i="16"/>
  <c r="B405" i="16"/>
  <c r="A405" i="16"/>
  <c r="AN404" i="16"/>
  <c r="B404" i="16"/>
  <c r="A404" i="16"/>
  <c r="AN403" i="16"/>
  <c r="B403" i="16"/>
  <c r="A403" i="16"/>
  <c r="AN402" i="16"/>
  <c r="B402" i="16"/>
  <c r="A402" i="16"/>
  <c r="AN401" i="16"/>
  <c r="B401" i="16"/>
  <c r="A401" i="16"/>
  <c r="AN400" i="16"/>
  <c r="B400" i="16"/>
  <c r="A400" i="16"/>
  <c r="AN399" i="16"/>
  <c r="B399" i="16"/>
  <c r="A399" i="16"/>
  <c r="AN398" i="16"/>
  <c r="B398" i="16"/>
  <c r="A398" i="16"/>
  <c r="AN397" i="16"/>
  <c r="B397" i="16"/>
  <c r="A397" i="16"/>
  <c r="AN396" i="16"/>
  <c r="B396" i="16"/>
  <c r="A396" i="16"/>
  <c r="AN395" i="16"/>
  <c r="B395" i="16"/>
  <c r="A395" i="16"/>
  <c r="AN394" i="16"/>
  <c r="B394" i="16"/>
  <c r="A394" i="16"/>
  <c r="AN392" i="16"/>
  <c r="B392" i="16"/>
  <c r="A392" i="16"/>
  <c r="AN391" i="16"/>
  <c r="B391" i="16"/>
  <c r="A391" i="16"/>
  <c r="AN390" i="16"/>
  <c r="B390" i="16"/>
  <c r="A390" i="16"/>
  <c r="AN389" i="16"/>
  <c r="B389" i="16"/>
  <c r="A389" i="16"/>
  <c r="AN388" i="16"/>
  <c r="B388" i="16"/>
  <c r="A388" i="16"/>
  <c r="AN387" i="16"/>
  <c r="B387" i="16"/>
  <c r="A387" i="16"/>
  <c r="AN386" i="16"/>
  <c r="B386" i="16"/>
  <c r="A386" i="16"/>
  <c r="AN385" i="16"/>
  <c r="B385" i="16"/>
  <c r="A385" i="16"/>
  <c r="AN384" i="16"/>
  <c r="B384" i="16"/>
  <c r="A384" i="16"/>
  <c r="AN383" i="16"/>
  <c r="B383" i="16"/>
  <c r="A383" i="16"/>
  <c r="AN382" i="16"/>
  <c r="B382" i="16"/>
  <c r="A382" i="16"/>
  <c r="AN381" i="16"/>
  <c r="B381" i="16"/>
  <c r="A381" i="16"/>
  <c r="AN380" i="16"/>
  <c r="B380" i="16"/>
  <c r="A380" i="16"/>
  <c r="AN379" i="16"/>
  <c r="B379" i="16"/>
  <c r="A379" i="16"/>
  <c r="AN378" i="16"/>
  <c r="B378" i="16"/>
  <c r="A378" i="16"/>
  <c r="AN377" i="16"/>
  <c r="B377" i="16"/>
  <c r="A377" i="16"/>
  <c r="AN376" i="16"/>
  <c r="B376" i="16"/>
  <c r="A376" i="16"/>
  <c r="AN375" i="16"/>
  <c r="B375" i="16"/>
  <c r="A375" i="16"/>
  <c r="AN374" i="16"/>
  <c r="B374" i="16"/>
  <c r="A374" i="16"/>
  <c r="AN373" i="16"/>
  <c r="B373" i="16"/>
  <c r="A373" i="16"/>
  <c r="AN372" i="16"/>
  <c r="B372" i="16"/>
  <c r="A372" i="16"/>
  <c r="AN371" i="16"/>
  <c r="B371" i="16"/>
  <c r="A371" i="16"/>
  <c r="AN370" i="16"/>
  <c r="B370" i="16"/>
  <c r="A370" i="16"/>
  <c r="AN369" i="16"/>
  <c r="B369" i="16"/>
  <c r="A369" i="16"/>
  <c r="AN368" i="16"/>
  <c r="B368" i="16"/>
  <c r="A368" i="16"/>
  <c r="AN367" i="16"/>
  <c r="B367" i="16"/>
  <c r="A367" i="16"/>
  <c r="AN366" i="16"/>
  <c r="B366" i="16"/>
  <c r="A366" i="16"/>
  <c r="AN365" i="16"/>
  <c r="B365" i="16"/>
  <c r="A365" i="16"/>
  <c r="AN364" i="16"/>
  <c r="B364" i="16"/>
  <c r="A364" i="16"/>
  <c r="AN363" i="16"/>
  <c r="B363" i="16"/>
  <c r="A363" i="16"/>
  <c r="AN362" i="16"/>
  <c r="B362" i="16"/>
  <c r="A362" i="16"/>
  <c r="AN361" i="16"/>
  <c r="B361" i="16"/>
  <c r="A361" i="16"/>
  <c r="AN360" i="16"/>
  <c r="B360" i="16"/>
  <c r="A360" i="16"/>
  <c r="AN359" i="16"/>
  <c r="B359" i="16"/>
  <c r="A359" i="16"/>
  <c r="AN356" i="16"/>
  <c r="B356" i="16"/>
  <c r="A356" i="16"/>
  <c r="AN355" i="16"/>
  <c r="B355" i="16"/>
  <c r="A355" i="16"/>
  <c r="AN354" i="16"/>
  <c r="B354" i="16"/>
  <c r="A354" i="16"/>
  <c r="AN353" i="16"/>
  <c r="B353" i="16"/>
  <c r="A353" i="16"/>
  <c r="AN352" i="16"/>
  <c r="B352" i="16"/>
  <c r="A352" i="16"/>
  <c r="AN351" i="16"/>
  <c r="B351" i="16"/>
  <c r="A351" i="16"/>
  <c r="AN350" i="16"/>
  <c r="B350" i="16"/>
  <c r="A350" i="16"/>
  <c r="AN349" i="16"/>
  <c r="B349" i="16"/>
  <c r="A349" i="16"/>
  <c r="AN348" i="16"/>
  <c r="B348" i="16"/>
  <c r="A348" i="16"/>
  <c r="AN347" i="16"/>
  <c r="B347" i="16"/>
  <c r="A347" i="16"/>
  <c r="AN346" i="16"/>
  <c r="B346" i="16"/>
  <c r="A346" i="16"/>
  <c r="AN345" i="16"/>
  <c r="B345" i="16"/>
  <c r="A345" i="16"/>
  <c r="AN344" i="16"/>
  <c r="B344" i="16"/>
  <c r="A344" i="16"/>
  <c r="AN343" i="16"/>
  <c r="B343" i="16"/>
  <c r="A343" i="16"/>
  <c r="AN342" i="16"/>
  <c r="B342" i="16"/>
  <c r="A342" i="16"/>
  <c r="AN341" i="16"/>
  <c r="B341" i="16"/>
  <c r="A341" i="16"/>
  <c r="AN340" i="16"/>
  <c r="B340" i="16"/>
  <c r="A340" i="16"/>
  <c r="AN339" i="16"/>
  <c r="B339" i="16"/>
  <c r="A339" i="16"/>
  <c r="AN338" i="16"/>
  <c r="B338" i="16"/>
  <c r="A338" i="16"/>
  <c r="AN337" i="16"/>
  <c r="B337" i="16"/>
  <c r="A337" i="16"/>
  <c r="AN336" i="16"/>
  <c r="B336" i="16"/>
  <c r="A336" i="16"/>
  <c r="AN335" i="16"/>
  <c r="B335" i="16"/>
  <c r="A335" i="16"/>
  <c r="AN334" i="16"/>
  <c r="B334" i="16"/>
  <c r="A334" i="16"/>
  <c r="AN332" i="16"/>
  <c r="B332" i="16"/>
  <c r="A332" i="16"/>
  <c r="AN331" i="16"/>
  <c r="B331" i="16"/>
  <c r="A331" i="16"/>
  <c r="AN330" i="16"/>
  <c r="B330" i="16"/>
  <c r="A330" i="16"/>
  <c r="AN329" i="16"/>
  <c r="B329" i="16"/>
  <c r="A329" i="16"/>
  <c r="AN328" i="16"/>
  <c r="B328" i="16"/>
  <c r="A328" i="16"/>
  <c r="AN327" i="16"/>
  <c r="B327" i="16"/>
  <c r="A327" i="16"/>
  <c r="AN326" i="16"/>
  <c r="B326" i="16"/>
  <c r="A326" i="16"/>
  <c r="AN325" i="16"/>
  <c r="B325" i="16"/>
  <c r="A325" i="16"/>
  <c r="AN324" i="16"/>
  <c r="B324" i="16"/>
  <c r="A324" i="16"/>
  <c r="AN323" i="16"/>
  <c r="B323" i="16"/>
  <c r="A323" i="16"/>
  <c r="AN322" i="16"/>
  <c r="B322" i="16"/>
  <c r="A322" i="16"/>
  <c r="AN321" i="16"/>
  <c r="B321" i="16"/>
  <c r="A321" i="16"/>
  <c r="AN320" i="16"/>
  <c r="B320" i="16"/>
  <c r="A320" i="16"/>
  <c r="AN319" i="16"/>
  <c r="B319" i="16"/>
  <c r="A319" i="16"/>
  <c r="AN318" i="16"/>
  <c r="B318" i="16"/>
  <c r="A318" i="16"/>
  <c r="AN317" i="16"/>
  <c r="B317" i="16"/>
  <c r="A317" i="16"/>
  <c r="AN316" i="16"/>
  <c r="B316" i="16"/>
  <c r="A316" i="16"/>
  <c r="AN315" i="16"/>
  <c r="B315" i="16"/>
  <c r="A315" i="16"/>
  <c r="AN314" i="16"/>
  <c r="B314" i="16"/>
  <c r="A314" i="16"/>
  <c r="AN313" i="16"/>
  <c r="B313" i="16"/>
  <c r="A313" i="16"/>
  <c r="AN312" i="16"/>
  <c r="B312" i="16"/>
  <c r="A312" i="16"/>
  <c r="AN311" i="16"/>
  <c r="B311" i="16"/>
  <c r="A311" i="16"/>
  <c r="AN310" i="16"/>
  <c r="B310" i="16"/>
  <c r="A310" i="16"/>
  <c r="AN309" i="16"/>
  <c r="B309" i="16"/>
  <c r="A309" i="16"/>
  <c r="AN308" i="16"/>
  <c r="B308" i="16"/>
  <c r="A308" i="16"/>
  <c r="AN307" i="16"/>
  <c r="AN306" i="16"/>
  <c r="AN305" i="16"/>
  <c r="AN304" i="16"/>
  <c r="AN303" i="16"/>
  <c r="AN302" i="16"/>
  <c r="AN301" i="16"/>
  <c r="G301" i="16"/>
  <c r="I301" i="16" s="1"/>
  <c r="AN300" i="16"/>
  <c r="B300" i="16"/>
  <c r="A300" i="16"/>
  <c r="AN299" i="16"/>
  <c r="B299" i="16"/>
  <c r="A299" i="16"/>
  <c r="AN298" i="16"/>
  <c r="B298" i="16"/>
  <c r="A298" i="16"/>
  <c r="AN297" i="16"/>
  <c r="B297" i="16"/>
  <c r="A297" i="16"/>
  <c r="AN296" i="16"/>
  <c r="B296" i="16"/>
  <c r="A296" i="16"/>
  <c r="AN295" i="16"/>
  <c r="AN294" i="16"/>
  <c r="AN293" i="16"/>
  <c r="G293" i="16"/>
  <c r="I293" i="16" s="1"/>
  <c r="AN292" i="16"/>
  <c r="B292" i="16"/>
  <c r="A292" i="16"/>
  <c r="AN291" i="16"/>
  <c r="G291" i="16"/>
  <c r="I291" i="16" s="1"/>
  <c r="AN290" i="16"/>
  <c r="B290" i="16"/>
  <c r="A290" i="16"/>
  <c r="AN289" i="16"/>
  <c r="B289" i="16"/>
  <c r="A289" i="16"/>
  <c r="AN288" i="16"/>
  <c r="B288" i="16"/>
  <c r="A288" i="16"/>
  <c r="AN287" i="16"/>
  <c r="B287" i="16"/>
  <c r="A287" i="16"/>
  <c r="AN286" i="16"/>
  <c r="B286" i="16"/>
  <c r="A286" i="16"/>
  <c r="AN285" i="16"/>
  <c r="B285" i="16"/>
  <c r="A285" i="16"/>
  <c r="AN284" i="16"/>
  <c r="B284" i="16"/>
  <c r="A284" i="16"/>
  <c r="AN283" i="16"/>
  <c r="B283" i="16"/>
  <c r="A283" i="16"/>
  <c r="AN282" i="16"/>
  <c r="B282" i="16"/>
  <c r="A282" i="16"/>
  <c r="AN281" i="16"/>
  <c r="B281" i="16"/>
  <c r="A281" i="16"/>
  <c r="AN280" i="16"/>
  <c r="B280" i="16"/>
  <c r="A280" i="16"/>
  <c r="AN279" i="16"/>
  <c r="B279" i="16"/>
  <c r="A279" i="16"/>
  <c r="AN278" i="16"/>
  <c r="B278" i="16"/>
  <c r="A278" i="16"/>
  <c r="AN277" i="16"/>
  <c r="B277" i="16"/>
  <c r="A277" i="16"/>
  <c r="AN276" i="16"/>
  <c r="B276" i="16"/>
  <c r="A276" i="16"/>
  <c r="AN275" i="16"/>
  <c r="B275" i="16"/>
  <c r="A275" i="16"/>
  <c r="AN274" i="16"/>
  <c r="B274" i="16"/>
  <c r="A274" i="16"/>
  <c r="AN273" i="16"/>
  <c r="B273" i="16"/>
  <c r="A273" i="16"/>
  <c r="AN272" i="16"/>
  <c r="B272" i="16"/>
  <c r="A272" i="16"/>
  <c r="AN271" i="16"/>
  <c r="B271" i="16"/>
  <c r="A271" i="16"/>
  <c r="AN270" i="16"/>
  <c r="B270" i="16"/>
  <c r="A270" i="16"/>
  <c r="AN269" i="16"/>
  <c r="B269" i="16"/>
  <c r="A269" i="16"/>
  <c r="AN268" i="16"/>
  <c r="B268" i="16"/>
  <c r="A268" i="16"/>
  <c r="AN267" i="16"/>
  <c r="B267" i="16"/>
  <c r="A267" i="16"/>
  <c r="AN266" i="16"/>
  <c r="B266" i="16"/>
  <c r="A266" i="16"/>
  <c r="AN265" i="16"/>
  <c r="B265" i="16"/>
  <c r="A265" i="16"/>
  <c r="AN264" i="16"/>
  <c r="B264" i="16"/>
  <c r="A264" i="16"/>
  <c r="AN263" i="16"/>
  <c r="B263" i="16"/>
  <c r="A263" i="16"/>
  <c r="AN262" i="16"/>
  <c r="B262" i="16"/>
  <c r="A262" i="16"/>
  <c r="AN261" i="16"/>
  <c r="B261" i="16"/>
  <c r="A261" i="16"/>
  <c r="AN260" i="16"/>
  <c r="B260" i="16"/>
  <c r="A260" i="16"/>
  <c r="AN259" i="16"/>
  <c r="B259" i="16"/>
  <c r="A259" i="16"/>
  <c r="AN258" i="16"/>
  <c r="B258" i="16"/>
  <c r="A258" i="16"/>
  <c r="AN257" i="16"/>
  <c r="B257" i="16"/>
  <c r="A257" i="16"/>
  <c r="AN256" i="16"/>
  <c r="B256" i="16"/>
  <c r="A256" i="16"/>
  <c r="AN255" i="16"/>
  <c r="B255" i="16"/>
  <c r="A255" i="16"/>
  <c r="AN254" i="16"/>
  <c r="B254" i="16"/>
  <c r="A254" i="16"/>
  <c r="AN253" i="16"/>
  <c r="B253" i="16"/>
  <c r="A253" i="16"/>
  <c r="AN252" i="16"/>
  <c r="B252" i="16"/>
  <c r="A252" i="16"/>
  <c r="AN251" i="16"/>
  <c r="B251" i="16"/>
  <c r="A251" i="16"/>
  <c r="AN250" i="16"/>
  <c r="B250" i="16"/>
  <c r="A250" i="16"/>
  <c r="AN249" i="16"/>
  <c r="B249" i="16"/>
  <c r="A249" i="16"/>
  <c r="AN248" i="16"/>
  <c r="B248" i="16"/>
  <c r="A248" i="16"/>
  <c r="AN247" i="16"/>
  <c r="B247" i="16"/>
  <c r="A247" i="16"/>
  <c r="AN246" i="16"/>
  <c r="B246" i="16"/>
  <c r="A246" i="16"/>
  <c r="AN245" i="16"/>
  <c r="B245" i="16"/>
  <c r="A245" i="16"/>
  <c r="AN244" i="16"/>
  <c r="B244" i="16"/>
  <c r="A244" i="16"/>
  <c r="AN243" i="16"/>
  <c r="B243" i="16"/>
  <c r="A243" i="16"/>
  <c r="AN242" i="16"/>
  <c r="B242" i="16"/>
  <c r="A242" i="16"/>
  <c r="AN241" i="16"/>
  <c r="AN240" i="16"/>
  <c r="AN239" i="16"/>
  <c r="AN238" i="16"/>
  <c r="AN237" i="16"/>
  <c r="G237" i="16"/>
  <c r="I237" i="16" s="1"/>
  <c r="AN236" i="16"/>
  <c r="B236" i="16"/>
  <c r="A236" i="16"/>
  <c r="AN235" i="16"/>
  <c r="B235" i="16"/>
  <c r="A235" i="16"/>
  <c r="AN234" i="16"/>
  <c r="B234" i="16"/>
  <c r="A234" i="16"/>
  <c r="AN233" i="16"/>
  <c r="B233" i="16"/>
  <c r="A233" i="16"/>
  <c r="AN232" i="16"/>
  <c r="B232" i="16"/>
  <c r="A232" i="16"/>
  <c r="AN231" i="16"/>
  <c r="B231" i="16"/>
  <c r="A231" i="16"/>
  <c r="AN230" i="16"/>
  <c r="B230" i="16"/>
  <c r="A230" i="16"/>
  <c r="AN229" i="16"/>
  <c r="B229" i="16"/>
  <c r="A229" i="16"/>
  <c r="AN228" i="16"/>
  <c r="B228" i="16"/>
  <c r="A228" i="16"/>
  <c r="AN227" i="16"/>
  <c r="B227" i="16"/>
  <c r="A227" i="16"/>
  <c r="AN226" i="16"/>
  <c r="B226" i="16"/>
  <c r="A226" i="16"/>
  <c r="AN225" i="16"/>
  <c r="B225" i="16"/>
  <c r="A225" i="16"/>
  <c r="AN224" i="16"/>
  <c r="B224" i="16"/>
  <c r="A224" i="16"/>
  <c r="AN223" i="16"/>
  <c r="B223" i="16"/>
  <c r="A223" i="16"/>
  <c r="AN222" i="16"/>
  <c r="B222" i="16"/>
  <c r="A222" i="16"/>
  <c r="AN221" i="16"/>
  <c r="B221" i="16"/>
  <c r="A221" i="16"/>
  <c r="AN220" i="16"/>
  <c r="B220" i="16"/>
  <c r="A220" i="16"/>
  <c r="AN219" i="16"/>
  <c r="B219" i="16"/>
  <c r="A219" i="16"/>
  <c r="AN218" i="16"/>
  <c r="B218" i="16"/>
  <c r="A218" i="16"/>
  <c r="AN217" i="16"/>
  <c r="B217" i="16"/>
  <c r="A217" i="16"/>
  <c r="AN216" i="16"/>
  <c r="B216" i="16"/>
  <c r="A216" i="16"/>
  <c r="AN215" i="16"/>
  <c r="B215" i="16"/>
  <c r="A215" i="16"/>
  <c r="AN214" i="16"/>
  <c r="B214" i="16"/>
  <c r="A214" i="16"/>
  <c r="AN213" i="16"/>
  <c r="B213" i="16"/>
  <c r="A213" i="16"/>
  <c r="AN212" i="16"/>
  <c r="B212" i="16"/>
  <c r="A212" i="16"/>
  <c r="AN211" i="16"/>
  <c r="B211" i="16"/>
  <c r="A211" i="16"/>
  <c r="AN210" i="16"/>
  <c r="B210" i="16"/>
  <c r="A210" i="16"/>
  <c r="AN209" i="16"/>
  <c r="B209" i="16"/>
  <c r="A209" i="16"/>
  <c r="AN208" i="16"/>
  <c r="B208" i="16"/>
  <c r="A208" i="16"/>
  <c r="AN207" i="16"/>
  <c r="B207" i="16"/>
  <c r="A207" i="16"/>
  <c r="AN206" i="16"/>
  <c r="B206" i="16"/>
  <c r="A206" i="16"/>
  <c r="AN205" i="16"/>
  <c r="B205" i="16"/>
  <c r="A205" i="16"/>
  <c r="AN204" i="16"/>
  <c r="B204" i="16"/>
  <c r="A204" i="16"/>
  <c r="AN203" i="16"/>
  <c r="B203" i="16"/>
  <c r="A203" i="16"/>
  <c r="AN202" i="16"/>
  <c r="B202" i="16"/>
  <c r="A202" i="16"/>
  <c r="AN201" i="16"/>
  <c r="B201" i="16"/>
  <c r="A201" i="16"/>
  <c r="AN200" i="16"/>
  <c r="B200" i="16"/>
  <c r="A200" i="16"/>
  <c r="AN199" i="16"/>
  <c r="B199" i="16"/>
  <c r="A199" i="16"/>
  <c r="AN198" i="16"/>
  <c r="B198" i="16"/>
  <c r="A198" i="16"/>
  <c r="AN197" i="16"/>
  <c r="B197" i="16"/>
  <c r="A197" i="16"/>
  <c r="AN196" i="16"/>
  <c r="B196" i="16"/>
  <c r="A196" i="16"/>
  <c r="AN195" i="16"/>
  <c r="B195" i="16"/>
  <c r="A195" i="16"/>
  <c r="AN194" i="16"/>
  <c r="B194" i="16"/>
  <c r="A194" i="16"/>
  <c r="AN193" i="16"/>
  <c r="B193" i="16"/>
  <c r="A193" i="16"/>
  <c r="AN192" i="16"/>
  <c r="B192" i="16"/>
  <c r="A192" i="16"/>
  <c r="AN191" i="16"/>
  <c r="B191" i="16"/>
  <c r="A191" i="16"/>
  <c r="AN190" i="16"/>
  <c r="B190" i="16"/>
  <c r="A190" i="16"/>
  <c r="AN189" i="16"/>
  <c r="B189" i="16"/>
  <c r="A189" i="16"/>
  <c r="AN188" i="16"/>
  <c r="B188" i="16"/>
  <c r="A188" i="16"/>
  <c r="AN187" i="16"/>
  <c r="B187" i="16"/>
  <c r="A187" i="16"/>
  <c r="AN186" i="16"/>
  <c r="B186" i="16"/>
  <c r="A186" i="16"/>
  <c r="AN185" i="16"/>
  <c r="B185" i="16"/>
  <c r="A185" i="16"/>
  <c r="AN184" i="16"/>
  <c r="B184" i="16"/>
  <c r="A184" i="16"/>
  <c r="AN183" i="16"/>
  <c r="B183" i="16"/>
  <c r="A183" i="16"/>
  <c r="AN182" i="16"/>
  <c r="B182" i="16"/>
  <c r="A182" i="16"/>
  <c r="AN181" i="16"/>
  <c r="B181" i="16"/>
  <c r="A181" i="16"/>
  <c r="AN180" i="16"/>
  <c r="B180" i="16"/>
  <c r="A180" i="16"/>
  <c r="AN179" i="16"/>
  <c r="B179" i="16"/>
  <c r="A179" i="16"/>
  <c r="AN178" i="16"/>
  <c r="B178" i="16"/>
  <c r="A178" i="16"/>
  <c r="AN177" i="16"/>
  <c r="B177" i="16"/>
  <c r="A177" i="16"/>
  <c r="AN176" i="16"/>
  <c r="B176" i="16"/>
  <c r="A176" i="16"/>
  <c r="AN175" i="16"/>
  <c r="B175" i="16"/>
  <c r="A175" i="16"/>
  <c r="AN174" i="16"/>
  <c r="B174" i="16"/>
  <c r="A174" i="16"/>
  <c r="AN173" i="16"/>
  <c r="B173" i="16"/>
  <c r="A173" i="16"/>
  <c r="AN172" i="16"/>
  <c r="B172" i="16"/>
  <c r="A172" i="16"/>
  <c r="AN171" i="16"/>
  <c r="B171" i="16"/>
  <c r="A171" i="16"/>
  <c r="AN170" i="16"/>
  <c r="B170" i="16"/>
  <c r="A170" i="16"/>
  <c r="AN169" i="16"/>
  <c r="B169" i="16"/>
  <c r="A169" i="16"/>
  <c r="AN168" i="16"/>
  <c r="B168" i="16"/>
  <c r="A168" i="16"/>
  <c r="AN167" i="16"/>
  <c r="B167" i="16"/>
  <c r="A167" i="16"/>
  <c r="AN166" i="16"/>
  <c r="B166" i="16"/>
  <c r="A166" i="16"/>
  <c r="AN165" i="16"/>
  <c r="B165" i="16"/>
  <c r="A165" i="16"/>
  <c r="AN164" i="16"/>
  <c r="B164" i="16"/>
  <c r="A164" i="16"/>
  <c r="AN163" i="16"/>
  <c r="B163" i="16"/>
  <c r="A163" i="16"/>
  <c r="AN162" i="16"/>
  <c r="B162" i="16"/>
  <c r="A162" i="16"/>
  <c r="AN161" i="16"/>
  <c r="B161" i="16"/>
  <c r="A161" i="16"/>
  <c r="AN160" i="16"/>
  <c r="B160" i="16"/>
  <c r="A160" i="16"/>
  <c r="AN159" i="16"/>
  <c r="B159" i="16"/>
  <c r="A159" i="16"/>
  <c r="AN158" i="16"/>
  <c r="B158" i="16"/>
  <c r="A158" i="16"/>
  <c r="AN157" i="16"/>
  <c r="B157" i="16"/>
  <c r="A157" i="16"/>
  <c r="AN156" i="16"/>
  <c r="B156" i="16"/>
  <c r="A156" i="16"/>
  <c r="AN155" i="16"/>
  <c r="B155" i="16"/>
  <c r="A155" i="16"/>
  <c r="AN154" i="16"/>
  <c r="B154" i="16"/>
  <c r="A154" i="16"/>
  <c r="AN153" i="16"/>
  <c r="B153" i="16"/>
  <c r="A153" i="16"/>
  <c r="AN152" i="16"/>
  <c r="B152" i="16"/>
  <c r="A152" i="16"/>
  <c r="AN151" i="16"/>
  <c r="B151" i="16"/>
  <c r="A151" i="16"/>
  <c r="AN150" i="16"/>
  <c r="B150" i="16"/>
  <c r="A150" i="16"/>
  <c r="AN149" i="16"/>
  <c r="B149" i="16"/>
  <c r="A149" i="16"/>
  <c r="AN148" i="16"/>
  <c r="B148" i="16"/>
  <c r="A148" i="16"/>
  <c r="AN147" i="16"/>
  <c r="B147" i="16"/>
  <c r="A147" i="16"/>
  <c r="B146" i="16"/>
  <c r="A146" i="16"/>
  <c r="B145" i="16"/>
  <c r="A145" i="16"/>
  <c r="B144" i="16"/>
  <c r="A144" i="16"/>
  <c r="AN143" i="16"/>
  <c r="B143" i="16"/>
  <c r="A143" i="16"/>
  <c r="AN142" i="16"/>
  <c r="B142" i="16"/>
  <c r="A142" i="16"/>
  <c r="AN141" i="16"/>
  <c r="B141" i="16"/>
  <c r="A141" i="16"/>
  <c r="AN140" i="16"/>
  <c r="B140" i="16"/>
  <c r="A140" i="16"/>
  <c r="AN139" i="16"/>
  <c r="B139" i="16"/>
  <c r="A139" i="16"/>
  <c r="AN138" i="16"/>
  <c r="B138" i="16"/>
  <c r="A138" i="16"/>
  <c r="AN137" i="16"/>
  <c r="B137" i="16"/>
  <c r="A137" i="16"/>
  <c r="AN136" i="16"/>
  <c r="B136" i="16"/>
  <c r="A136" i="16"/>
  <c r="AN135" i="16"/>
  <c r="B135" i="16"/>
  <c r="A135" i="16"/>
  <c r="AN134" i="16"/>
  <c r="B134" i="16"/>
  <c r="A134" i="16"/>
  <c r="AN133" i="16"/>
  <c r="B133" i="16"/>
  <c r="A133" i="16"/>
  <c r="AN132" i="16"/>
  <c r="B132" i="16"/>
  <c r="A132" i="16"/>
  <c r="AN131" i="16"/>
  <c r="B131" i="16"/>
  <c r="A131" i="16"/>
  <c r="AN130" i="16"/>
  <c r="B130" i="16"/>
  <c r="A130" i="16"/>
  <c r="AN129" i="16"/>
  <c r="B129" i="16"/>
  <c r="A129" i="16"/>
  <c r="AN128" i="16"/>
  <c r="B128" i="16"/>
  <c r="A128" i="16"/>
  <c r="AN127" i="16"/>
  <c r="B127" i="16"/>
  <c r="A127" i="16"/>
  <c r="AN126" i="16"/>
  <c r="B126" i="16"/>
  <c r="A126" i="16"/>
  <c r="AN125" i="16"/>
  <c r="B125" i="16"/>
  <c r="A125" i="16"/>
  <c r="AN124" i="16"/>
  <c r="B124" i="16"/>
  <c r="A124" i="16"/>
  <c r="AN123" i="16"/>
  <c r="B123" i="16"/>
  <c r="A123" i="16"/>
  <c r="AN122" i="16"/>
  <c r="B122" i="16"/>
  <c r="A122" i="16"/>
  <c r="AN121" i="16"/>
  <c r="B121" i="16"/>
  <c r="A121" i="16"/>
  <c r="AN120" i="16"/>
  <c r="B120" i="16"/>
  <c r="A120" i="16"/>
  <c r="AN119" i="16"/>
  <c r="B119" i="16"/>
  <c r="A119" i="16"/>
  <c r="AN118" i="16"/>
  <c r="B118" i="16"/>
  <c r="A118" i="16"/>
  <c r="AN116" i="16"/>
  <c r="B116" i="16"/>
  <c r="A116" i="16"/>
  <c r="AN111" i="16"/>
  <c r="B111" i="16"/>
  <c r="A111" i="16"/>
  <c r="AN110" i="16"/>
  <c r="B110" i="16"/>
  <c r="A110" i="16"/>
  <c r="AN109" i="16"/>
  <c r="B109" i="16"/>
  <c r="A109" i="16"/>
  <c r="AN108" i="16"/>
  <c r="B108" i="16"/>
  <c r="A108" i="16"/>
  <c r="AN107" i="16"/>
  <c r="B107" i="16"/>
  <c r="A107" i="16"/>
  <c r="AN106" i="16"/>
  <c r="B106" i="16"/>
  <c r="A106" i="16"/>
  <c r="AN105" i="16"/>
  <c r="B105" i="16"/>
  <c r="A105" i="16"/>
  <c r="AN104" i="16"/>
  <c r="B104" i="16"/>
  <c r="A104" i="16"/>
  <c r="AN103" i="16"/>
  <c r="B103" i="16"/>
  <c r="A103" i="16"/>
  <c r="AN102" i="16"/>
  <c r="B102" i="16"/>
  <c r="A102" i="16"/>
  <c r="AN101" i="16"/>
  <c r="B101" i="16"/>
  <c r="A101" i="16"/>
  <c r="AN100" i="16"/>
  <c r="B100" i="16"/>
  <c r="A100" i="16"/>
  <c r="AN99" i="16"/>
  <c r="B99" i="16"/>
  <c r="A99" i="16"/>
  <c r="AN98" i="16"/>
  <c r="B98" i="16"/>
  <c r="A98" i="16"/>
  <c r="AN97" i="16"/>
  <c r="B97" i="16"/>
  <c r="A97" i="16"/>
  <c r="AN96" i="16"/>
  <c r="B96" i="16"/>
  <c r="A96" i="16"/>
  <c r="AN95" i="16"/>
  <c r="B95" i="16"/>
  <c r="A95" i="16"/>
  <c r="AN90" i="16"/>
  <c r="B90" i="16"/>
  <c r="A90" i="16"/>
  <c r="AN89" i="16"/>
  <c r="B89" i="16"/>
  <c r="A89" i="16"/>
  <c r="AN88" i="16"/>
  <c r="B88" i="16"/>
  <c r="A88" i="16"/>
  <c r="AN87" i="16"/>
  <c r="B87" i="16"/>
  <c r="A87" i="16"/>
  <c r="AN86" i="16"/>
  <c r="B86" i="16"/>
  <c r="A86" i="16"/>
  <c r="AN85" i="16"/>
  <c r="B85" i="16"/>
  <c r="A85" i="16"/>
  <c r="AN84" i="16"/>
  <c r="B84" i="16"/>
  <c r="A84" i="16"/>
  <c r="AN82" i="16"/>
  <c r="B82" i="16"/>
  <c r="A82" i="16"/>
  <c r="AN78" i="16"/>
  <c r="B78" i="16"/>
  <c r="A78" i="16"/>
  <c r="AN77" i="16"/>
  <c r="B77" i="16"/>
  <c r="A77" i="16"/>
  <c r="AN76" i="16"/>
  <c r="B76" i="16"/>
  <c r="A76" i="16"/>
  <c r="AN75" i="16"/>
  <c r="B75" i="16"/>
  <c r="A75" i="16"/>
  <c r="AN74" i="16"/>
  <c r="B74" i="16"/>
  <c r="A74" i="16"/>
  <c r="AN73" i="16"/>
  <c r="B73" i="16"/>
  <c r="A73" i="16"/>
  <c r="AN72" i="16"/>
  <c r="B72" i="16"/>
  <c r="A72" i="16"/>
  <c r="AN71" i="16"/>
  <c r="B71" i="16"/>
  <c r="A71" i="16"/>
  <c r="AN70" i="16"/>
  <c r="B70" i="16"/>
  <c r="A70" i="16"/>
  <c r="AN69" i="16"/>
  <c r="B69" i="16"/>
  <c r="A69" i="16"/>
  <c r="AN68" i="16"/>
  <c r="B68" i="16"/>
  <c r="A68" i="16"/>
  <c r="AN67" i="16"/>
  <c r="B67" i="16"/>
  <c r="A67" i="16"/>
  <c r="AN66" i="16"/>
  <c r="B66" i="16"/>
  <c r="A66" i="16"/>
  <c r="AN65" i="16"/>
  <c r="B65" i="16"/>
  <c r="A65" i="16"/>
  <c r="AN64" i="16"/>
  <c r="B64" i="16"/>
  <c r="A64" i="16"/>
  <c r="AN63" i="16"/>
  <c r="B63" i="16"/>
  <c r="A63" i="16"/>
  <c r="AN62" i="16"/>
  <c r="B62" i="16"/>
  <c r="A62" i="16"/>
  <c r="AN61" i="16"/>
  <c r="B61" i="16"/>
  <c r="A61" i="16"/>
  <c r="AN60" i="16"/>
  <c r="B60" i="16"/>
  <c r="A60" i="16"/>
  <c r="AN59" i="16"/>
  <c r="B59" i="16"/>
  <c r="A59" i="16"/>
  <c r="AN58" i="16"/>
  <c r="B58" i="16"/>
  <c r="A58" i="16"/>
  <c r="AN57" i="16"/>
  <c r="B57" i="16"/>
  <c r="A57" i="16"/>
  <c r="AN56" i="16"/>
  <c r="B56" i="16"/>
  <c r="A56" i="16"/>
  <c r="AN55" i="16"/>
  <c r="B55" i="16"/>
  <c r="A55" i="16"/>
  <c r="AN54" i="16"/>
  <c r="B54" i="16"/>
  <c r="A54" i="16"/>
  <c r="AN53" i="16"/>
  <c r="B53" i="16"/>
  <c r="A53" i="16"/>
  <c r="B52" i="16"/>
  <c r="A52" i="16"/>
  <c r="B51" i="16"/>
  <c r="A51" i="16"/>
  <c r="B50" i="16"/>
  <c r="A50" i="16"/>
  <c r="AN49" i="16"/>
  <c r="B49" i="16"/>
  <c r="A49" i="16"/>
  <c r="AN48" i="16"/>
  <c r="B48" i="16"/>
  <c r="A48" i="16"/>
  <c r="AN47" i="16"/>
  <c r="B47" i="16"/>
  <c r="A47" i="16"/>
  <c r="AN46" i="16"/>
  <c r="B46" i="16"/>
  <c r="A46" i="16"/>
  <c r="AN45" i="16"/>
  <c r="B45" i="16"/>
  <c r="A45" i="16"/>
  <c r="AN44" i="16"/>
  <c r="B44" i="16"/>
  <c r="C44" i="16" s="1"/>
  <c r="A44" i="16"/>
  <c r="AN43" i="16"/>
  <c r="B43" i="16"/>
  <c r="A43" i="16"/>
  <c r="AN42" i="16"/>
  <c r="B42" i="16"/>
  <c r="A42" i="16"/>
  <c r="AN41" i="16"/>
  <c r="B41" i="16"/>
  <c r="A41" i="16"/>
  <c r="AN40" i="16"/>
  <c r="B40" i="16"/>
  <c r="A40" i="16"/>
  <c r="AN39" i="16"/>
  <c r="B39" i="16"/>
  <c r="A39" i="16"/>
  <c r="AN38" i="16"/>
  <c r="B38" i="16"/>
  <c r="A38" i="16"/>
  <c r="AN37" i="16"/>
  <c r="B37" i="16"/>
  <c r="A37" i="16"/>
  <c r="AN36" i="16"/>
  <c r="B36" i="16"/>
  <c r="A36" i="16"/>
  <c r="AN35" i="16"/>
  <c r="B35" i="16"/>
  <c r="A35" i="16"/>
  <c r="AN34" i="16"/>
  <c r="B34" i="16"/>
  <c r="A34" i="16"/>
  <c r="AN33" i="16"/>
  <c r="B33" i="16"/>
  <c r="A33" i="16"/>
  <c r="AN32" i="16"/>
  <c r="B32" i="16"/>
  <c r="A32" i="16"/>
  <c r="AN31" i="16"/>
  <c r="B31" i="16"/>
  <c r="A31" i="16"/>
  <c r="AN30" i="16"/>
  <c r="B30" i="16"/>
  <c r="A30" i="16"/>
  <c r="AN29" i="16"/>
  <c r="B29" i="16"/>
  <c r="A29" i="16"/>
  <c r="AN28" i="16"/>
  <c r="B28" i="16"/>
  <c r="A28" i="16"/>
  <c r="AN27" i="16"/>
  <c r="B27" i="16"/>
  <c r="A27" i="16"/>
  <c r="AN26" i="16"/>
  <c r="B26" i="16"/>
  <c r="A26" i="16"/>
  <c r="AN25" i="16"/>
  <c r="B25" i="16"/>
  <c r="A25" i="16"/>
  <c r="AN24" i="16"/>
  <c r="B24" i="16"/>
  <c r="A24" i="16"/>
  <c r="AN23" i="16"/>
  <c r="B23" i="16"/>
  <c r="A23" i="16"/>
  <c r="AN22" i="16"/>
  <c r="B22" i="16"/>
  <c r="A22" i="16"/>
  <c r="AN21" i="16"/>
  <c r="B21" i="16"/>
  <c r="A21" i="16"/>
  <c r="AN20" i="16"/>
  <c r="B20" i="16"/>
  <c r="A20" i="16"/>
  <c r="AN19" i="16"/>
  <c r="B19" i="16"/>
  <c r="A19" i="16"/>
  <c r="AN18" i="16"/>
  <c r="B18" i="16"/>
  <c r="A18" i="16"/>
  <c r="AN17" i="16"/>
  <c r="B17" i="16"/>
  <c r="A17" i="16"/>
  <c r="AN16" i="16"/>
  <c r="B16" i="16"/>
  <c r="A16" i="16"/>
  <c r="AN15" i="16"/>
  <c r="B15" i="16"/>
  <c r="A15" i="16"/>
  <c r="AN14" i="16"/>
  <c r="B14" i="16"/>
  <c r="A14" i="16"/>
  <c r="AN13" i="16"/>
  <c r="B13" i="16"/>
  <c r="A13" i="16"/>
  <c r="AN12" i="16"/>
  <c r="B12" i="16"/>
  <c r="A12" i="16"/>
  <c r="AN11" i="16"/>
  <c r="B11" i="16"/>
  <c r="A11" i="16"/>
  <c r="AN10" i="16"/>
  <c r="B10" i="16"/>
  <c r="A10" i="16"/>
  <c r="AN9" i="16"/>
  <c r="B9" i="16"/>
  <c r="A9" i="16"/>
  <c r="AN8" i="16"/>
  <c r="B8" i="16"/>
  <c r="A8" i="16"/>
  <c r="AN7" i="16"/>
  <c r="B7" i="16"/>
  <c r="A7" i="16"/>
  <c r="AN6" i="16"/>
  <c r="B6" i="16"/>
  <c r="A6" i="16"/>
  <c r="AN5" i="16"/>
  <c r="B5" i="16"/>
  <c r="A5" i="16"/>
  <c r="AN4" i="16"/>
  <c r="B4" i="16"/>
  <c r="A4" i="16"/>
  <c r="AN3" i="16"/>
  <c r="N3" i="16"/>
  <c r="N4" i="16" s="1"/>
  <c r="N5" i="16" s="1"/>
  <c r="N6" i="16" s="1"/>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55" i="16" s="1"/>
  <c r="N56" i="16" s="1"/>
  <c r="N57" i="16" s="1"/>
  <c r="N58" i="16" s="1"/>
  <c r="N59" i="16" s="1"/>
  <c r="N60" i="16" s="1"/>
  <c r="N61" i="16" s="1"/>
  <c r="N62" i="16" s="1"/>
  <c r="N63" i="16" s="1"/>
  <c r="N64" i="16" s="1"/>
  <c r="N65" i="16" s="1"/>
  <c r="N66" i="16" s="1"/>
  <c r="N67" i="16" s="1"/>
  <c r="N68" i="16" s="1"/>
  <c r="N69" i="16" s="1"/>
  <c r="N70" i="16" s="1"/>
  <c r="N71" i="16" s="1"/>
  <c r="N72" i="16" s="1"/>
  <c r="N73" i="16" s="1"/>
  <c r="N74" i="16" s="1"/>
  <c r="N75" i="16" s="1"/>
  <c r="N76" i="16" s="1"/>
  <c r="N77" i="16" s="1"/>
  <c r="N78" i="16" s="1"/>
  <c r="L3" i="16"/>
  <c r="L4" i="16" s="1"/>
  <c r="L5" i="16" s="1"/>
  <c r="L6" i="16" s="1"/>
  <c r="L7" i="16" s="1"/>
  <c r="L8" i="16" s="1"/>
  <c r="L9" i="16" s="1"/>
  <c r="L10" i="16" s="1"/>
  <c r="L11" i="16" s="1"/>
  <c r="L12" i="16" s="1"/>
  <c r="L13" i="16" s="1"/>
  <c r="L14" i="16" s="1"/>
  <c r="L15" i="16" s="1"/>
  <c r="L16" i="16" s="1"/>
  <c r="L17" i="16" s="1"/>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L65" i="16" s="1"/>
  <c r="L66" i="16" s="1"/>
  <c r="L67" i="16" s="1"/>
  <c r="L68" i="16" s="1"/>
  <c r="L69" i="16" s="1"/>
  <c r="L70" i="16" s="1"/>
  <c r="L71" i="16" s="1"/>
  <c r="L72" i="16" s="1"/>
  <c r="L73" i="16" s="1"/>
  <c r="L74" i="16" s="1"/>
  <c r="L75" i="16" s="1"/>
  <c r="L76" i="16" s="1"/>
  <c r="L77" i="16" s="1"/>
  <c r="L78" i="16" s="1"/>
  <c r="B3" i="16"/>
  <c r="A3" i="16"/>
  <c r="B2" i="16"/>
  <c r="A2" i="16"/>
  <c r="F2" i="16" l="1"/>
  <c r="C19" i="16"/>
  <c r="C55" i="16"/>
  <c r="C345" i="16"/>
  <c r="C391" i="16"/>
  <c r="C31" i="16"/>
  <c r="C446" i="16"/>
  <c r="C290" i="16"/>
  <c r="C292" i="16"/>
  <c r="C316" i="16"/>
  <c r="C351" i="16"/>
  <c r="C3" i="16"/>
  <c r="F3" i="16"/>
  <c r="E3" i="16"/>
  <c r="F57" i="16"/>
  <c r="E57" i="16"/>
  <c r="F278" i="16"/>
  <c r="E278" i="16"/>
  <c r="C317" i="16"/>
  <c r="E317" i="16"/>
  <c r="F317" i="16"/>
  <c r="C318" i="16"/>
  <c r="F318" i="16"/>
  <c r="E318" i="16"/>
  <c r="C319" i="16"/>
  <c r="F319" i="16"/>
  <c r="E319" i="16"/>
  <c r="F320" i="16"/>
  <c r="E320" i="16"/>
  <c r="F330" i="16"/>
  <c r="E330" i="16"/>
  <c r="C346" i="16"/>
  <c r="F346" i="16"/>
  <c r="E346" i="16"/>
  <c r="C352" i="16"/>
  <c r="F352" i="16"/>
  <c r="E352" i="16"/>
  <c r="C353" i="16"/>
  <c r="F353" i="16"/>
  <c r="E353" i="16"/>
  <c r="C354" i="16"/>
  <c r="F354" i="16"/>
  <c r="E354" i="16"/>
  <c r="C355" i="16"/>
  <c r="F355" i="16"/>
  <c r="E355" i="16"/>
  <c r="C356" i="16"/>
  <c r="F356" i="16"/>
  <c r="E356" i="16"/>
  <c r="C359" i="16"/>
  <c r="E359" i="16"/>
  <c r="F359" i="16"/>
  <c r="C360" i="16"/>
  <c r="F360" i="16"/>
  <c r="E360" i="16"/>
  <c r="C361" i="16"/>
  <c r="F361" i="16"/>
  <c r="E361" i="16"/>
  <c r="C362" i="16"/>
  <c r="F362" i="16"/>
  <c r="E362" i="16"/>
  <c r="C363" i="16"/>
  <c r="E363" i="16"/>
  <c r="F363" i="16"/>
  <c r="C364" i="16"/>
  <c r="F364" i="16"/>
  <c r="E364" i="16"/>
  <c r="C365" i="16"/>
  <c r="F365" i="16"/>
  <c r="E365" i="16"/>
  <c r="C366" i="16"/>
  <c r="F366" i="16"/>
  <c r="E366" i="16"/>
  <c r="C367" i="16"/>
  <c r="E367" i="16"/>
  <c r="F367" i="16"/>
  <c r="C368" i="16"/>
  <c r="F368" i="16"/>
  <c r="E368" i="16"/>
  <c r="C369" i="16"/>
  <c r="F369" i="16"/>
  <c r="E369" i="16"/>
  <c r="C370" i="16"/>
  <c r="F370" i="16"/>
  <c r="E370" i="16"/>
  <c r="C371" i="16"/>
  <c r="F371" i="16"/>
  <c r="E371" i="16"/>
  <c r="C372" i="16"/>
  <c r="F372" i="16"/>
  <c r="E372" i="16"/>
  <c r="C373" i="16"/>
  <c r="F373" i="16"/>
  <c r="E373" i="16"/>
  <c r="F374" i="16"/>
  <c r="E374" i="16"/>
  <c r="C392" i="16"/>
  <c r="F392" i="16"/>
  <c r="E392" i="16"/>
  <c r="C394" i="16"/>
  <c r="F394" i="16"/>
  <c r="E394" i="16"/>
  <c r="C395" i="16"/>
  <c r="F395" i="16"/>
  <c r="E395" i="16"/>
  <c r="C396" i="16"/>
  <c r="E396" i="16"/>
  <c r="F396" i="16"/>
  <c r="C397" i="16"/>
  <c r="F397" i="16"/>
  <c r="E397" i="16"/>
  <c r="C447" i="16"/>
  <c r="F447" i="16"/>
  <c r="E447" i="16"/>
  <c r="C448" i="16"/>
  <c r="F448" i="16"/>
  <c r="E448" i="16"/>
  <c r="C449" i="16"/>
  <c r="F449" i="16"/>
  <c r="E449" i="16"/>
  <c r="C450" i="16"/>
  <c r="E450" i="16"/>
  <c r="F450" i="16"/>
  <c r="C451" i="16"/>
  <c r="F451" i="16"/>
  <c r="E451" i="16"/>
  <c r="C452" i="16"/>
  <c r="F452" i="16"/>
  <c r="E452" i="16"/>
  <c r="C453" i="16"/>
  <c r="F453" i="16"/>
  <c r="E453" i="16"/>
  <c r="C482" i="16"/>
  <c r="E482" i="16"/>
  <c r="F482" i="16"/>
  <c r="C483" i="16"/>
  <c r="F483" i="16"/>
  <c r="E483" i="16"/>
  <c r="C484" i="16"/>
  <c r="F484" i="16"/>
  <c r="E484" i="16"/>
  <c r="C485" i="16"/>
  <c r="F485" i="16"/>
  <c r="E485" i="16"/>
  <c r="C486" i="16"/>
  <c r="F486" i="16"/>
  <c r="E486" i="16"/>
  <c r="C487" i="16"/>
  <c r="F487" i="16"/>
  <c r="E487" i="16"/>
  <c r="C488" i="16"/>
  <c r="F488" i="16"/>
  <c r="E488" i="16"/>
  <c r="C489" i="16"/>
  <c r="F489" i="16"/>
  <c r="E489" i="16"/>
  <c r="C490" i="16"/>
  <c r="E490" i="16"/>
  <c r="F490" i="16"/>
  <c r="C491" i="16"/>
  <c r="F491" i="16"/>
  <c r="E491" i="16"/>
  <c r="C492" i="16"/>
  <c r="F492" i="16"/>
  <c r="E492" i="16"/>
  <c r="C493" i="16"/>
  <c r="F493" i="16"/>
  <c r="E493" i="16"/>
  <c r="C494" i="16"/>
  <c r="E494" i="16"/>
  <c r="F494" i="16"/>
  <c r="C495" i="16"/>
  <c r="F495" i="16"/>
  <c r="E495" i="16"/>
  <c r="C496" i="16"/>
  <c r="F496" i="16"/>
  <c r="E496" i="16"/>
  <c r="C497" i="16"/>
  <c r="F497" i="16"/>
  <c r="E497" i="16"/>
  <c r="C498" i="16"/>
  <c r="E498" i="16"/>
  <c r="F498" i="16"/>
  <c r="C499" i="16"/>
  <c r="F499" i="16"/>
  <c r="E499" i="16"/>
  <c r="C500" i="16"/>
  <c r="F500" i="16"/>
  <c r="E500" i="16"/>
  <c r="C513" i="16"/>
  <c r="F513" i="16"/>
  <c r="E513" i="16"/>
  <c r="C514" i="16"/>
  <c r="E514" i="16"/>
  <c r="F514" i="16"/>
  <c r="C515" i="16"/>
  <c r="F515" i="16"/>
  <c r="E515" i="16"/>
  <c r="C516" i="16"/>
  <c r="F516" i="16"/>
  <c r="E516" i="16"/>
  <c r="C517" i="16"/>
  <c r="F517" i="16"/>
  <c r="E517" i="16"/>
  <c r="C518" i="16"/>
  <c r="F518" i="16"/>
  <c r="E518" i="16"/>
  <c r="C519" i="16"/>
  <c r="F519" i="16"/>
  <c r="E519" i="16"/>
  <c r="C520" i="16"/>
  <c r="F520" i="16"/>
  <c r="E520" i="16"/>
  <c r="C521" i="16"/>
  <c r="F521" i="16"/>
  <c r="E521" i="16"/>
  <c r="C526" i="16"/>
  <c r="E526" i="16"/>
  <c r="F526" i="16"/>
  <c r="C531" i="16"/>
  <c r="E531" i="16"/>
  <c r="F531" i="16"/>
  <c r="C532" i="16"/>
  <c r="F532" i="16"/>
  <c r="E532" i="16"/>
  <c r="C533" i="16"/>
  <c r="F533" i="16"/>
  <c r="E533" i="16"/>
  <c r="C534" i="16"/>
  <c r="F534" i="16"/>
  <c r="E534" i="16"/>
  <c r="C535" i="16"/>
  <c r="F535" i="16"/>
  <c r="E535" i="16"/>
  <c r="C536" i="16"/>
  <c r="F536" i="16"/>
  <c r="E536" i="16"/>
  <c r="C537" i="16"/>
  <c r="F537" i="16"/>
  <c r="E537" i="16"/>
  <c r="C538" i="16"/>
  <c r="F538" i="16"/>
  <c r="E538" i="16"/>
  <c r="C539" i="16"/>
  <c r="E539" i="16"/>
  <c r="F539" i="16"/>
  <c r="C540" i="16"/>
  <c r="F540" i="16"/>
  <c r="E540" i="16"/>
  <c r="C541" i="16"/>
  <c r="F541" i="16"/>
  <c r="E541" i="16"/>
  <c r="C542" i="16"/>
  <c r="F542" i="16"/>
  <c r="E542" i="16"/>
  <c r="C543" i="16"/>
  <c r="E543" i="16"/>
  <c r="F543" i="16"/>
  <c r="C544" i="16"/>
  <c r="F544" i="16"/>
  <c r="E544" i="16"/>
  <c r="C545" i="16"/>
  <c r="F545" i="16"/>
  <c r="E545" i="16"/>
  <c r="C546" i="16"/>
  <c r="F546" i="16"/>
  <c r="E546" i="16"/>
  <c r="C547" i="16"/>
  <c r="E547" i="16"/>
  <c r="F547" i="16"/>
  <c r="C548" i="16"/>
  <c r="F548" i="16"/>
  <c r="E548" i="16"/>
  <c r="C549" i="16"/>
  <c r="F549" i="16"/>
  <c r="E549" i="16"/>
  <c r="C550" i="16"/>
  <c r="F550" i="16"/>
  <c r="E550" i="16"/>
  <c r="C551" i="16"/>
  <c r="F551" i="16"/>
  <c r="E551" i="16"/>
  <c r="C552" i="16"/>
  <c r="F552" i="16"/>
  <c r="E552" i="16"/>
  <c r="C553" i="16"/>
  <c r="F553" i="16"/>
  <c r="E553" i="16"/>
  <c r="C554" i="16"/>
  <c r="F554" i="16"/>
  <c r="E554" i="16"/>
  <c r="C555" i="16"/>
  <c r="E555" i="16"/>
  <c r="F555" i="16"/>
  <c r="C556" i="16"/>
  <c r="F556" i="16"/>
  <c r="E556" i="16"/>
  <c r="C21" i="16"/>
  <c r="F21" i="16"/>
  <c r="E21" i="16"/>
  <c r="C23" i="16"/>
  <c r="F23" i="16"/>
  <c r="E23" i="16"/>
  <c r="C25" i="16"/>
  <c r="F25" i="16"/>
  <c r="E25" i="16"/>
  <c r="C27" i="16"/>
  <c r="F27" i="16"/>
  <c r="E27" i="16"/>
  <c r="C29" i="16"/>
  <c r="F29" i="16"/>
  <c r="E29" i="16"/>
  <c r="F31" i="16"/>
  <c r="E31" i="16"/>
  <c r="F32" i="16"/>
  <c r="E32" i="16"/>
  <c r="C4" i="16"/>
  <c r="F4" i="16"/>
  <c r="E4" i="16"/>
  <c r="C5" i="16"/>
  <c r="F5" i="16"/>
  <c r="E5" i="16"/>
  <c r="C6" i="16"/>
  <c r="F6" i="16"/>
  <c r="E6" i="16"/>
  <c r="C7" i="16"/>
  <c r="F7" i="16"/>
  <c r="E7" i="16"/>
  <c r="C8" i="16"/>
  <c r="F8" i="16"/>
  <c r="E8" i="16"/>
  <c r="C9" i="16"/>
  <c r="F9" i="16"/>
  <c r="E9" i="16"/>
  <c r="C10" i="16"/>
  <c r="F10" i="16"/>
  <c r="E10" i="16"/>
  <c r="C11" i="16"/>
  <c r="F11" i="16"/>
  <c r="E11" i="16"/>
  <c r="C12" i="16"/>
  <c r="F12" i="16"/>
  <c r="E12" i="16"/>
  <c r="C13" i="16"/>
  <c r="F13" i="16"/>
  <c r="E13" i="16"/>
  <c r="C14" i="16"/>
  <c r="F14" i="16"/>
  <c r="E14" i="16"/>
  <c r="C15" i="16"/>
  <c r="F15" i="16"/>
  <c r="E15" i="16"/>
  <c r="C16" i="16"/>
  <c r="F16" i="16"/>
  <c r="E16" i="16"/>
  <c r="F17" i="16"/>
  <c r="E17" i="16"/>
  <c r="C32" i="16"/>
  <c r="C33" i="16"/>
  <c r="E33" i="16"/>
  <c r="F33" i="16"/>
  <c r="C34" i="16"/>
  <c r="F34" i="16"/>
  <c r="E34" i="16"/>
  <c r="C35" i="16"/>
  <c r="F35" i="16"/>
  <c r="E35" i="16"/>
  <c r="C36" i="16"/>
  <c r="F36" i="16"/>
  <c r="E36" i="16"/>
  <c r="C37" i="16"/>
  <c r="F37" i="16"/>
  <c r="E37" i="16"/>
  <c r="C38" i="16"/>
  <c r="F38" i="16"/>
  <c r="E38" i="16"/>
  <c r="C39" i="16"/>
  <c r="F39" i="16"/>
  <c r="E39" i="16"/>
  <c r="C40" i="16"/>
  <c r="F40" i="16"/>
  <c r="E40" i="16"/>
  <c r="C41" i="16"/>
  <c r="F41" i="16"/>
  <c r="E41" i="16"/>
  <c r="C42" i="16"/>
  <c r="F42" i="16"/>
  <c r="E42" i="16"/>
  <c r="F43" i="16"/>
  <c r="E43" i="16"/>
  <c r="C57" i="16"/>
  <c r="C58" i="16"/>
  <c r="F58" i="16"/>
  <c r="E58" i="16"/>
  <c r="C59" i="16"/>
  <c r="F59" i="16"/>
  <c r="E59" i="16"/>
  <c r="C60" i="16"/>
  <c r="F60" i="16"/>
  <c r="E60" i="16"/>
  <c r="C61" i="16"/>
  <c r="F61" i="16"/>
  <c r="E61" i="16"/>
  <c r="C62" i="16"/>
  <c r="F62" i="16"/>
  <c r="E62" i="16"/>
  <c r="C63" i="16"/>
  <c r="F63" i="16"/>
  <c r="E63" i="16"/>
  <c r="C64" i="16"/>
  <c r="F64" i="16"/>
  <c r="E64" i="16"/>
  <c r="C65" i="16"/>
  <c r="E65" i="16"/>
  <c r="F65" i="16"/>
  <c r="C66" i="16"/>
  <c r="F66" i="16"/>
  <c r="E66" i="16"/>
  <c r="C67" i="16"/>
  <c r="F67" i="16"/>
  <c r="E67" i="16"/>
  <c r="C68" i="16"/>
  <c r="F68" i="16"/>
  <c r="E68" i="16"/>
  <c r="F69" i="16"/>
  <c r="E69" i="16"/>
  <c r="C242" i="16"/>
  <c r="F242" i="16"/>
  <c r="E242" i="16"/>
  <c r="C243" i="16"/>
  <c r="F243" i="16"/>
  <c r="E243" i="16"/>
  <c r="C244" i="16"/>
  <c r="F244" i="16"/>
  <c r="E244" i="16"/>
  <c r="C245" i="16"/>
  <c r="F245" i="16"/>
  <c r="E245" i="16"/>
  <c r="C246" i="16"/>
  <c r="F246" i="16"/>
  <c r="E246" i="16"/>
  <c r="C247" i="16"/>
  <c r="F247" i="16"/>
  <c r="E247" i="16"/>
  <c r="C248" i="16"/>
  <c r="F248" i="16"/>
  <c r="E248" i="16"/>
  <c r="C249" i="16"/>
  <c r="F249" i="16"/>
  <c r="E249" i="16"/>
  <c r="C278" i="16"/>
  <c r="C279" i="16"/>
  <c r="F279" i="16"/>
  <c r="E279" i="16"/>
  <c r="C280" i="16"/>
  <c r="F280" i="16"/>
  <c r="E280" i="16"/>
  <c r="C281" i="16"/>
  <c r="F281" i="16"/>
  <c r="E281" i="16"/>
  <c r="C282" i="16"/>
  <c r="F282" i="16"/>
  <c r="E282" i="16"/>
  <c r="C283" i="16"/>
  <c r="F283" i="16"/>
  <c r="E283" i="16"/>
  <c r="C284" i="16"/>
  <c r="F284" i="16"/>
  <c r="E284" i="16"/>
  <c r="C285" i="16"/>
  <c r="F285" i="16"/>
  <c r="E285" i="16"/>
  <c r="C320" i="16"/>
  <c r="C321" i="16"/>
  <c r="F321" i="16"/>
  <c r="E321" i="16"/>
  <c r="C330" i="16"/>
  <c r="C331" i="16"/>
  <c r="F331" i="16"/>
  <c r="E331" i="16"/>
  <c r="C332" i="16"/>
  <c r="F332" i="16"/>
  <c r="E332" i="16"/>
  <c r="C334" i="16"/>
  <c r="E334" i="16"/>
  <c r="F334" i="16"/>
  <c r="C335" i="16"/>
  <c r="F335" i="16"/>
  <c r="E335" i="16"/>
  <c r="C336" i="16"/>
  <c r="F336" i="16"/>
  <c r="E336" i="16"/>
  <c r="C337" i="16"/>
  <c r="F337" i="16"/>
  <c r="E337" i="16"/>
  <c r="C338" i="16"/>
  <c r="F338" i="16"/>
  <c r="E338" i="16"/>
  <c r="C339" i="16"/>
  <c r="F339" i="16"/>
  <c r="E339" i="16"/>
  <c r="C340" i="16"/>
  <c r="F340" i="16"/>
  <c r="E340" i="16"/>
  <c r="F341" i="16"/>
  <c r="E341" i="16"/>
  <c r="F347" i="16"/>
  <c r="E347" i="16"/>
  <c r="C374" i="16"/>
  <c r="C375" i="16"/>
  <c r="E375" i="16"/>
  <c r="F375" i="16"/>
  <c r="C376" i="16"/>
  <c r="F376" i="16"/>
  <c r="E376" i="16"/>
  <c r="C377" i="16"/>
  <c r="F377" i="16"/>
  <c r="E377" i="16"/>
  <c r="C378" i="16"/>
  <c r="F378" i="16"/>
  <c r="E378" i="16"/>
  <c r="C379" i="16"/>
  <c r="E379" i="16"/>
  <c r="F379" i="16"/>
  <c r="C380" i="16"/>
  <c r="F380" i="16"/>
  <c r="E380" i="16"/>
  <c r="C381" i="16"/>
  <c r="F381" i="16"/>
  <c r="E381" i="16"/>
  <c r="C382" i="16"/>
  <c r="F382" i="16"/>
  <c r="E382" i="16"/>
  <c r="C383" i="16"/>
  <c r="E383" i="16"/>
  <c r="F383" i="16"/>
  <c r="C384" i="16"/>
  <c r="F384" i="16"/>
  <c r="E384" i="16"/>
  <c r="C385" i="16"/>
  <c r="F385" i="16"/>
  <c r="E385" i="16"/>
  <c r="C386" i="16"/>
  <c r="F386" i="16"/>
  <c r="E386" i="16"/>
  <c r="F387" i="16"/>
  <c r="E387" i="16"/>
  <c r="F398" i="16"/>
  <c r="E398" i="16"/>
  <c r="F459" i="16"/>
  <c r="E459" i="16"/>
  <c r="F527" i="16"/>
  <c r="E527" i="16"/>
  <c r="C528" i="16"/>
  <c r="F528" i="16"/>
  <c r="E528" i="16"/>
  <c r="C529" i="16"/>
  <c r="F529" i="16"/>
  <c r="E529" i="16"/>
  <c r="C559" i="16"/>
  <c r="E559" i="16"/>
  <c r="F559" i="16"/>
  <c r="C560" i="16"/>
  <c r="F560" i="16"/>
  <c r="E560" i="16"/>
  <c r="C561" i="16"/>
  <c r="F561" i="16"/>
  <c r="E561" i="16"/>
  <c r="C562" i="16"/>
  <c r="F562" i="16"/>
  <c r="E562" i="16"/>
  <c r="C563" i="16"/>
  <c r="E563" i="16"/>
  <c r="F563" i="16"/>
  <c r="C564" i="16"/>
  <c r="F564" i="16"/>
  <c r="E564" i="16"/>
  <c r="C565" i="16"/>
  <c r="F565" i="16"/>
  <c r="E565" i="16"/>
  <c r="C566" i="16"/>
  <c r="F566" i="16"/>
  <c r="E566" i="16"/>
  <c r="C567" i="16"/>
  <c r="F567" i="16"/>
  <c r="E567" i="16"/>
  <c r="C56" i="16"/>
  <c r="F56" i="16"/>
  <c r="E56" i="16"/>
  <c r="C17" i="16"/>
  <c r="C18" i="16"/>
  <c r="F18" i="16"/>
  <c r="E18" i="16"/>
  <c r="F19" i="16"/>
  <c r="E19" i="16"/>
  <c r="C43" i="16"/>
  <c r="F44" i="16"/>
  <c r="E44" i="16"/>
  <c r="C69" i="16"/>
  <c r="C70" i="16"/>
  <c r="F70" i="16"/>
  <c r="E70" i="16"/>
  <c r="C71" i="16"/>
  <c r="F71" i="16"/>
  <c r="E71" i="16"/>
  <c r="C72" i="16"/>
  <c r="F72" i="16"/>
  <c r="E72" i="16"/>
  <c r="C73" i="16"/>
  <c r="F73" i="16"/>
  <c r="E73" i="16"/>
  <c r="C74" i="16"/>
  <c r="F74" i="16"/>
  <c r="E74" i="16"/>
  <c r="C75" i="16"/>
  <c r="F75" i="16"/>
  <c r="E75" i="16"/>
  <c r="C76" i="16"/>
  <c r="F76" i="16"/>
  <c r="E76" i="16"/>
  <c r="C77" i="16"/>
  <c r="F77" i="16"/>
  <c r="E77" i="16"/>
  <c r="C78" i="16"/>
  <c r="F78" i="16"/>
  <c r="E78" i="16"/>
  <c r="C82" i="16"/>
  <c r="F82" i="16"/>
  <c r="E82" i="16"/>
  <c r="C84" i="16"/>
  <c r="F84" i="16"/>
  <c r="E84" i="16"/>
  <c r="C85" i="16"/>
  <c r="F85" i="16"/>
  <c r="E85" i="16"/>
  <c r="C86" i="16"/>
  <c r="F86" i="16"/>
  <c r="E86" i="16"/>
  <c r="C87" i="16"/>
  <c r="F87" i="16"/>
  <c r="E87" i="16"/>
  <c r="C88" i="16"/>
  <c r="F88" i="16"/>
  <c r="E88" i="16"/>
  <c r="C89" i="16"/>
  <c r="F89" i="16"/>
  <c r="E89" i="16"/>
  <c r="C90" i="16"/>
  <c r="F90" i="16"/>
  <c r="E90" i="16"/>
  <c r="C95" i="16"/>
  <c r="F95" i="16"/>
  <c r="E95" i="16"/>
  <c r="C96" i="16"/>
  <c r="F96" i="16"/>
  <c r="E96" i="16"/>
  <c r="C97" i="16"/>
  <c r="F97" i="16"/>
  <c r="E97" i="16"/>
  <c r="C98" i="16"/>
  <c r="F98" i="16"/>
  <c r="E98" i="16"/>
  <c r="C99" i="16"/>
  <c r="F99" i="16"/>
  <c r="E99" i="16"/>
  <c r="C100" i="16"/>
  <c r="F100" i="16"/>
  <c r="E100" i="16"/>
  <c r="C101" i="16"/>
  <c r="F101" i="16"/>
  <c r="E101" i="16"/>
  <c r="C102" i="16"/>
  <c r="F102" i="16"/>
  <c r="E102" i="16"/>
  <c r="C103" i="16"/>
  <c r="F103" i="16"/>
  <c r="E103" i="16"/>
  <c r="C104" i="16"/>
  <c r="F104" i="16"/>
  <c r="E104" i="16"/>
  <c r="C105" i="16"/>
  <c r="F105" i="16"/>
  <c r="E105" i="16"/>
  <c r="C106" i="16"/>
  <c r="F106" i="16"/>
  <c r="E106" i="16"/>
  <c r="C107" i="16"/>
  <c r="F107" i="16"/>
  <c r="E107" i="16"/>
  <c r="C108" i="16"/>
  <c r="F108" i="16"/>
  <c r="E108" i="16"/>
  <c r="C109" i="16"/>
  <c r="F109" i="16"/>
  <c r="E109" i="16"/>
  <c r="C110" i="16"/>
  <c r="F110" i="16"/>
  <c r="E110" i="16"/>
  <c r="C111" i="16"/>
  <c r="F111" i="16"/>
  <c r="E111" i="16"/>
  <c r="C116" i="16"/>
  <c r="F116" i="16"/>
  <c r="E116" i="16"/>
  <c r="C118" i="16"/>
  <c r="F118" i="16"/>
  <c r="E118" i="16"/>
  <c r="C119" i="16"/>
  <c r="F119" i="16"/>
  <c r="E119" i="16"/>
  <c r="C120" i="16"/>
  <c r="F120" i="16"/>
  <c r="E120" i="16"/>
  <c r="C121" i="16"/>
  <c r="F121" i="16"/>
  <c r="E121" i="16"/>
  <c r="C122" i="16"/>
  <c r="F122" i="16"/>
  <c r="E122" i="16"/>
  <c r="C123" i="16"/>
  <c r="F123" i="16"/>
  <c r="E123" i="16"/>
  <c r="C124" i="16"/>
  <c r="F124" i="16"/>
  <c r="E124" i="16"/>
  <c r="C125" i="16"/>
  <c r="E125" i="16"/>
  <c r="F125" i="16"/>
  <c r="C126" i="16"/>
  <c r="F126" i="16"/>
  <c r="E126" i="16"/>
  <c r="C127" i="16"/>
  <c r="F127" i="16"/>
  <c r="E127" i="16"/>
  <c r="C128" i="16"/>
  <c r="F128" i="16"/>
  <c r="E128" i="16"/>
  <c r="C129" i="16"/>
  <c r="F129" i="16"/>
  <c r="E129" i="16"/>
  <c r="C130" i="16"/>
  <c r="F130" i="16"/>
  <c r="E130" i="16"/>
  <c r="C131" i="16"/>
  <c r="F131" i="16"/>
  <c r="E131" i="16"/>
  <c r="C132" i="16"/>
  <c r="F132" i="16"/>
  <c r="E132" i="16"/>
  <c r="C133" i="16"/>
  <c r="F133" i="16"/>
  <c r="E133" i="16"/>
  <c r="C134" i="16"/>
  <c r="F134" i="16"/>
  <c r="E134" i="16"/>
  <c r="C135" i="16"/>
  <c r="F135" i="16"/>
  <c r="E135" i="16"/>
  <c r="C136" i="16"/>
  <c r="F136" i="16"/>
  <c r="E136" i="16"/>
  <c r="C137" i="16"/>
  <c r="F137" i="16"/>
  <c r="E137" i="16"/>
  <c r="C138" i="16"/>
  <c r="F138" i="16"/>
  <c r="E138" i="16"/>
  <c r="C139" i="16"/>
  <c r="F139" i="16"/>
  <c r="E139" i="16"/>
  <c r="C140" i="16"/>
  <c r="F140" i="16"/>
  <c r="E140" i="16"/>
  <c r="C141" i="16"/>
  <c r="E141" i="16"/>
  <c r="F141" i="16"/>
  <c r="C142" i="16"/>
  <c r="F142" i="16"/>
  <c r="E142" i="16"/>
  <c r="C143" i="16"/>
  <c r="F143" i="16"/>
  <c r="E143" i="16"/>
  <c r="C144" i="16"/>
  <c r="F144" i="16"/>
  <c r="E144" i="16"/>
  <c r="C145" i="16"/>
  <c r="F145" i="16"/>
  <c r="E145" i="16"/>
  <c r="C146" i="16"/>
  <c r="F146" i="16"/>
  <c r="E146" i="16"/>
  <c r="C147" i="16"/>
  <c r="F147" i="16"/>
  <c r="E147" i="16"/>
  <c r="C148" i="16"/>
  <c r="F148" i="16"/>
  <c r="E148" i="16"/>
  <c r="C149" i="16"/>
  <c r="F149" i="16"/>
  <c r="E149" i="16"/>
  <c r="C150" i="16"/>
  <c r="F150" i="16"/>
  <c r="E150" i="16"/>
  <c r="C151" i="16"/>
  <c r="F151" i="16"/>
  <c r="E151" i="16"/>
  <c r="C152" i="16"/>
  <c r="F152" i="16"/>
  <c r="E152" i="16"/>
  <c r="C153" i="16"/>
  <c r="F153" i="16"/>
  <c r="E153" i="16"/>
  <c r="C154" i="16"/>
  <c r="F154" i="16"/>
  <c r="E154" i="16"/>
  <c r="C155" i="16"/>
  <c r="F155" i="16"/>
  <c r="E155" i="16"/>
  <c r="C156" i="16"/>
  <c r="F156" i="16"/>
  <c r="E156" i="16"/>
  <c r="C157" i="16"/>
  <c r="F157" i="16"/>
  <c r="E157" i="16"/>
  <c r="C158" i="16"/>
  <c r="F158" i="16"/>
  <c r="E158" i="16"/>
  <c r="C159" i="16"/>
  <c r="F159" i="16"/>
  <c r="E159" i="16"/>
  <c r="C160" i="16"/>
  <c r="F160" i="16"/>
  <c r="E160" i="16"/>
  <c r="C161" i="16"/>
  <c r="F161" i="16"/>
  <c r="E161" i="16"/>
  <c r="C162" i="16"/>
  <c r="F162" i="16"/>
  <c r="E162" i="16"/>
  <c r="C163" i="16"/>
  <c r="F163" i="16"/>
  <c r="E163" i="16"/>
  <c r="C164" i="16"/>
  <c r="F164" i="16"/>
  <c r="E164" i="16"/>
  <c r="C165" i="16"/>
  <c r="F165" i="16"/>
  <c r="E165" i="16"/>
  <c r="C166" i="16"/>
  <c r="F166" i="16"/>
  <c r="E166" i="16"/>
  <c r="C167" i="16"/>
  <c r="F167" i="16"/>
  <c r="E167" i="16"/>
  <c r="C168" i="16"/>
  <c r="F168" i="16"/>
  <c r="E168" i="16"/>
  <c r="C169" i="16"/>
  <c r="F169" i="16"/>
  <c r="E169" i="16"/>
  <c r="C170" i="16"/>
  <c r="F170" i="16"/>
  <c r="E170" i="16"/>
  <c r="C171" i="16"/>
  <c r="F171" i="16"/>
  <c r="E171" i="16"/>
  <c r="C172" i="16"/>
  <c r="F172" i="16"/>
  <c r="E172" i="16"/>
  <c r="C173" i="16"/>
  <c r="F173" i="16"/>
  <c r="E173" i="16"/>
  <c r="C174" i="16"/>
  <c r="F174" i="16"/>
  <c r="E174" i="16"/>
  <c r="C175" i="16"/>
  <c r="F175" i="16"/>
  <c r="E175" i="16"/>
  <c r="C176" i="16"/>
  <c r="F176" i="16"/>
  <c r="E176" i="16"/>
  <c r="C177" i="16"/>
  <c r="F177" i="16"/>
  <c r="E177" i="16"/>
  <c r="C178" i="16"/>
  <c r="F178" i="16"/>
  <c r="E178" i="16"/>
  <c r="C179" i="16"/>
  <c r="F179" i="16"/>
  <c r="E179" i="16"/>
  <c r="C180" i="16"/>
  <c r="F180" i="16"/>
  <c r="E180" i="16"/>
  <c r="C181" i="16"/>
  <c r="F181" i="16"/>
  <c r="E181" i="16"/>
  <c r="C182" i="16"/>
  <c r="F182" i="16"/>
  <c r="E182" i="16"/>
  <c r="C183" i="16"/>
  <c r="F183" i="16"/>
  <c r="E183" i="16"/>
  <c r="C184" i="16"/>
  <c r="F184" i="16"/>
  <c r="E184" i="16"/>
  <c r="C185" i="16"/>
  <c r="F185" i="16"/>
  <c r="E185" i="16"/>
  <c r="C186" i="16"/>
  <c r="F186" i="16"/>
  <c r="E186" i="16"/>
  <c r="C187" i="16"/>
  <c r="F187" i="16"/>
  <c r="E187" i="16"/>
  <c r="C188" i="16"/>
  <c r="F188" i="16"/>
  <c r="E188" i="16"/>
  <c r="C189" i="16"/>
  <c r="E189" i="16"/>
  <c r="F189" i="16"/>
  <c r="C190" i="16"/>
  <c r="F190" i="16"/>
  <c r="E190" i="16"/>
  <c r="C191" i="16"/>
  <c r="F191" i="16"/>
  <c r="E191" i="16"/>
  <c r="C192" i="16"/>
  <c r="F192" i="16"/>
  <c r="E192" i="16"/>
  <c r="C193" i="16"/>
  <c r="F193" i="16"/>
  <c r="E193" i="16"/>
  <c r="C194" i="16"/>
  <c r="F194" i="16"/>
  <c r="E194" i="16"/>
  <c r="C195" i="16"/>
  <c r="F195" i="16"/>
  <c r="E195" i="16"/>
  <c r="C196" i="16"/>
  <c r="F196" i="16"/>
  <c r="E196" i="16"/>
  <c r="C197" i="16"/>
  <c r="F197" i="16"/>
  <c r="E197" i="16"/>
  <c r="C198" i="16"/>
  <c r="F198" i="16"/>
  <c r="E198" i="16"/>
  <c r="C199" i="16"/>
  <c r="F199" i="16"/>
  <c r="E199" i="16"/>
  <c r="C200" i="16"/>
  <c r="F200" i="16"/>
  <c r="E200" i="16"/>
  <c r="C201" i="16"/>
  <c r="F201" i="16"/>
  <c r="E201" i="16"/>
  <c r="C202" i="16"/>
  <c r="F202" i="16"/>
  <c r="E202" i="16"/>
  <c r="C203" i="16"/>
  <c r="F203" i="16"/>
  <c r="E203" i="16"/>
  <c r="C204" i="16"/>
  <c r="F204" i="16"/>
  <c r="E204" i="16"/>
  <c r="C205" i="16"/>
  <c r="E205" i="16"/>
  <c r="F205" i="16"/>
  <c r="C206" i="16"/>
  <c r="F206" i="16"/>
  <c r="E206" i="16"/>
  <c r="C207" i="16"/>
  <c r="F207" i="16"/>
  <c r="E207" i="16"/>
  <c r="C208" i="16"/>
  <c r="F208" i="16"/>
  <c r="E208" i="16"/>
  <c r="C209" i="16"/>
  <c r="F209" i="16"/>
  <c r="E209" i="16"/>
  <c r="C210" i="16"/>
  <c r="F210" i="16"/>
  <c r="E210" i="16"/>
  <c r="C211" i="16"/>
  <c r="F211" i="16"/>
  <c r="E211" i="16"/>
  <c r="C212" i="16"/>
  <c r="F212" i="16"/>
  <c r="E212" i="16"/>
  <c r="C213" i="16"/>
  <c r="F213" i="16"/>
  <c r="E213" i="16"/>
  <c r="C214" i="16"/>
  <c r="F214" i="16"/>
  <c r="E214" i="16"/>
  <c r="C215" i="16"/>
  <c r="F215" i="16"/>
  <c r="E215" i="16"/>
  <c r="C216" i="16"/>
  <c r="F216" i="16"/>
  <c r="E216" i="16"/>
  <c r="C217" i="16"/>
  <c r="F217" i="16"/>
  <c r="E217" i="16"/>
  <c r="C218" i="16"/>
  <c r="F218" i="16"/>
  <c r="E218" i="16"/>
  <c r="C219" i="16"/>
  <c r="F219" i="16"/>
  <c r="E219" i="16"/>
  <c r="C220" i="16"/>
  <c r="F220" i="16"/>
  <c r="E220" i="16"/>
  <c r="C221" i="16"/>
  <c r="F221" i="16"/>
  <c r="E221" i="16"/>
  <c r="C222" i="16"/>
  <c r="F222" i="16"/>
  <c r="E222" i="16"/>
  <c r="C223" i="16"/>
  <c r="F223" i="16"/>
  <c r="E223" i="16"/>
  <c r="C224" i="16"/>
  <c r="F224" i="16"/>
  <c r="E224" i="16"/>
  <c r="C225" i="16"/>
  <c r="F225" i="16"/>
  <c r="E225" i="16"/>
  <c r="C226" i="16"/>
  <c r="F226" i="16"/>
  <c r="E226" i="16"/>
  <c r="C227" i="16"/>
  <c r="F227" i="16"/>
  <c r="E227" i="16"/>
  <c r="C228" i="16"/>
  <c r="F228" i="16"/>
  <c r="E228" i="16"/>
  <c r="C229" i="16"/>
  <c r="F229" i="16"/>
  <c r="E229" i="16"/>
  <c r="C230" i="16"/>
  <c r="F230" i="16"/>
  <c r="E230" i="16"/>
  <c r="C231" i="16"/>
  <c r="F231" i="16"/>
  <c r="E231" i="16"/>
  <c r="C232" i="16"/>
  <c r="F232" i="16"/>
  <c r="E232" i="16"/>
  <c r="C233" i="16"/>
  <c r="F233" i="16"/>
  <c r="E233" i="16"/>
  <c r="C234" i="16"/>
  <c r="F234" i="16"/>
  <c r="E234" i="16"/>
  <c r="C235" i="16"/>
  <c r="F235" i="16"/>
  <c r="E235" i="16"/>
  <c r="C236" i="16"/>
  <c r="F236" i="16"/>
  <c r="E236" i="16"/>
  <c r="F250" i="16"/>
  <c r="E250" i="16"/>
  <c r="F286" i="16"/>
  <c r="E286" i="16"/>
  <c r="C308" i="16"/>
  <c r="F308" i="16"/>
  <c r="E308" i="16"/>
  <c r="C309" i="16"/>
  <c r="F309" i="16"/>
  <c r="E309" i="16"/>
  <c r="C310" i="16"/>
  <c r="F310" i="16"/>
  <c r="E310" i="16"/>
  <c r="C311" i="16"/>
  <c r="F311" i="16"/>
  <c r="E311" i="16"/>
  <c r="C312" i="16"/>
  <c r="F312" i="16"/>
  <c r="E312" i="16"/>
  <c r="C313" i="16"/>
  <c r="F313" i="16"/>
  <c r="E313" i="16"/>
  <c r="C314" i="16"/>
  <c r="F314" i="16"/>
  <c r="E314" i="16"/>
  <c r="C315" i="16"/>
  <c r="F315" i="16"/>
  <c r="E315" i="16"/>
  <c r="F322" i="16"/>
  <c r="E322" i="16"/>
  <c r="C341" i="16"/>
  <c r="C342" i="16"/>
  <c r="F342" i="16"/>
  <c r="E342" i="16"/>
  <c r="C343" i="16"/>
  <c r="F343" i="16"/>
  <c r="E343" i="16"/>
  <c r="C344" i="16"/>
  <c r="F344" i="16"/>
  <c r="E344" i="16"/>
  <c r="C347" i="16"/>
  <c r="C348" i="16"/>
  <c r="F348" i="16"/>
  <c r="E348" i="16"/>
  <c r="C349" i="16"/>
  <c r="F349" i="16"/>
  <c r="E349" i="16"/>
  <c r="C350" i="16"/>
  <c r="F350" i="16"/>
  <c r="E350" i="16"/>
  <c r="C387" i="16"/>
  <c r="C388" i="16"/>
  <c r="F388" i="16"/>
  <c r="E388" i="16"/>
  <c r="C389" i="16"/>
  <c r="F389" i="16"/>
  <c r="E389" i="16"/>
  <c r="C390" i="16"/>
  <c r="F390" i="16"/>
  <c r="E390" i="16"/>
  <c r="C398" i="16"/>
  <c r="C399" i="16"/>
  <c r="F399" i="16"/>
  <c r="E399" i="16"/>
  <c r="C400" i="16"/>
  <c r="E400" i="16"/>
  <c r="F400" i="16"/>
  <c r="C401" i="16"/>
  <c r="F401" i="16"/>
  <c r="E401" i="16"/>
  <c r="C402" i="16"/>
  <c r="F402" i="16"/>
  <c r="E402" i="16"/>
  <c r="C403" i="16"/>
  <c r="F403" i="16"/>
  <c r="E403" i="16"/>
  <c r="C404" i="16"/>
  <c r="F404" i="16"/>
  <c r="E404" i="16"/>
  <c r="C405" i="16"/>
  <c r="F405" i="16"/>
  <c r="E405" i="16"/>
  <c r="C406" i="16"/>
  <c r="F406" i="16"/>
  <c r="E406" i="16"/>
  <c r="C409" i="16"/>
  <c r="F409" i="16"/>
  <c r="E409" i="16"/>
  <c r="C410" i="16"/>
  <c r="E410" i="16"/>
  <c r="F410" i="16"/>
  <c r="C411" i="16"/>
  <c r="F411" i="16"/>
  <c r="E411" i="16"/>
  <c r="C412" i="16"/>
  <c r="F412" i="16"/>
  <c r="E412" i="16"/>
  <c r="C413" i="16"/>
  <c r="F413" i="16"/>
  <c r="E413" i="16"/>
  <c r="E414" i="16"/>
  <c r="F414" i="16"/>
  <c r="C458" i="16"/>
  <c r="E458" i="16"/>
  <c r="F458" i="16"/>
  <c r="C459" i="16"/>
  <c r="C460" i="16"/>
  <c r="F460" i="16"/>
  <c r="E460" i="16"/>
  <c r="C461" i="16"/>
  <c r="F461" i="16"/>
  <c r="E461" i="16"/>
  <c r="C462" i="16"/>
  <c r="E462" i="16"/>
  <c r="F462" i="16"/>
  <c r="C463" i="16"/>
  <c r="F463" i="16"/>
  <c r="E463" i="16"/>
  <c r="C464" i="16"/>
  <c r="F464" i="16"/>
  <c r="E464" i="16"/>
  <c r="C465" i="16"/>
  <c r="F465" i="16"/>
  <c r="E465" i="16"/>
  <c r="C466" i="16"/>
  <c r="E466" i="16"/>
  <c r="F466" i="16"/>
  <c r="C467" i="16"/>
  <c r="F467" i="16"/>
  <c r="E467" i="16"/>
  <c r="C468" i="16"/>
  <c r="F468" i="16"/>
  <c r="E468" i="16"/>
  <c r="C469" i="16"/>
  <c r="F469" i="16"/>
  <c r="E469" i="16"/>
  <c r="C470" i="16"/>
  <c r="F470" i="16"/>
  <c r="E470" i="16"/>
  <c r="F471" i="16"/>
  <c r="E471" i="16"/>
  <c r="C558" i="16"/>
  <c r="F558" i="16"/>
  <c r="E558" i="16"/>
  <c r="C2" i="16"/>
  <c r="E2" i="16"/>
  <c r="C20" i="16"/>
  <c r="F20" i="16"/>
  <c r="E20" i="16"/>
  <c r="C22" i="16"/>
  <c r="F22" i="16"/>
  <c r="E22" i="16"/>
  <c r="C24" i="16"/>
  <c r="F24" i="16"/>
  <c r="E24" i="16"/>
  <c r="C26" i="16"/>
  <c r="F26" i="16"/>
  <c r="E26" i="16"/>
  <c r="C28" i="16"/>
  <c r="F28" i="16"/>
  <c r="E28" i="16"/>
  <c r="C30" i="16"/>
  <c r="F30" i="16"/>
  <c r="E30" i="16"/>
  <c r="C45" i="16"/>
  <c r="F45" i="16"/>
  <c r="E45" i="16"/>
  <c r="C46" i="16"/>
  <c r="F46" i="16"/>
  <c r="E46" i="16"/>
  <c r="C47" i="16"/>
  <c r="F47" i="16"/>
  <c r="E47" i="16"/>
  <c r="C48" i="16"/>
  <c r="F48" i="16"/>
  <c r="E48" i="16"/>
  <c r="C49" i="16"/>
  <c r="E49" i="16"/>
  <c r="F49" i="16"/>
  <c r="C50" i="16"/>
  <c r="F50" i="16"/>
  <c r="E50" i="16"/>
  <c r="C51" i="16"/>
  <c r="F51" i="16"/>
  <c r="E51" i="16"/>
  <c r="C52" i="16"/>
  <c r="F52" i="16"/>
  <c r="E52" i="16"/>
  <c r="C53" i="16"/>
  <c r="F53" i="16"/>
  <c r="E53" i="16"/>
  <c r="C54" i="16"/>
  <c r="F54" i="16"/>
  <c r="E54" i="16"/>
  <c r="F55" i="16"/>
  <c r="E55" i="16"/>
  <c r="C250" i="16"/>
  <c r="C251" i="16"/>
  <c r="F251" i="16"/>
  <c r="E251" i="16"/>
  <c r="C252" i="16"/>
  <c r="F252" i="16"/>
  <c r="E252" i="16"/>
  <c r="C253" i="16"/>
  <c r="E253" i="16"/>
  <c r="F253" i="16"/>
  <c r="C254" i="16"/>
  <c r="F254" i="16"/>
  <c r="E254" i="16"/>
  <c r="C255" i="16"/>
  <c r="F255" i="16"/>
  <c r="E255" i="16"/>
  <c r="C256" i="16"/>
  <c r="F256" i="16"/>
  <c r="E256" i="16"/>
  <c r="C257" i="16"/>
  <c r="F257" i="16"/>
  <c r="E257" i="16"/>
  <c r="C258" i="16"/>
  <c r="F258" i="16"/>
  <c r="E258" i="16"/>
  <c r="C259" i="16"/>
  <c r="F259" i="16"/>
  <c r="E259" i="16"/>
  <c r="C260" i="16"/>
  <c r="F260" i="16"/>
  <c r="E260" i="16"/>
  <c r="C261" i="16"/>
  <c r="F261" i="16"/>
  <c r="E261" i="16"/>
  <c r="C262" i="16"/>
  <c r="F262" i="16"/>
  <c r="E262" i="16"/>
  <c r="C263" i="16"/>
  <c r="F263" i="16"/>
  <c r="E263" i="16"/>
  <c r="C264" i="16"/>
  <c r="F264" i="16"/>
  <c r="E264" i="16"/>
  <c r="C265" i="16"/>
  <c r="F265" i="16"/>
  <c r="E265" i="16"/>
  <c r="C266" i="16"/>
  <c r="F266" i="16"/>
  <c r="E266" i="16"/>
  <c r="C267" i="16"/>
  <c r="F267" i="16"/>
  <c r="E267" i="16"/>
  <c r="C268" i="16"/>
  <c r="F268" i="16"/>
  <c r="E268" i="16"/>
  <c r="C269" i="16"/>
  <c r="E269" i="16"/>
  <c r="F269" i="16"/>
  <c r="C270" i="16"/>
  <c r="F270" i="16"/>
  <c r="E270" i="16"/>
  <c r="C271" i="16"/>
  <c r="F271" i="16"/>
  <c r="E271" i="16"/>
  <c r="C272" i="16"/>
  <c r="F272" i="16"/>
  <c r="E272" i="16"/>
  <c r="C273" i="16"/>
  <c r="F273" i="16"/>
  <c r="E273" i="16"/>
  <c r="C274" i="16"/>
  <c r="F274" i="16"/>
  <c r="E274" i="16"/>
  <c r="C275" i="16"/>
  <c r="F275" i="16"/>
  <c r="E275" i="16"/>
  <c r="C276" i="16"/>
  <c r="F276" i="16"/>
  <c r="E276" i="16"/>
  <c r="C277" i="16"/>
  <c r="F277" i="16"/>
  <c r="E277" i="16"/>
  <c r="C286" i="16"/>
  <c r="C287" i="16"/>
  <c r="F287" i="16"/>
  <c r="E287" i="16"/>
  <c r="C288" i="16"/>
  <c r="F288" i="16"/>
  <c r="E288" i="16"/>
  <c r="C289" i="16"/>
  <c r="F289" i="16"/>
  <c r="E289" i="16"/>
  <c r="F290" i="16"/>
  <c r="E290" i="16"/>
  <c r="F292" i="16"/>
  <c r="E292" i="16"/>
  <c r="C296" i="16"/>
  <c r="F296" i="16"/>
  <c r="E296" i="16"/>
  <c r="C297" i="16"/>
  <c r="F297" i="16"/>
  <c r="E297" i="16"/>
  <c r="C298" i="16"/>
  <c r="F298" i="16"/>
  <c r="E298" i="16"/>
  <c r="C299" i="16"/>
  <c r="F299" i="16"/>
  <c r="E299" i="16"/>
  <c r="C300" i="16"/>
  <c r="F300" i="16"/>
  <c r="E300" i="16"/>
  <c r="F316" i="16"/>
  <c r="E316" i="16"/>
  <c r="C322" i="16"/>
  <c r="C323" i="16"/>
  <c r="F323" i="16"/>
  <c r="E323" i="16"/>
  <c r="C324" i="16"/>
  <c r="F324" i="16"/>
  <c r="E324" i="16"/>
  <c r="C325" i="16"/>
  <c r="F325" i="16"/>
  <c r="E325" i="16"/>
  <c r="C326" i="16"/>
  <c r="F326" i="16"/>
  <c r="E326" i="16"/>
  <c r="C327" i="16"/>
  <c r="F327" i="16"/>
  <c r="E327" i="16"/>
  <c r="C328" i="16"/>
  <c r="F328" i="16"/>
  <c r="E328" i="16"/>
  <c r="C329" i="16"/>
  <c r="F329" i="16"/>
  <c r="E329" i="16"/>
  <c r="F345" i="16"/>
  <c r="E345" i="16"/>
  <c r="F351" i="16"/>
  <c r="E351" i="16"/>
  <c r="E391" i="16"/>
  <c r="F391" i="16"/>
  <c r="C414" i="16"/>
  <c r="C415" i="16"/>
  <c r="F415" i="16"/>
  <c r="E415" i="16"/>
  <c r="C416" i="16"/>
  <c r="F416" i="16"/>
  <c r="E416" i="16"/>
  <c r="C417" i="16"/>
  <c r="F417" i="16"/>
  <c r="E417" i="16"/>
  <c r="C418" i="16"/>
  <c r="E418" i="16"/>
  <c r="F418" i="16"/>
  <c r="C419" i="16"/>
  <c r="F419" i="16"/>
  <c r="E419" i="16"/>
  <c r="C420" i="16"/>
  <c r="F420" i="16"/>
  <c r="E420" i="16"/>
  <c r="C421" i="16"/>
  <c r="F421" i="16"/>
  <c r="E421" i="16"/>
  <c r="C422" i="16"/>
  <c r="F422" i="16"/>
  <c r="E422" i="16"/>
  <c r="C423" i="16"/>
  <c r="F423" i="16"/>
  <c r="E423" i="16"/>
  <c r="C424" i="16"/>
  <c r="F424" i="16"/>
  <c r="E424" i="16"/>
  <c r="C425" i="16"/>
  <c r="F425" i="16"/>
  <c r="E425" i="16"/>
  <c r="C426" i="16"/>
  <c r="E426" i="16"/>
  <c r="F426" i="16"/>
  <c r="C427" i="16"/>
  <c r="F427" i="16"/>
  <c r="E427" i="16"/>
  <c r="C428" i="16"/>
  <c r="F428" i="16"/>
  <c r="E428" i="16"/>
  <c r="C429" i="16"/>
  <c r="F429" i="16"/>
  <c r="E429" i="16"/>
  <c r="C430" i="16"/>
  <c r="E430" i="16"/>
  <c r="F430" i="16"/>
  <c r="C431" i="16"/>
  <c r="F431" i="16"/>
  <c r="E431" i="16"/>
  <c r="C432" i="16"/>
  <c r="F432" i="16"/>
  <c r="E432" i="16"/>
  <c r="C433" i="16"/>
  <c r="F433" i="16"/>
  <c r="E433" i="16"/>
  <c r="C434" i="16"/>
  <c r="E434" i="16"/>
  <c r="F434" i="16"/>
  <c r="C435" i="16"/>
  <c r="F435" i="16"/>
  <c r="E435" i="16"/>
  <c r="C436" i="16"/>
  <c r="F436" i="16"/>
  <c r="E436" i="16"/>
  <c r="C437" i="16"/>
  <c r="F437" i="16"/>
  <c r="E437" i="16"/>
  <c r="C438" i="16"/>
  <c r="F438" i="16"/>
  <c r="E438" i="16"/>
  <c r="C439" i="16"/>
  <c r="F439" i="16"/>
  <c r="E439" i="16"/>
  <c r="C440" i="16"/>
  <c r="F440" i="16"/>
  <c r="E440" i="16"/>
  <c r="C441" i="16"/>
  <c r="F441" i="16"/>
  <c r="E441" i="16"/>
  <c r="C442" i="16"/>
  <c r="E442" i="16"/>
  <c r="F442" i="16"/>
  <c r="C443" i="16"/>
  <c r="F443" i="16"/>
  <c r="E443" i="16"/>
  <c r="C444" i="16"/>
  <c r="F444" i="16"/>
  <c r="E444" i="16"/>
  <c r="C445" i="16"/>
  <c r="F445" i="16"/>
  <c r="E445" i="16"/>
  <c r="E446" i="16"/>
  <c r="F446" i="16"/>
  <c r="C454" i="16"/>
  <c r="F454" i="16"/>
  <c r="E454" i="16"/>
  <c r="C471" i="16"/>
  <c r="C472" i="16"/>
  <c r="F472" i="16"/>
  <c r="E472" i="16"/>
  <c r="C473" i="16"/>
  <c r="F473" i="16"/>
  <c r="E473" i="16"/>
  <c r="C474" i="16"/>
  <c r="E474" i="16"/>
  <c r="F474" i="16"/>
  <c r="C475" i="16"/>
  <c r="F475" i="16"/>
  <c r="E475" i="16"/>
  <c r="C476" i="16"/>
  <c r="F476" i="16"/>
  <c r="E476" i="16"/>
  <c r="C477" i="16"/>
  <c r="F477" i="16"/>
  <c r="E477" i="16"/>
  <c r="C478" i="16"/>
  <c r="E478" i="16"/>
  <c r="F478" i="16"/>
  <c r="C479" i="16"/>
  <c r="F479" i="16"/>
  <c r="E479" i="16"/>
  <c r="C480" i="16"/>
  <c r="F480" i="16"/>
  <c r="E480" i="16"/>
  <c r="F481" i="16"/>
  <c r="E481" i="16"/>
  <c r="C501" i="16"/>
  <c r="F501" i="16"/>
  <c r="E501" i="16"/>
  <c r="C502" i="16"/>
  <c r="F502" i="16"/>
  <c r="E502" i="16"/>
  <c r="C503" i="16"/>
  <c r="F503" i="16"/>
  <c r="E503" i="16"/>
  <c r="C504" i="16"/>
  <c r="F504" i="16"/>
  <c r="E504" i="16"/>
  <c r="C505" i="16"/>
  <c r="F505" i="16"/>
  <c r="E505" i="16"/>
  <c r="C506" i="16"/>
  <c r="E506" i="16"/>
  <c r="F506" i="16"/>
  <c r="C507" i="16"/>
  <c r="F507" i="16"/>
  <c r="E507" i="16"/>
  <c r="C508" i="16"/>
  <c r="F508" i="16"/>
  <c r="E508" i="16"/>
  <c r="C509" i="16"/>
  <c r="F509" i="16"/>
  <c r="E509" i="16"/>
  <c r="C510" i="16"/>
  <c r="E510" i="16"/>
  <c r="F510" i="16"/>
  <c r="C511" i="16"/>
  <c r="F511" i="16"/>
  <c r="E511" i="16"/>
  <c r="F512" i="16"/>
  <c r="E512" i="16"/>
  <c r="C522" i="16"/>
  <c r="E522" i="16"/>
  <c r="F522" i="16"/>
  <c r="C523" i="16"/>
  <c r="F523" i="16"/>
  <c r="E523" i="16"/>
  <c r="C524" i="16"/>
  <c r="F524" i="16"/>
  <c r="E524" i="16"/>
  <c r="F525" i="16"/>
  <c r="E525" i="16"/>
  <c r="C557" i="16"/>
  <c r="F557" i="16"/>
  <c r="E557" i="16"/>
  <c r="B293" i="16"/>
  <c r="A293" i="16"/>
  <c r="G294" i="16"/>
  <c r="I294" i="16" s="1"/>
  <c r="B237" i="16"/>
  <c r="G238" i="16"/>
  <c r="I238" i="16" s="1"/>
  <c r="A237" i="16"/>
  <c r="B291" i="16"/>
  <c r="A291" i="16"/>
  <c r="B301" i="16"/>
  <c r="G302" i="16"/>
  <c r="I302" i="16" s="1"/>
  <c r="A301" i="16"/>
  <c r="C301" i="16" l="1"/>
  <c r="F301" i="16"/>
  <c r="E301" i="16"/>
  <c r="C237" i="16"/>
  <c r="F237" i="16"/>
  <c r="E237" i="16"/>
  <c r="C291" i="16"/>
  <c r="F291" i="16"/>
  <c r="E291" i="16"/>
  <c r="C293" i="16"/>
  <c r="F293" i="16"/>
  <c r="E293" i="16"/>
  <c r="A294" i="16"/>
  <c r="G295" i="16"/>
  <c r="I295" i="16" s="1"/>
  <c r="B294" i="16"/>
  <c r="G303" i="16"/>
  <c r="I303" i="16" s="1"/>
  <c r="A302" i="16"/>
  <c r="B302" i="16"/>
  <c r="G239" i="16"/>
  <c r="I239" i="16" s="1"/>
  <c r="A238" i="16"/>
  <c r="B238" i="16"/>
  <c r="G51" i="9"/>
  <c r="G50" i="9"/>
  <c r="G49" i="9"/>
  <c r="G48" i="9"/>
  <c r="G47" i="9"/>
  <c r="G46" i="9"/>
  <c r="G45" i="9"/>
  <c r="G43" i="9"/>
  <c r="G42" i="9"/>
  <c r="G41" i="9"/>
  <c r="G40" i="9"/>
  <c r="G39" i="9"/>
  <c r="G38" i="9"/>
  <c r="C238" i="16" l="1"/>
  <c r="F238" i="16"/>
  <c r="E238" i="16"/>
  <c r="C302" i="16"/>
  <c r="F302" i="16"/>
  <c r="E302" i="16"/>
  <c r="C294" i="16"/>
  <c r="F294" i="16"/>
  <c r="E294" i="16"/>
  <c r="B295" i="16"/>
  <c r="A295" i="16"/>
  <c r="B239" i="16"/>
  <c r="A239" i="16"/>
  <c r="G240" i="16"/>
  <c r="I240" i="16" s="1"/>
  <c r="A303" i="16"/>
  <c r="G304" i="16"/>
  <c r="I304" i="16" s="1"/>
  <c r="B303" i="16"/>
  <c r="E51" i="9"/>
  <c r="C239" i="16" l="1"/>
  <c r="F239" i="16"/>
  <c r="E239" i="16"/>
  <c r="C303" i="16"/>
  <c r="F303" i="16"/>
  <c r="E303" i="16"/>
  <c r="C295" i="16"/>
  <c r="F295" i="16"/>
  <c r="E295" i="16"/>
  <c r="B304" i="16"/>
  <c r="A304" i="16"/>
  <c r="G305" i="16"/>
  <c r="I305" i="16" s="1"/>
  <c r="A240" i="16"/>
  <c r="B240" i="16"/>
  <c r="G241" i="16"/>
  <c r="I241" i="16" s="1"/>
  <c r="F69" i="3"/>
  <c r="F45" i="3"/>
  <c r="F46" i="3"/>
  <c r="F54" i="3"/>
  <c r="F68" i="3"/>
  <c r="F52" i="3"/>
  <c r="F51" i="3"/>
  <c r="F42" i="3"/>
  <c r="F41" i="3"/>
  <c r="F15" i="3"/>
  <c r="F70" i="3"/>
  <c r="F71" i="3"/>
  <c r="F16" i="3"/>
  <c r="F72" i="3"/>
  <c r="F73" i="3"/>
  <c r="F53" i="3"/>
  <c r="F64" i="3"/>
  <c r="F74" i="3"/>
  <c r="F75" i="3"/>
  <c r="F65" i="3"/>
  <c r="F76" i="3"/>
  <c r="F77" i="3"/>
  <c r="F78" i="3"/>
  <c r="F23" i="3"/>
  <c r="F4" i="3"/>
  <c r="F79" i="3"/>
  <c r="F80" i="3"/>
  <c r="F81" i="3"/>
  <c r="F82" i="3"/>
  <c r="F49" i="3"/>
  <c r="F13" i="3"/>
  <c r="F83" i="3"/>
  <c r="F44" i="3"/>
  <c r="F84" i="3"/>
  <c r="F85" i="3"/>
  <c r="F86" i="3"/>
  <c r="F50" i="3"/>
  <c r="F87" i="3"/>
  <c r="F88" i="3"/>
  <c r="F89" i="3"/>
  <c r="F90" i="3"/>
  <c r="F91" i="3"/>
  <c r="F92" i="3"/>
  <c r="F48" i="3"/>
  <c r="F47" i="3"/>
  <c r="F34" i="3"/>
  <c r="F93" i="3"/>
  <c r="F94" i="3"/>
  <c r="F95" i="3"/>
  <c r="F96" i="3"/>
  <c r="F97" i="3"/>
  <c r="F43" i="3"/>
  <c r="F98" i="3"/>
  <c r="F99" i="3"/>
  <c r="F67" i="3"/>
  <c r="F100" i="3"/>
  <c r="F101" i="3"/>
  <c r="F102" i="3"/>
  <c r="F103" i="3"/>
  <c r="F57" i="3"/>
  <c r="F56" i="3"/>
  <c r="F55" i="3"/>
  <c r="F58" i="3"/>
  <c r="F29" i="3"/>
  <c r="F104" i="3"/>
  <c r="F8" i="3"/>
  <c r="F26" i="3"/>
  <c r="F6" i="3"/>
  <c r="F105" i="3"/>
  <c r="F106" i="3"/>
  <c r="F107" i="3"/>
  <c r="F108" i="3"/>
  <c r="F109" i="3"/>
  <c r="F24" i="3"/>
  <c r="F110" i="3"/>
  <c r="F111" i="3"/>
  <c r="F112" i="3"/>
  <c r="F113" i="3"/>
  <c r="F114" i="3"/>
  <c r="F115" i="3"/>
  <c r="F116" i="3"/>
  <c r="F117" i="3"/>
  <c r="F118" i="3"/>
  <c r="F119" i="3"/>
  <c r="F120" i="3"/>
  <c r="F121" i="3"/>
  <c r="F122" i="3"/>
  <c r="F59" i="3"/>
  <c r="F123" i="3"/>
  <c r="F124" i="3"/>
  <c r="F125" i="3"/>
  <c r="F126" i="3"/>
  <c r="F127" i="3"/>
  <c r="F128" i="3"/>
  <c r="F129" i="3"/>
  <c r="F130" i="3"/>
  <c r="F22" i="3"/>
  <c r="F131" i="3"/>
  <c r="F7" i="3"/>
  <c r="F132" i="3"/>
  <c r="F133" i="3"/>
  <c r="F60" i="3"/>
  <c r="F134" i="3"/>
  <c r="F135" i="3"/>
  <c r="F136" i="3"/>
  <c r="F137" i="3"/>
  <c r="F138" i="3"/>
  <c r="F139" i="3"/>
  <c r="F140" i="3"/>
  <c r="F141" i="3"/>
  <c r="F142" i="3"/>
  <c r="F143" i="3"/>
  <c r="F5" i="3"/>
  <c r="F144" i="3"/>
  <c r="F145" i="3"/>
  <c r="F146" i="3"/>
  <c r="F147" i="3"/>
  <c r="F20" i="3"/>
  <c r="F148" i="3"/>
  <c r="F149" i="3"/>
  <c r="F66" i="3"/>
  <c r="F17" i="3"/>
  <c r="F35" i="3"/>
  <c r="F14" i="3"/>
  <c r="F18" i="3"/>
  <c r="F150" i="3"/>
  <c r="F151" i="3"/>
  <c r="F19" i="3"/>
  <c r="F62" i="3"/>
  <c r="F11" i="3"/>
  <c r="F12" i="3"/>
  <c r="F152" i="3"/>
  <c r="F153" i="3"/>
  <c r="F63" i="3"/>
  <c r="F154" i="3"/>
  <c r="F155" i="3"/>
  <c r="F156" i="3"/>
  <c r="F9" i="3"/>
  <c r="F10" i="3"/>
  <c r="F157" i="3"/>
  <c r="F158" i="3"/>
  <c r="F21" i="3"/>
  <c r="F159" i="3"/>
  <c r="F160" i="3"/>
  <c r="F161" i="3"/>
  <c r="F38" i="3"/>
  <c r="F28" i="3"/>
  <c r="F37" i="3"/>
  <c r="F33" i="3"/>
  <c r="F162" i="3"/>
  <c r="F163" i="3"/>
  <c r="F30" i="3"/>
  <c r="F31" i="3"/>
  <c r="F32" i="3"/>
  <c r="F25" i="3"/>
  <c r="F36" i="3"/>
  <c r="F164" i="3"/>
  <c r="F27" i="3"/>
  <c r="F61" i="3"/>
  <c r="F39" i="3"/>
  <c r="F40" i="3"/>
  <c r="F165" i="3"/>
  <c r="F166" i="3"/>
  <c r="F167" i="3"/>
  <c r="F168" i="3"/>
  <c r="F169" i="3"/>
  <c r="F170" i="3"/>
  <c r="F171" i="3"/>
  <c r="F172" i="3"/>
  <c r="F173" i="3"/>
  <c r="F174" i="3"/>
  <c r="F175" i="3"/>
  <c r="F176" i="3"/>
  <c r="F3" i="3"/>
  <c r="F177" i="3"/>
  <c r="F178" i="3"/>
  <c r="F179" i="3"/>
  <c r="F180" i="3"/>
  <c r="F181" i="3"/>
  <c r="F182" i="3"/>
  <c r="F183" i="3"/>
  <c r="F184" i="3"/>
  <c r="F185" i="3"/>
  <c r="F186" i="3"/>
  <c r="F187" i="3"/>
  <c r="F188" i="3"/>
  <c r="F189" i="3"/>
  <c r="F190" i="3"/>
  <c r="F2" i="3"/>
  <c r="C304" i="16" l="1"/>
  <c r="F304" i="16"/>
  <c r="E304" i="16"/>
  <c r="C240" i="16"/>
  <c r="F240" i="16"/>
  <c r="E240" i="16"/>
  <c r="B305" i="16"/>
  <c r="G306" i="16"/>
  <c r="I306" i="16" s="1"/>
  <c r="A305" i="16"/>
  <c r="B241" i="16"/>
  <c r="A241" i="16"/>
  <c r="C241" i="16" l="1"/>
  <c r="F241" i="16"/>
  <c r="E241" i="16"/>
  <c r="C305" i="16"/>
  <c r="F305" i="16"/>
  <c r="E305" i="16"/>
  <c r="G307" i="16"/>
  <c r="I307" i="16" s="1"/>
  <c r="A306" i="16"/>
  <c r="B306" i="16"/>
  <c r="C306" i="16" l="1"/>
  <c r="F306" i="16"/>
  <c r="E306" i="16"/>
  <c r="B307" i="16"/>
  <c r="A307" i="16"/>
  <c r="H250" i="13"/>
  <c r="C307" i="16" l="1"/>
  <c r="F307" i="16"/>
  <c r="E307" i="16"/>
  <c r="E38" i="9" l="1"/>
  <c r="E39" i="9"/>
  <c r="E40" i="9"/>
  <c r="E41" i="9"/>
  <c r="E50" i="9"/>
  <c r="E42" i="9" l="1"/>
  <c r="H153" i="13" l="1"/>
  <c r="H135" i="13" l="1"/>
  <c r="H219" i="13" l="1"/>
  <c r="H220" i="13"/>
  <c r="H221" i="13"/>
  <c r="H222" i="13"/>
  <c r="H223" i="13"/>
  <c r="T9" i="12" l="1"/>
  <c r="T6" i="12"/>
  <c r="V11" i="12"/>
  <c r="W11" i="12"/>
  <c r="X11" i="12"/>
  <c r="Y11" i="12"/>
  <c r="Z11" i="12"/>
  <c r="AA11" i="12"/>
  <c r="AB11" i="12"/>
  <c r="AC11" i="12"/>
  <c r="AD11" i="12"/>
  <c r="V12" i="12"/>
  <c r="W12" i="12"/>
  <c r="X12" i="12"/>
  <c r="Y12" i="12"/>
  <c r="Z12" i="12"/>
  <c r="AA12" i="12"/>
  <c r="AB12" i="12"/>
  <c r="AC12" i="12"/>
  <c r="AD12" i="12"/>
  <c r="U12" i="12"/>
  <c r="U11" i="12"/>
  <c r="S11" i="12"/>
  <c r="S12" i="12"/>
  <c r="R12" i="12"/>
  <c r="R11" i="12"/>
  <c r="Y5" i="12"/>
  <c r="X5" i="12"/>
  <c r="W5" i="12"/>
  <c r="V5" i="12"/>
  <c r="U5" i="12"/>
  <c r="Y4" i="12"/>
  <c r="X4" i="12"/>
  <c r="W4" i="12"/>
  <c r="V4" i="12"/>
  <c r="U4" i="12"/>
  <c r="S5" i="12"/>
  <c r="S4" i="12"/>
  <c r="R5" i="12"/>
  <c r="R4" i="12"/>
  <c r="A3" i="12"/>
  <c r="A4" i="12" s="1"/>
  <c r="A5" i="12" s="1"/>
  <c r="A6" i="12" s="1"/>
  <c r="T10" i="12"/>
  <c r="T3" i="12"/>
  <c r="P2" i="12"/>
  <c r="T5" i="12" l="1"/>
  <c r="T4" i="12"/>
  <c r="T11" i="12"/>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T12" i="12"/>
  <c r="H2" i="12"/>
  <c r="I2" i="12"/>
  <c r="G2" i="12"/>
  <c r="F2" i="12"/>
  <c r="E2" i="12"/>
  <c r="B1" i="12"/>
  <c r="B2" i="12" s="1"/>
  <c r="D1" i="12"/>
  <c r="D2" i="12" s="1"/>
  <c r="H229" i="13" l="1"/>
  <c r="H230" i="13"/>
  <c r="H147" i="13" l="1"/>
  <c r="H145" i="13"/>
  <c r="H146" i="13"/>
  <c r="H148" i="13"/>
  <c r="H101" i="13" l="1"/>
  <c r="H100" i="13"/>
  <c r="H99" i="13"/>
  <c r="H124" i="13" l="1"/>
  <c r="H138" i="13"/>
  <c r="H140" i="13" l="1"/>
  <c r="H156" i="13" l="1"/>
  <c r="H136" i="13"/>
  <c r="H139" i="13"/>
  <c r="H133" i="13" l="1"/>
  <c r="H155" i="13"/>
  <c r="H141" i="13"/>
  <c r="H154" i="13"/>
  <c r="H152" i="13"/>
  <c r="H142" i="13"/>
  <c r="H137" i="13"/>
  <c r="H134" i="13"/>
  <c r="H157" i="13" l="1"/>
  <c r="H159" i="13"/>
  <c r="H150" i="13"/>
  <c r="H158" i="13"/>
  <c r="H151" i="13"/>
  <c r="H143" i="13" l="1"/>
  <c r="H144" i="13"/>
  <c r="H149" i="13"/>
  <c r="H292" i="13" l="1"/>
  <c r="H291" i="13"/>
  <c r="H290" i="13"/>
  <c r="H300" i="13" l="1"/>
  <c r="H296" i="13"/>
  <c r="H295" i="13"/>
  <c r="H287" i="13"/>
  <c r="H255" i="13"/>
  <c r="H254" i="13"/>
  <c r="H253" i="13"/>
  <c r="H252" i="13"/>
  <c r="H249" i="13"/>
  <c r="H248" i="13"/>
  <c r="H245" i="13"/>
  <c r="H244" i="13"/>
  <c r="H242" i="13"/>
  <c r="H241" i="13"/>
  <c r="H240" i="13"/>
  <c r="H239" i="13"/>
  <c r="H238" i="13"/>
  <c r="H235" i="13"/>
  <c r="H232" i="13"/>
  <c r="H231" i="13"/>
  <c r="H228" i="13"/>
  <c r="H227" i="13"/>
  <c r="H226" i="13"/>
  <c r="H225" i="13"/>
  <c r="H224" i="13"/>
  <c r="H216" i="13"/>
  <c r="H215" i="13"/>
  <c r="H210" i="13"/>
  <c r="H209" i="13"/>
  <c r="H208" i="13"/>
  <c r="H207" i="13"/>
  <c r="H206" i="13"/>
  <c r="H205" i="13"/>
  <c r="H201" i="13"/>
  <c r="H200" i="13"/>
  <c r="H199" i="13"/>
  <c r="H177" i="13"/>
  <c r="H176" i="13"/>
  <c r="H175" i="13"/>
  <c r="H174" i="13"/>
  <c r="H173" i="13"/>
  <c r="H172" i="13"/>
  <c r="H171" i="13"/>
  <c r="H170" i="13"/>
  <c r="H169" i="13"/>
  <c r="H165" i="13"/>
  <c r="H164" i="13"/>
  <c r="H163" i="13"/>
  <c r="H23" i="13"/>
  <c r="H315" i="13" l="1"/>
  <c r="H283" i="13"/>
  <c r="H20" i="13"/>
  <c r="H35" i="13"/>
  <c r="H47" i="13"/>
  <c r="H63" i="13"/>
  <c r="H75" i="13"/>
  <c r="H91" i="13"/>
  <c r="H98" i="13"/>
  <c r="H113" i="13"/>
  <c r="H121" i="13"/>
  <c r="H185" i="13"/>
  <c r="H189" i="13"/>
  <c r="H197" i="13"/>
  <c r="H131" i="13"/>
  <c r="H234" i="13"/>
  <c r="H21" i="13"/>
  <c r="H36" i="13"/>
  <c r="H52" i="13"/>
  <c r="H72" i="13"/>
  <c r="H92" i="13"/>
  <c r="H110" i="13"/>
  <c r="H307" i="13"/>
  <c r="H128" i="13"/>
  <c r="H132" i="13"/>
  <c r="H243" i="13"/>
  <c r="H247" i="13"/>
  <c r="H256" i="13"/>
  <c r="H251" i="13"/>
  <c r="H260" i="13"/>
  <c r="H262" i="13"/>
  <c r="H267" i="13"/>
  <c r="H269" i="13"/>
  <c r="H273" i="13"/>
  <c r="H277" i="13"/>
  <c r="H281" i="13"/>
  <c r="H271" i="13"/>
  <c r="H27" i="13"/>
  <c r="H39" i="13"/>
  <c r="H55" i="13"/>
  <c r="H71" i="13"/>
  <c r="H79" i="13"/>
  <c r="H94" i="13"/>
  <c r="H284" i="13"/>
  <c r="H109" i="13"/>
  <c r="H117" i="13"/>
  <c r="H161" i="13"/>
  <c r="H181" i="13"/>
  <c r="H192" i="13"/>
  <c r="H212" i="13"/>
  <c r="H299" i="13"/>
  <c r="H306" i="13"/>
  <c r="H313" i="13"/>
  <c r="H237" i="13"/>
  <c r="H259" i="13"/>
  <c r="H266" i="13"/>
  <c r="H316" i="13"/>
  <c r="H32" i="13"/>
  <c r="H48" i="13"/>
  <c r="H64" i="13"/>
  <c r="H80" i="13"/>
  <c r="H106" i="13"/>
  <c r="H186" i="13"/>
  <c r="H22" i="13"/>
  <c r="H126" i="13"/>
  <c r="H29" i="13"/>
  <c r="H33" i="13"/>
  <c r="H37" i="13"/>
  <c r="H41" i="13"/>
  <c r="H45" i="13"/>
  <c r="H49" i="13"/>
  <c r="H53" i="13"/>
  <c r="H57" i="13"/>
  <c r="H61" i="13"/>
  <c r="H65" i="13"/>
  <c r="H69" i="13"/>
  <c r="H73" i="13"/>
  <c r="H77" i="13"/>
  <c r="H81" i="13"/>
  <c r="H85" i="13"/>
  <c r="H89" i="13"/>
  <c r="H93" i="13"/>
  <c r="H294" i="13"/>
  <c r="H96" i="13"/>
  <c r="H103" i="13"/>
  <c r="H107" i="13"/>
  <c r="H111" i="13"/>
  <c r="H115" i="13"/>
  <c r="H119" i="13"/>
  <c r="H123" i="13"/>
  <c r="H167" i="13"/>
  <c r="H179" i="13"/>
  <c r="H183" i="13"/>
  <c r="H187" i="13"/>
  <c r="H191" i="13"/>
  <c r="H194" i="13"/>
  <c r="H203" i="13"/>
  <c r="H301" i="13"/>
  <c r="H303" i="13"/>
  <c r="H304" i="13"/>
  <c r="H308" i="13"/>
  <c r="H130" i="13"/>
  <c r="H258" i="13"/>
  <c r="H265" i="13"/>
  <c r="H279" i="13"/>
  <c r="H289" i="13"/>
  <c r="H24" i="13"/>
  <c r="H43" i="13"/>
  <c r="H59" i="13"/>
  <c r="H87" i="13"/>
  <c r="H310" i="13"/>
  <c r="H127" i="13"/>
  <c r="H261" i="13"/>
  <c r="H272" i="13"/>
  <c r="H280" i="13"/>
  <c r="H160" i="13"/>
  <c r="H25" i="13"/>
  <c r="H40" i="13"/>
  <c r="H56" i="13"/>
  <c r="H68" i="13"/>
  <c r="H84" i="13"/>
  <c r="H293" i="13"/>
  <c r="H95" i="13"/>
  <c r="H114" i="13"/>
  <c r="H122" i="13"/>
  <c r="H166" i="13"/>
  <c r="H178" i="13"/>
  <c r="H182" i="13"/>
  <c r="H190" i="13"/>
  <c r="H193" i="13"/>
  <c r="H198" i="13"/>
  <c r="H202" i="13"/>
  <c r="H314" i="13"/>
  <c r="H129" i="13"/>
  <c r="H236" i="13"/>
  <c r="H257" i="13"/>
  <c r="H263" i="13"/>
  <c r="H317" i="13"/>
  <c r="H268" i="13"/>
  <c r="H270" i="13"/>
  <c r="H274" i="13"/>
  <c r="H278" i="13"/>
  <c r="H282" i="13"/>
  <c r="H285" i="13"/>
  <c r="H288" i="13"/>
  <c r="H233" i="13"/>
  <c r="H264" i="13"/>
  <c r="H275" i="13"/>
  <c r="H286" i="13"/>
  <c r="H31" i="13"/>
  <c r="H51" i="13"/>
  <c r="H67" i="13"/>
  <c r="H83" i="13"/>
  <c r="H105" i="13"/>
  <c r="H214" i="13"/>
  <c r="H246" i="13"/>
  <c r="H276" i="13"/>
  <c r="H125" i="13"/>
  <c r="H28" i="13"/>
  <c r="H218" i="13"/>
  <c r="H44" i="13"/>
  <c r="H60" i="13"/>
  <c r="H76" i="13"/>
  <c r="H88" i="13"/>
  <c r="H102" i="13"/>
  <c r="H118" i="13"/>
  <c r="H162" i="13"/>
  <c r="H302" i="13"/>
  <c r="H311" i="13"/>
  <c r="H26" i="13"/>
  <c r="H30" i="13"/>
  <c r="H34" i="13"/>
  <c r="H38" i="13"/>
  <c r="H42" i="13"/>
  <c r="H46" i="13"/>
  <c r="H50" i="13"/>
  <c r="H54" i="13"/>
  <c r="H58" i="13"/>
  <c r="H62" i="13"/>
  <c r="H66" i="13"/>
  <c r="H70" i="13"/>
  <c r="H74" i="13"/>
  <c r="H78" i="13"/>
  <c r="H82" i="13"/>
  <c r="H86" i="13"/>
  <c r="H90" i="13"/>
  <c r="H97" i="13"/>
  <c r="H104" i="13"/>
  <c r="H108" i="13"/>
  <c r="H112" i="13"/>
  <c r="H116" i="13"/>
  <c r="H120" i="13"/>
  <c r="H168" i="13"/>
  <c r="H180" i="13"/>
  <c r="H184" i="13"/>
  <c r="H188" i="13"/>
  <c r="H195" i="13"/>
  <c r="H196" i="13"/>
  <c r="H204" i="13"/>
  <c r="H211" i="13"/>
  <c r="H213" i="13"/>
  <c r="H217" i="13"/>
  <c r="H297" i="13"/>
  <c r="H298" i="13"/>
  <c r="H305" i="13"/>
  <c r="H309" i="13"/>
  <c r="H312" i="13"/>
  <c r="H53" i="5" l="1"/>
  <c r="H54" i="5" s="1"/>
  <c r="H49" i="5"/>
  <c r="H46" i="5"/>
  <c r="H45" i="5"/>
  <c r="H7" i="5"/>
  <c r="H8" i="5" s="1"/>
  <c r="H19" i="13" l="1"/>
  <c r="E34" i="12" l="1"/>
  <c r="F34" i="12" s="1"/>
  <c r="E12" i="12" l="1"/>
  <c r="F12" i="12" s="1"/>
  <c r="G33" i="12"/>
  <c r="D25" i="12"/>
  <c r="P21" i="12"/>
  <c r="E30" i="12"/>
  <c r="F30" i="12" s="1"/>
  <c r="I19" i="12"/>
  <c r="H15" i="12"/>
  <c r="D8" i="12"/>
  <c r="I24" i="12"/>
  <c r="I25" i="12"/>
  <c r="H22" i="12"/>
  <c r="D6" i="12"/>
  <c r="I21" i="12"/>
  <c r="D12" i="12"/>
  <c r="G15" i="12"/>
  <c r="P16" i="12"/>
  <c r="E7" i="12"/>
  <c r="F7" i="12" s="1"/>
  <c r="D11" i="12"/>
  <c r="G25" i="12"/>
  <c r="D5" i="12"/>
  <c r="E16" i="12"/>
  <c r="F16" i="12" s="1"/>
  <c r="I32" i="12"/>
  <c r="E13" i="12"/>
  <c r="F13" i="12" s="1"/>
  <c r="E24" i="12"/>
  <c r="F24" i="12" s="1"/>
  <c r="I5" i="12"/>
  <c r="I28" i="12"/>
  <c r="H13" i="12"/>
  <c r="I15" i="12"/>
  <c r="G23" i="12"/>
  <c r="G26" i="12"/>
  <c r="P14" i="12"/>
  <c r="H21" i="12"/>
  <c r="D30" i="12"/>
  <c r="G3" i="12"/>
  <c r="D7" i="12"/>
  <c r="H23" i="12"/>
  <c r="I30" i="12"/>
  <c r="E11" i="12"/>
  <c r="F11" i="12" s="1"/>
  <c r="E27" i="12"/>
  <c r="F27" i="12" s="1"/>
  <c r="I17" i="12"/>
  <c r="D23" i="12"/>
  <c r="H27" i="12"/>
  <c r="I16" i="12"/>
  <c r="E6" i="12"/>
  <c r="F6" i="12" s="1"/>
  <c r="D34" i="12"/>
  <c r="G31" i="12"/>
  <c r="I6" i="12"/>
  <c r="G14" i="12"/>
  <c r="E22" i="12"/>
  <c r="F22" i="12" s="1"/>
  <c r="H6" i="12"/>
  <c r="G32" i="12"/>
  <c r="I9" i="12"/>
  <c r="E23" i="12"/>
  <c r="F23" i="12" s="1"/>
  <c r="G4" i="12"/>
  <c r="H19" i="12"/>
  <c r="H34" i="12"/>
  <c r="I14" i="12"/>
  <c r="D33" i="12"/>
  <c r="H5" i="12"/>
  <c r="I27" i="12"/>
  <c r="D32" i="12"/>
  <c r="G8" i="12"/>
  <c r="I20" i="12"/>
  <c r="G11" i="12"/>
  <c r="D20" i="12"/>
  <c r="E17" i="12"/>
  <c r="F17" i="12" s="1"/>
  <c r="H12" i="12"/>
  <c r="E15" i="12"/>
  <c r="F15" i="12" s="1"/>
  <c r="G28" i="12"/>
  <c r="E4" i="12"/>
  <c r="F4" i="12" s="1"/>
  <c r="P15" i="12"/>
  <c r="P11" i="12"/>
  <c r="G7" i="12"/>
  <c r="D18" i="12"/>
  <c r="P4" i="12"/>
  <c r="H25" i="12"/>
  <c r="P9" i="12"/>
  <c r="E26" i="12"/>
  <c r="F26" i="12" s="1"/>
  <c r="D31" i="12"/>
  <c r="G21" i="12"/>
  <c r="P13" i="12"/>
  <c r="H7" i="12"/>
  <c r="G27" i="12"/>
  <c r="I34" i="12"/>
  <c r="I8" i="12"/>
  <c r="H33" i="12"/>
  <c r="H26" i="12"/>
  <c r="I11" i="12"/>
  <c r="D29" i="12"/>
  <c r="I10" i="12"/>
  <c r="H8" i="12"/>
  <c r="G30" i="12"/>
  <c r="I23" i="12"/>
  <c r="E29" i="12"/>
  <c r="F29" i="12" s="1"/>
  <c r="E19" i="12"/>
  <c r="F19" i="12" s="1"/>
  <c r="I31" i="12"/>
  <c r="H11" i="12"/>
  <c r="P3" i="12"/>
  <c r="D9" i="12"/>
  <c r="E33" i="12"/>
  <c r="F33" i="12" s="1"/>
  <c r="E14" i="12"/>
  <c r="F14" i="12" s="1"/>
  <c r="E18" i="12"/>
  <c r="F18" i="12" s="1"/>
  <c r="E9" i="12"/>
  <c r="F9" i="12" s="1"/>
  <c r="E3" i="12"/>
  <c r="F3" i="12" s="1"/>
  <c r="G13" i="12"/>
  <c r="I33" i="12"/>
  <c r="E31" i="12"/>
  <c r="F31" i="12" s="1"/>
  <c r="E25" i="12"/>
  <c r="F25" i="12" s="1"/>
  <c r="I26" i="12"/>
  <c r="E5" i="12"/>
  <c r="F5" i="12" s="1"/>
  <c r="D14" i="12"/>
  <c r="D21" i="12"/>
  <c r="G9" i="12"/>
  <c r="D19" i="12"/>
  <c r="P12" i="12"/>
  <c r="E10" i="12"/>
  <c r="F10" i="12" s="1"/>
  <c r="I12" i="12"/>
  <c r="E21" i="12"/>
  <c r="F21" i="12" s="1"/>
  <c r="H31" i="12"/>
  <c r="G6" i="12"/>
  <c r="H28" i="12"/>
  <c r="P17" i="12"/>
  <c r="P6" i="12"/>
  <c r="D27" i="12"/>
  <c r="E8" i="12"/>
  <c r="F8" i="12" s="1"/>
  <c r="G24" i="12"/>
  <c r="G12" i="12"/>
  <c r="G5" i="12"/>
  <c r="G22" i="12"/>
  <c r="D3" i="12"/>
  <c r="G16" i="12"/>
  <c r="G20" i="12"/>
  <c r="D15" i="12"/>
  <c r="D28" i="12"/>
  <c r="E20" i="12"/>
  <c r="F20" i="12" s="1"/>
  <c r="H17" i="12"/>
  <c r="I3" i="12"/>
  <c r="I4" i="12"/>
  <c r="I13" i="12"/>
  <c r="H30" i="12"/>
  <c r="G19" i="12"/>
  <c r="H3" i="12"/>
  <c r="D16" i="12"/>
  <c r="P22" i="12"/>
  <c r="G10" i="12"/>
  <c r="P20" i="12"/>
  <c r="H20" i="12"/>
  <c r="I7" i="12"/>
  <c r="D26" i="12"/>
  <c r="H24" i="12"/>
  <c r="H10" i="12"/>
  <c r="P10" i="12"/>
  <c r="D13" i="12"/>
  <c r="D4" i="12"/>
  <c r="H16" i="12"/>
  <c r="P7" i="12"/>
  <c r="P19" i="12"/>
  <c r="D24" i="12"/>
  <c r="H14" i="12"/>
  <c r="E28" i="12"/>
  <c r="F28" i="12" s="1"/>
  <c r="P8" i="12"/>
  <c r="D22" i="12"/>
  <c r="D17" i="12"/>
  <c r="G34" i="12"/>
  <c r="P5" i="12"/>
  <c r="G17" i="12"/>
  <c r="I22" i="12"/>
  <c r="D10" i="12"/>
  <c r="H9" i="12"/>
  <c r="H32" i="12"/>
  <c r="H4" i="12"/>
  <c r="E32" i="12"/>
  <c r="F32" i="12" s="1"/>
  <c r="E43" i="9"/>
  <c r="E47" i="9"/>
  <c r="E48" i="9"/>
  <c r="E49" i="9"/>
  <c r="E45" i="9"/>
  <c r="E46" i="9"/>
</calcChain>
</file>

<file path=xl/sharedStrings.xml><?xml version="1.0" encoding="utf-8"?>
<sst xmlns="http://schemas.openxmlformats.org/spreadsheetml/2006/main" count="16261" uniqueCount="3371">
  <si>
    <t>POLICY_CODE</t>
  </si>
  <si>
    <t>OS_NB_CODE</t>
  </si>
  <si>
    <t>OS_CODE</t>
  </si>
  <si>
    <t>INPUTOUTPUT</t>
  </si>
  <si>
    <t>POLICY</t>
  </si>
  <si>
    <t>SUBPOLICY</t>
  </si>
  <si>
    <t>INDICATOR_CODE</t>
  </si>
  <si>
    <t>SUBPOLICY_CODE</t>
  </si>
  <si>
    <t>JAF_KEY</t>
  </si>
  <si>
    <t>NBMAIN</t>
  </si>
  <si>
    <t>IFMAIN</t>
  </si>
  <si>
    <t>NBCOUNTRY</t>
  </si>
  <si>
    <t>IFCOUNTRY</t>
  </si>
  <si>
    <t>NBCOMPEDIUM</t>
  </si>
  <si>
    <t>COMPENDIUMID</t>
  </si>
  <si>
    <t>IFCOMPEDIUM</t>
  </si>
  <si>
    <t>INDICATOR_FULL</t>
  </si>
  <si>
    <t>INDICATOR_EXPLANATION</t>
  </si>
  <si>
    <t>INDICATOR_TABLE</t>
  </si>
  <si>
    <t>INDICATOR_CHART</t>
  </si>
  <si>
    <t>LINKDOC</t>
  </si>
  <si>
    <t>LINKDOC_OLE</t>
  </si>
  <si>
    <t>REFYEAR</t>
  </si>
  <si>
    <t>REFERNECPOINT</t>
  </si>
  <si>
    <t>GENSENSE</t>
  </si>
  <si>
    <t>SENSEWITHMAIN</t>
  </si>
  <si>
    <t>UNITLONG</t>
  </si>
  <si>
    <t>UNITSHORT</t>
  </si>
  <si>
    <t>UNITCHANGE</t>
  </si>
  <si>
    <t>IF_CALCULATION</t>
  </si>
  <si>
    <t>CALCULATION</t>
  </si>
  <si>
    <t>CHANGE_CALCUL</t>
  </si>
  <si>
    <t>SOURCE</t>
  </si>
  <si>
    <t>LAGGED _REFERENCE YEAR</t>
  </si>
  <si>
    <t>DIFFER _REFERENCE COUNTRY</t>
  </si>
  <si>
    <t>FOOTNOTE_MAIN</t>
  </si>
  <si>
    <t>IFPOPWEIGHT</t>
  </si>
  <si>
    <t>SILC_INCOME</t>
  </si>
  <si>
    <t>DECIMALX</t>
  </si>
  <si>
    <t>CLEANING</t>
  </si>
  <si>
    <t>PROVIDER data</t>
  </si>
  <si>
    <t>EMPL calcul</t>
  </si>
  <si>
    <t>table</t>
  </si>
  <si>
    <t>standard</t>
  </si>
  <si>
    <t>cond1</t>
  </si>
  <si>
    <t>cond2</t>
  </si>
  <si>
    <t>cond3</t>
  </si>
  <si>
    <t>cond4</t>
  </si>
  <si>
    <t>cond5</t>
  </si>
  <si>
    <t>cond6</t>
  </si>
  <si>
    <t>comments</t>
  </si>
  <si>
    <t>output_file</t>
  </si>
  <si>
    <t>formula_engine</t>
  </si>
  <si>
    <t>formula</t>
  </si>
  <si>
    <t>factor1</t>
  </si>
  <si>
    <t>factor2</t>
  </si>
  <si>
    <t>factor3</t>
  </si>
  <si>
    <t>factor4</t>
  </si>
  <si>
    <t>factor5</t>
  </si>
  <si>
    <t>factor6</t>
  </si>
  <si>
    <t>factor7</t>
  </si>
  <si>
    <t>factor8</t>
  </si>
  <si>
    <t>factor9</t>
  </si>
  <si>
    <t>factor10</t>
  </si>
  <si>
    <t>factor11</t>
  </si>
  <si>
    <t>factor12</t>
  </si>
  <si>
    <t>factor13</t>
  </si>
  <si>
    <t>factor14</t>
  </si>
  <si>
    <t xml:space="preserve">Output </t>
  </si>
  <si>
    <t>PA1.O1</t>
  </si>
  <si>
    <t>Main</t>
  </si>
  <si>
    <t>country</t>
  </si>
  <si>
    <t>compendium</t>
  </si>
  <si>
    <t>Employment rate of population aged 20-64 - total</t>
  </si>
  <si>
    <t>Employment rate (20-64)</t>
  </si>
  <si>
    <t>ER total (20-64)</t>
  </si>
  <si>
    <t>Employment rate (age group 20-64)</t>
  </si>
  <si>
    <t>+</t>
  </si>
  <si>
    <t>% (of popn 20-64)</t>
  </si>
  <si>
    <t>%</t>
  </si>
  <si>
    <t>pp</t>
  </si>
  <si>
    <t>no</t>
  </si>
  <si>
    <t>Eurostat, EU Labour Force Survey</t>
  </si>
  <si>
    <t>lfsi_emp_a</t>
  </si>
  <si>
    <t>Y</t>
  </si>
  <si>
    <t>sex=T</t>
  </si>
  <si>
    <t>unit=PC_POP</t>
  </si>
  <si>
    <t>age=Y20-64</t>
  </si>
  <si>
    <t>indic_em=EMP_LFS</t>
  </si>
  <si>
    <t>Output</t>
  </si>
  <si>
    <t>PA1.S1</t>
  </si>
  <si>
    <t>M</t>
  </si>
  <si>
    <t>1c</t>
  </si>
  <si>
    <t>Employment rate of population aged 20-64 - men</t>
  </si>
  <si>
    <t>ER men (20-64)</t>
  </si>
  <si>
    <t>Employment rate of population aged 20-64 by gender</t>
  </si>
  <si>
    <t>% (of men 20-64)</t>
  </si>
  <si>
    <t>POPWEIGHT</t>
  </si>
  <si>
    <t>sex=M</t>
  </si>
  <si>
    <t>F</t>
  </si>
  <si>
    <t>1d</t>
  </si>
  <si>
    <t>Employment rate of population aged 20-64 - women</t>
  </si>
  <si>
    <t>ER women (20-64)</t>
  </si>
  <si>
    <t>% (of women 20-64)</t>
  </si>
  <si>
    <t>sex=F</t>
  </si>
  <si>
    <t>PA1.S2</t>
  </si>
  <si>
    <t>Employment rate of older population aged 55-64 - total</t>
  </si>
  <si>
    <t>ER older people (55-64)</t>
  </si>
  <si>
    <t>ER older (55-64)</t>
  </si>
  <si>
    <t>Employment rate of older worker population aged 55-64</t>
  </si>
  <si>
    <t>% (of popn 55-64)</t>
  </si>
  <si>
    <t>age=Y55-64</t>
  </si>
  <si>
    <t>PA1.S3</t>
  </si>
  <si>
    <t>1f</t>
  </si>
  <si>
    <t>Employment rate of young people aged 20-29 - total</t>
  </si>
  <si>
    <t>ER youth (20-29)</t>
  </si>
  <si>
    <t>Employment rate of young people aged 20-29</t>
  </si>
  <si>
    <t>% (of popn 20-29)</t>
  </si>
  <si>
    <t>lfsa_ergaed</t>
  </si>
  <si>
    <t>age=Y20-29</t>
  </si>
  <si>
    <t>isced11=TOTAL</t>
  </si>
  <si>
    <t>unit=PC</t>
  </si>
  <si>
    <t>PA1.S4</t>
  </si>
  <si>
    <t>1h</t>
  </si>
  <si>
    <t>Employment rate of low-skilled population aged 20-64 - total</t>
  </si>
  <si>
    <t xml:space="preserve">(Population with at most lower secondary education) </t>
  </si>
  <si>
    <t>ER low-skilled (20-64)</t>
  </si>
  <si>
    <t>Employment rate of low-skilled (i.e. with at most lower secondary education) persons aged 20-64</t>
  </si>
  <si>
    <t>% (of low-skilled popn 20-64)</t>
  </si>
  <si>
    <t>isced11=ED0-2</t>
  </si>
  <si>
    <t>PA1.S5</t>
  </si>
  <si>
    <t>Employment rate of non-EU nationals aged 20-64 - total</t>
  </si>
  <si>
    <t>ER non-EU nat (20-64)</t>
  </si>
  <si>
    <t>Employment rate of non-EU nationals aged 20-64</t>
  </si>
  <si>
    <t>% (of non-EU national popn 20-64)</t>
  </si>
  <si>
    <t>lfsa_ergan</t>
  </si>
  <si>
    <t>citizen=NEU27_2020_FOR</t>
  </si>
  <si>
    <t>PA1.C1</t>
  </si>
  <si>
    <t>Overall employment growth</t>
  </si>
  <si>
    <t>Employment growth</t>
  </si>
  <si>
    <t>Empl. growth</t>
  </si>
  <si>
    <t>% growth</t>
  </si>
  <si>
    <t>empl_growth_1y</t>
  </si>
  <si>
    <t>N</t>
  </si>
  <si>
    <t>100*((a/b)-1)</t>
  </si>
  <si>
    <t>['lfsi_emp_a',['age=Y15-64','indic_em=EMP_LFS','sex=T','unit=THS_PER']]</t>
  </si>
  <si>
    <t>['lfsi_emp_a',['age=Y15-64','indic_em=EMP_LFS','sex=T','unit=THS_PER'],-1]</t>
  </si>
  <si>
    <t>PA1.C2</t>
  </si>
  <si>
    <t>15-64</t>
  </si>
  <si>
    <t>Employment rate of population aged 15-64 - total</t>
  </si>
  <si>
    <t>ER (15-64)</t>
  </si>
  <si>
    <t>% (of popn 15-64)</t>
  </si>
  <si>
    <t>citizen=TOTAL</t>
  </si>
  <si>
    <t>age=Y15-64</t>
  </si>
  <si>
    <t>15-19</t>
  </si>
  <si>
    <t>Employment rate of population aged 15-19 - total</t>
  </si>
  <si>
    <t>ER (15-19)</t>
  </si>
  <si>
    <t>% (of popn 15-19)</t>
  </si>
  <si>
    <t>age=Y15-19</t>
  </si>
  <si>
    <t>15-24</t>
  </si>
  <si>
    <t>Employment rate of population aged 15-24 - total</t>
  </si>
  <si>
    <t>ER (15-24)</t>
  </si>
  <si>
    <t>% (of popn 15-24)</t>
  </si>
  <si>
    <t>age=Y15-24</t>
  </si>
  <si>
    <t>50-59</t>
  </si>
  <si>
    <t>Employment rate of population aged 50-59 - total</t>
  </si>
  <si>
    <t>ER (50-59)</t>
  </si>
  <si>
    <t>% (of popn 50-59)</t>
  </si>
  <si>
    <t>age=Y50-59</t>
  </si>
  <si>
    <t>60-64</t>
  </si>
  <si>
    <t>Employment rate of population aged 60-64 - total</t>
  </si>
  <si>
    <t>ER (60-64)</t>
  </si>
  <si>
    <t>% (of popn 60-64)</t>
  </si>
  <si>
    <t>age=Y60-64</t>
  </si>
  <si>
    <t>65-69</t>
  </si>
  <si>
    <t>Employment rate of population aged 65-69 - total</t>
  </si>
  <si>
    <t>ER (65-69)</t>
  </si>
  <si>
    <t>% (of popn 65-69)</t>
  </si>
  <si>
    <t>age=Y65-69</t>
  </si>
  <si>
    <t>15-64.M</t>
  </si>
  <si>
    <t xml:space="preserve">Employment rate of population aged 15-64 - men </t>
  </si>
  <si>
    <t>ER men (15-64)</t>
  </si>
  <si>
    <t>% (of men 15-64)</t>
  </si>
  <si>
    <t>15-19.M</t>
  </si>
  <si>
    <t xml:space="preserve">Employment rate of population aged 15-19 - men </t>
  </si>
  <si>
    <t>ER men (15-19)</t>
  </si>
  <si>
    <t>% (of men 15-19)</t>
  </si>
  <si>
    <t>15-24.M</t>
  </si>
  <si>
    <t xml:space="preserve">Employment rate of population aged 15-24 - men </t>
  </si>
  <si>
    <t>ER men (15-24)</t>
  </si>
  <si>
    <t>% (of men 15-24)</t>
  </si>
  <si>
    <t>50-59.M</t>
  </si>
  <si>
    <t>Employment rate of population aged 50-59 - men</t>
  </si>
  <si>
    <t>ER men (50-59)</t>
  </si>
  <si>
    <t>% (of men 50-59)</t>
  </si>
  <si>
    <t>60-64.M</t>
  </si>
  <si>
    <t>Employment rate of population aged 60-64 - men</t>
  </si>
  <si>
    <t>ER men (60-64)</t>
  </si>
  <si>
    <t>% (of men 60-64)</t>
  </si>
  <si>
    <t>Employment rate of population aged 65-69 - men</t>
  </si>
  <si>
    <t>ER men (65-69)</t>
  </si>
  <si>
    <t>% (of men 65-69)</t>
  </si>
  <si>
    <t>15-64.F</t>
  </si>
  <si>
    <t>Employment rate of population aged 15-64 - women</t>
  </si>
  <si>
    <t>ER women (15-64)</t>
  </si>
  <si>
    <t>% (of women 15-64)</t>
  </si>
  <si>
    <t>15-19.F</t>
  </si>
  <si>
    <t>Employment rate of population aged 15-19 - women</t>
  </si>
  <si>
    <t>ER women (15-19)</t>
  </si>
  <si>
    <t>% (of women 15-19)</t>
  </si>
  <si>
    <t>15-24.F</t>
  </si>
  <si>
    <t>Employment rate of population aged 15-24 - women</t>
  </si>
  <si>
    <t>ER women (15-24)</t>
  </si>
  <si>
    <t>% (of women 15-24)</t>
  </si>
  <si>
    <t>50-59.F</t>
  </si>
  <si>
    <t>Employment rate of population aged 50-59 - women</t>
  </si>
  <si>
    <t>ER women (50-59)</t>
  </si>
  <si>
    <t>% (of women 50-59)</t>
  </si>
  <si>
    <t>60-64.F</t>
  </si>
  <si>
    <t>Employment rate of population aged 60-64 - women</t>
  </si>
  <si>
    <t>ER women (60-64)</t>
  </si>
  <si>
    <t>% (of women 60-64)</t>
  </si>
  <si>
    <t>65-69.F</t>
  </si>
  <si>
    <t>Employment rate of population aged 65-69 - women</t>
  </si>
  <si>
    <t>ER women (65-69)</t>
  </si>
  <si>
    <t>% (of women 65-69)</t>
  </si>
  <si>
    <t>PA1.C3</t>
  </si>
  <si>
    <t>T</t>
  </si>
  <si>
    <t>1a</t>
  </si>
  <si>
    <t xml:space="preserve">Unemployment rate of labour force 15+ </t>
  </si>
  <si>
    <t>Unemployment rate (15+)</t>
  </si>
  <si>
    <t>UR total (15+)</t>
  </si>
  <si>
    <t>-</t>
  </si>
  <si>
    <t>% (of active popn)</t>
  </si>
  <si>
    <t>une_rt_a</t>
  </si>
  <si>
    <t>unit=PC_ACT</t>
  </si>
  <si>
    <t>age=Y15-74</t>
  </si>
  <si>
    <t>Unemployment rate in age group 15-64 - total</t>
  </si>
  <si>
    <t>UR (15-64)</t>
  </si>
  <si>
    <t>% (of active popn 15-64)</t>
  </si>
  <si>
    <t>lfsa_urgan</t>
  </si>
  <si>
    <t>Unemployment rate in age group 15-19 - total</t>
  </si>
  <si>
    <t>UR (15-19)</t>
  </si>
  <si>
    <t>% (of active popn 15-19)</t>
  </si>
  <si>
    <t>Unemployment rate in age group 15-24 - total</t>
  </si>
  <si>
    <t>UR (15-24)</t>
  </si>
  <si>
    <t>% (of active popn 15-24)</t>
  </si>
  <si>
    <t>Unemployment rate in age group 50-59 - total</t>
  </si>
  <si>
    <t>UR (50-59)</t>
  </si>
  <si>
    <t>% (of active popn 50-59)</t>
  </si>
  <si>
    <t>Unemployment rate in age group 60-64 - total</t>
  </si>
  <si>
    <t>UR (60-64)</t>
  </si>
  <si>
    <t>% (of active popn 60-64)</t>
  </si>
  <si>
    <t>Unemployment rate in age group 65-69 - total</t>
  </si>
  <si>
    <t>UR (65-69)</t>
  </si>
  <si>
    <t>% (of active popn 65-69)</t>
  </si>
  <si>
    <t xml:space="preserve">Unemployment rate in age group 15-64 - men </t>
  </si>
  <si>
    <t>UR men (15-64)</t>
  </si>
  <si>
    <t>% (of active men 15-64)</t>
  </si>
  <si>
    <t xml:space="preserve">Unemployment rate in age group 15-19 - men </t>
  </si>
  <si>
    <t>UR men (15-19)</t>
  </si>
  <si>
    <t>% (of active men 15-19)</t>
  </si>
  <si>
    <t xml:space="preserve">Unemployment rate in age group 15-24 - men </t>
  </si>
  <si>
    <t>UR men (15-24)</t>
  </si>
  <si>
    <t>% (of active men 15-24)</t>
  </si>
  <si>
    <t>Unemployment rate in age group 50-59 - men</t>
  </si>
  <si>
    <t>UR men (50-59)</t>
  </si>
  <si>
    <t>% (of active men 50-59)</t>
  </si>
  <si>
    <t>Unemployment rate in age group 60-64 - men</t>
  </si>
  <si>
    <t>UR men (60-64)</t>
  </si>
  <si>
    <t>% (of active men 60-64)</t>
  </si>
  <si>
    <t>65-69.M</t>
  </si>
  <si>
    <t>Unemployment rate in age group 65-69 - men</t>
  </si>
  <si>
    <t>UR men (65-69)</t>
  </si>
  <si>
    <t>% (of active men 65-69)</t>
  </si>
  <si>
    <t>Unemployment rate in age group 15-64 - women</t>
  </si>
  <si>
    <t>UR women (15-64)</t>
  </si>
  <si>
    <t>% (of active women 15-64)</t>
  </si>
  <si>
    <t>Unemployment rate in age group 15-19 - women</t>
  </si>
  <si>
    <t>UR women (15-19)</t>
  </si>
  <si>
    <t>% (of active women 15-19)</t>
  </si>
  <si>
    <t>Unemployment rate in age group 15-24 - women</t>
  </si>
  <si>
    <t>UR women (15-24)</t>
  </si>
  <si>
    <t>% (of active women  15-24)</t>
  </si>
  <si>
    <t>Unemployment rate in age group 50-59 - women</t>
  </si>
  <si>
    <t>UR women (50-59)</t>
  </si>
  <si>
    <t>% (of active women 50-59)</t>
  </si>
  <si>
    <t>Unemployment rate in age group 60-64 - women</t>
  </si>
  <si>
    <t>UR women (60-64)</t>
  </si>
  <si>
    <t>% (of active women 60-64)</t>
  </si>
  <si>
    <t>Unemployment rate in age group 65-69 - women</t>
  </si>
  <si>
    <t>UR women (65-69)</t>
  </si>
  <si>
    <t>% (of active women 65-69)</t>
  </si>
  <si>
    <t>NAT</t>
  </si>
  <si>
    <t>Unemployment rate national citizens (15-64)</t>
  </si>
  <si>
    <t>UR nationals</t>
  </si>
  <si>
    <t>% (of active nationals)</t>
  </si>
  <si>
    <t>citizen=NAT</t>
  </si>
  <si>
    <t>EU27_2020</t>
  </si>
  <si>
    <t>Unemployment rate non-national EU27_2020 citizens (15-64)</t>
  </si>
  <si>
    <t>UR non-nat EU27_2020</t>
  </si>
  <si>
    <t>% (of active non-nationals)</t>
  </si>
  <si>
    <t>citizen=EU27_2020_FOR</t>
  </si>
  <si>
    <t>nonEU27_2020</t>
  </si>
  <si>
    <t>Unemployment rate non-EU27_2020 citizens (15-64)</t>
  </si>
  <si>
    <t>UR non-EU27_2020</t>
  </si>
  <si>
    <t>% (of active non-EU27)</t>
  </si>
  <si>
    <t>low</t>
  </si>
  <si>
    <t>Unemployment rate low education attainment (15-64)</t>
  </si>
  <si>
    <t>UR low educ. (15-64)</t>
  </si>
  <si>
    <t>% (of active low educ)</t>
  </si>
  <si>
    <t>lfsa_urgaed</t>
  </si>
  <si>
    <t>med</t>
  </si>
  <si>
    <t>Unemployment rate medium education attainment (15-64)</t>
  </si>
  <si>
    <t>UR medium educ. (15-64)</t>
  </si>
  <si>
    <t>% (of active medium educ)</t>
  </si>
  <si>
    <t>isced11=ED3_4</t>
  </si>
  <si>
    <t>high</t>
  </si>
  <si>
    <t>Unemployment rate high education attainment (15-64)</t>
  </si>
  <si>
    <t>UR high educ. (15-64)</t>
  </si>
  <si>
    <t>% (of active high educ)</t>
  </si>
  <si>
    <t>isced11=ED5-8</t>
  </si>
  <si>
    <t>PA1.C4</t>
  </si>
  <si>
    <t>1b</t>
  </si>
  <si>
    <t>Activity rate of population 20-64 - total</t>
  </si>
  <si>
    <t>Activity rate (20-64)</t>
  </si>
  <si>
    <t>AR total (20-64)</t>
  </si>
  <si>
    <t>indic_em=ACT</t>
  </si>
  <si>
    <t>Activity rate of population aged 15-64 - total</t>
  </si>
  <si>
    <t>AR (15-64)</t>
  </si>
  <si>
    <t>lfsa_argan</t>
  </si>
  <si>
    <t>Activity rate of population aged 15-19 - total</t>
  </si>
  <si>
    <t>AR (15-19)</t>
  </si>
  <si>
    <t>Activity rate of population aged 15-24 - total</t>
  </si>
  <si>
    <t>AR (15-24)</t>
  </si>
  <si>
    <t>Activity rate of population aged 50-59 - total</t>
  </si>
  <si>
    <t>AR (50-59)</t>
  </si>
  <si>
    <t>Activity rate of population aged 60-64 - total</t>
  </si>
  <si>
    <t>AR (60-64)</t>
  </si>
  <si>
    <t>Activity rate of population aged 65-69 - total</t>
  </si>
  <si>
    <t>AR (65-69)</t>
  </si>
  <si>
    <t xml:space="preserve">Activity rate of population aged 15-64 - men </t>
  </si>
  <si>
    <t>AR men (15-64)</t>
  </si>
  <si>
    <t xml:space="preserve">Activity rate of population aged 15-19 - men </t>
  </si>
  <si>
    <t>AR men (15-19)</t>
  </si>
  <si>
    <t xml:space="preserve">Activity rate of population aged 15-24 - men </t>
  </si>
  <si>
    <t>AR men (15-24)</t>
  </si>
  <si>
    <t>Activity rate of population aged 50-59 - men</t>
  </si>
  <si>
    <t>AR men (50-59)</t>
  </si>
  <si>
    <t>Activity rate of population aged 60-64 - men</t>
  </si>
  <si>
    <t>AR men (60-64)</t>
  </si>
  <si>
    <t>Activity rate of population aged 65-69 - men</t>
  </si>
  <si>
    <t>AR men (65-69)</t>
  </si>
  <si>
    <t>Activity rate of population aged 15-64 - women</t>
  </si>
  <si>
    <t>AR women (15-64)</t>
  </si>
  <si>
    <t>Activity rate of population aged 15-19 - women</t>
  </si>
  <si>
    <t>AR women (15-19)</t>
  </si>
  <si>
    <t>Activity rate of population aged 15-24 - women</t>
  </si>
  <si>
    <t>AR women (15-24)</t>
  </si>
  <si>
    <t>Activity rate of population aged 50-59 - women</t>
  </si>
  <si>
    <t>AR women (50-59)</t>
  </si>
  <si>
    <t>Activity rate of population aged 60-64 - women</t>
  </si>
  <si>
    <t>AR women (60-64)</t>
  </si>
  <si>
    <t>Activity rate of population aged 65-69 - women</t>
  </si>
  <si>
    <t>AR women (65-69)</t>
  </si>
  <si>
    <t>Activity rate national citizens (15-64)</t>
  </si>
  <si>
    <t>AR nationals</t>
  </si>
  <si>
    <t>% (of nationals)</t>
  </si>
  <si>
    <t>Activity rate non-national EU27_2020 citizens (15-64)</t>
  </si>
  <si>
    <t>AR non-nat EU27_2020</t>
  </si>
  <si>
    <t>% (of non-nationals)</t>
  </si>
  <si>
    <t>Activity rate non-EU27_2020 citizens (15-64)</t>
  </si>
  <si>
    <t>AR non-EU27_2020</t>
  </si>
  <si>
    <t>% (of non-EU27_2020)</t>
  </si>
  <si>
    <t>Activity rate low education attainment (15-64)</t>
  </si>
  <si>
    <t>AR low educ. (15-64)</t>
  </si>
  <si>
    <t>% (of low educ)</t>
  </si>
  <si>
    <t>lfsa_argaed</t>
  </si>
  <si>
    <t>Activity rate medium education attainment (15-64)</t>
  </si>
  <si>
    <t>AR medium educ. (15-64)</t>
  </si>
  <si>
    <t>% (of medium educ)</t>
  </si>
  <si>
    <t>Activity rate high education attainment (15-64)</t>
  </si>
  <si>
    <t>AR high educ. (15-64)</t>
  </si>
  <si>
    <t>% (of high educ)</t>
  </si>
  <si>
    <t>PA1.C5</t>
  </si>
  <si>
    <t>gap</t>
  </si>
  <si>
    <r>
      <t>Labour market gaps for disadvantaged groups</t>
    </r>
    <r>
      <rPr>
        <i/>
        <sz val="8"/>
        <rFont val="Calibri"/>
        <family val="2"/>
      </rPr>
      <t xml:space="preserve"> - </t>
    </r>
    <r>
      <rPr>
        <sz val="8"/>
        <rFont val="Calibri"/>
        <family val="2"/>
      </rPr>
      <t xml:space="preserve">Gaps on the labour market, such as difference between the employment, unemployment and activity rates for a non-disadvantaged group in percentage points and the corresponding rates for the disadvantaged group </t>
    </r>
  </si>
  <si>
    <t>percentage points (gap between reference groups)</t>
  </si>
  <si>
    <t>National Sources/LFS</t>
  </si>
  <si>
    <t>PA1b.O1</t>
  </si>
  <si>
    <t>1g</t>
  </si>
  <si>
    <t>NEET rate for population aged 15-24 - total</t>
  </si>
  <si>
    <t>Youth NEET (15-24)</t>
  </si>
  <si>
    <t>NEET rate (age 15-24)</t>
  </si>
  <si>
    <t xml:space="preserve"> </t>
  </si>
  <si>
    <t>edat_lfse_20</t>
  </si>
  <si>
    <t>wstatus=NEMP</t>
  </si>
  <si>
    <t>training=NO_FE_NO_NFE</t>
  </si>
  <si>
    <t>PA1b.S1</t>
  </si>
  <si>
    <t>NEET rate for population aged 15-24 - men</t>
  </si>
  <si>
    <t>Youth NEET men (15-24)</t>
  </si>
  <si>
    <t>NEET rate for population aged 15 – 24 by gender</t>
  </si>
  <si>
    <t>NEET rate for population aged 15-24 - women</t>
  </si>
  <si>
    <t>Youth NEET women (15-24)</t>
  </si>
  <si>
    <t>PA1b.S2</t>
  </si>
  <si>
    <t>Youth unemployment rate, for population aged 15-24 - total</t>
  </si>
  <si>
    <t>UR youth (15-24)</t>
  </si>
  <si>
    <t>Youth unemployment rate, for population aged 15 - 24</t>
  </si>
  <si>
    <t>PA1b.S3</t>
  </si>
  <si>
    <t>Youth unemployment ratio, for population aged 15-24 - total</t>
  </si>
  <si>
    <t>URatio youth (15-24)</t>
  </si>
  <si>
    <t>Youth unemployment ratio, for population aged 15 – 24</t>
  </si>
  <si>
    <t>empl_youth_une_rt</t>
  </si>
  <si>
    <t>100*a/b</t>
  </si>
  <si>
    <t>PA1b.S4</t>
  </si>
  <si>
    <t>Ratio of Youth unemployment ratio (15-24) to Adult unemployment ratio (25-74)</t>
  </si>
  <si>
    <t>Ratio Urat(15-24) to Urat(25-74)</t>
  </si>
  <si>
    <t>ratio</t>
  </si>
  <si>
    <t>ratio change</t>
  </si>
  <si>
    <t>YG</t>
  </si>
  <si>
    <t>ratio_urat15_24_ura_25_74</t>
  </si>
  <si>
    <t>(a/b)/((c-a)/(d-b))</t>
  </si>
  <si>
    <t>PA1b.S5</t>
  </si>
  <si>
    <t>NEET rates for age group 15-24 unemployed - total</t>
  </si>
  <si>
    <t>Youth NEET unemployed (15-24)</t>
  </si>
  <si>
    <t>wstatus=UNE</t>
  </si>
  <si>
    <t>PA1b.S6</t>
  </si>
  <si>
    <t>NEET rates for age group 15-24 inactive - total</t>
  </si>
  <si>
    <t>Youth NEET inactive (15-24)</t>
  </si>
  <si>
    <t>wstatus=INAC</t>
  </si>
  <si>
    <t>PA1b.C1</t>
  </si>
  <si>
    <t>Y15-19.T</t>
  </si>
  <si>
    <t>NEET rate for population aged 15-19 - total</t>
  </si>
  <si>
    <t>Youth NEET (15-19)</t>
  </si>
  <si>
    <t>Y15-19.M</t>
  </si>
  <si>
    <t>NEET rate for population aged 15-19 - men</t>
  </si>
  <si>
    <t>Youth NEET men (15-19)</t>
  </si>
  <si>
    <t>Y15-19.F</t>
  </si>
  <si>
    <t>NEET rate for population aged 15-19 - women</t>
  </si>
  <si>
    <t>Youth NEET women (15-19)</t>
  </si>
  <si>
    <t>Y20-24.T</t>
  </si>
  <si>
    <t>NEET rate for population aged 20-24 - total</t>
  </si>
  <si>
    <t>Youth NEET (20-24)</t>
  </si>
  <si>
    <t>% (of popn 20-24)</t>
  </si>
  <si>
    <t>age=Y20-24</t>
  </si>
  <si>
    <t>Y20-24.M</t>
  </si>
  <si>
    <t>NEET rate for population aged 20-24 - men</t>
  </si>
  <si>
    <t>Youth NEET men (20-24)</t>
  </si>
  <si>
    <t>% (of men 20-24)</t>
  </si>
  <si>
    <t>Y20-24.F</t>
  </si>
  <si>
    <t>NEET rate for population aged 20-24 - women</t>
  </si>
  <si>
    <t>Youth NEET women (20-24)</t>
  </si>
  <si>
    <t>% (of women 20-24)</t>
  </si>
  <si>
    <t>Y25-29.T</t>
  </si>
  <si>
    <t>NEET rate for population aged 25-29 - total</t>
  </si>
  <si>
    <t>Youth NEET (25-29)</t>
  </si>
  <si>
    <t>% (of popn 25-29)</t>
  </si>
  <si>
    <t>age=Y25-29</t>
  </si>
  <si>
    <t>Y25-29.M</t>
  </si>
  <si>
    <t>NEET rate for population aged 25-29 - men</t>
  </si>
  <si>
    <t>Youth NEET men (25-29)</t>
  </si>
  <si>
    <t>% (of men 25-29)</t>
  </si>
  <si>
    <t>Y25-29.F</t>
  </si>
  <si>
    <t>NEET rate for population aged 25-29 - women</t>
  </si>
  <si>
    <t>Youth NEET women (25-29)</t>
  </si>
  <si>
    <t>% (of women 25-29)</t>
  </si>
  <si>
    <t>PA1b.C2</t>
  </si>
  <si>
    <t>low.T</t>
  </si>
  <si>
    <t>NEET rates for age group 18-24 with low education attainment - total</t>
  </si>
  <si>
    <t>Youth NEET low-skilled (18-24)</t>
  </si>
  <si>
    <t>% (of low-skilled popn 18-24)</t>
  </si>
  <si>
    <t>edat_lfse_21</t>
  </si>
  <si>
    <t>age=Y18-24</t>
  </si>
  <si>
    <t>low.M</t>
  </si>
  <si>
    <t>NEET rates for age group 18-24 with low education attainment - men</t>
  </si>
  <si>
    <t>Youth NEET low-skilled men (25-29)</t>
  </si>
  <si>
    <t>% (of low-skilled men 18-24)</t>
  </si>
  <si>
    <t>low.F</t>
  </si>
  <si>
    <t>NEET rates for age group 18-24 with low education attainment - women</t>
  </si>
  <si>
    <t>Youth NEET low-skilled women (25-29)</t>
  </si>
  <si>
    <t>% (of low-skilled women 18-24)</t>
  </si>
  <si>
    <t>med-high.T</t>
  </si>
  <si>
    <t>NEET rates for age group 18-24 with upper secondary or tertiary education - total</t>
  </si>
  <si>
    <t>Youth NEET medium &amp; high-skilled (18-24)</t>
  </si>
  <si>
    <t>% (of med&amp;high-skilled popn 18-24)</t>
  </si>
  <si>
    <t>isced11=ED3-8</t>
  </si>
  <si>
    <t>med-high.M</t>
  </si>
  <si>
    <t>NEET rates for age group 18-24 with upper secondary or tertiary education - men</t>
  </si>
  <si>
    <t>Youth NEET medium &amp; high-skilled men (18-24)</t>
  </si>
  <si>
    <t>% (of med&amp;high-skilled men 18-24)</t>
  </si>
  <si>
    <t>med-high.F</t>
  </si>
  <si>
    <t>NEET rates for age group 18-24 with upper secondary or tertiary education - women</t>
  </si>
  <si>
    <t>Youth NEET medium &amp; high-skilled women (18-24)</t>
  </si>
  <si>
    <t>% (of med&amp;high-skilled women 18-24)</t>
  </si>
  <si>
    <t>PA1b.C3</t>
  </si>
  <si>
    <t>une.M</t>
  </si>
  <si>
    <t>NEET rates for age group 15-24 unemployed - men</t>
  </si>
  <si>
    <t>Youth NEET unemployed men (15-24)</t>
  </si>
  <si>
    <t>une.F</t>
  </si>
  <si>
    <t>NEET rates for age group 15-24 unemployed - women</t>
  </si>
  <si>
    <t>Youth NEET unemployed women (15-24)</t>
  </si>
  <si>
    <t>inac.M</t>
  </si>
  <si>
    <t>NEET rates for age group 15-24 inactive - men</t>
  </si>
  <si>
    <t>Youth NEET inactive men (15-24)</t>
  </si>
  <si>
    <t>inac.F</t>
  </si>
  <si>
    <t>NEET rates for age group 15-24 inactive - women</t>
  </si>
  <si>
    <t>Youth NEET inactive women (15-24)</t>
  </si>
  <si>
    <t>PA1b.C4</t>
  </si>
  <si>
    <t>Youth unemployment rate, for population aged 15-24 - men</t>
  </si>
  <si>
    <t>UR youth men (15-24)</t>
  </si>
  <si>
    <t>Youth unemployment rate, for population aged 15-24 - women</t>
  </si>
  <si>
    <t>UR youth women (15-24)</t>
  </si>
  <si>
    <t>% (of active women 15-24)</t>
  </si>
  <si>
    <t>PA1b.C5</t>
  </si>
  <si>
    <t>Youth unemployment ratio, for population aged 15-24 - men</t>
  </si>
  <si>
    <t>URatio youth men (15-24)</t>
  </si>
  <si>
    <t>empl_youth_une_rt_m</t>
  </si>
  <si>
    <t>Youth unemployment ratio, for population aged 15-24 - women</t>
  </si>
  <si>
    <t>URatio youth women (15-24)</t>
  </si>
  <si>
    <t>empl_youth_une_rt_f</t>
  </si>
  <si>
    <t>PA1b.C6</t>
  </si>
  <si>
    <t>15-24.T</t>
  </si>
  <si>
    <t>PA1c.O1</t>
  </si>
  <si>
    <t>1e</t>
  </si>
  <si>
    <t>Employment rate of population aged 55-64 - total</t>
  </si>
  <si>
    <t>Employment rate for older workers (age group 55-64)</t>
  </si>
  <si>
    <t>PA1c.S1</t>
  </si>
  <si>
    <t>Y55_59</t>
  </si>
  <si>
    <t>Employment rate of population aged 55-59 - total</t>
  </si>
  <si>
    <t>ER older people (55-59)</t>
  </si>
  <si>
    <t>ER older (55-59)</t>
  </si>
  <si>
    <t>% (of popn 55-59)</t>
  </si>
  <si>
    <t>age=Y55-59</t>
  </si>
  <si>
    <t>Y60-64</t>
  </si>
  <si>
    <t>ER older people (60-64)</t>
  </si>
  <si>
    <t>ER older (60-64)</t>
  </si>
  <si>
    <t>Employment rate of population aged 55-64 - men</t>
  </si>
  <si>
    <t>ER older men (55-64)</t>
  </si>
  <si>
    <t>ER older workers aged 55-64 by gender</t>
  </si>
  <si>
    <t>% (of men 55-64)</t>
  </si>
  <si>
    <t>Employment rate of population aged 55-64 - women</t>
  </si>
  <si>
    <t>ER older women (55-64)</t>
  </si>
  <si>
    <t>% (of women 55-64)</t>
  </si>
  <si>
    <t>PA1c.S2</t>
  </si>
  <si>
    <t>Duration of working life - total</t>
  </si>
  <si>
    <t>years</t>
  </si>
  <si>
    <t>yrs</t>
  </si>
  <si>
    <t>lfsi_dwl_a</t>
  </si>
  <si>
    <t>Duration of working life - men</t>
  </si>
  <si>
    <t>Duration of working life - women</t>
  </si>
  <si>
    <t>PA1c.S3</t>
  </si>
  <si>
    <t>Participation in education and training aged 55-64</t>
  </si>
  <si>
    <t>Part. in education and training (55-64)</t>
  </si>
  <si>
    <t>trng_lfs_01</t>
  </si>
  <si>
    <t>PA1c.S4</t>
  </si>
  <si>
    <t>Part-time work due to personal and family broad reasons - education or training, own illness or disability, care for children and incapacitated adults, and other personal and family responsibilities (55-64 ) over employment - total</t>
  </si>
  <si>
    <t>Part-time work due to personal and family broad reasons (55-64) - % employed</t>
  </si>
  <si>
    <t>Part-time work - personal and family broad reasons (55-64) - % empl</t>
  </si>
  <si>
    <t>% (of employed 55-64)</t>
  </si>
  <si>
    <t>empl_vol_pt_t</t>
  </si>
  <si>
    <t>a*(100-b-c)/100</t>
  </si>
  <si>
    <t>['lfsa_eppga',['age=Y55-64','sex=T','unit=PC']]</t>
  </si>
  <si>
    <t>['lfsa_epgar',['age=Y55-64','reason=NF_FTJOB','sex=T','unit=PC']]</t>
  </si>
  <si>
    <t>['lfsa_epgar',['age=Y55-64','reason=OTH','sex=T','unit=PC']]</t>
  </si>
  <si>
    <t>PA1c.S5</t>
  </si>
  <si>
    <t>Employment rate gap between groups aged 20-54 and 55-64</t>
  </si>
  <si>
    <t>ER gap 20-54 and 55-64</t>
  </si>
  <si>
    <t>percentage points (difference in ERs)</t>
  </si>
  <si>
    <t>empl_er_gap_20_54_55_64</t>
  </si>
  <si>
    <t>((a-b)/(c-d)-b/d)*100</t>
  </si>
  <si>
    <t>PA1c.C1</t>
  </si>
  <si>
    <t>55-74</t>
  </si>
  <si>
    <t>Participation in education and training among employed aged 55-74</t>
  </si>
  <si>
    <t>Part. in education and training employed (55-74)</t>
  </si>
  <si>
    <t>% (of employed 55-74)</t>
  </si>
  <si>
    <t>trng_lfs_03</t>
  </si>
  <si>
    <t>wstatus=EMP</t>
  </si>
  <si>
    <t>age=Y55-74</t>
  </si>
  <si>
    <t>PA1c.C2</t>
  </si>
  <si>
    <t>EMP.W</t>
  </si>
  <si>
    <t>Part-time work due to personal and family broad reasons - education or training, own illness or disability, care for children and incapacitated adults, and other personal and family responsibilities (55-64 ) over employment women</t>
  </si>
  <si>
    <t>Part-time work due to personal and family broad reasons (55-64) - % employed women</t>
  </si>
  <si>
    <t>Part-time work - personal and family broad reasons (55-64) - % empl women</t>
  </si>
  <si>
    <t>% (of employed women 55-64)</t>
  </si>
  <si>
    <t>empl_vol_pt_f</t>
  </si>
  <si>
    <t>['lfsa_eppga',['age=Y55-64','sex=F','unit=PC']]</t>
  </si>
  <si>
    <t>['lfsa_epgar',['age=Y55-64','reason=NF_FTJOB','sex=F','unit=PC']]</t>
  </si>
  <si>
    <t>['lfsa_epgar',['age=Y55-64','reason=OTH','sex=F','unit=PC']]</t>
  </si>
  <si>
    <t>EMP.M</t>
  </si>
  <si>
    <t>Part-time work due to personal and family broad reasons - education or training, own illness or disability, care for children and incapacitated adults, and other personal and family responsibilities (55-64 ) over employment - men</t>
  </si>
  <si>
    <t>Part-time work due to personal and family broad reasons (55-64) - % employed men</t>
  </si>
  <si>
    <t>Part-time work - personal and family broad reasons (55-64) - % empl men</t>
  </si>
  <si>
    <t>% (of employed men 55-64)</t>
  </si>
  <si>
    <t>empl_vol_pt_m</t>
  </si>
  <si>
    <t>['lfsa_eppga',['age=Y55-64','sex=M','unit=PC']]</t>
  </si>
  <si>
    <t>['lfsa_epgar',['age=Y55-64','reason=NF_FTJOB','sex=M','unit=PC']]</t>
  </si>
  <si>
    <t>['lfsa_epgar',['age=Y55-64','reason=OTH','sex=M','unit=PC']]</t>
  </si>
  <si>
    <t>PA1c.C3</t>
  </si>
  <si>
    <t>Share of Inactivity due to personal and family responsibilities (55-64) over total population - total</t>
  </si>
  <si>
    <t>Inactivity due personal and family reasons (55-64) - total</t>
  </si>
  <si>
    <t>Inactivity due pers and fam reasons (55-64) - total</t>
  </si>
  <si>
    <t>lfsa_igar</t>
  </si>
  <si>
    <t>reason=FAM_CARE_PER_OTH</t>
  </si>
  <si>
    <t>To delete the formula as the indicator is now in ESTAT</t>
  </si>
  <si>
    <t>empl_inac_per_fam_55_64_T</t>
  </si>
  <si>
    <t>(100-a)*(b+c)/100</t>
  </si>
  <si>
    <t>['lfsi_emp_a',['age=Y55-64','indic_em=ACT','sex=T','unit=PC_POP']]</t>
  </si>
  <si>
    <t>['lfsa_igar',['age=Y55-64','reason=FAM_CARE_PER_OTH','sex=T','unit=PC']]</t>
  </si>
  <si>
    <t>PA1c.C4</t>
  </si>
  <si>
    <t>Healthy life years at 50 - male</t>
  </si>
  <si>
    <t>Eurostat, Demographic Statistics and EU Statistics on Income and Living Conditions</t>
  </si>
  <si>
    <t>hlth_hlye</t>
  </si>
  <si>
    <t>indic_he=HLY_50</t>
  </si>
  <si>
    <t>unit=YR</t>
  </si>
  <si>
    <t>Healthy life years at 50 - female</t>
  </si>
  <si>
    <t>PA1c.C5</t>
  </si>
  <si>
    <t>Life expectancy at 50 - total</t>
  </si>
  <si>
    <t>Life expectancy at 50 -total</t>
  </si>
  <si>
    <t>Life exp at 50 -total</t>
  </si>
  <si>
    <t>Eurostat, Demographic Statistics</t>
  </si>
  <si>
    <t>demo_mlexpec</t>
  </si>
  <si>
    <t>age=Y50</t>
  </si>
  <si>
    <t>Life expectancy at 50 - male</t>
  </si>
  <si>
    <t>Life exp at 50 - male</t>
  </si>
  <si>
    <t>Life expectancy at 50 - female</t>
  </si>
  <si>
    <t>Life exp at 50 - female</t>
  </si>
  <si>
    <t>PA1c.C6</t>
  </si>
  <si>
    <t>good</t>
  </si>
  <si>
    <t>Self-perceived health (very good + good)</t>
  </si>
  <si>
    <t>Eurostat, EU Statistics on Income and Living Conditions</t>
  </si>
  <si>
    <t>empl_self_perc_health_VG_G</t>
  </si>
  <si>
    <t>a+b</t>
  </si>
  <si>
    <t>['hlth_silc_01',['age=Y55-64','levels=VGOOD','sex=T','wstatus=POP']]</t>
  </si>
  <si>
    <t>['hlth_silc_01',['age=Y55-64','levels=GOOD','sex=T','wstatus=POP']]</t>
  </si>
  <si>
    <t>PA1c.C7</t>
  </si>
  <si>
    <t>Employment rate (55-64) - high-skilled</t>
  </si>
  <si>
    <t>ER older people (55-64) - high skilled</t>
  </si>
  <si>
    <t>ER (55-64) - high skilled</t>
  </si>
  <si>
    <t>% (of high-skilled popn 55-64)</t>
  </si>
  <si>
    <t>Employment rate (55-64) - medium-skilled</t>
  </si>
  <si>
    <t>ER older people (55-64) - medium skilled</t>
  </si>
  <si>
    <t>ER (55-64) - medium skilled</t>
  </si>
  <si>
    <t>% (of medium-skilled popn 55-64)</t>
  </si>
  <si>
    <t>Employment rate (55-64) - low-skilled</t>
  </si>
  <si>
    <t>ER older people (55-64) - low skilled</t>
  </si>
  <si>
    <t>ER (55-64) - low skilled</t>
  </si>
  <si>
    <t>% (of low-skilled popn 55-64)</t>
  </si>
  <si>
    <t>PA1c.C8</t>
  </si>
  <si>
    <t>Employment rate (50-54) - total</t>
  </si>
  <si>
    <t>ER (50-54)</t>
  </si>
  <si>
    <t>% (of popn 50-54)</t>
  </si>
  <si>
    <t>age=Y50-54</t>
  </si>
  <si>
    <t>PA1c.C9</t>
  </si>
  <si>
    <t>M.55-59</t>
  </si>
  <si>
    <t>Employment rate of population aged 55-59 - men</t>
  </si>
  <si>
    <t>ER older people (55-59) - men</t>
  </si>
  <si>
    <t>ER (55-59) - men</t>
  </si>
  <si>
    <t>% (of men 55-59)</t>
  </si>
  <si>
    <t>F.55-59</t>
  </si>
  <si>
    <t>Employment rate of population aged 55-59 - women</t>
  </si>
  <si>
    <t>ER older people (55-59) - women</t>
  </si>
  <si>
    <t>ER (55-59) - women</t>
  </si>
  <si>
    <t>% (of women 55-59)</t>
  </si>
  <si>
    <t>M.60-64</t>
  </si>
  <si>
    <t>ER older people (60-64) - men</t>
  </si>
  <si>
    <t>ER (60-64) - men</t>
  </si>
  <si>
    <t>F.60-64</t>
  </si>
  <si>
    <t>ER older people (60-64) - women</t>
  </si>
  <si>
    <t>ER (60-64) - women</t>
  </si>
  <si>
    <t>PA1c.C10</t>
  </si>
  <si>
    <t>Activity rate (55-64) - total</t>
  </si>
  <si>
    <t>AR older people (55-64)</t>
  </si>
  <si>
    <t>AR (55-64)</t>
  </si>
  <si>
    <t>Activity rate (55-64) - men</t>
  </si>
  <si>
    <t xml:space="preserve">AR older men (50-54) </t>
  </si>
  <si>
    <t>AR (55-64) - men</t>
  </si>
  <si>
    <t>Activity rate (55-64) - women</t>
  </si>
  <si>
    <t>AR older women (50-54)</t>
  </si>
  <si>
    <t>AR (55-64) - women</t>
  </si>
  <si>
    <t>PA1c.C11</t>
  </si>
  <si>
    <t>Unemployment rate (55-64) -total</t>
  </si>
  <si>
    <t>UR older people (55-64)</t>
  </si>
  <si>
    <t>UR (55-64)</t>
  </si>
  <si>
    <t>% (of active popn 55-64)</t>
  </si>
  <si>
    <t>PA1c.C12</t>
  </si>
  <si>
    <t>Long-term unemployment rate (55-64) - total</t>
  </si>
  <si>
    <t>LTU rate (55-64)</t>
  </si>
  <si>
    <t>LTU (55-64)</t>
  </si>
  <si>
    <t>empl_rt_ltu_t</t>
  </si>
  <si>
    <t>a*b/100</t>
  </si>
  <si>
    <t>['lfsa_upgan',['age=Y55-64','citizen=TOTAL','sex=T','unit=PC']]</t>
  </si>
  <si>
    <t>['lfsa_urgan',['age=Y55-64','citizen=TOTAL','sex=T','unit=PC']]</t>
  </si>
  <si>
    <t>Long-term unemployment rate (55-64) - men</t>
  </si>
  <si>
    <t>LTU rate (55-64) - men</t>
  </si>
  <si>
    <t>LTU (55-64) - men</t>
  </si>
  <si>
    <t>% (of active men 55-64)</t>
  </si>
  <si>
    <t>empl_rt_ltu_m</t>
  </si>
  <si>
    <t>['lfsa_upgan',['age=Y55-64','citizen=TOTAL','sex=M','unit=PC']]</t>
  </si>
  <si>
    <t>['lfsa_urgan',['age=Y55-64','citizen=TOTAL','sex=M','unit=PC']]</t>
  </si>
  <si>
    <t>Long-term unemployment (55-64) - women</t>
  </si>
  <si>
    <t>LTU rate (55-64) - women</t>
  </si>
  <si>
    <t>LTU (55-64) - women</t>
  </si>
  <si>
    <t>% (of active women 55-64)</t>
  </si>
  <si>
    <t>empl_rt_ltu_w</t>
  </si>
  <si>
    <t>['lfsa_upgan',['age=Y55-64','citizen=TOTAL','sex=F','unit=PC']]</t>
  </si>
  <si>
    <t>['lfsa_urgan',['age=Y55-64','citizen=TOTAL','sex=F','unit=PC']]</t>
  </si>
  <si>
    <t>PA1c.C13</t>
  </si>
  <si>
    <t>Share of long-term unemployed (55-64) - total</t>
  </si>
  <si>
    <t>LTU share (55-64)</t>
  </si>
  <si>
    <t>% (of unemployed popn 55-64)</t>
  </si>
  <si>
    <t>lfsa_upgan</t>
  </si>
  <si>
    <t>PA1c.C14</t>
  </si>
  <si>
    <t>Tertiary education attaintment (55-64) - total</t>
  </si>
  <si>
    <t>Tertiary education (55-64) - total</t>
  </si>
  <si>
    <t>edat_lfse_03</t>
  </si>
  <si>
    <t>Tertiary education attainment (55-64) - men</t>
  </si>
  <si>
    <t>Tertiary education (55-64) - men</t>
  </si>
  <si>
    <t>Tertiary education attainment (55-64) - women</t>
  </si>
  <si>
    <t>Tertiary education (55-64) - women</t>
  </si>
  <si>
    <t>PA1d.O1</t>
  </si>
  <si>
    <t>1i</t>
  </si>
  <si>
    <t>Employment rate of non-EU nationals (20-64) - total</t>
  </si>
  <si>
    <t>Employment rate for non-EU nationals – total (20-64)</t>
  </si>
  <si>
    <t>PA1d.S1</t>
  </si>
  <si>
    <t>Employment rate of non-EU nationals aged 20-64 - men</t>
  </si>
  <si>
    <t>ER non-EU nat men (20-64)</t>
  </si>
  <si>
    <t>ER of non-EU nationals by gender</t>
  </si>
  <si>
    <t>% (of non-EU national men 20-64)</t>
  </si>
  <si>
    <t>Employment rate of non-EU nationals aged 20-64 - women</t>
  </si>
  <si>
    <t>ER non-EU nat women (20-64)</t>
  </si>
  <si>
    <t>% (of non-EU national women 20-64)</t>
  </si>
  <si>
    <t>PA1d.S2</t>
  </si>
  <si>
    <t>Employment rate of recent immigrants to the EU (non-EU nationals) - total</t>
  </si>
  <si>
    <t>(Definition of recent immigrants: non-nationals in relevant age group who have been resident 5 years or less in the reporting country)</t>
  </si>
  <si>
    <t>ER recent non-EU nat (20-64)</t>
  </si>
  <si>
    <t>Employment rate of recent immigrants to the EU (non-EU nationals) - total and by gender</t>
  </si>
  <si>
    <t>% (of recently arrived non-EU national popn 20-64)</t>
  </si>
  <si>
    <t>lfst_rimgenga</t>
  </si>
  <si>
    <t>unit=PC_RIMG</t>
  </si>
  <si>
    <t xml:space="preserve">Employment rate of recent immigrants to the EU (non-EU nationals) - men </t>
  </si>
  <si>
    <t>ER recent non-EU nat men (20-64)</t>
  </si>
  <si>
    <t>ER recent non-EU nat (M 20-64)</t>
  </si>
  <si>
    <t>% (of recently arrived non-EU national men 20-64)</t>
  </si>
  <si>
    <t>Employment rate of recent immigrants to the EU (non-EU nationals) - women</t>
  </si>
  <si>
    <t>ER recent non-EU nat women (20-64)</t>
  </si>
  <si>
    <t>ER recent non-EU nat (W 20-64)</t>
  </si>
  <si>
    <t>% (of recently arrived non-EU national women 20-64)</t>
  </si>
  <si>
    <t>PA1d.C1</t>
  </si>
  <si>
    <t>Employment rate of persons aged 20-64 born outside the EU - total</t>
  </si>
  <si>
    <t>ER born out EU (20-64)</t>
  </si>
  <si>
    <t>% (of non-EU born popn 20-64)</t>
  </si>
  <si>
    <t>lfsa_ergacob</t>
  </si>
  <si>
    <t>c_birth=NEU27_2020_FOR</t>
  </si>
  <si>
    <t>Employment rate of persons aged 20-64 born outside the EU - men</t>
  </si>
  <si>
    <t>ER men born out EU (20-64)</t>
  </si>
  <si>
    <t>% (of non-EU born men 20-64)</t>
  </si>
  <si>
    <t>Employment rate of persons aged 20-64 born outside the EU - women</t>
  </si>
  <si>
    <t>ER women born out EU (20-64)</t>
  </si>
  <si>
    <t>% (of non-EU born women 20-64)</t>
  </si>
  <si>
    <t>PA1d.C2</t>
  </si>
  <si>
    <t xml:space="preserve">Employment rate of recent immigrants to the EU aged 20-64 (non-EU born) - total </t>
  </si>
  <si>
    <t>(Definition of recent immigrants: foreign born in relevant age group who have been resident 5 years or less in the reporting country)</t>
  </si>
  <si>
    <t>ER recent non-EU born (20-64)</t>
  </si>
  <si>
    <t>% (of recently arrived non-EU born popn 20-64)</t>
  </si>
  <si>
    <t>lfst_rimgecga</t>
  </si>
  <si>
    <t xml:space="preserve">Employment rate of recent immigrants to the EU aged 20-64 (non-EU born) - men </t>
  </si>
  <si>
    <t>(Definition of recent immigrants: foreign born who have been resident 5 years or less in the reporting country)</t>
  </si>
  <si>
    <t>ER recent non-EU born men (20-64)</t>
  </si>
  <si>
    <t>ER recent non-EU born (M 20-64)</t>
  </si>
  <si>
    <t>% (of recently arrived non-EU born men 20-64)</t>
  </si>
  <si>
    <t xml:space="preserve">Employment rate of recent immigrants to the EU aged 20-64 (non-EU born) - women </t>
  </si>
  <si>
    <t>ER recent non-EU born women (20-64)</t>
  </si>
  <si>
    <t>ER recent non-EU born (W 20-64)</t>
  </si>
  <si>
    <t>% (of recently arrived non-EU born women 20-64)</t>
  </si>
  <si>
    <t>Input</t>
  </si>
  <si>
    <t>PA1d.C3</t>
  </si>
  <si>
    <t>Recent immigrants to the EU aged 20-64 (non-EU nationals) (% of population) - total</t>
  </si>
  <si>
    <t>Recent non-EU nat (20-64) - % total pop</t>
  </si>
  <si>
    <t>? (-)</t>
  </si>
  <si>
    <t>lfst_rimgpnga</t>
  </si>
  <si>
    <t>Recent immigrants to the EU aged 20-64 (non-EU nationals) (% of population) - men</t>
  </si>
  <si>
    <t>Recent non-EU nat men (20-64) - % men pop</t>
  </si>
  <si>
    <t>Recent non-EU nat (M 20-64) - % M pop</t>
  </si>
  <si>
    <t>Recent immigrants to the EU aged 20-64 (non-EU nationals) (% of population) -women</t>
  </si>
  <si>
    <t>Recent non-EU nat women (20-64) - % women pop</t>
  </si>
  <si>
    <t>Recent non-EU nat (W 20-64) - % W pop</t>
  </si>
  <si>
    <t>PA1d.C4</t>
  </si>
  <si>
    <t>Recent immigrants to the EU aged 20-64 (non-EU born) (% of population) - total</t>
  </si>
  <si>
    <t>Recent non-EU born (20-64) - % total pop</t>
  </si>
  <si>
    <t>lfst_rimgpcga</t>
  </si>
  <si>
    <t>Recent immigrants to the EU aged 20-64 (non-EU born) (% of population) - men</t>
  </si>
  <si>
    <t>Recent non-EU born men (20-64) - % men pop</t>
  </si>
  <si>
    <t>Recent non-EU born (M 20-64) - % M pop</t>
  </si>
  <si>
    <t>Recent immigrants to the EU aged 20-64 (non-EU born) (% of population) - women</t>
  </si>
  <si>
    <t>Recent non-EU born women (20-64) - % women pop</t>
  </si>
  <si>
    <t>Recent non-EU born (W 20-64) - % W pop</t>
  </si>
  <si>
    <t>PA1d.C5</t>
  </si>
  <si>
    <t>Unemployment rate for non-EU nationals aged 20-64 - total</t>
  </si>
  <si>
    <t>UR non-EU nat (20-64)</t>
  </si>
  <si>
    <t>% (of active non-EU nationals)</t>
  </si>
  <si>
    <t>Unemployment rate for non-EU nationals aged 20-64 - men</t>
  </si>
  <si>
    <t>UR men non-EU nat (20-64)</t>
  </si>
  <si>
    <t>% (of active men non-EU nationals)</t>
  </si>
  <si>
    <t>Unemployment rate for non-EU nationals aged 20-64 - women</t>
  </si>
  <si>
    <t>UR women non-EU nat (20-64)</t>
  </si>
  <si>
    <t>% (of active women non-EU nationals)</t>
  </si>
  <si>
    <t>PA1d.C6</t>
  </si>
  <si>
    <t>Unemployment rate for people aged 20-64 born outside EU - total</t>
  </si>
  <si>
    <t>UR born out EU27(20-64)</t>
  </si>
  <si>
    <t>% (of active born out EU27)</t>
  </si>
  <si>
    <t>lfsa_urgacob</t>
  </si>
  <si>
    <t>Unemployment rate for people aged 20-64 born outside EU - men</t>
  </si>
  <si>
    <t>UR men born out EU27(20-64)</t>
  </si>
  <si>
    <t>% (of active men born out EU27)</t>
  </si>
  <si>
    <t>Unemployment rate for people aged 20-64 born outside EU - women</t>
  </si>
  <si>
    <t>UR women born out EU27(20-64)</t>
  </si>
  <si>
    <t>% (of activewomen born out EU27)</t>
  </si>
  <si>
    <t>PA2a.O1</t>
  </si>
  <si>
    <t>2a</t>
  </si>
  <si>
    <t>Involuntary temporary employment as % of total employees 15-64</t>
  </si>
  <si>
    <t>Involuntary temp empl as % total employees 15-64</t>
  </si>
  <si>
    <t>Invol. temp empl as % employees</t>
  </si>
  <si>
    <t>% (of employees 15-64)</t>
  </si>
  <si>
    <t>lfsa_etgar</t>
  </si>
  <si>
    <t>reason=NF_PJOB</t>
  </si>
  <si>
    <t>unit=PC_SAL</t>
  </si>
  <si>
    <t>empl_inv_temp_15_64</t>
  </si>
  <si>
    <t>['lfsa_etpgan',['age=Y15-64','sex=T','unit=PC','citizen=TOTAL']]</t>
  </si>
  <si>
    <t>['lfsa_etgar',['age=Y15-64','reason=NF_PJOB','sex=T','unit=PC']]</t>
  </si>
  <si>
    <t>PA2a.S1</t>
  </si>
  <si>
    <t>Y15-24</t>
  </si>
  <si>
    <t>Involuntary temporary employment as % of total employees in age group 15-24</t>
  </si>
  <si>
    <t>Involuntary temp empl as % total employees 15-24</t>
  </si>
  <si>
    <t>Invol. temp empl as % employees 15-24</t>
  </si>
  <si>
    <t>% (of employees 15-24)</t>
  </si>
  <si>
    <t>empl_inv_temp_15_24</t>
  </si>
  <si>
    <t>['lfsa_etpgan',['age=Y15-24','sex=T','unit=PC','citizen=TOTAL']]</t>
  </si>
  <si>
    <t>['lfsa_etgar',['age=Y15-24','reason=NF_PJOB','sex=T','unit=PC']]</t>
  </si>
  <si>
    <t>Y25-54</t>
  </si>
  <si>
    <t>Involuntary temporary employment as % of total employees in age group 25-54</t>
  </si>
  <si>
    <t>Involuntary temp empl as % total employees 25-54</t>
  </si>
  <si>
    <t>Invol. temp empl as % employees 25-54</t>
  </si>
  <si>
    <t>% (of employees 25-54)</t>
  </si>
  <si>
    <t>empl_inv_temp_25_54</t>
  </si>
  <si>
    <t>((a*b)-(c*d))/(e-f)</t>
  </si>
  <si>
    <t>['lfsa_etgar',['age=Y25-64','reason=NF_PJOB','sex=T','unit=PC_SAL_TEMP']]</t>
  </si>
  <si>
    <t>['lfsa_etgar',['age=Y55-64','reason=NF_PJOB','sex=T','unit=PC_SAL_TEMP']]</t>
  </si>
  <si>
    <t>Y55-64</t>
  </si>
  <si>
    <t>Involuntary temporary employment as % of total employees in age group 55-64</t>
  </si>
  <si>
    <t>Involuntary temp empl as % total employees 55-64</t>
  </si>
  <si>
    <t>Invol. temp empl as % employees 55-64</t>
  </si>
  <si>
    <t>% (of employees 55-64)</t>
  </si>
  <si>
    <t>empl_inv_temp_55_64</t>
  </si>
  <si>
    <t>['lfsa_etpgan',['age=Y55-64','sex=T','unit=PC','citizen=TOTAL']]</t>
  </si>
  <si>
    <t>['lfsa_etgar',['age=Y55-64','reason=NF_PJOB','sex=T','unit=PC']]</t>
  </si>
  <si>
    <t>PA2a.S2</t>
  </si>
  <si>
    <t>Involuntary temporary employment as % of total employees in age group 15-64 - men</t>
  </si>
  <si>
    <t>Involuntary temp empl as % male employees 15-64</t>
  </si>
  <si>
    <t>Invol. temp empl as % male employees 15-64</t>
  </si>
  <si>
    <t>% (of male employees 15-64)</t>
  </si>
  <si>
    <t>empl_inv_temp_15_64_m</t>
  </si>
  <si>
    <t>['lfsa_etpgan',['age=Y15-64','sex=M','unit=PC','citizen=TOTAL']]</t>
  </si>
  <si>
    <t>['lfsa_etgar',['age=Y15-64','reason=NF_PJOB','sex=M','unit=PC']]</t>
  </si>
  <si>
    <t>Involuntary temporary employment as % of total employees in age group 15-64 - women</t>
  </si>
  <si>
    <t>Involuntary temp empl as % female employees 15-64</t>
  </si>
  <si>
    <t>Invol. temp empl as % female employees 15-64</t>
  </si>
  <si>
    <t>% (of female employees 15-64)</t>
  </si>
  <si>
    <t>empl_inv_temp_15_64_w</t>
  </si>
  <si>
    <t>['lfsa_etpgan',['age=Y15-64','sex=F','unit=PC','citizen=TOTAL']]</t>
  </si>
  <si>
    <t>['lfsa_etgar',['age=Y15-64','reason=NF_PJOB','sex=F','unit=PC']]</t>
  </si>
  <si>
    <t>PA2a.S3</t>
  </si>
  <si>
    <t>Share of employees (15-64) in temporary employment contracts</t>
  </si>
  <si>
    <t>Share of employees (15-64) in temp empl contracts</t>
  </si>
  <si>
    <t>Share employees (15-64) in temp empl</t>
  </si>
  <si>
    <t>lfsa_etpgan</t>
  </si>
  <si>
    <t>PA2a.S4</t>
  </si>
  <si>
    <t>Involuntary temporary employment share</t>
  </si>
  <si>
    <t>(the share of employees in temporary employment who are involuntarily in such employment i.e. because they could not find permanent work)</t>
  </si>
  <si>
    <t>Invol. temp empl share</t>
  </si>
  <si>
    <t>% (of employees 15-64 in temp empl)</t>
  </si>
  <si>
    <t>unit=PC_SAL_TEMP</t>
  </si>
  <si>
    <t>PA2a.S5</t>
  </si>
  <si>
    <t>Transition rate from temporary to permanent employment</t>
  </si>
  <si>
    <t>Transition rate temp to perm employment</t>
  </si>
  <si>
    <t>Transition rate temp to perm empl</t>
  </si>
  <si>
    <t>% (of employees with temp job)</t>
  </si>
  <si>
    <t>ilc_lvhl32</t>
  </si>
  <si>
    <t>trans1y=TO_PERM</t>
  </si>
  <si>
    <t>wstatus=SAL_TEMP</t>
  </si>
  <si>
    <t>PA2a.S6</t>
  </si>
  <si>
    <t>Share of temporary employees due to education or training (15-64)</t>
  </si>
  <si>
    <t>Share of temp employees due to educn or training (15-64)</t>
  </si>
  <si>
    <t>Share temp employees due to educn/training (15-64)</t>
  </si>
  <si>
    <t xml:space="preserve">% (of temp employees 15-64) </t>
  </si>
  <si>
    <t>reason=EDUC_TNG</t>
  </si>
  <si>
    <t>Share of temporary employees due to education or training (15-24)</t>
  </si>
  <si>
    <t>Share of temp employees due to educn or training (15-24)</t>
  </si>
  <si>
    <t>Share temp employees due to educn/training (15-24)</t>
  </si>
  <si>
    <t xml:space="preserve">% (of temp employees 15-24) </t>
  </si>
  <si>
    <t>Share of temporary employees due to education or training (men)</t>
  </si>
  <si>
    <t>Share of temp employees due to educn or training (men)</t>
  </si>
  <si>
    <t>Share temp employees due to educn/training (men)</t>
  </si>
  <si>
    <t xml:space="preserve">% (of male temp employees 15-64) </t>
  </si>
  <si>
    <t>Share of temporary employees due to education or training (women)</t>
  </si>
  <si>
    <t>Share of temp employees due to educn or training (women)</t>
  </si>
  <si>
    <t>Share temp employees due to educn/training (women)</t>
  </si>
  <si>
    <t xml:space="preserve">% (of female temp employees 15-64) </t>
  </si>
  <si>
    <t>PA2a.C1</t>
  </si>
  <si>
    <t>temp</t>
  </si>
  <si>
    <t>Wage penalty on temporary contracts versus permanent contracts</t>
  </si>
  <si>
    <t>(the difference between the average gross hourly earnings of permament employees and temporary employees as a percentage of the average gross hourly earnings of permanent employees. It refers to the NACE R2 sectors B to S (excluding O) i.e. Industry, construction and services (except public administration, defense, compulsory social security) and enterprises with 10 or more employees.)</t>
  </si>
  <si>
    <t>Wage penalty temp vs perm contracts</t>
  </si>
  <si>
    <t>% (of av gross hrly earnings of perm employees)</t>
  </si>
  <si>
    <t>Eurostat, Structure of Earnings Survey</t>
  </si>
  <si>
    <t>empl_earn_ses</t>
  </si>
  <si>
    <t>100*(a-b)/a</t>
  </si>
  <si>
    <t>['earn_ses10_15',['currency=EUR','emp_cont=NLTD','indic_se=ERN','nace_r2=B-S_X_O','sex=T','sizeclas=GE10']]</t>
  </si>
  <si>
    <t>['earn_ses10_15',['currency=EUR','emp_cont=LTD_X_APP_TRN','indic_se=ERN','nace_r2=B-S_X_O','sex=T','sizeclas=GE10']]</t>
  </si>
  <si>
    <t>PA2a.C2</t>
  </si>
  <si>
    <t>REG</t>
  </si>
  <si>
    <t>Employment protection legislation (EPL) on regular contracts</t>
  </si>
  <si>
    <t xml:space="preserve">EPL on regular contracts </t>
  </si>
  <si>
    <t xml:space="preserve">EPL reg. contracts </t>
  </si>
  <si>
    <t>score</t>
  </si>
  <si>
    <t>scr</t>
  </si>
  <si>
    <t>OECD, EPL</t>
  </si>
  <si>
    <t>OECD</t>
  </si>
  <si>
    <t>OECD_STR_EP</t>
  </si>
  <si>
    <t>indicator=epl_reg</t>
  </si>
  <si>
    <t>PA2a.C3</t>
  </si>
  <si>
    <t>TEMP</t>
  </si>
  <si>
    <t xml:space="preserve">Employment protection legislation (EPL) on temporary contracts </t>
  </si>
  <si>
    <t xml:space="preserve">EPL on temporary contracts </t>
  </si>
  <si>
    <t xml:space="preserve">EPL temp. contracts </t>
  </si>
  <si>
    <t>indicator=epl_temp</t>
  </si>
  <si>
    <t>PA2a.C4</t>
  </si>
  <si>
    <t>Persons with low educational attainment in population 15-64</t>
  </si>
  <si>
    <t>Persons with low educational attainment in popn 15-64</t>
  </si>
  <si>
    <t>Persons w low educ. in popn 15-64</t>
  </si>
  <si>
    <t>Persons with low educational attainment in population 15-64 - men</t>
  </si>
  <si>
    <t>Persons with low educational attainment in popn 15-64 - men</t>
  </si>
  <si>
    <t>Persons w low educ. in popn 15-64- men</t>
  </si>
  <si>
    <t>% (of male popn 15-64)</t>
  </si>
  <si>
    <t>Persons with low educational attainment in population 15-64 - women</t>
  </si>
  <si>
    <t>Persons with low educational attainment in popn 15-64 - women</t>
  </si>
  <si>
    <t>Persons w low educ. in popn 15-64 - women</t>
  </si>
  <si>
    <t>% (of female popn 15-64)</t>
  </si>
  <si>
    <t>PA2a.C5</t>
  </si>
  <si>
    <t>Share of persons with low educational attainment in temporary employees</t>
  </si>
  <si>
    <t>Share of persons with low educational attainment in temp employees</t>
  </si>
  <si>
    <t>Share persons w low educ in temp employees</t>
  </si>
  <si>
    <t>% (of temp employees)</t>
  </si>
  <si>
    <t>empl_sh_low_educ_temp</t>
  </si>
  <si>
    <t>100*(a/(b+c+d))</t>
  </si>
  <si>
    <t>Share of persons with low educational attainment in temporary employees - men</t>
  </si>
  <si>
    <t>Share of persons with low educational attainment in temp employees - men</t>
  </si>
  <si>
    <t>Share men w low educ in temp employees</t>
  </si>
  <si>
    <t>% (of male temp employees)</t>
  </si>
  <si>
    <t>empl_sh_low_educ_temp_m</t>
  </si>
  <si>
    <t>Share of persons with low educational attainment in temporary employees - women</t>
  </si>
  <si>
    <t>Share of persons with low educational attainment in temp employees - women</t>
  </si>
  <si>
    <t>Share women w low educ in temp employees</t>
  </si>
  <si>
    <t>% (of female temp employees)</t>
  </si>
  <si>
    <t>empl_sh_low_educ_temp_w</t>
  </si>
  <si>
    <t>PA2b.O1</t>
  </si>
  <si>
    <t>2b</t>
  </si>
  <si>
    <t>Newly employed in %</t>
  </si>
  <si>
    <t>Newly employed in % (share of people in current job 12 months or less in total employment)</t>
  </si>
  <si>
    <t>% (of employment 15+)</t>
  </si>
  <si>
    <t>lfsa_enewasn</t>
  </si>
  <si>
    <t>age=Y_GE15</t>
  </si>
  <si>
    <t>PA2b.S1</t>
  </si>
  <si>
    <t>Newly self-empoyed in %</t>
  </si>
  <si>
    <t>Newly self-empoyed in % (share of self-employed people in current job 12 months or less in total self-employment)</t>
  </si>
  <si>
    <t>% (of self-employed 15+)</t>
  </si>
  <si>
    <t>wstatus=SELF</t>
  </si>
  <si>
    <t>PA2b.S2</t>
  </si>
  <si>
    <t>Newly employed young (aged 15-24) in %</t>
  </si>
  <si>
    <t>Newly empoyed young (aged 15-24) in %</t>
  </si>
  <si>
    <t>Newly employed young (15-24) in %</t>
  </si>
  <si>
    <t>% (of young employed 15-24)</t>
  </si>
  <si>
    <t>PA2b.S3</t>
  </si>
  <si>
    <t>Transitions from temporary to permanent employment - total</t>
  </si>
  <si>
    <t>(Fraction of individuals moving from temporary to permanent jobs)</t>
  </si>
  <si>
    <t>% (of individuals moving from temp to perm)</t>
  </si>
  <si>
    <t>PA2b.S4</t>
  </si>
  <si>
    <t>Y15_64</t>
  </si>
  <si>
    <t>Job tenure in years (15-64)</t>
  </si>
  <si>
    <t>Job tenure in years</t>
  </si>
  <si>
    <t>job tenure (yrs)</t>
  </si>
  <si>
    <t>lfsa_egasjt</t>
  </si>
  <si>
    <t>Y15_24</t>
  </si>
  <si>
    <t>Job tenure in years (15-24)</t>
  </si>
  <si>
    <t>Y25_54</t>
  </si>
  <si>
    <t>Job tenure in years (25-54)</t>
  </si>
  <si>
    <t>age=Y25-54</t>
  </si>
  <si>
    <t>Y55_64</t>
  </si>
  <si>
    <t>Job tenure in years (55-64)</t>
  </si>
  <si>
    <t>PA2b.S5</t>
  </si>
  <si>
    <t>Hiring rate</t>
  </si>
  <si>
    <t>(Hirings per employed in %)</t>
  </si>
  <si>
    <t>% (of employed)</t>
  </si>
  <si>
    <t>FRANK</t>
  </si>
  <si>
    <t>lfse_jobtenure</t>
  </si>
  <si>
    <t>hatlev1d=TOTAL</t>
  </si>
  <si>
    <t>indicator=hir_rate</t>
  </si>
  <si>
    <t>PA2b.S6</t>
  </si>
  <si>
    <t>Separation rate</t>
  </si>
  <si>
    <t>(Separation per employed in %)</t>
  </si>
  <si>
    <t>indicator=sep_rate</t>
  </si>
  <si>
    <t>PA2b.S7</t>
  </si>
  <si>
    <t>Rate of long-term unemployment (as % active population) - total</t>
  </si>
  <si>
    <t>Rate of long-term unemployment (% active population) - total</t>
  </si>
  <si>
    <t>% (of active population)</t>
  </si>
  <si>
    <t>une_ltu_a</t>
  </si>
  <si>
    <t>indic_em=LTU</t>
  </si>
  <si>
    <t>PA2b.S8</t>
  </si>
  <si>
    <t>Share of long-term unemployed in total unemployment - total</t>
  </si>
  <si>
    <t>% (of total unemployment)</t>
  </si>
  <si>
    <t>unit=PC_UNE</t>
  </si>
  <si>
    <t>PA2b.C1</t>
  </si>
  <si>
    <t>Employment protection legislation (EPL) on temporary contracts</t>
  </si>
  <si>
    <t>PA2b.C2</t>
  </si>
  <si>
    <t>ch</t>
  </si>
  <si>
    <t>Change in the employment rate (over last 3 years)</t>
  </si>
  <si>
    <t>(in percentage points)</t>
  </si>
  <si>
    <t>empl_chg_empl_rt</t>
  </si>
  <si>
    <t>a-b</t>
  </si>
  <si>
    <t>['lfsi_emp_a',['age=Y20-64','indic_em=EMP_LFS','sex=T','unit=PC_POP']]</t>
  </si>
  <si>
    <t>['lfsi_emp_a',['age=Y20-64','indic_em=EMP_LFS','sex=T','unit=PC_POP'],-3]</t>
  </si>
  <si>
    <t>PA3.O1</t>
  </si>
  <si>
    <t>Long term unemployment</t>
  </si>
  <si>
    <t>Long term unempl.</t>
  </si>
  <si>
    <t>Long-term unemployment rate (share of persons unemployed for 12 or more months as % of active population)</t>
  </si>
  <si>
    <t>PA3.S1</t>
  </si>
  <si>
    <t>Rate of long-term unemployment of the young (as % active population aged 15-24) - total</t>
  </si>
  <si>
    <t>Long term unemployment (15-24)</t>
  </si>
  <si>
    <t>Long term unempl. (15-24)</t>
  </si>
  <si>
    <t>empl_rt_ltu_15_24</t>
  </si>
  <si>
    <t>(a*b-1)/100</t>
  </si>
  <si>
    <t>['lfsa_upgan',['age=Y15-24','citizen=TOTAL','sex=T','unit=PC']]</t>
  </si>
  <si>
    <t>['lfsa_urgan',['age=Y15-24','citizen=TOTAL','sex=T','unit=PC']]</t>
  </si>
  <si>
    <t>PA3.S2</t>
  </si>
  <si>
    <t>Rate of long-term unemployment of the not-young (as % active population aged 25-64) - total</t>
  </si>
  <si>
    <t>Long term unemployment (25-64)</t>
  </si>
  <si>
    <t>Long term unempl. (25-64)</t>
  </si>
  <si>
    <t>% (of active popn 25-64)</t>
  </si>
  <si>
    <t>empl_rt_ltu_25_64</t>
  </si>
  <si>
    <t>['lfsa_upgan',['age=Y25-64','citizen=TOTAL','sex=T','unit=PC']]</t>
  </si>
  <si>
    <t>['lfsa_urgan',['age=Y25-64','citizen=TOTAL','sex=T','unit=PC']]</t>
  </si>
  <si>
    <t>PA3.S3</t>
  </si>
  <si>
    <t>Expenditure on ALMP (client services 1.1 and measures 2-7) per person wanting to work</t>
  </si>
  <si>
    <t>Exp. on ALMP (1.1 2-7) per person wanting work</t>
  </si>
  <si>
    <t>ALMP exp (1.1 2-7) per pers. want work</t>
  </si>
  <si>
    <t>Expenditure on ALMP (cat. 1.1.2 Individual case management and 2-7) per person wanting to work</t>
  </si>
  <si>
    <t>PPS per person wanting to work</t>
  </si>
  <si>
    <t>PPS</t>
  </si>
  <si>
    <t>change in PPS</t>
  </si>
  <si>
    <t>notpossible</t>
  </si>
  <si>
    <t>European Commission, Labour Market Policy</t>
  </si>
  <si>
    <t>calculated</t>
  </si>
  <si>
    <t>lmp_expenditure</t>
  </si>
  <si>
    <t>exptype=XTOT</t>
  </si>
  <si>
    <t>unit=PPS_PWW</t>
  </si>
  <si>
    <t>PA3.S4</t>
  </si>
  <si>
    <t xml:space="preserve">Expenditure on ALMP (client services 1.1 and measures 2-7) as % of GDP </t>
  </si>
  <si>
    <t>Exp. on ALMP (1.1 2-7) as % of GDP</t>
  </si>
  <si>
    <t>ALMP exp (1.1 2-7) - % of GDP</t>
  </si>
  <si>
    <t>Expenditure on ALMP (cat. 1.1.2 Individual case management and 2-7) as % of GDP</t>
  </si>
  <si>
    <t>% (of GDP)</t>
  </si>
  <si>
    <t>unit=PC_GDP</t>
  </si>
  <si>
    <t>PA3.S5</t>
  </si>
  <si>
    <t xml:space="preserve">Activation – number of participants in regular activation measures (cat. 2-7) in relation to persons wanting to work </t>
  </si>
  <si>
    <t>(LMP participants per 100 persons wanting to work)</t>
  </si>
  <si>
    <t xml:space="preserve">Activation – participants in regular act. measures (2-7) in relation to persons wanting work </t>
  </si>
  <si>
    <t xml:space="preserve">Activation: particip. in act. meas.(2-7) per pers. want work </t>
  </si>
  <si>
    <t>Activation – number of participants in regular activation measures (cat. 2-7) in relation to persons wanting to work</t>
  </si>
  <si>
    <t>% (of persons wanting to work)</t>
  </si>
  <si>
    <t>lmp_ind_actsup</t>
  </si>
  <si>
    <t>unit=RT</t>
  </si>
  <si>
    <t>lmp_type=TOT2_7</t>
  </si>
  <si>
    <t>age=TOTAL</t>
  </si>
  <si>
    <t>PA3.C1</t>
  </si>
  <si>
    <t xml:space="preserve">Activation of registered unemployed (LMP cat. 2-7) </t>
  </si>
  <si>
    <t>(Stock of participants in regular activation measures (LMP categories 2 -7) that were previously registered unemployed divided by the stock of registered unemployed plus the stock of participants in regular activation measures that were previously registered unemployed and whose unemployment spell is broken by participation in a regular activation measure.)</t>
  </si>
  <si>
    <t>lmp_ind_actru</t>
  </si>
  <si>
    <t>regis_es=REG_UNE</t>
  </si>
  <si>
    <t>PA3.C2</t>
  </si>
  <si>
    <t xml:space="preserve">Follow-up of participants in regular activation measures </t>
  </si>
  <si>
    <t>National sources</t>
  </si>
  <si>
    <t>PA3.C3</t>
  </si>
  <si>
    <t xml:space="preserve">New Start/prevention </t>
  </si>
  <si>
    <t>PA3.C4</t>
  </si>
  <si>
    <t xml:space="preserve">Activation of long-term unemployed (LMP cat. 2-7) </t>
  </si>
  <si>
    <t>(Stock of participants in regular activation measures (LMP categories 2 -7) that were previously long-term registered unemployed divided by the stock of long-term registered unemployed plus the stock of participants in regular activation measures that were previously long-term registered unemployed and whose unemployment spell is broken by participation in a regular activation measure. Long-term unemployed = 12+ months in unemployment.)</t>
  </si>
  <si>
    <t>regis_es=REG_UNE_LT</t>
  </si>
  <si>
    <t>PA3.C5</t>
  </si>
  <si>
    <r>
      <t>Inflow into long-term unemployment</t>
    </r>
    <r>
      <rPr>
        <i/>
        <sz val="8"/>
        <rFont val="Calibri"/>
        <family val="2"/>
      </rPr>
      <t xml:space="preserve"> </t>
    </r>
  </si>
  <si>
    <t>PA3.C6</t>
  </si>
  <si>
    <t xml:space="preserve">Timely activation (Regular activation = cat 2-7, assisted activation = 1.1.2) </t>
  </si>
  <si>
    <t>lmp_ind_actime</t>
  </si>
  <si>
    <t>PA3.C7</t>
  </si>
  <si>
    <t xml:space="preserve">Expenditure on ALMP (cat. 2 training) as % of GDP </t>
  </si>
  <si>
    <t>lmp_ind_exp</t>
  </si>
  <si>
    <t>lmp_type=2</t>
  </si>
  <si>
    <t xml:space="preserve">Expenditure on ALMP (cat 3. job rotation and job sharing) as % of GDP </t>
  </si>
  <si>
    <t xml:space="preserve">Expenditure on ALMP (cat 4. employment incentives) as % of GDP </t>
  </si>
  <si>
    <t>(includes previous cat. 3 job rotation and job sharing)</t>
  </si>
  <si>
    <t>lmp_type=4</t>
  </si>
  <si>
    <t xml:space="preserve">Expenditure on ALMP (cat 5. supported employment and rehabilitation) as % of GDP </t>
  </si>
  <si>
    <t>lmp_type=5</t>
  </si>
  <si>
    <t xml:space="preserve">Expenditure on ALMP (cat 6. direct job creation) as % of GDP </t>
  </si>
  <si>
    <t>lmp_type=6</t>
  </si>
  <si>
    <t xml:space="preserve">Expenditure on ALMP (cat 7. start-up incentives) as % of GDP </t>
  </si>
  <si>
    <t>lmp_type=7</t>
  </si>
  <si>
    <t>PA4.1.O1</t>
  </si>
  <si>
    <t>4a</t>
  </si>
  <si>
    <t>At-risk-of-poverty rate of unemployed</t>
  </si>
  <si>
    <t>At-risk of poverty rate of unemployed</t>
  </si>
  <si>
    <t>At-risk poverty rate - unempl.</t>
  </si>
  <si>
    <t>% (of unemployed aged 18+)</t>
  </si>
  <si>
    <t>yes</t>
  </si>
  <si>
    <t>ilc_li04</t>
  </si>
  <si>
    <t>indic_il=LI_R_MD60</t>
  </si>
  <si>
    <t>age=Y_GE18</t>
  </si>
  <si>
    <t>PA4.1.S1</t>
  </si>
  <si>
    <t>Share of long term unemployed</t>
  </si>
  <si>
    <t>Share of long unempl.</t>
  </si>
  <si>
    <t>% (of unemployed)</t>
  </si>
  <si>
    <t>PA4.1.S2</t>
  </si>
  <si>
    <t>A1</t>
  </si>
  <si>
    <t>Net replacement rate after 6 months of unemployment - single person, no children</t>
  </si>
  <si>
    <t>(Unemployment benefits relative to the wage previously earned (net of taxes), 7th month of unemployment, single person with no children, 67% of average wage) )</t>
  </si>
  <si>
    <t>NRR after 6 months of unemployment - single person, no children</t>
  </si>
  <si>
    <t>Net replacement rate after 6 months of unemployment – unemployment benefits relative to the wage previously earned (net of taxes) after a spell of unemployment (67% of AW)</t>
  </si>
  <si>
    <t>% (of net wage previously earned)</t>
  </si>
  <si>
    <t>OECD and European Commission, Benefits and wages</t>
  </si>
  <si>
    <t>OECD/ LAF</t>
  </si>
  <si>
    <t>nrr_ub</t>
  </si>
  <si>
    <t>indicator=S.7.67</t>
  </si>
  <si>
    <t>A1_2DCH</t>
  </si>
  <si>
    <t>Net replacement rate after 6 months of unemployment - one earner couple, no children</t>
  </si>
  <si>
    <t>(Unemployment benefits relative to the wage previously earned (net of taxes), 7th month of unemployment, one earner couple with no children, 67% of average wage) )</t>
  </si>
  <si>
    <t>Net replacement rate after 6 months of unemploymen t- one earner couple, no children</t>
  </si>
  <si>
    <t>NRR after 6 months of unemployment - one earner couple, no children</t>
  </si>
  <si>
    <t>indicator=1EC.7.67</t>
  </si>
  <si>
    <t>A2</t>
  </si>
  <si>
    <t>Net replacement rate after 6 months of unemployment - lone parent, with 2 children</t>
  </si>
  <si>
    <t>(Unemployment benefits relative to the wage previously earned (net of taxes), 7th month of unemployment, lone parent with 2 children, 67% of average wage) )</t>
  </si>
  <si>
    <t>NRR after 6 months of unemployment - lone parent, with 2 children</t>
  </si>
  <si>
    <t>indicator=S2C.7.67</t>
  </si>
  <si>
    <t>A2_2DCH</t>
  </si>
  <si>
    <t>Net replacement rate after 6 months of unemployment - one earner couple, with 2 children</t>
  </si>
  <si>
    <t>(Unemployment benefits relative to the wage previously earned (net of taxes), 7th month of unemployment, one earner couple with 2 children, 67% of average wage) )</t>
  </si>
  <si>
    <t>NRR after 6 months of unemployment - one earner couple, with 2 children</t>
  </si>
  <si>
    <t>indicator=1EC2C.7.67</t>
  </si>
  <si>
    <t>PA4.1.S3</t>
  </si>
  <si>
    <t>Net replacement rate after 12 months of unemployment - single person, no children</t>
  </si>
  <si>
    <t>(Unemployment benefits relative to the wage previously earned (net of taxes), 13th month of unemployment, single person with no children, 67% of average wage) )</t>
  </si>
  <si>
    <t>NRR after 12 months of unemployment - single person, no children</t>
  </si>
  <si>
    <t>Net replacement rate after 5 years of unemployment – unemployment benefits relative to the wage previously earned (net of taxes) after a spell of unemployment (67% of AW)</t>
  </si>
  <si>
    <t>indicator=S.13.67</t>
  </si>
  <si>
    <t>Net replacement rate after 12 months of unemployment - one earner couple, no children</t>
  </si>
  <si>
    <t>(Unemployment benefits relative to the wage previously earned (net of taxes), 13th month of unemployment, one earner couple with no children, 67% of average wage) )</t>
  </si>
  <si>
    <t>Net replacement rate after 12 months of unemployment - one earner coule, no children</t>
  </si>
  <si>
    <t>NRR after 12 months of unemployment - one earner couple, no children</t>
  </si>
  <si>
    <t>indicator=1EC.13.67</t>
  </si>
  <si>
    <t>Net replacement rate after 12 months of unemployment - lone parent, with 2 children</t>
  </si>
  <si>
    <t>(Unemployment benefits relative to the wage previously earned (net of taxes), 13th month of unemployment, lone parent with 2 children, 67% of average wage) )</t>
  </si>
  <si>
    <t>NRR after 12 months of unemployment - lone parent, with 2 children</t>
  </si>
  <si>
    <t>indicator=S2C.13.67</t>
  </si>
  <si>
    <t>Net replacement rate after 12 months of unemployment - one earner couple, with 2 children</t>
  </si>
  <si>
    <t>(Unemployment benefits relative to the wage previously earned (net of taxes), 13th month of unemployment, one earner couple with 2 children, 67% of average wage) )</t>
  </si>
  <si>
    <t>NRR after 12 months of unemployment - one earner couple, with 2 children</t>
  </si>
  <si>
    <t>indicator=1EC2C.13.67</t>
  </si>
  <si>
    <t>PA4.1.S4</t>
  </si>
  <si>
    <t>Average benefits relative to AROP threshold after 6 months of unemployment: Total and by household type (to be developed)</t>
  </si>
  <si>
    <t>% (of AROP threshold)</t>
  </si>
  <si>
    <t>PA4.1.S5</t>
  </si>
  <si>
    <r>
      <t>Average benefits relative to AROP threshold after 12 months of unemployment: Total and by household type (</t>
    </r>
    <r>
      <rPr>
        <i/>
        <sz val="8"/>
        <color rgb="FFFF0000"/>
        <rFont val="Calibri"/>
        <family val="2"/>
      </rPr>
      <t>to be developed</t>
    </r>
    <r>
      <rPr>
        <sz val="8"/>
        <color rgb="FFFF0000"/>
        <rFont val="Calibri"/>
        <family val="2"/>
      </rPr>
      <t>)</t>
    </r>
  </si>
  <si>
    <t>PA4.1.C1</t>
  </si>
  <si>
    <t xml:space="preserve">Drop in theoretical replacement rates due to career interruptions (due to unemployment spells) </t>
  </si>
  <si>
    <t>PA4.1.C2</t>
  </si>
  <si>
    <t>Expenditure on LMP supports (cat 8: out of work income maintenance) per person wanting to work</t>
  </si>
  <si>
    <t>Exp. on passive LMP supports (8) per person wanting work</t>
  </si>
  <si>
    <t>Passive LMP exp (8) per pers. want work</t>
  </si>
  <si>
    <t>lmp_type=8</t>
  </si>
  <si>
    <t>PA4.1.C3</t>
  </si>
  <si>
    <t xml:space="preserve">Expenditure on LMP supports (cat. 8: out of work income maintenance) as % of GDP </t>
  </si>
  <si>
    <t xml:space="preserve">Exp. on passive LMP supports (8) as % of GDP </t>
  </si>
  <si>
    <t xml:space="preserve">Passive LMP exp (8) - % of GDP </t>
  </si>
  <si>
    <t>Expenditure on LMP supports (cat. 8 – out of work income maintenance) as % of GDP</t>
  </si>
  <si>
    <t>PA4.1.C4</t>
  </si>
  <si>
    <t>% (of active popn 15+)</t>
  </si>
  <si>
    <t>PA4.2.O1</t>
  </si>
  <si>
    <t>4b</t>
  </si>
  <si>
    <t xml:space="preserve">Unemployment trap – tax rate on low wage earners </t>
  </si>
  <si>
    <t>(The 'unemployment trap' measures what percentage of the gross earnings (after moving into employment) is 'taxed away' by the combined effects of the withdrawal of benefits and higher tax and social security contributions. Calkcualted for single persons with previous earnings at 67% and earnings if taking up at 67%)</t>
  </si>
  <si>
    <t>Unemployment trap</t>
  </si>
  <si>
    <t>Unempl. trap</t>
  </si>
  <si>
    <t>Unemployment trap – tax rate on low wage earners</t>
  </si>
  <si>
    <t>% (of change in gross income)</t>
  </si>
  <si>
    <t>earn_nt_unemtrp</t>
  </si>
  <si>
    <t>PA4.2.S1</t>
  </si>
  <si>
    <t>In-work-poverty risk</t>
  </si>
  <si>
    <t>(Individuals who are classified as employed and who are at risk of poverty (whose equivalised disposable income is below 60% of national median equivalised disposable income).)</t>
  </si>
  <si>
    <t>In-work-poverty risk - Individuals who are classified as employed and who are at risk of poverty (whose equivalised disposable income is below 60% of national median equivalised disposable income).</t>
  </si>
  <si>
    <t>% (of people in work)</t>
  </si>
  <si>
    <t>ilc_iw01</t>
  </si>
  <si>
    <t>age=Y18-64</t>
  </si>
  <si>
    <t>PA4.2.S2</t>
  </si>
  <si>
    <t xml:space="preserve">Low wage trap – tax rate on low wage earners </t>
  </si>
  <si>
    <t>(Single person without children, 33% of AW, increase 33%)</t>
  </si>
  <si>
    <t>Low wage trap</t>
  </si>
  <si>
    <t>Low wage trap – tax rate on low wage earners</t>
  </si>
  <si>
    <t>% (of increase in gross earnings)</t>
  </si>
  <si>
    <t>earn_nt_lowwtrp</t>
  </si>
  <si>
    <t>indicator=LW.S.0.33.33</t>
  </si>
  <si>
    <t>PA4.2.S3</t>
  </si>
  <si>
    <t>Transitions by pay level - total</t>
  </si>
  <si>
    <t>(Fraction of individuals with at least the same pay level as in the previous year)</t>
  </si>
  <si>
    <t>Transitions by pay level</t>
  </si>
  <si>
    <t>Transitions by pay level - Fraction of individuals with at least the same pay level as in the previous year</t>
  </si>
  <si>
    <t>empl_trans_pay_lev</t>
  </si>
  <si>
    <t>a+b+c</t>
  </si>
  <si>
    <t>['ilc_lvhl34',['quantile=TOTAL','sex=T','trans1y=NO_CHG']]</t>
  </si>
  <si>
    <t>['ilc_lvhl34',['quantile=TOTAL','sex=T','trans1y=TO_1UP']]</t>
  </si>
  <si>
    <t>['ilc_lvhl34',['quantile=TOTAL','sex=T','trans1y=TO_GT1UP']]</t>
  </si>
  <si>
    <t>PA4.2.S4</t>
  </si>
  <si>
    <t xml:space="preserve">Inactivity trap for the second member of a couple: marginal effective tax rate on labour income from a second member of a couple moving from social assistance to work </t>
  </si>
  <si>
    <t>Inactivity trap for the second member of a couple</t>
  </si>
  <si>
    <t>Inactivity trap - 2nd couple member</t>
  </si>
  <si>
    <t>Inactivity trap for the second member of a couple: Marginal effective tax rate on labour income from a second member of a couple moving from social assistance to work</t>
  </si>
  <si>
    <t>tax_ben_traps</t>
  </si>
  <si>
    <t>indicator=IT.2EC67.67.0.0</t>
  </si>
  <si>
    <t>PA4.2.S5</t>
  </si>
  <si>
    <t xml:space="preserve">Low wage trap for second earner income </t>
  </si>
  <si>
    <t>(Two-earner couple without children. Principal earner with 67% of AW, second earner 67%)</t>
  </si>
  <si>
    <t xml:space="preserve">Low wage trap - 2nd earner income </t>
  </si>
  <si>
    <t>Low wage trap for second earner income</t>
  </si>
  <si>
    <t>indicator=LW.2EC67.0.67.33</t>
  </si>
  <si>
    <t>PA4.2.S6</t>
  </si>
  <si>
    <t xml:space="preserve">Inactivity trap after child care cost </t>
  </si>
  <si>
    <t>SPC-OV 9b               (OECD - EC ?)</t>
  </si>
  <si>
    <t>PA5.O1</t>
  </si>
  <si>
    <t>Inactivity and part-time work due to personal and family responsibilities - total</t>
  </si>
  <si>
    <t>Inactivity or part-time work due to family responsibilities total</t>
  </si>
  <si>
    <t>IA/ PT family resp. (T)</t>
  </si>
  <si>
    <t>Inactivity and part-time work due to personal and family responsibilities</t>
  </si>
  <si>
    <t>lfse_inactpt_lackcare</t>
  </si>
  <si>
    <t>indicator=INACTPT_CARERESP_ONPOP</t>
  </si>
  <si>
    <t>PA5.S1</t>
  </si>
  <si>
    <t>INAC</t>
  </si>
  <si>
    <t>Inactivity due to personal and family responsibilities - total</t>
  </si>
  <si>
    <t>Inactivity due to family responsibilities - total</t>
  </si>
  <si>
    <t>IA family resp. (T)</t>
  </si>
  <si>
    <t>indicator=INACT_CARERESP_ONPOP</t>
  </si>
  <si>
    <t>PT</t>
  </si>
  <si>
    <t>Part-time work due to personal and family responsibilities - total</t>
  </si>
  <si>
    <t>Part-time work due to family responsibilities - total</t>
  </si>
  <si>
    <t>PT family resp. (T)</t>
  </si>
  <si>
    <t>indicator=PT_CARERESP_ONPOP</t>
  </si>
  <si>
    <t>Inactivity and part-time work due to personal and family responsibilities - men</t>
  </si>
  <si>
    <t>Inactivity or part-time work due to family responsibilities - men</t>
  </si>
  <si>
    <t>IA/ PT family resp. (M)</t>
  </si>
  <si>
    <t>Inactivity and part-time work due to personal and family responsibilities by gender</t>
  </si>
  <si>
    <t>Inactivity and part-time work due to personal and family responsibilities - women</t>
  </si>
  <si>
    <t>Inactivity or part-time work due to family responsibilities - women</t>
  </si>
  <si>
    <t>IA/ PT family resp. (W)</t>
  </si>
  <si>
    <t>PA5.S2</t>
  </si>
  <si>
    <t>Inactivity and part-time work due to lack of care services for children and other dependents</t>
  </si>
  <si>
    <t>Inactivity or part-time work due to lack of serv.</t>
  </si>
  <si>
    <t>IA/ PT lack of care (T)</t>
  </si>
  <si>
    <t>% (of persons 15-64 with care responsibilities)</t>
  </si>
  <si>
    <t>indicator=INACTPT_LACKCARE_ONFAMPERCARE</t>
  </si>
  <si>
    <t>PA5.S3</t>
  </si>
  <si>
    <t xml:space="preserve">Child care – Children cared for (by formal arrangements other than by the family) (age 3 to mandatory school age) </t>
  </si>
  <si>
    <t>Child care - total (3 - mandatory school)</t>
  </si>
  <si>
    <t>% (of children of 3 years to mandatory school age)</t>
  </si>
  <si>
    <t>empl_child_care_3_CSA</t>
  </si>
  <si>
    <t>['ilc_caindformal',['age=Y3-CSA','duration=H1-29']]</t>
  </si>
  <si>
    <t>['ilc_caindformal',['age=Y3-CSA','duration=H_GE30']]</t>
  </si>
  <si>
    <t>&lt;30</t>
  </si>
  <si>
    <t xml:space="preserve">Child care – Children cared for (by formal arrangements other than by the family) less than 30h a usual week as a proportion of all children in the same age group (age 3 to mandatory school age) </t>
  </si>
  <si>
    <t>Child care &lt;30 hours a week (3 - mandatory school)</t>
  </si>
  <si>
    <t>Child care – Children cared for (by formal arrangements other than by the family) less than 30h a usual week/ 30h or more a usual week as a proportion of all children in the same age group (age 3 to mandatory school age)</t>
  </si>
  <si>
    <t>ilc_caindformal</t>
  </si>
  <si>
    <t>age=Y3-CSA</t>
  </si>
  <si>
    <t>duration=H1-29</t>
  </si>
  <si>
    <t>&gt;30</t>
  </si>
  <si>
    <t xml:space="preserve">Child care – Children cared for (by formal arrangements other than by the family) 30h or more a usual week as a proportion of all children in the same age group (age 3 to mandatory school age) </t>
  </si>
  <si>
    <t>Child care &gt;30 hours a week (3 - mandatory school)</t>
  </si>
  <si>
    <t>duration=H_GE30</t>
  </si>
  <si>
    <t>PA5.S4</t>
  </si>
  <si>
    <t xml:space="preserve">Child care – Children cared for (by formal arrangements other than by the family) (age 0 to 3) </t>
  </si>
  <si>
    <t>Child care - total (0-3)</t>
  </si>
  <si>
    <t>empl_child_care_0_3</t>
  </si>
  <si>
    <t>['ilc_caindformal',['age=Y_LT3','duration=H1-29']]</t>
  </si>
  <si>
    <t>['ilc_caindformal',['age=Y_LT3','duration=H_GE30']]</t>
  </si>
  <si>
    <t xml:space="preserve">Child care – Children cared for (by formal arrangements other than by the family) less than 30h a usual week as a proportion of all children in the same age group (age 0 to 3) </t>
  </si>
  <si>
    <t>Child care &lt;30 hours a week (0-3)</t>
  </si>
  <si>
    <t>age=Y_LT3</t>
  </si>
  <si>
    <t xml:space="preserve">Child care – Children cared for (by formal arrangements other than by the family) 30h or more a usual week as a proportion of all children in the same age group (age 0 to 3) </t>
  </si>
  <si>
    <t>Child care &gt;30 hours a week (0-3)</t>
  </si>
  <si>
    <t>PA5.S5</t>
  </si>
  <si>
    <t xml:space="preserve">Employment impact of parenthood </t>
  </si>
  <si>
    <t xml:space="preserve">(Difference in percentage points between employment rates - age group 20-49 - without the presence of any children and with presence of a child aged 0-6) </t>
  </si>
  <si>
    <t>Empl. impact of parenthood</t>
  </si>
  <si>
    <t>Employment impact of parenthood</t>
  </si>
  <si>
    <t>empl_impct_parent</t>
  </si>
  <si>
    <t>['lfse_er_child',['age=Y20-49','children=no','sex=T']]</t>
  </si>
  <si>
    <t>['lfse_er_child',['age=Y20-49','children=yes','sex=T']]</t>
  </si>
  <si>
    <t>PA5.S6</t>
  </si>
  <si>
    <t>Employees for whom overtime is given as the main reason for actual hours worked during the reference week being different from the person's usual hous worked</t>
  </si>
  <si>
    <t>(Employees for whom overtime is given as the main reason for actual hours worked during the reference week being different from the person's usual hous worked as a % of total employees.)</t>
  </si>
  <si>
    <t>Employees with overtime as reason for actual hours different from usual</t>
  </si>
  <si>
    <t>% (of employees)</t>
  </si>
  <si>
    <t>lfse_overtime</t>
  </si>
  <si>
    <t>PA5.S7</t>
  </si>
  <si>
    <t xml:space="preserve">Drop in theoretical replacement rates due to career interruptions </t>
  </si>
  <si>
    <t>Drop in replacement rates due to career interrupt.</t>
  </si>
  <si>
    <t>Drop in rep. rates (career interrupt.)</t>
  </si>
  <si>
    <t>Drop in theoretical replacement rates due to career interruptions</t>
  </si>
  <si>
    <t>OECD and AWG?</t>
  </si>
  <si>
    <t>PA5.C1</t>
  </si>
  <si>
    <t>Inactivity due to personal and family responsibilities - men</t>
  </si>
  <si>
    <t>Inactivity due to personal and family responsibilities - women</t>
  </si>
  <si>
    <t>PA5.C2</t>
  </si>
  <si>
    <t>Part-time work due to personal and family responsibilities-men</t>
  </si>
  <si>
    <t>Part-time work due to personal and family responsibilities - women</t>
  </si>
  <si>
    <t>PA5.C3</t>
  </si>
  <si>
    <t>Inactivity and part-time work due to lack of care services for children and other dependents - men</t>
  </si>
  <si>
    <t xml:space="preserve">(Inactivity and part-time work due to lack of care services is defined as share of persons (age groups 15-64) who would like to work but are not searching for a job/who work part-time due to their care responsibilities AND lack of suitable care services (% of persons with care responsibilities)) </t>
  </si>
  <si>
    <t>% (of men 15-64 with care responsibilities)</t>
  </si>
  <si>
    <t>Inactivity and part-time work due to lack of care services for children and other dependents - women</t>
  </si>
  <si>
    <t>% (of women 15-64 with care responsibilities)</t>
  </si>
  <si>
    <t>PA5.C4</t>
  </si>
  <si>
    <t>Access to flexitime - men</t>
  </si>
  <si>
    <t>Access to flexitime - women</t>
  </si>
  <si>
    <t>PA5.C5</t>
  </si>
  <si>
    <t xml:space="preserve">Care of dependent elderly </t>
  </si>
  <si>
    <t>PA6a.O1</t>
  </si>
  <si>
    <t>Overall employment growth: total growth over 3 most recent periods - total</t>
  </si>
  <si>
    <t>Employment growth over 3 years</t>
  </si>
  <si>
    <t>Empl. growth (3 yrs)</t>
  </si>
  <si>
    <t>Employment growth over 3 most recent periods</t>
  </si>
  <si>
    <t>% growth (compared to t-3)</t>
  </si>
  <si>
    <t>empl_growth</t>
  </si>
  <si>
    <t>['lfsi_emp_a',['age=Y15-64','indic_em=EMP_LFS','sex=T','unit=THS_PER'],-3]</t>
  </si>
  <si>
    <t>PA6a.S1</t>
  </si>
  <si>
    <t>Overall employment growth: total growth over 3 most recent periods - men</t>
  </si>
  <si>
    <t>Employment growth over 3 years men</t>
  </si>
  <si>
    <t>Empl. growth (3 yrs) (M)</t>
  </si>
  <si>
    <t>Overall employment growth: total growth over 3 most recent periods by gender</t>
  </si>
  <si>
    <t>empl_growth_m</t>
  </si>
  <si>
    <t>['lfsi_emp_a',['age=Y15-64','indic_em=EMP_LFS','sex=M','unit=THS_PER']]</t>
  </si>
  <si>
    <t>['lfsi_emp_a',['age=Y15-64','indic_em=EMP_LFS','sex=M','unit=THS_PER'],-3]</t>
  </si>
  <si>
    <t>Overall employment growth: total growth over 3 most recent periods - women</t>
  </si>
  <si>
    <t>Employment growth over 3 years women</t>
  </si>
  <si>
    <t>Empl. growth (3 yrs) (W)</t>
  </si>
  <si>
    <t>empl_growth_w</t>
  </si>
  <si>
    <t>['lfsi_emp_a',['age=Y15-64','indic_em=EMP_LFS','sex=F','unit=THS_PER']]</t>
  </si>
  <si>
    <t>['lfsi_emp_a',['age=Y15-64','indic_em=EMP_LFS','sex=F','unit=THS_PER'],-3]</t>
  </si>
  <si>
    <t>PA6a.S2</t>
  </si>
  <si>
    <t>AGRI</t>
  </si>
  <si>
    <t>Employment growth in agriculture, forestry and fishing (over last 3 years)</t>
  </si>
  <si>
    <t>Employment growth over 3 years Agriculture</t>
  </si>
  <si>
    <t>Empl. growth (3y) AGRI</t>
  </si>
  <si>
    <t>Employment growth by activity – 6 main branches of NACE</t>
  </si>
  <si>
    <t xml:space="preserve">Eurostat, National Accounts </t>
  </si>
  <si>
    <t>empl_growth_agri</t>
  </si>
  <si>
    <t>['nama_10_a10_e',['nace_r2=A','na_item=EMP_DC','unit=THS_PER']]</t>
  </si>
  <si>
    <t>['nama_10_a10_e',['nace_r2=A','na_item=EMP_DC','unit=THS_PER'],-3]</t>
  </si>
  <si>
    <t>IND</t>
  </si>
  <si>
    <t>Employment growth in industry (except construction) (over last 3 years)</t>
  </si>
  <si>
    <t>Employment growth over 3 years Industry</t>
  </si>
  <si>
    <t>Empl. growth (3y) IND</t>
  </si>
  <si>
    <t>empl_growth_industry</t>
  </si>
  <si>
    <t>['nama_10_a10_e',['nace_r2=B-E','na_item=EMP_DC','unit=THS_PER']]</t>
  </si>
  <si>
    <t>['nama_10_a10_e',['nace_r2=B-E','na_item=EMP_DC','unit=THS_PER'],-3]</t>
  </si>
  <si>
    <t>CONSTR</t>
  </si>
  <si>
    <t>Employment growth in construction (over last 3 years)</t>
  </si>
  <si>
    <t>Employment growth over 3 years Construction</t>
  </si>
  <si>
    <t>Empl. growth (3y) CONSTR</t>
  </si>
  <si>
    <t>empl_growth_constr</t>
  </si>
  <si>
    <t>['nama_10_a10_e',['nace_r2=F','na_item=EMP_DC','unit=THS_PER']]</t>
  </si>
  <si>
    <t>['nama_10_a10_e',['nace_r2=F','na_item=EMP_DC','unit=THS_PER'],-3]</t>
  </si>
  <si>
    <t>SERV</t>
  </si>
  <si>
    <t>Employment growth in services (over last 3 years)</t>
  </si>
  <si>
    <t>Employment growth in services</t>
  </si>
  <si>
    <t>Empl. growth (3y) SERVICES</t>
  </si>
  <si>
    <t>empl_growth_serv</t>
  </si>
  <si>
    <t>100*((a+b+c+d+e+f+g)/(h+i+j+k+l+m+n)-1)</t>
  </si>
  <si>
    <t>['nama_10_a10_e',['nace_r2=G-I','na_item=EMP_DC','unit=THS_PER']]</t>
  </si>
  <si>
    <t>['nama_10_a10_e',['nace_r2=J','na_item=EMP_DC','unit=THS_PER']]</t>
  </si>
  <si>
    <t>['nama_10_a10_e',['nace_r2=K','na_item=EMP_DC','unit=THS_PER']]</t>
  </si>
  <si>
    <t>['nama_10_a10_e',['nace_r2=L','na_item=EMP_DC','unit=THS_PER']]</t>
  </si>
  <si>
    <t>['nama_10_a10_e',['nace_r2=M_N','na_item=EMP_DC','unit=THS_PER']]</t>
  </si>
  <si>
    <t>['nama_10_a10_e',['nace_r2=O-Q','na_item=EMP_DC','unit=THS_PER']]</t>
  </si>
  <si>
    <t>['nama_10_a10_e',['nace_r2=R-U','na_item=EMP_DC','unit=THS_PER']]</t>
  </si>
  <si>
    <t>['nama_10_a10_e',['nace_r2=G-I','na_item=EMP_DC','unit=THS_PER'],-3]</t>
  </si>
  <si>
    <t>['nama_10_a10_e',['nace_r2=J','na_item=EMP_DC','unit=THS_PER'],-3]</t>
  </si>
  <si>
    <t>['nama_10_a10_e',['nace_r2=K','na_item=EMP_DC','unit=THS_PER'],-3]</t>
  </si>
  <si>
    <t>['nama_10_a10_e',['nace_r2=L','na_item=EMP_DC','unit=THS_PER'],-3]</t>
  </si>
  <si>
    <t>['nama_10_a10_e',['nace_r2=M_N','na_item=EMP_DC','unit=THS_PER'],-3]</t>
  </si>
  <si>
    <t>['nama_10_a10_e',['nace_r2=O-Q','na_item=EMP_DC','unit=THS_PER'],-3]</t>
  </si>
  <si>
    <t>['nama_10_a10_e',['nace_r2=R-U','na_item=EMP_DC','unit=THS_PER'],-3]</t>
  </si>
  <si>
    <t>PA6a.S3</t>
  </si>
  <si>
    <t>Change in share of part-time employment in overall employment (over last 3 years)</t>
  </si>
  <si>
    <t>Change in share of part-time employment (over 3 years)</t>
  </si>
  <si>
    <t>Change in share of part-time employment (3 yrs)</t>
  </si>
  <si>
    <t>percentage points</t>
  </si>
  <si>
    <t>empl_chg_sh_pt</t>
  </si>
  <si>
    <t>['lfsi_pt_a',['age=Y15-64','sex=T','unit=PC_EMP','wstatus=EMP_PT']]</t>
  </si>
  <si>
    <t>['lfsi_pt_a',['age=Y15-64','sex=T','unit=PC_EMP','wstatus=EMP_PT'],-3]</t>
  </si>
  <si>
    <t>PA6a.S4</t>
  </si>
  <si>
    <t>Change in share of temporary employees in all employees (over last 3 years)</t>
  </si>
  <si>
    <t>Change in share of temporary employees (over 3 years)</t>
  </si>
  <si>
    <t>Change in share of temporary employees (3 yrs)</t>
  </si>
  <si>
    <t>empl_chg_sh_temp</t>
  </si>
  <si>
    <t>['lfsi_pt_a',['age=Y15-64','sex=T','unit=PC_EMP','wstatus=EMP_TEMP']]</t>
  </si>
  <si>
    <t>['lfsi_pt_a',['age=Y15-64','sex=T','unit=PC_EMP','wstatus=EMP_TEMP'],-3]</t>
  </si>
  <si>
    <t>PA6a.S5</t>
  </si>
  <si>
    <t xml:space="preserve">Employment in newly established enterprises </t>
  </si>
  <si>
    <t>Empl in newly established enterpr.</t>
  </si>
  <si>
    <t>Empl in newly establ. enterpr.</t>
  </si>
  <si>
    <t>Employment in newly established enterprises</t>
  </si>
  <si>
    <t>% (of current employment in all active enterprises)</t>
  </si>
  <si>
    <t xml:space="preserve">Eurostat, Structural Business Statistics </t>
  </si>
  <si>
    <t>empl_new_enterprises</t>
  </si>
  <si>
    <t>PA6a.S6</t>
  </si>
  <si>
    <t xml:space="preserve">Self-employment – Share of self-employed workers among overall employment </t>
  </si>
  <si>
    <t>Self-employment - share</t>
  </si>
  <si>
    <t>Self-employment share (%)</t>
  </si>
  <si>
    <t>Self-employment – Share of self-employed workers among overall employment</t>
  </si>
  <si>
    <t>% (of total employment)</t>
  </si>
  <si>
    <t>empl_sh_self_empl</t>
  </si>
  <si>
    <t>Ouput</t>
  </si>
  <si>
    <t>PA6a.C1</t>
  </si>
  <si>
    <t>SH.AGRI</t>
  </si>
  <si>
    <t>Share of employment in agriculture, forestry and fishing</t>
  </si>
  <si>
    <t>% (of employment)</t>
  </si>
  <si>
    <t>nama_10_a10_e</t>
  </si>
  <si>
    <t>unit=PC_TOT_PER</t>
  </si>
  <si>
    <t>na_item=EMP_DC</t>
  </si>
  <si>
    <t>nace_r2=A</t>
  </si>
  <si>
    <t>SH.IND</t>
  </si>
  <si>
    <t xml:space="preserve">Share of employment in industry (except construction) </t>
  </si>
  <si>
    <t>nace_r2=B-E</t>
  </si>
  <si>
    <t>SH.CONSTR</t>
  </si>
  <si>
    <t>Share of employment in construction</t>
  </si>
  <si>
    <t>nace_r2=F</t>
  </si>
  <si>
    <t>SH.G_I</t>
  </si>
  <si>
    <t>Share of employment in wholesale and retail trade, transport, accommodation and food service activities</t>
  </si>
  <si>
    <t>nace_r2=G-I</t>
  </si>
  <si>
    <t>SH.J_L</t>
  </si>
  <si>
    <t>Share of employment in information and communication; financial and insurance activities; real estate activities</t>
  </si>
  <si>
    <t>empl_sh_empl_ict</t>
  </si>
  <si>
    <t>(a+b+c)/d*100</t>
  </si>
  <si>
    <t>['nama_10_a10_e',['nace_r2=J','na_item=EMP_DC','unit=PC_TOT_PER']]</t>
  </si>
  <si>
    <t>['nama_10_a10_e',['nace_r2=K','na_item=EMP_DC','unit=PC_TOT_PER']]</t>
  </si>
  <si>
    <t>['nama_10_a10_e',['nace_r2=L','na_item=EMP_DC','unit=PC_TOT_PER']]</t>
  </si>
  <si>
    <t>['nama_10_a10_e',['nace_r2=TOTAL','na_item=EMP_DC','unit=PC_TOT_PER']]</t>
  </si>
  <si>
    <t>SH.M_N</t>
  </si>
  <si>
    <t>Share of employment in professional, scientific, and technical activities; administrative and support activities</t>
  </si>
  <si>
    <t>nace_r2=M_N</t>
  </si>
  <si>
    <t>SH.O-Q</t>
  </si>
  <si>
    <t>Share of employment in public administration, defence, education, human health and social work activities</t>
  </si>
  <si>
    <t>nace_r2=O-Q</t>
  </si>
  <si>
    <t>SH.R_U</t>
  </si>
  <si>
    <t>Share of employment in arts, entertainment and recreation; other service activities; activities of households and extra-territorial organizations and bodies</t>
  </si>
  <si>
    <t>nace_r2=R-U</t>
  </si>
  <si>
    <t>PA6a.C2</t>
  </si>
  <si>
    <t>Labour reserve 15-64</t>
  </si>
  <si>
    <t>Labour reserve (15-64)</t>
  </si>
  <si>
    <t>% (of pop 15-64)</t>
  </si>
  <si>
    <t>empl_lab_reser_15_64</t>
  </si>
  <si>
    <t>100*a/(b+c)</t>
  </si>
  <si>
    <t>Labour reserve 15-24</t>
  </si>
  <si>
    <t>Labour reserve (15-24)</t>
  </si>
  <si>
    <t>% (of pop 15-24)</t>
  </si>
  <si>
    <t>empl_lab_reser_15_24</t>
  </si>
  <si>
    <t>25-54</t>
  </si>
  <si>
    <t>Labour reserve 24-54</t>
  </si>
  <si>
    <t>Labour reserve (25-54)</t>
  </si>
  <si>
    <t>% (of pop 25-54)</t>
  </si>
  <si>
    <t>empl_lab_reser_24_54</t>
  </si>
  <si>
    <t>100*(a-b)/(c-d+e)</t>
  </si>
  <si>
    <t>55-64</t>
  </si>
  <si>
    <t>Labour reserve 55-64</t>
  </si>
  <si>
    <t>Labour reserve (55-64)</t>
  </si>
  <si>
    <t>% (of pop 55-64)</t>
  </si>
  <si>
    <t>empl_lab_reser_55_64</t>
  </si>
  <si>
    <t>55-59</t>
  </si>
  <si>
    <t>Labour reserve 55-59</t>
  </si>
  <si>
    <t>Labour reserve (55-59)</t>
  </si>
  <si>
    <t>% (of pop 55-59)</t>
  </si>
  <si>
    <t>Labour reserve 60-64</t>
  </si>
  <si>
    <t>Labour reserve (60-64)</t>
  </si>
  <si>
    <t>% (of pop 60-64)</t>
  </si>
  <si>
    <t>PA6a.C3</t>
  </si>
  <si>
    <t xml:space="preserve">Undeclared work – Size of undeclared work as share of persons employed </t>
  </si>
  <si>
    <t xml:space="preserve">National sources </t>
  </si>
  <si>
    <t>PA6a.C4</t>
  </si>
  <si>
    <r>
      <t>White coat jobs – Share of employment in care and health care activities</t>
    </r>
    <r>
      <rPr>
        <i/>
        <sz val="8"/>
        <rFont val="Calibri"/>
        <family val="2"/>
      </rPr>
      <t xml:space="preserve"> </t>
    </r>
  </si>
  <si>
    <t>empl_white_coat</t>
  </si>
  <si>
    <t>100*(a+b)/c</t>
  </si>
  <si>
    <t>['nama_10_a64_e',['nace_r2=Q86','na_item=EMP_DC','unit=THS_PER']]</t>
  </si>
  <si>
    <t>['nama_10_a64_e',['nace_r2=Q87_Q88','na_item=EMP_DC','unit=THS_PER']]</t>
  </si>
  <si>
    <t>['nama_10_a64_e',['nace_r2=TOTAL','na_item=EMP_DC','unit=THS_PER']]</t>
  </si>
  <si>
    <t>PA6a.C5</t>
  </si>
  <si>
    <r>
      <t>Green jobs – employment in the environmental goods and services sector</t>
    </r>
    <r>
      <rPr>
        <i/>
        <sz val="8"/>
        <rFont val="Calibri"/>
        <family val="2"/>
      </rPr>
      <t xml:space="preserve"> </t>
    </r>
  </si>
  <si>
    <t>FTE (Full time equivalent)</t>
  </si>
  <si>
    <t>FTE</t>
  </si>
  <si>
    <t>Eurostat, EGSS data collection</t>
  </si>
  <si>
    <t>env_ac_egss1</t>
  </si>
  <si>
    <t>unit=FTE</t>
  </si>
  <si>
    <t>ceparema=TOTAL</t>
  </si>
  <si>
    <t>ty=TOT_EGSS</t>
  </si>
  <si>
    <t>nace_r2=TOTAL</t>
  </si>
  <si>
    <t>PA6b.O1</t>
  </si>
  <si>
    <t>6b</t>
  </si>
  <si>
    <t>Job vacancy rate (average over 3 years)</t>
  </si>
  <si>
    <t>(Proportion of total posts that are vacant, expressed as follows: JVR = number of job vacancies / (number of occupied posts + number of job vacancies) * 100)</t>
  </si>
  <si>
    <t>Job vacancy rate (av over last 3 years)</t>
  </si>
  <si>
    <t>Job vacancy rate (av over 3 yrs)</t>
  </si>
  <si>
    <t>% (of total vacant and occupied posts)</t>
  </si>
  <si>
    <t>Eurostat, EU Job Vacancy Statistics</t>
  </si>
  <si>
    <t>NACE rev2 B-S (C-O for rev1 till 2008) and sizeclass total, except: DK NACE B-N; IT NACE B-N (C-K for rev1) sizeclass 10+; FR MT HR sizeclass 10+ [EMPL estimate based on quarterly data]</t>
  </si>
  <si>
    <t>vacancy_rate</t>
  </si>
  <si>
    <t>PA6b.S1</t>
  </si>
  <si>
    <t>Tax wedge on labour cost (tax rate on low wage earners)</t>
  </si>
  <si>
    <t>(The tax wedge on the labour cost measures the relative tax burden for an employed person with low earnings. It provides information on the proportion of income tax on gross wage earnings plus the employee’s and the employer’s social security contributions compared to the total labour costs of the earner (gross earnings plus the employer’s social security contributions plus payroll taxes (where applicable)). This indicator is available only for single persons without children earning 67% of a full-time production worker (APW).)</t>
  </si>
  <si>
    <t>Tax wedge on labour cost</t>
  </si>
  <si>
    <t>% (of total labour costs of the earner)</t>
  </si>
  <si>
    <t>earn_nt_taxwedge</t>
  </si>
  <si>
    <t>PA6b.S2</t>
  </si>
  <si>
    <t>PA6b.S3</t>
  </si>
  <si>
    <t xml:space="preserve">Vacancies per 1000 unemployed </t>
  </si>
  <si>
    <t>Vacancies per 1000 unempl</t>
  </si>
  <si>
    <t>ratio (vacancies/unemployed)*1000</t>
  </si>
  <si>
    <t>Eurostat, EU Labour Force Survey and Job Vacancy Statistics</t>
  </si>
  <si>
    <t>For job vacancies: NACE rev2 B-S (C-O for rev1 till 2008) and sizeclass total, except: DK NACE B-N; IT NACE B-N (C-K for rev1) sizeclass 10+; FR MT HR sizeclass 10+ [EMPL estimate based on quarterly data]</t>
  </si>
  <si>
    <t>vac_unempl</t>
  </si>
  <si>
    <t>PA6b.S4</t>
  </si>
  <si>
    <t>Average real GDP growth over 3 years</t>
  </si>
  <si>
    <t>Average real GDP growth over last 3 years</t>
  </si>
  <si>
    <t>Av real GDP growth over last 3 yrs</t>
  </si>
  <si>
    <t>% growth (av over 3 yrs)</t>
  </si>
  <si>
    <t>empl_gdp_grw_3years</t>
  </si>
  <si>
    <t>(a+b+c)/3</t>
  </si>
  <si>
    <t>['nama_10_gdp',['na_item=B1GQ','unit=CLV_PCH_PRE']]</t>
  </si>
  <si>
    <t>['nama_10_gdp',['na_item=B1GQ','unit=CLV_PCH_PRE'],-1]</t>
  </si>
  <si>
    <t>['nama_10_gdp',['na_item=B1GQ','unit=CLV_PCH_PRE'],-2]</t>
  </si>
  <si>
    <t>PA6b.C1</t>
  </si>
  <si>
    <t xml:space="preserve">Anticipation of skill needs - future skill needs (total and by activity – 6 main branches of NACE) </t>
  </si>
  <si>
    <t xml:space="preserve">Future skill needs (total and by activity – 6 main branches of NACE) </t>
  </si>
  <si>
    <t>Future skill needs</t>
  </si>
  <si>
    <t>CEDEFOP</t>
  </si>
  <si>
    <t>PA6b.C2</t>
  </si>
  <si>
    <t>Nominal unit labour cost - growth over 3 years</t>
  </si>
  <si>
    <t>(Ratio of compensation per employee to real GDP per person employed)</t>
  </si>
  <si>
    <t>Nom ULC growth over last 3 years</t>
  </si>
  <si>
    <t>Nom ULC growth (3 yrs)</t>
  </si>
  <si>
    <t>Nominal unit labour cost- growth over 3 most recent periods</t>
  </si>
  <si>
    <t>nama_10_lp_ulc</t>
  </si>
  <si>
    <t>unit=PCH_3Y</t>
  </si>
  <si>
    <t>na_item=NULC_PER</t>
  </si>
  <si>
    <t>PA7.1.O1</t>
  </si>
  <si>
    <t>7a</t>
  </si>
  <si>
    <t>Employment gender gap (aged 20-64)</t>
  </si>
  <si>
    <t>(Difference in employment rate between men and women in percentage points)</t>
  </si>
  <si>
    <t>Gender employment gap (20-64)</t>
  </si>
  <si>
    <t>percentage points (difference in ERs 20-64)</t>
  </si>
  <si>
    <t>empl_gender_gap_20_64</t>
  </si>
  <si>
    <t>['lfsi_emp_a',['age=Y20-64','indic_em=EMP_LFS','sex=M','unit=PC_POP']]</t>
  </si>
  <si>
    <t>['lfsi_emp_a',['age=Y20-64','indic_em=EMP_LFS','sex=F','unit=PC_POP']]</t>
  </si>
  <si>
    <t>PA7.1.S1</t>
  </si>
  <si>
    <t>Y20-29</t>
  </si>
  <si>
    <t>Employment gender gap (aged 20-29)</t>
  </si>
  <si>
    <t>Gender employment gap (20-29)</t>
  </si>
  <si>
    <t>Percentage points (difference in ERs 20-29)</t>
  </si>
  <si>
    <t>empl_gender_gap_20_29</t>
  </si>
  <si>
    <t>['lfsa_ergaed',['age=Y20-29','isced11=TOTAL','sex=M','unit=PC']]</t>
  </si>
  <si>
    <t>['lfsa_ergaed',['age=Y20-29','isced11=TOTAL','sex=F','unit=PC']]</t>
  </si>
  <si>
    <t>Y30-54</t>
  </si>
  <si>
    <t>Employment gender gap (aged 30-54)</t>
  </si>
  <si>
    <t>Gender employment gap (30-54)</t>
  </si>
  <si>
    <t>Percentage points (difference in ERs 30-54)</t>
  </si>
  <si>
    <t>empl_gender_gap_30_54</t>
  </si>
  <si>
    <t>['lfsa_ergaed',['age=Y30-54','isced11=TOTAL','sex=M','unit=PC']]</t>
  </si>
  <si>
    <t>['lfsa_ergaed',['age=Y30-54','isced11=TOTAL','sex=F','unit=PC']]</t>
  </si>
  <si>
    <t>Employment gender gap (aged 55-64)</t>
  </si>
  <si>
    <t>Gender employment gap (55-64)</t>
  </si>
  <si>
    <t>Percentage points (difference in ERs 55-64)</t>
  </si>
  <si>
    <t>empl_gender_gap_55_64</t>
  </si>
  <si>
    <t>['lfsa_ergaed',['age=Y55-64','isced11=TOTAL','sex=M','unit=PC']]</t>
  </si>
  <si>
    <t>['lfsa_ergaed',['age=Y55-64','isced11=TOTAL','sex=F','unit=PC']]</t>
  </si>
  <si>
    <t>PA7.1.S2</t>
  </si>
  <si>
    <t xml:space="preserve">Employment impact of parenthood - women </t>
  </si>
  <si>
    <r>
      <t xml:space="preserve">(Difference between female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</si>
  <si>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women</t>
  </si>
  <si>
    <t>Empl. impact of parenthood (W)</t>
  </si>
  <si>
    <t>Percentage points (difference in ERs 20-49)</t>
  </si>
  <si>
    <t>empl_impct_parent_w_20_49</t>
  </si>
  <si>
    <t>['lfse_er_child',['age=Y20-49','children=no','sex=F']]</t>
  </si>
  <si>
    <t>['lfse_er_child',['age=Y20-49','children=yes','sex=F']]</t>
  </si>
  <si>
    <t>PA7.1.S3</t>
  </si>
  <si>
    <t>Share of employees working in involuntary fixed-term or part-time contracts - men</t>
  </si>
  <si>
    <t>Share employees in involuntary temp or PT contracts (M)</t>
  </si>
  <si>
    <t>% (of men employees)</t>
  </si>
  <si>
    <t>lfsa_eetpgar</t>
  </si>
  <si>
    <t>reason=NF_FT_PJOB</t>
  </si>
  <si>
    <t>Share of employees working in involuntary fixed-term or part-time contracts -women</t>
  </si>
  <si>
    <t>Share employees in involuntary temp or PT contracts (W)</t>
  </si>
  <si>
    <t>% (of women employees)</t>
  </si>
  <si>
    <t>PA7.1.S4</t>
  </si>
  <si>
    <t xml:space="preserve">Inactivity and part-time work due to personal and family responsibilities – women </t>
  </si>
  <si>
    <t>PA7.1.S5</t>
  </si>
  <si>
    <t>% (of increase in gross wage)</t>
  </si>
  <si>
    <t>PA7.1.S6</t>
  </si>
  <si>
    <t xml:space="preserve">Gender gap in part-time employment </t>
  </si>
  <si>
    <t>(difference between the share of part-time employment in total employment of women and men aged 20-64)</t>
  </si>
  <si>
    <t>Gender gap in part-time employment</t>
  </si>
  <si>
    <t>Percentage points differtence (difference in share of part-time employment 20-64)</t>
  </si>
  <si>
    <t>tepsr_lm210</t>
  </si>
  <si>
    <t>PA7.1.C1</t>
  </si>
  <si>
    <t xml:space="preserve">Unemployment gender gap (20-64) </t>
  </si>
  <si>
    <t>(Difference in unemployment rate between women and men in percentage points)</t>
  </si>
  <si>
    <t>Percentage points (difference in URs 20-49)</t>
  </si>
  <si>
    <t>empl_unempl_gender_gap_20_64</t>
  </si>
  <si>
    <t>['lfsa_urgan',['age=Y20-64','citizen=TOTAL','sex=F','unit=PC']]</t>
  </si>
  <si>
    <t>['lfsa_urgan',['age=Y20-64','citizen=TOTAL','sex=M','unit=PC']]</t>
  </si>
  <si>
    <t>PA7.1.C2</t>
  </si>
  <si>
    <t>Child care - total</t>
  </si>
  <si>
    <t>PA7.1.C3</t>
  </si>
  <si>
    <t>PA7.1.C4</t>
  </si>
  <si>
    <t xml:space="preserve">Employment gender gap in fte (20-64) </t>
  </si>
  <si>
    <t>(Difference in employment rate in full-tile equivalents between men and women in percentage points)</t>
  </si>
  <si>
    <t>Percentage points (difference in ERs fte 20-49)</t>
  </si>
  <si>
    <t>empl_gender_gap_20_64_fte</t>
  </si>
  <si>
    <t>['lfse_erfgap2064',['age=Y20-64','sex=M']]</t>
  </si>
  <si>
    <t>['lfse_erfgap2064',['age=Y20-64','sex=F']]</t>
  </si>
  <si>
    <t>PA7.1.C5</t>
  </si>
  <si>
    <t xml:space="preserve">Gender segregation in occupations </t>
  </si>
  <si>
    <t>(Gender segregation in occupations, calculated as the average national share of employment for women and men applied to each occupation; differences are added up to produce a total amount of gender imbalance presented as a proportion of total employment (ISCO classification))</t>
  </si>
  <si>
    <t>?</t>
  </si>
  <si>
    <t>lfse_iscogap</t>
  </si>
  <si>
    <t>PA7.1.C6</t>
  </si>
  <si>
    <t xml:space="preserve">Gender segregation in sectors </t>
  </si>
  <si>
    <t>(Gender segregation in sectors, calculated as the average national share of employment for women and men applied to each sector; differences are added up to produce a total amount of gender imbalance presented as a proportion of total employment (NACE classification))</t>
  </si>
  <si>
    <t>lfse_nacegap</t>
  </si>
  <si>
    <t>PA7.2.O1</t>
  </si>
  <si>
    <t>7b</t>
  </si>
  <si>
    <t>Gender pay gap</t>
  </si>
  <si>
    <t>(Difference between men’s and women’s average gross hourly earnings as percentage of men's average gross hourly earnings (for paid employees) )</t>
  </si>
  <si>
    <t>% (of men's average gross hourly earnings (paid employees))</t>
  </si>
  <si>
    <t xml:space="preserve">NACE rev2: B-S except O - Industry, construction and services (except public administration, defence, compulsory social security) </t>
  </si>
  <si>
    <t>earn_gr_gpgr2</t>
  </si>
  <si>
    <t>nace_r2=B-S_X_O</t>
  </si>
  <si>
    <t>PA7.2.S1</t>
  </si>
  <si>
    <t xml:space="preserve">Employment impact of parenthood - men </t>
  </si>
  <si>
    <r>
      <t xml:space="preserve">(Difference between 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</si>
  <si>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men</t>
  </si>
  <si>
    <t>Empl. impact of parenthood (M)</t>
  </si>
  <si>
    <t>empl_impct_parent_m_20_49</t>
  </si>
  <si>
    <t>['lfse_er_child',['age=Y20-49','children=no','sex=M']]</t>
  </si>
  <si>
    <t>['lfse_er_child',['age=Y20-49','children=yes','sex=M']]</t>
  </si>
  <si>
    <t>Employment impact of parenthood by gender (Difference in percentage points between employment rates - age group 20-49 - without the presence of any children and with presence of a child aged 0-6)</t>
  </si>
  <si>
    <t>PA7.2.S2</t>
  </si>
  <si>
    <t>Transitions by pay level - men</t>
  </si>
  <si>
    <t>(Share of men with at least the same pay level as in the previous year)</t>
  </si>
  <si>
    <t>Transition by pay level - men</t>
  </si>
  <si>
    <t>Transition by pay level (M)</t>
  </si>
  <si>
    <t>Transitions by pay level by gender - Fraction of individuals with at least the same pay level as in the previous year</t>
  </si>
  <si>
    <t>empl_trans_pay_lev_m</t>
  </si>
  <si>
    <t>['ilc_lvhl34',['quantile=TOTAL','sex=M','trans1y=NO_CHG']]</t>
  </si>
  <si>
    <t>['ilc_lvhl34',['quantile=TOTAL','sex=M','trans1y=TO_1UP']]</t>
  </si>
  <si>
    <t>['ilc_lvhl34',['quantile=TOTAL','sex=M','trans1y=TO_GT1UP']]</t>
  </si>
  <si>
    <t>Transitions by pay level - women</t>
  </si>
  <si>
    <t>(Share of women with at least the same pay level as in the previous year)</t>
  </si>
  <si>
    <t>Transition by pay level - women</t>
  </si>
  <si>
    <t>Transition by pay level (W)</t>
  </si>
  <si>
    <t>empl_trans_pay_lev_w</t>
  </si>
  <si>
    <t>['ilc_lvhl34',['quantile=TOTAL','sex=F','trans1y=NO_CHG']]</t>
  </si>
  <si>
    <t>['ilc_lvhl34',['quantile=TOTAL','sex=F','trans1y=TO_1UP']]</t>
  </si>
  <si>
    <t>['ilc_lvhl34',['quantile=TOTAL','sex=F','trans1y=TO_GT1UP']]</t>
  </si>
  <si>
    <t>PA7.2.S3</t>
  </si>
  <si>
    <t>(Marginal effective tax rate on labour income from a second member of a couple moving from social assistance to work )</t>
  </si>
  <si>
    <t>PA7.2.S4</t>
  </si>
  <si>
    <t>PA7.2.C1</t>
  </si>
  <si>
    <t>PA7.2.C2</t>
  </si>
  <si>
    <t>PA7.2.C3</t>
  </si>
  <si>
    <t>PA7.2.C4</t>
  </si>
  <si>
    <t>PA8.1.O1</t>
  </si>
  <si>
    <t>8a</t>
  </si>
  <si>
    <t>Share of adult population (aged 25-64) with upper secondary or tertiary education - total</t>
  </si>
  <si>
    <t>Adults with medium or high education</t>
  </si>
  <si>
    <t>Adults with medium/ high educ.</t>
  </si>
  <si>
    <t>% (of popn 25-64)</t>
  </si>
  <si>
    <t>age=Y25-64</t>
  </si>
  <si>
    <t>PA8.1.S1</t>
  </si>
  <si>
    <t>MED</t>
  </si>
  <si>
    <t>Share of adult population (aged 25-64) having attained medium (upper secondary) education - total</t>
  </si>
  <si>
    <t>Completion of upper secondary or equivalent education (25-64)</t>
  </si>
  <si>
    <t>Upper secondary education (25-64)</t>
  </si>
  <si>
    <t>Share of adult population (aged 25-64) having attained high (tertiary) education</t>
  </si>
  <si>
    <t>HIGH</t>
  </si>
  <si>
    <t>Share of adult population (aged 25-64) having attained high (tertiary) education - total</t>
  </si>
  <si>
    <t>Completion of tertiary or equivalent education (25-64)</t>
  </si>
  <si>
    <t>Tertiary education (25-64)</t>
  </si>
  <si>
    <t>PA8.1.S2</t>
  </si>
  <si>
    <t>Youth education attainment level (aged 20-24) - total</t>
  </si>
  <si>
    <t>(Percentage of the population aged 20-24 having attained at least upper secondary education)</t>
  </si>
  <si>
    <t>Youth education (at least upper secondary education 20-24)</t>
  </si>
  <si>
    <t>Youth at least upper second. (20-24)</t>
  </si>
  <si>
    <t>Youth education attainment level – Percentage of the population aged 20-24 having attained at least upper secondary education</t>
  </si>
  <si>
    <t>PA8.1.S3</t>
  </si>
  <si>
    <t>Graduates (ISCED 5-6) aged 20-29 per 1 000 of the corresponding age population</t>
  </si>
  <si>
    <t>Graduates (ISCED 5-6) aged 20-29 per 1 000 of corresponding age popn</t>
  </si>
  <si>
    <t>Graduates (ISCED 5-6) per 1 000 in age grp 20-29 popn</t>
  </si>
  <si>
    <t>per 1000 (of popn 20-29)</t>
  </si>
  <si>
    <t>per 1000</t>
  </si>
  <si>
    <t>p1000p</t>
  </si>
  <si>
    <t>Eurostat, Education Statistics</t>
  </si>
  <si>
    <t>educ_itertc</t>
  </si>
  <si>
    <t>indic_ed=TC05_1</t>
  </si>
  <si>
    <t>PA8.1.S4</t>
  </si>
  <si>
    <t xml:space="preserve">Labour productivity growth - GDP per employed person - growth over 3 most recent periods </t>
  </si>
  <si>
    <t>Labour productivity growth over 3 years</t>
  </si>
  <si>
    <t>Lab. prod. grwth (3 yrs)</t>
  </si>
  <si>
    <t>Labour productivity growth over 3 most recent periods</t>
  </si>
  <si>
    <t>empl_productivity_grw</t>
  </si>
  <si>
    <t>['nama_10_lp_ulc',['na_item=RLPR_PER','unit=I10']]</t>
  </si>
  <si>
    <t>['nama_10_lp_ulc',['na_item=RLPR_PER','unit=I10'],-3]</t>
  </si>
  <si>
    <t>PA8.1.S5</t>
  </si>
  <si>
    <t>Connectivity dimension of the Digital Economy and Society Index (DESI)</t>
  </si>
  <si>
    <t>(Fixed broadband take up (33%), mobile Broadband take up (22%), speed (33%), and affordability (11%))</t>
  </si>
  <si>
    <t>Connectivty dimension</t>
  </si>
  <si>
    <t>Connectivity dimension</t>
  </si>
  <si>
    <t>% (of popn 16-74)</t>
  </si>
  <si>
    <t>DG CONNECT</t>
  </si>
  <si>
    <t>DESI_Connectivity</t>
  </si>
  <si>
    <t>PA8.1.S6</t>
  </si>
  <si>
    <t>Individuals who have basic or above basic overall digital skills</t>
  </si>
  <si>
    <t>(a composite indicator based on selected activities performed by individuals aged 16-74 on the internet in the four specific areas (information, communication, problem solving, content creation))</t>
  </si>
  <si>
    <t>Basic or above digital skills</t>
  </si>
  <si>
    <t>tepsr_sp410</t>
  </si>
  <si>
    <t>ind_type=IND_TOTAL</t>
  </si>
  <si>
    <t>PA8.1.C1</t>
  </si>
  <si>
    <t>Share of adult population (aged 25-64) with upper secondary or tertiary education - men</t>
  </si>
  <si>
    <t>Men with medium or high education</t>
  </si>
  <si>
    <t>Men with medium/ high educ.</t>
  </si>
  <si>
    <t>Share of adult population (aged 25-64) with upper secondary or tertiary education - women</t>
  </si>
  <si>
    <t>Women with medium or high education</t>
  </si>
  <si>
    <t>Women with medium/ high educ.</t>
  </si>
  <si>
    <t>% (of women 25-64)</t>
  </si>
  <si>
    <t>Y25-34</t>
  </si>
  <si>
    <t>Share of adult population (aged 25-34) with upper secondary or tertiary education</t>
  </si>
  <si>
    <t>People aged 25-34 with medium or high education</t>
  </si>
  <si>
    <t>People 25-34 w med or high educn</t>
  </si>
  <si>
    <t>% (of people 25-34)</t>
  </si>
  <si>
    <t>age=Y25-34</t>
  </si>
  <si>
    <t>Y35-44</t>
  </si>
  <si>
    <t>Share of adult population (aged 35-44) with upper secondary or tertiary education</t>
  </si>
  <si>
    <t>People aged 35-44 with medium or high education</t>
  </si>
  <si>
    <t>People 35-44 w med or high educn</t>
  </si>
  <si>
    <t>% (of people 35-44)</t>
  </si>
  <si>
    <t>age=Y35-44</t>
  </si>
  <si>
    <t>PA8.1.C2</t>
  </si>
  <si>
    <t>Anticipation of skill needs – future skill needs (by occupation and educational level)</t>
  </si>
  <si>
    <t>PA8.1.C3</t>
  </si>
  <si>
    <t>For job vacancies: NACE rev2 B-S (C-O for rev1 till 2008) sizeclass total, except: DK NACE B-N; IT NACE B-N (C-K for rev1) sizeclass 10+; FR MT HR sizeclass 10+</t>
  </si>
  <si>
    <t>PA8.1.C4</t>
  </si>
  <si>
    <t xml:space="preserve">Share of adult population (aged 25-64) having attained low (at most lower secondary) and high (tertiary) education </t>
  </si>
  <si>
    <t>Low education (25-64)</t>
  </si>
  <si>
    <t>PA8.1.C5</t>
  </si>
  <si>
    <t xml:space="preserve">Average effective annual hours actually worked per person employed </t>
  </si>
  <si>
    <t xml:space="preserve">Annual hours worked </t>
  </si>
  <si>
    <t>hours worked per year</t>
  </si>
  <si>
    <t>hours</t>
  </si>
  <si>
    <t>Eurostat, National Accounts</t>
  </si>
  <si>
    <t>empl_annual_hrs_wrkd</t>
  </si>
  <si>
    <t>a/b</t>
  </si>
  <si>
    <t>['nama_10_a64_e',['nace_r2=TOTAL','na_item=EMP_DC','unit=THS_HW']]</t>
  </si>
  <si>
    <t>PA8.2.O1</t>
  </si>
  <si>
    <t>8b</t>
  </si>
  <si>
    <t>Life long learning - percentage of adult population (aged 25-64) participating in education and training - total</t>
  </si>
  <si>
    <t>Life long learning (25-64)</t>
  </si>
  <si>
    <t>Percentage of adult population aged 25 to 64 participating in education and training</t>
  </si>
  <si>
    <t>PA8.2.S1</t>
  </si>
  <si>
    <t xml:space="preserve">Percentage of adult population (aged 25-64) participating in education and training - unemployed </t>
  </si>
  <si>
    <t>Unemployed in educ./ traing (25-64)</t>
  </si>
  <si>
    <t>Unempl. in educ./ training (25-64)</t>
  </si>
  <si>
    <t>Percentage of adult population aged 25 to 64 participating in education and training - unemployed</t>
  </si>
  <si>
    <t>% (of unemployed 25-64)</t>
  </si>
  <si>
    <t>trng_lfse_02</t>
  </si>
  <si>
    <t>PA8.2.S2</t>
  </si>
  <si>
    <t>Percentage of adult population (aged 25-64) participating in education and training - employed</t>
  </si>
  <si>
    <t>Employed in educ./ traing (25-64)</t>
  </si>
  <si>
    <t>Empl. in educ./ training (25-64)</t>
  </si>
  <si>
    <t>Percentage of adult population aged 25 to 64 participating in education and training - employed</t>
  </si>
  <si>
    <t>% (of employed 25-64)</t>
  </si>
  <si>
    <t>PA8.2.S3</t>
  </si>
  <si>
    <t>Percentage of adult population (aged 25-64) participating in education and training - inactive</t>
  </si>
  <si>
    <t>Inactive in educ./ traing (25-64)</t>
  </si>
  <si>
    <t>Inact. in educ./ training (25-64)</t>
  </si>
  <si>
    <t>Percentage of adult population aged 25 to 64 participating in education and training - inactive</t>
  </si>
  <si>
    <t>% (of inactive 25-64)</t>
  </si>
  <si>
    <t>PA8.2.S4</t>
  </si>
  <si>
    <t xml:space="preserve">Public spending on human resources – total public expenditure in education as % of GDP </t>
  </si>
  <si>
    <t xml:space="preserve">Public spending on human resources (expenditure in education as % GDP) </t>
  </si>
  <si>
    <t xml:space="preserve">Public spend. on human resources (exp in educ. - % GDP) </t>
  </si>
  <si>
    <t>Public spending on human resources – total public expenditure in education as % of GDP</t>
  </si>
  <si>
    <t>Eurostat, UOE</t>
  </si>
  <si>
    <t>educ_figdp</t>
  </si>
  <si>
    <t>indic_ed=FP01_1</t>
  </si>
  <si>
    <t>PA8.2.S5</t>
  </si>
  <si>
    <t xml:space="preserve">Transitions in labour status and pay level </t>
  </si>
  <si>
    <r>
      <t xml:space="preserve">(Fraction of </t>
    </r>
    <r>
      <rPr>
        <sz val="8"/>
        <color rgb="FFFF0000"/>
        <rFont val="Calibri"/>
        <family val="2"/>
      </rPr>
      <t>individuals</t>
    </r>
    <r>
      <rPr>
        <sz val="8"/>
        <rFont val="Calibri"/>
        <family val="2"/>
      </rPr>
      <t xml:space="preserve"> with the same or higher qualification level (employment status and pay) as previous year)</t>
    </r>
  </si>
  <si>
    <t>Transitions in labour status and pay level</t>
  </si>
  <si>
    <r>
      <t xml:space="preserve">% (of </t>
    </r>
    <r>
      <rPr>
        <sz val="8"/>
        <color rgb="FFFF0000"/>
        <rFont val="Calibri"/>
        <family val="2"/>
      </rPr>
      <t>popn 16-64</t>
    </r>
    <r>
      <rPr>
        <sz val="8"/>
        <rFont val="Calibri"/>
        <family val="2"/>
      </rPr>
      <t>)</t>
    </r>
  </si>
  <si>
    <t>ilc_lvhl35</t>
  </si>
  <si>
    <t>trans1y=TO_GEQUA</t>
  </si>
  <si>
    <t>wstatus=POP</t>
  </si>
  <si>
    <t>PA8.2.C1</t>
  </si>
  <si>
    <t>Y25-64.M</t>
  </si>
  <si>
    <t>Percentage of adult population participating in education and training (aged 25-64) - men</t>
  </si>
  <si>
    <t>Life long learning men (25-64)</t>
  </si>
  <si>
    <t>% (of men 25-64)</t>
  </si>
  <si>
    <t>Y25_64.T</t>
  </si>
  <si>
    <t>Percentage of adult population participating in education and training (aged 25-64) - women</t>
  </si>
  <si>
    <t>Life long learning women (25-64)</t>
  </si>
  <si>
    <t>Y25-34.T</t>
  </si>
  <si>
    <t>Percentage of adult population participating in education and training (aged 25-34) - total</t>
  </si>
  <si>
    <t>Life long learning (25-34)</t>
  </si>
  <si>
    <t>% (of popn 25-34)</t>
  </si>
  <si>
    <t>Y25-34.M</t>
  </si>
  <si>
    <t>Percentage of adult population participating in education and training (aged 25-34) - men</t>
  </si>
  <si>
    <t>Life long learning men (25-34)</t>
  </si>
  <si>
    <t>% (of men 25-34)</t>
  </si>
  <si>
    <t>Y25-34.F</t>
  </si>
  <si>
    <t>Percentage of adult population participating in education and training (aged 25-34) - women</t>
  </si>
  <si>
    <t>Life long learning women (25-34)</t>
  </si>
  <si>
    <t>% (of women 25-34)</t>
  </si>
  <si>
    <t>Y35-44.T</t>
  </si>
  <si>
    <t>Percentage of adult population participating in education and training (aged 35-44) - total</t>
  </si>
  <si>
    <t>Life long learning (35-44)</t>
  </si>
  <si>
    <t>% (of popn 35-44)</t>
  </si>
  <si>
    <t>Y35-44.M</t>
  </si>
  <si>
    <t>Percentage of adult population participating in education and training (aged 35-44) - men</t>
  </si>
  <si>
    <t>Life long learning men (35-44)</t>
  </si>
  <si>
    <t>% (of men 35-44)</t>
  </si>
  <si>
    <t>Y35-44.F</t>
  </si>
  <si>
    <t>Percentage of adult population participating in education and training (aged 35-44) - women</t>
  </si>
  <si>
    <t>Life long learning women (35-44)</t>
  </si>
  <si>
    <t>% (of women 35-44)</t>
  </si>
  <si>
    <t>Y45-54.T</t>
  </si>
  <si>
    <t>Percentage of adult population participating in education and training (aged 45-54) - total</t>
  </si>
  <si>
    <t>Life long learning (45-54)</t>
  </si>
  <si>
    <t>% (of popn 45-54)</t>
  </si>
  <si>
    <t>age=Y45-54</t>
  </si>
  <si>
    <t>Y45-54.M</t>
  </si>
  <si>
    <t>Percentage of adult population participating in education and training (aged 45-54) - men</t>
  </si>
  <si>
    <t>Life long learning men (45-54)</t>
  </si>
  <si>
    <t>% (of men 45-54)</t>
  </si>
  <si>
    <t>Y45-54.F</t>
  </si>
  <si>
    <t>Percentage of adult population participating in education and training (aged 45-54) - women</t>
  </si>
  <si>
    <t>Life long learning women (45-54)</t>
  </si>
  <si>
    <t>% (of women 45-54)</t>
  </si>
  <si>
    <t>Y55-64.T</t>
  </si>
  <si>
    <t>Percentage of adult population participating in education and training (aged 55-64) - total</t>
  </si>
  <si>
    <t>Life long learning (55-64)</t>
  </si>
  <si>
    <t>Y55-64.M</t>
  </si>
  <si>
    <t>Percentage of adult population participating in education and training (aged 55-64) - men</t>
  </si>
  <si>
    <t>Life long learning men (55-64)</t>
  </si>
  <si>
    <t>Y55-64.F</t>
  </si>
  <si>
    <t>Percentage of adult population participating in education and training (aged 55-64) - women</t>
  </si>
  <si>
    <t>Life long learning women (55-64)</t>
  </si>
  <si>
    <t>PA8.2.C2</t>
  </si>
  <si>
    <t xml:space="preserve">Investment by enterprises in training of adults </t>
  </si>
  <si>
    <t>CVTS</t>
  </si>
  <si>
    <t>PA8.2.C3</t>
  </si>
  <si>
    <t xml:space="preserve">Participation in continuous vocational training </t>
  </si>
  <si>
    <t>PA8.2.C4</t>
  </si>
  <si>
    <t xml:space="preserve">E-skills of adults - Computer skills </t>
  </si>
  <si>
    <t xml:space="preserve">ICT household survey </t>
  </si>
  <si>
    <t>PA8.2.C5</t>
  </si>
  <si>
    <t xml:space="preserve">E-skills of adults - Internet skills </t>
  </si>
  <si>
    <t>PA9.1.O1</t>
  </si>
  <si>
    <t>9a</t>
  </si>
  <si>
    <t>Early leavers from education and training (aged 18-24) - total</t>
  </si>
  <si>
    <t>Early leavers from education and training (18-24)</t>
  </si>
  <si>
    <t>Early leavers from educ. (18-24)</t>
  </si>
  <si>
    <t>Early leavers from education and training</t>
  </si>
  <si>
    <t>% (of popn 18-24)</t>
  </si>
  <si>
    <t>edat_lfse_14</t>
  </si>
  <si>
    <t>PA9.1.S1</t>
  </si>
  <si>
    <t>Share of children between 4 years old and the age of starting compulsory education that participate in early childhood education</t>
  </si>
  <si>
    <t>Share of children in early education (between 4 years and age of compulsory education)</t>
  </si>
  <si>
    <t>Early educ (4y to age of compuls.educ)</t>
  </si>
  <si>
    <t>Share of children between 4 years old and the age of starting compulsory primary education that participate in early childhood education</t>
  </si>
  <si>
    <t>% (of children aged 4 to mandatory school age)</t>
  </si>
  <si>
    <t>educ_ipart</t>
  </si>
  <si>
    <t>indic_ed=P02_0</t>
  </si>
  <si>
    <t>PA9.1.S2</t>
  </si>
  <si>
    <t>NEET rates for age group 15-24 - total</t>
  </si>
  <si>
    <t>NEET (age group 15-24)</t>
  </si>
  <si>
    <t>PA9.1.S3</t>
  </si>
  <si>
    <t>Difference in employment rate for low and medium education attainment (20-64)</t>
  </si>
  <si>
    <t>Difference in ER for low-medium educ (20-64)</t>
  </si>
  <si>
    <t>empl_er_gap_educ_lw_md</t>
  </si>
  <si>
    <t>['lfsa_ergaed',['age=Y20-64','isced11=ED0-2','sex=T','unit=PC']]</t>
  </si>
  <si>
    <t>['lfsa_ergaed',['age=Y20-64','isced11=ED3_4','sex=T','unit=PC']]</t>
  </si>
  <si>
    <t>PA9.1.S4</t>
  </si>
  <si>
    <t>Share of women aged 45-54 with low educational attainment</t>
  </si>
  <si>
    <t>Share women (45-54) with low education</t>
  </si>
  <si>
    <t>PA9.1.S5</t>
  </si>
  <si>
    <t>Annual expenditure in primary (ISCED 1) and secondary (ISCED 2-4) education per capita age group 6-18</t>
  </si>
  <si>
    <t>Annual expenditure primary and secondary per capita (6-18)</t>
  </si>
  <si>
    <t>ratio (expenditure/GDP)</t>
  </si>
  <si>
    <t>Eurostat, EU Labour Force Survey, National Accounts and Education statistics</t>
  </si>
  <si>
    <t>educ_exp0_4</t>
  </si>
  <si>
    <t>PA9.1.S6</t>
  </si>
  <si>
    <t>Participation in VET for people with secondary educational attainment</t>
  </si>
  <si>
    <t xml:space="preserve">VET secondary education </t>
  </si>
  <si>
    <t>% (of popn 30-36)</t>
  </si>
  <si>
    <t>educ_ipart_s</t>
  </si>
  <si>
    <t>indic_ed=PS01_2</t>
  </si>
  <si>
    <t>PA9.1.C1</t>
  </si>
  <si>
    <t>Early leavers from education and training - men</t>
  </si>
  <si>
    <t>Early leavers from education and training men (18-24)</t>
  </si>
  <si>
    <t>Early leavers from educ. men (18-24)</t>
  </si>
  <si>
    <t>% (of men 18-24)</t>
  </si>
  <si>
    <t>t2020_40</t>
  </si>
  <si>
    <t>Early leavers from education and training - women</t>
  </si>
  <si>
    <t>Early leavers from education and training women (18-24)</t>
  </si>
  <si>
    <t>Early leavers from educ. women (18-24)</t>
  </si>
  <si>
    <t>% (of women 18-24)</t>
  </si>
  <si>
    <t>Early leavers from education and training - nationals</t>
  </si>
  <si>
    <t>Early leavers from education and training nationals</t>
  </si>
  <si>
    <t>Early leavers from education and training nationals (18-24)</t>
  </si>
  <si>
    <t>edat_lfse_01</t>
  </si>
  <si>
    <t>Early leavers from education and training - EU27_2020 nationals</t>
  </si>
  <si>
    <t>Early leavers from education and training other  EU27_2020 nationals</t>
  </si>
  <si>
    <t>Early leavers from education and training  EU27_2020 nationals (18-24)</t>
  </si>
  <si>
    <t>% (of EU nationals)</t>
  </si>
  <si>
    <t>NONEU27_2020</t>
  </si>
  <si>
    <t>Early leavers from education and training - non-EU nationals</t>
  </si>
  <si>
    <t>Early leavers from education and training non- EU27_2020 nationals</t>
  </si>
  <si>
    <t>Early leavers from education and training non- EU27_2020 nationals (18-24)</t>
  </si>
  <si>
    <t>% (of non-EU nationals)</t>
  </si>
  <si>
    <t>SAME</t>
  </si>
  <si>
    <t>Early leavers from education and training - same born</t>
  </si>
  <si>
    <t>% (of same born)</t>
  </si>
  <si>
    <t>edat_lfse_02</t>
  </si>
  <si>
    <t>c_birth=NAT</t>
  </si>
  <si>
    <t>OTHEREU27_2020</t>
  </si>
  <si>
    <t>Early leavers from education and training - other EU27_2020 born</t>
  </si>
  <si>
    <t>Early leavers from education and training - other  EU27_2020 born</t>
  </si>
  <si>
    <t>% (of other EU born)</t>
  </si>
  <si>
    <t>c_birth=EU27_2020_FOR</t>
  </si>
  <si>
    <t>OUTEU27_2020</t>
  </si>
  <si>
    <t>Early leavers from education and training - non-EU27_2020 born</t>
  </si>
  <si>
    <t>Early leavers from education and training - non- EU27_2020 born</t>
  </si>
  <si>
    <t>% (of non-EU born)</t>
  </si>
  <si>
    <t>PA9.1.C2</t>
  </si>
  <si>
    <t>NEET.M</t>
  </si>
  <si>
    <t>NEET rates for age group 15-24 - men</t>
  </si>
  <si>
    <t>NEET.F</t>
  </si>
  <si>
    <t>NEET rates for age group 15-24 - women</t>
  </si>
  <si>
    <t>PA9.1.C3</t>
  </si>
  <si>
    <t>Difference in employment rate for low and medium education attainment (20-64) - men</t>
  </si>
  <si>
    <t>Difference in ER for low-medium educ (20-64)-men</t>
  </si>
  <si>
    <t>empl_er_gap_educ_lw_md_m</t>
  </si>
  <si>
    <t>['lfsa_ergaed',['age=Y20-64','isced11=ED0-2','sex=M','unit=PC']]</t>
  </si>
  <si>
    <t>['lfsa_ergaed',['age=Y20-64','isced11=ED3_4','sex=M','unit=PC']]</t>
  </si>
  <si>
    <t>Difference in employment rate for low and medium education attainment (20-64) -women</t>
  </si>
  <si>
    <t>Difference in ER for low-medium educ (20-64)-women</t>
  </si>
  <si>
    <t>empl_er_gap_educ_lw_md_w</t>
  </si>
  <si>
    <t>['lfsa_ergaed',['age=Y20-64','isced11=ED0-2','sex=F','unit=PC']]</t>
  </si>
  <si>
    <t>['lfsa_ergaed',['age=Y20-64','isced11=ED3_4','sex=F','unit=PC']]</t>
  </si>
  <si>
    <t>PA9.1.C4</t>
  </si>
  <si>
    <t>Participation in VET for people with secondary educational attainment-men</t>
  </si>
  <si>
    <t>VET secondary education-men</t>
  </si>
  <si>
    <t>Participation in VET for people with secondary educational attainment -women</t>
  </si>
  <si>
    <t>VET secondary education-women</t>
  </si>
  <si>
    <t>PA9.2.O1</t>
  </si>
  <si>
    <t>Completion of tertiary or equivalent education (aged 30-34) - total</t>
  </si>
  <si>
    <t>Completion of tertiary or equivalent education (30-34)</t>
  </si>
  <si>
    <t>Tertiary education (30-34)</t>
  </si>
  <si>
    <t>Completion of tertiary or equivalent education in the age group 30-34</t>
  </si>
  <si>
    <t>Eurostat, EU labour Force Survey</t>
  </si>
  <si>
    <t>t2020_41</t>
  </si>
  <si>
    <t>age=Y30-34</t>
  </si>
  <si>
    <t>PA9.2.S1</t>
  </si>
  <si>
    <t>READ</t>
  </si>
  <si>
    <t>Share of low-achieving 15-years olds in reading</t>
  </si>
  <si>
    <t>Share of low-achieving (15y) in reading</t>
  </si>
  <si>
    <t>Share of low-achieving 15-years olds in reading, mathematics and science</t>
  </si>
  <si>
    <t>% (of 15 yrs old)</t>
  </si>
  <si>
    <t>OECD, Pisa</t>
  </si>
  <si>
    <t>educ_outc_pisa</t>
  </si>
  <si>
    <t>field=READ</t>
  </si>
  <si>
    <t>MATH</t>
  </si>
  <si>
    <t>Share of low-achieving 15-years olds in mathematics</t>
  </si>
  <si>
    <t>Share of low-achieving (15y) in mathematics</t>
  </si>
  <si>
    <t>field=EF461</t>
  </si>
  <si>
    <t>SCIE</t>
  </si>
  <si>
    <t>Share of low-achieving 15-years olds in science</t>
  </si>
  <si>
    <t>Share of low-achieving (15y) in science</t>
  </si>
  <si>
    <t>field=SCI</t>
  </si>
  <si>
    <t>PA9.2.S2</t>
  </si>
  <si>
    <t>Difference in employment rate for medium and high education attainment (20-64)</t>
  </si>
  <si>
    <t>Difference ER for med-high educ (20-64)</t>
  </si>
  <si>
    <t>empl_er_gap_educ_md_hg</t>
  </si>
  <si>
    <t>['lfsa_ergaed',['age=Y20-64','isced11=ED5-8','sex=T','unit=PC']]</t>
  </si>
  <si>
    <t>PA9.2.S3</t>
  </si>
  <si>
    <t>Share of females aged 55-64 with tertiary education</t>
  </si>
  <si>
    <t>Females with tertiary education (55-64)</t>
  </si>
  <si>
    <t>% (of women)</t>
  </si>
  <si>
    <t>PA9.2.S4</t>
  </si>
  <si>
    <t>Annual expenditure in tertiary education (ISCED 5+6) per capita age group 20-24</t>
  </si>
  <si>
    <t>Annual expenditure high education per capita (20-24)</t>
  </si>
  <si>
    <t>educ_exp5_6</t>
  </si>
  <si>
    <t>PA9.2.S5</t>
  </si>
  <si>
    <t>Share of population aged 20-24 having completed at least upper secondary education</t>
  </si>
  <si>
    <t>Share of pop with at least upper secondary (20-24)</t>
  </si>
  <si>
    <t>% (of population)</t>
  </si>
  <si>
    <t>PA9.2.S6</t>
  </si>
  <si>
    <t>Completion rate of ISCED 5A</t>
  </si>
  <si>
    <t>PA9.2.C0</t>
  </si>
  <si>
    <t>TO REVIEW: Youth education attainment level – Percentage of the population aged 20-24 having attained at least upper secondary education</t>
  </si>
  <si>
    <t>PA9.2.C1</t>
  </si>
  <si>
    <t>HIGH.M</t>
  </si>
  <si>
    <t>Completion of tertiary or equivalent education (aged 30-34) - men</t>
  </si>
  <si>
    <t>Completion of tertiary or equivalent education men (30-34)</t>
  </si>
  <si>
    <t>Tertiary education men (30-34)</t>
  </si>
  <si>
    <t>% (of men 30-36)</t>
  </si>
  <si>
    <t>HIGH.F</t>
  </si>
  <si>
    <t>Completion of tertiary or equivalent education (aged 30-34) - women</t>
  </si>
  <si>
    <t>Completion of tertiary or equivalent education women (30-34)</t>
  </si>
  <si>
    <t>Tertiary education women (30-34)</t>
  </si>
  <si>
    <t>% (of women 30-36)</t>
  </si>
  <si>
    <t>Completion of tertiary or equivalent education (aged 30-34) - nationals</t>
  </si>
  <si>
    <t>edat_lfs_9911</t>
  </si>
  <si>
    <t>Completion of tertiary or equivalent education (aged 30-34) - other-EU nationals</t>
  </si>
  <si>
    <t>% (of other EU nationals)</t>
  </si>
  <si>
    <t>Completion of tertiary or equivalent education (aged 30-34) - non-EU nationals</t>
  </si>
  <si>
    <t>Completion of tertiary or equivalent education (aged 30-34) - same born</t>
  </si>
  <si>
    <t>edat_lfs_9912</t>
  </si>
  <si>
    <t>Completion of tertiary or equivalent education (aged 30-34) - other EU born</t>
  </si>
  <si>
    <t>Completion of tertiary or equivalent education (aged 30-34) - non-EU born</t>
  </si>
  <si>
    <t>PA9.2.C2</t>
  </si>
  <si>
    <t>Difference in employment rate for medium and high education attainment (20-64) - men</t>
  </si>
  <si>
    <t>Difference ER for med-high educ men (20-64)</t>
  </si>
  <si>
    <t>empl_er_gap_educ_md_hg_m</t>
  </si>
  <si>
    <t>['lfsa_ergaed',['age=Y20-64','isced11=ED5-8','sex=M','unit=PC']]</t>
  </si>
  <si>
    <t>Difference in employment rate for medium and high education attainment (20-64) - women</t>
  </si>
  <si>
    <t>Difference ER for med-high educ women (20-64)</t>
  </si>
  <si>
    <t>empl_er_gap_educ_md_hg_w</t>
  </si>
  <si>
    <t>['lfsa_ergaed',['age=Y20-64','isced11=ED5-8','sex=F','unit=PC']]</t>
  </si>
  <si>
    <t>PA9.2.C3</t>
  </si>
  <si>
    <t>Share of population aged 20-24 having completed at least upper secondary education - men</t>
  </si>
  <si>
    <t>Share of men with at least upper secondary(20-24)</t>
  </si>
  <si>
    <t>Share of pop with at least upper secondary men (20-24)</t>
  </si>
  <si>
    <t>Share of population aged 20-24 having completed at least upper secondary education - women</t>
  </si>
  <si>
    <t>Share of women with at least upper secondary(20-24)</t>
  </si>
  <si>
    <t>Share of pop with at least upper secondary women (20-24)</t>
  </si>
  <si>
    <t>graduates every 1000</t>
  </si>
  <si>
    <t>PA9.2.C4</t>
  </si>
  <si>
    <t>Tertiary graduates in science and technology per 1000 of population aged 20-29</t>
  </si>
  <si>
    <t>Tertiary graduates (age 20-29) in science in technology per 1000 habitants</t>
  </si>
  <si>
    <t>educ_thflds</t>
  </si>
  <si>
    <t>indic_ed=TC02_10</t>
  </si>
  <si>
    <t>PA10.O1</t>
  </si>
  <si>
    <t xml:space="preserve">Nominal unit labour cost - growth over 3 most recent periods </t>
  </si>
  <si>
    <t>Nom ULC growth over 3 years</t>
  </si>
  <si>
    <t>AVERAGE</t>
  </si>
  <si>
    <t>PA10.S1</t>
  </si>
  <si>
    <t xml:space="preserve">(Nominal) compensation per employee - growth over 3 most recent periods </t>
  </si>
  <si>
    <t>Nom comp. employees growth over 3 years</t>
  </si>
  <si>
    <t>Nom comp. employee grwth (3 y)</t>
  </si>
  <si>
    <t>(Nominal) compensation per employee - growth over 3 most recent periods</t>
  </si>
  <si>
    <t>AMECO</t>
  </si>
  <si>
    <t>empl_nama_10_nom_comp_employees_3y_gr</t>
  </si>
  <si>
    <t>100*(((a/b)/(c/d))-1)</t>
  </si>
  <si>
    <t>['nama_10_a10',['nace_r2=TOTAL','na_item=D1','unit=CP_MNAC']]</t>
  </si>
  <si>
    <t>['nama_10_a10_e',['nace_r2=TOTAL','na_item=SAL_DC','unit=THS_PER']]</t>
  </si>
  <si>
    <t>['nama_10_a10',['nace_r2=TOTAL','na_item=D1','unit=CP_MNAC'],-3]</t>
  </si>
  <si>
    <t>['nama_10_a10_e',['nace_r2=TOTAL','na_item=SAL_DC','unit=THS_PER'],-3]</t>
  </si>
  <si>
    <t>PA10.S2</t>
  </si>
  <si>
    <t>Labour productivity growth - GDP per employed person - growth over 3 most recent periods</t>
  </si>
  <si>
    <t>PA10.C1</t>
  </si>
  <si>
    <t xml:space="preserve">Real unit labour cost - growth over 3 most recent periods </t>
  </si>
  <si>
    <t>Real ULC growth over 3 years</t>
  </si>
  <si>
    <t>Real ULC grwth (3 yrs)</t>
  </si>
  <si>
    <t>Real unit labour cost - growth over 3 most recent periods</t>
  </si>
  <si>
    <t>empl_rulc_grw</t>
  </si>
  <si>
    <t>(((a/b)/(c/d))/((e/f)/(g/h))-1)*100</t>
  </si>
  <si>
    <t>['nama_10_gdp',['na_item=B1GQ','unit=CP_MNAC']]</t>
  </si>
  <si>
    <t>['nama_10_a10_e',['nace_r2=TOTAL','na_item=EMP_DC','unit=THS_PER']]</t>
  </si>
  <si>
    <t>['nama_10_gdp',['na_item=B1GQ','unit=CP_MNAC'],-3]</t>
  </si>
  <si>
    <t>['nama_10_a10_e',['nace_r2=TOTAL','na_item=EMP_DC','unit=THS_PER'],-3]</t>
  </si>
  <si>
    <t>PA10.C2</t>
  </si>
  <si>
    <t xml:space="preserve">Real effective exchange rate (relative to 37 industrial countries) - growth over 3 most recent periods </t>
  </si>
  <si>
    <t xml:space="preserve">Real effective exchange rate (relative to 35 industrial countries) - growth over 3 most recent periods </t>
  </si>
  <si>
    <t>empl_ert_eff_ic_a_REER37ULCT_3y_gr</t>
  </si>
  <si>
    <t>PA11.O1</t>
  </si>
  <si>
    <t>People at-risk-of poverty or social exclusion - total</t>
  </si>
  <si>
    <t>People at-risk-of poverty or exclusion</t>
  </si>
  <si>
    <t>At-risk of poverty &amp; soc. exclus. (total popn)</t>
  </si>
  <si>
    <t>People at risk of poverty or exclusion</t>
  </si>
  <si>
    <t>% (of total popn)</t>
  </si>
  <si>
    <t>ilc_peps01n</t>
  </si>
  <si>
    <t>PA11.S1</t>
  </si>
  <si>
    <t>11a</t>
  </si>
  <si>
    <t>At-risk-of poverty rate (60% of median income) - total</t>
  </si>
  <si>
    <t>At-risk of poverty rate for total population</t>
  </si>
  <si>
    <t>At-risk of poverty rate (T)</t>
  </si>
  <si>
    <t>At risk of poverty rate (60% of median income) (+ value of threshold (in PPP))</t>
  </si>
  <si>
    <t>ilc_li02</t>
  </si>
  <si>
    <t>PA11.S2</t>
  </si>
  <si>
    <t>11b</t>
  </si>
  <si>
    <t>ilc_mddd11</t>
  </si>
  <si>
    <t>PA11.S3</t>
  </si>
  <si>
    <t>11c</t>
  </si>
  <si>
    <t>People (aged 0-59) living in (quasi-)jobless households - total</t>
  </si>
  <si>
    <t>(People living in households with very low work intensity)</t>
  </si>
  <si>
    <t>People in very low work intensity households total (0-59)</t>
  </si>
  <si>
    <t>People in low work intens. hh (T 0-59)</t>
  </si>
  <si>
    <t>People aged 0-59 living in jobless households (by sex)</t>
  </si>
  <si>
    <t>ilc_lvhl11</t>
  </si>
  <si>
    <t>unit=PC_Y_LT60</t>
  </si>
  <si>
    <t>People (aged 0-59) living in (quasi-)jobless households - men</t>
  </si>
  <si>
    <t>People in very low work intensity households men (0-59)</t>
  </si>
  <si>
    <t>People in low work intens. hh (M 0-59)</t>
  </si>
  <si>
    <t>% (of male popn)</t>
  </si>
  <si>
    <t>People (aged 0-59) living in (quasi-)jobless households - women</t>
  </si>
  <si>
    <t>People in very low work intensity households women (0-59)</t>
  </si>
  <si>
    <t>People in low work intens. hh (W 0-59)</t>
  </si>
  <si>
    <t>% (of female popn)</t>
  </si>
  <si>
    <t>PA11.S4</t>
  </si>
  <si>
    <t>11d</t>
  </si>
  <si>
    <t>Impact of social transfers (other than pensions) in reducing poverty</t>
  </si>
  <si>
    <t>Impact of soc. transf. (excl pensions) in reducing poverty (total)</t>
  </si>
  <si>
    <t>Impact of soc. transf. (excl pensions) in red. poverty (T)</t>
  </si>
  <si>
    <t>% reduction in risk of poverty</t>
  </si>
  <si>
    <t>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</si>
  <si>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empl_redc_poverty_no_pensions</t>
  </si>
  <si>
    <t>100*((a-b)/a)</t>
  </si>
  <si>
    <t>['ilc_li10',['age=TOTAL','indic_il=LI_R_MD60BT','sex=T']]</t>
  </si>
  <si>
    <t>['ilc_li02',['age=TOTAL','indic_il=LI_R_MD60','sex=T','unit=PC']]</t>
  </si>
  <si>
    <t>PA11.S5</t>
  </si>
  <si>
    <t>11e</t>
  </si>
  <si>
    <t>Impact of social transfers (incl pensions) in reducing poverty</t>
  </si>
  <si>
    <t>Impact of soc. transf. (incl pensions) in reducing poverty (total)</t>
  </si>
  <si>
    <t>Impact of soc. transf. (incl pensions) in red. poverty (T)</t>
  </si>
  <si>
    <t>empl_redc_poverty_incl_pensions</t>
  </si>
  <si>
    <t>['ilc_li09',['age=TOTAL','indic_il=LI_R_MD60BTP','sex=T']]</t>
  </si>
  <si>
    <t>PA11.S6</t>
  </si>
  <si>
    <t>At-risk of poverty rate for population living in (quasi-)jobless households</t>
  </si>
  <si>
    <t>At-risk of pov. rate for pop. living in (quasi-)jobless hhs</t>
  </si>
  <si>
    <t>ilc_li06</t>
  </si>
  <si>
    <t>workint=WI0-02</t>
  </si>
  <si>
    <t>hhtyp=TOTAL</t>
  </si>
  <si>
    <t>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</si>
  <si>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PA11.S8</t>
  </si>
  <si>
    <t>11g</t>
  </si>
  <si>
    <t>Relative median poverty risk gap</t>
  </si>
  <si>
    <t>Difference between the at-risk-of-poverty threshold (set at 60 % of the national median equivalised disposable income after social transfers) and the median equivalised disposable income of persons below the same at-risk-of-poverty threshold, expressed as a percentage of the at-risk-of-poverty threshold.</t>
  </si>
  <si>
    <t>Poverty gap</t>
  </si>
  <si>
    <t>ilc_li11</t>
  </si>
  <si>
    <t>indic_il=LI_GAP_MD60</t>
  </si>
  <si>
    <t>PA11.S9</t>
  </si>
  <si>
    <t>Persistent at-risk-of-poverty rate</t>
  </si>
  <si>
    <t>ilc_li21</t>
  </si>
  <si>
    <t>indic_il=LIP_MD60</t>
  </si>
  <si>
    <t>PA11.S10</t>
  </si>
  <si>
    <t>S80/S20</t>
  </si>
  <si>
    <t>ilc_di11</t>
  </si>
  <si>
    <t>unit=RAT</t>
  </si>
  <si>
    <t>PA11.S11</t>
  </si>
  <si>
    <t>S80/S50</t>
  </si>
  <si>
    <t>ilc_di11d</t>
  </si>
  <si>
    <t>PA11.S12</t>
  </si>
  <si>
    <t>S50/S20</t>
  </si>
  <si>
    <t>ilc_di11e</t>
  </si>
  <si>
    <t>PA11.S13</t>
  </si>
  <si>
    <t>S40/S100</t>
  </si>
  <si>
    <t>ilc_di11f</t>
  </si>
  <si>
    <t>PA11.S14</t>
  </si>
  <si>
    <t>Housing cost overburden</t>
  </si>
  <si>
    <t>ilc_lvho07a</t>
  </si>
  <si>
    <t>incgrp=TOTAL</t>
  </si>
  <si>
    <t>PA11.S15</t>
  </si>
  <si>
    <t>11h</t>
  </si>
  <si>
    <t>Housing Deprivation</t>
  </si>
  <si>
    <t>(The share of the population lacking at least one of the 4 housing deprivation items)</t>
  </si>
  <si>
    <t>empl_hous_deprv</t>
  </si>
  <si>
    <t>100-a</t>
  </si>
  <si>
    <t>['ilc_mddd04b',['age=TOTAL','n_item=0','sex=T','unit=PC']]</t>
  </si>
  <si>
    <t>PA11.C1</t>
  </si>
  <si>
    <t>Poverty threshold (60% of median income) - value of threshold (in PPS)</t>
  </si>
  <si>
    <t>(Value of the poverty threshold (at 60% of median income) in PPS, for the case of a single person)</t>
  </si>
  <si>
    <t>At-risk of poverty rate threshold (PPS)</t>
  </si>
  <si>
    <t>At-risk of poverty rate thresh. (PPS)</t>
  </si>
  <si>
    <t>ilc_li01</t>
  </si>
  <si>
    <t>indic_il=LI_C_MD60</t>
  </si>
  <si>
    <t>hhtyp=A1</t>
  </si>
  <si>
    <t>currency=PPS</t>
  </si>
  <si>
    <t>PA11.C2</t>
  </si>
  <si>
    <t>(Income quintile share ratio: the ratio of total income received by the 20 % of the population with the highest income (top quintile) to that received by the 20 % of the population with the lowest income (lowest quintile). Income must be understood as equivalised disposable income.)</t>
  </si>
  <si>
    <t>PA11.C3</t>
  </si>
  <si>
    <t>Current and Projected total public social expenditure</t>
  </si>
  <si>
    <t>Eurostat, ESSPROS and EPC/AWG (under preparation)</t>
  </si>
  <si>
    <t>PA11.C4</t>
  </si>
  <si>
    <t>Employment rate (15-64) total</t>
  </si>
  <si>
    <t>(Employment rate of the working age population aged 15-64)</t>
  </si>
  <si>
    <t>Empl Rate 15-64</t>
  </si>
  <si>
    <t>% (of population 15-64)</t>
  </si>
  <si>
    <t>Employment rate (15-64) men</t>
  </si>
  <si>
    <t>(Employment rate of working age men aged 15-64)</t>
  </si>
  <si>
    <t>Empl Rate 15-64 men</t>
  </si>
  <si>
    <t>% (of male population 15-64)</t>
  </si>
  <si>
    <t>Employment rate (15-64) women</t>
  </si>
  <si>
    <t>(Employment rate of working age women aged 15-64)</t>
  </si>
  <si>
    <t>Empl Rate 15-64 women</t>
  </si>
  <si>
    <t>% (of female population 15-64)</t>
  </si>
  <si>
    <t>PA11.C5</t>
  </si>
  <si>
    <t>Social protection expenditure by function (% of GDP) - Total</t>
  </si>
  <si>
    <t>Eurostat, ESSPROS</t>
  </si>
  <si>
    <t>spr_exp_sum</t>
  </si>
  <si>
    <t>spdeps=TOTALNOREROUTE</t>
  </si>
  <si>
    <t>Social protection expenditure by function (% of GDP) - Social protection benefits</t>
  </si>
  <si>
    <t>spdeps=SPBENEFNOREROUTE</t>
  </si>
  <si>
    <t>Social protection expenditure by function (% of GDP) - Admin costs</t>
  </si>
  <si>
    <t>spdeps=ADMIN</t>
  </si>
  <si>
    <t>Social protection expenditure by function (% of GDP) - Other expenditure</t>
  </si>
  <si>
    <t>spdeps=OTHER</t>
  </si>
  <si>
    <t>Social protection expenditure by function (% of GDP) - Sickness/Healthcare</t>
  </si>
  <si>
    <t>spdeps=SICK</t>
  </si>
  <si>
    <t>Social protection expenditure by function (% of GDP) - Disability</t>
  </si>
  <si>
    <t>spdeps=DISA</t>
  </si>
  <si>
    <t>Social protection expenditure by function (% of GDP) - Old age</t>
  </si>
  <si>
    <t>spdeps=OLD</t>
  </si>
  <si>
    <t>Social protection expenditure by function (% of GDP) - Survivors</t>
  </si>
  <si>
    <t>spdeps=SURVIV</t>
  </si>
  <si>
    <t>Social protection expenditure by function (% of GDP) - Family/Children</t>
  </si>
  <si>
    <t>spdeps=FAM</t>
  </si>
  <si>
    <t>Social protection expenditure by function (% of GDP) - Unemployment</t>
  </si>
  <si>
    <t>spdeps=UNEMPLOY</t>
  </si>
  <si>
    <t>Social protection expenditure by function (% of GDP) - Housing</t>
  </si>
  <si>
    <t>spdeps=HOUSE</t>
  </si>
  <si>
    <t>Social protection expenditure by function (% of GDP) - Social exclusion n.e.c.</t>
  </si>
  <si>
    <t>spdeps=EXCLU</t>
  </si>
  <si>
    <t>PA11.C6</t>
  </si>
  <si>
    <t>Median relative income ratio of elderly people (65+)</t>
  </si>
  <si>
    <t xml:space="preserve">(The ratio between the median equivalised disposable income of persons aged 65 or over and the median equivalised disposable income of persons aged between 0 and 64.) 
</t>
  </si>
  <si>
    <t>Median rel inc of elderly (65+)</t>
  </si>
  <si>
    <t>ilc_pnp2</t>
  </si>
  <si>
    <t>indic_il=R_GE65_LT65</t>
  </si>
  <si>
    <t>PA11.C7</t>
  </si>
  <si>
    <r>
      <t xml:space="preserve">Aggregate replacement ratio </t>
    </r>
    <r>
      <rPr>
        <i/>
        <sz val="8"/>
        <rFont val="Calibri"/>
        <family val="2"/>
      </rPr>
      <t>(excluding other social benefits)</t>
    </r>
  </si>
  <si>
    <t>(The ratio of the median individual gross pensions of 65-74 age category relative to median individual gross earnings of 50-59 age category, excluding other social benefits. For 2004-2005 data, aggregate income replacement ratio is based on net income components for ES, EL, IT, LV, PT. EU aggregate figures are calculated as population-weighted averages of national values.)</t>
  </si>
  <si>
    <r>
      <t xml:space="preserve">Aggregate replacement ratio </t>
    </r>
    <r>
      <rPr>
        <i/>
        <sz val="8"/>
        <rFont val="Calibri"/>
        <family val="2"/>
      </rPr>
      <t>(excl other social benefits)</t>
    </r>
  </si>
  <si>
    <r>
      <t xml:space="preserve">Aggr. replacement ratio </t>
    </r>
    <r>
      <rPr>
        <i/>
        <sz val="8"/>
        <rFont val="Calibri"/>
        <family val="2"/>
      </rPr>
      <t>(excl other social benefits)</t>
    </r>
  </si>
  <si>
    <t>ilc_pnp3</t>
  </si>
  <si>
    <t>PA11.C8</t>
  </si>
  <si>
    <t>Healthy life years at birth - men</t>
  </si>
  <si>
    <t>(Healthy Life Years (HLY) at birth measures the number of years that a person at birth is still expected to live in a healthy condition. HLY is a health expectancy indicator which combines information on mortality and morbidity. A healthy condition is defined by the absence of limitations in functioning/disability. The indicator is also called disability-free life expectancy (DFLE).)</t>
  </si>
  <si>
    <t>Healthy life years - men</t>
  </si>
  <si>
    <t>indic_he=HLY_0</t>
  </si>
  <si>
    <t>Healthy life years at birth - women</t>
  </si>
  <si>
    <t>Healthy life years - women</t>
  </si>
  <si>
    <t>PA11.C9</t>
  </si>
  <si>
    <t>Life expectancy at birth - men</t>
  </si>
  <si>
    <t>(Life expectancy at birth is defined as the mean number of years still to be lived by a person at birth - , if subjected throughout the rest of his or her life to the current mortality conditions.)</t>
  </si>
  <si>
    <t>Life exp at birth - men</t>
  </si>
  <si>
    <t>indic_he=LE_0</t>
  </si>
  <si>
    <t>Life expectancy at birth - women</t>
  </si>
  <si>
    <t>Life exp at birth - women</t>
  </si>
  <si>
    <t>PA11.C10</t>
  </si>
  <si>
    <t>Life expectancy (by socioeconomic status)</t>
  </si>
  <si>
    <t>PA11.C11</t>
  </si>
  <si>
    <t>Unmet need for medical care by income quintile - total</t>
  </si>
  <si>
    <t>(Share of the population perceiving an unmet need for medical examination or treatment. Reasons include problems of access (could not afford to, waiting list, too far to travel) or other (could not take time, fear, wanted to wait and see, didn't know any good doctor or specialist, other).)</t>
  </si>
  <si>
    <t>Unmet need for medical care - total</t>
  </si>
  <si>
    <t>Unmet need for med care - total</t>
  </si>
  <si>
    <t>empl_unmet_medical_tot</t>
  </si>
  <si>
    <t>['hlth_silc_08',['age=Y_GE16','quantile=TOTAL','reason=NO_UNMET','sex=T','unit=PC']]</t>
  </si>
  <si>
    <t>Q1</t>
  </si>
  <si>
    <t>Unmet need for medical care by income quintile - Q1</t>
  </si>
  <si>
    <t>Unmet need for medical care - quintile 1</t>
  </si>
  <si>
    <t>Unmet need for med care - q1</t>
  </si>
  <si>
    <t>% (of popn in q1)</t>
  </si>
  <si>
    <t>empl_unmet_medical_Q1</t>
  </si>
  <si>
    <t>['hlth_silc_08',['age=Y_GE16','quantile=QU1','reason=NO_UNMET','sex=T','unit=PC']]</t>
  </si>
  <si>
    <t>Q2</t>
  </si>
  <si>
    <t>Unmet need for medical care by income quintile - Q2</t>
  </si>
  <si>
    <t>Unmet need for medical care - quintile 2</t>
  </si>
  <si>
    <t>Unmet need for med care - q2</t>
  </si>
  <si>
    <t>% (of popn in q2)</t>
  </si>
  <si>
    <t>empl_unmet_medical_Q2</t>
  </si>
  <si>
    <t>['hlth_silc_08',['age=Y_GE16','quantile=QU2','reason=NO_UNMET','sex=T','unit=PC']]</t>
  </si>
  <si>
    <t>Q3</t>
  </si>
  <si>
    <t>Unmet need for medical care by income quintile - Q3</t>
  </si>
  <si>
    <t>Unmet need for medical care - quintile 3</t>
  </si>
  <si>
    <t>Unmet need for med care - q3</t>
  </si>
  <si>
    <t>% (of popn in q3)</t>
  </si>
  <si>
    <t>empl_unmet_medical_Q3</t>
  </si>
  <si>
    <t>['hlth_silc_08',['age=Y_GE16','quantile=QU3','reason=NO_UNMET','sex=T','unit=PC']]</t>
  </si>
  <si>
    <t>Q4</t>
  </si>
  <si>
    <t>Unmet need for medical care by income quintile - Q4</t>
  </si>
  <si>
    <t>Unmet need for medical care - quintile 4</t>
  </si>
  <si>
    <t>Unmet need for med care - q4</t>
  </si>
  <si>
    <t>% (of popn in q4)</t>
  </si>
  <si>
    <t>empl_unmet_medical_Q4</t>
  </si>
  <si>
    <t>['hlth_silc_08',['age=Y_GE16','quantile=QU4','reason=NO_UNMET','sex=T','unit=PC']]</t>
  </si>
  <si>
    <t>Q5</t>
  </si>
  <si>
    <t>Unmet need for medical care by income quintile - Q5</t>
  </si>
  <si>
    <t>Unmet need for medical care - quintile 5</t>
  </si>
  <si>
    <t>Unmet need for med care - q5</t>
  </si>
  <si>
    <t>% (of popn in q5)</t>
  </si>
  <si>
    <t>empl_unmet_medical_Q5</t>
  </si>
  <si>
    <t>['hlth_silc_08',['age=Y_GE16','quantile=QU5','reason=NO_UNMET','sex=T','unit=PC']]</t>
  </si>
  <si>
    <t>PA11.C12</t>
  </si>
  <si>
    <t>Care utilisation: Doctor consultations</t>
  </si>
  <si>
    <t>Doctor consultations per capita</t>
  </si>
  <si>
    <t>consultations per capita</t>
  </si>
  <si>
    <t>OECD, Health Statistics</t>
  </si>
  <si>
    <t>consultations_per_capita</t>
  </si>
  <si>
    <t>indicator=CONSCOVI</t>
  </si>
  <si>
    <t>PA11.C13</t>
  </si>
  <si>
    <r>
      <t>AROP in hhs in which income is mainly from social benefits (</t>
    </r>
    <r>
      <rPr>
        <i/>
        <sz val="8"/>
        <color rgb="FFFF0000"/>
        <rFont val="Calibri"/>
        <family val="2"/>
      </rPr>
      <t>to be developed</t>
    </r>
    <r>
      <rPr>
        <sz val="8"/>
        <color rgb="FFFF0000"/>
        <rFont val="Calibri"/>
        <family val="2"/>
      </rPr>
      <t>)</t>
    </r>
  </si>
  <si>
    <t>PA11a.O1</t>
  </si>
  <si>
    <t>11i</t>
  </si>
  <si>
    <t>Children at-risk-of poverty or social exclusion (aged 0-17)</t>
  </si>
  <si>
    <t>At-risk of poverty and soc. exclus. (0-17)</t>
  </si>
  <si>
    <t>At-risk of poverty &amp; soc. exclus. children (0-17)</t>
  </si>
  <si>
    <t>Children at-risk-of poverty or exclusion (0-17)</t>
  </si>
  <si>
    <t>% (of popn 0-17)</t>
  </si>
  <si>
    <t>age=Y_LT18</t>
  </si>
  <si>
    <t>PA11a.S1</t>
  </si>
  <si>
    <t>At-risk-of poverty rate of children (aged 0-17)</t>
  </si>
  <si>
    <t>At-risk of poverty rate for children total (0-17)</t>
  </si>
  <si>
    <t>At-risk of poverty rate (0-17)</t>
  </si>
  <si>
    <t>At risk of poverty rate of children (0-17)</t>
  </si>
  <si>
    <t>PA11a.S2</t>
  </si>
  <si>
    <t>PA11a.S3</t>
  </si>
  <si>
    <t>Children (aged 0-17) living in (quasi-)jobless households</t>
  </si>
  <si>
    <t>(Children living in households with very low work intensity)</t>
  </si>
  <si>
    <t>Children in very low work intensity households total (0-17)</t>
  </si>
  <si>
    <t>Children in low work intens. Hhs</t>
  </si>
  <si>
    <t>Children (0-17) living in jobless households</t>
  </si>
  <si>
    <t>PA11a.S4</t>
  </si>
  <si>
    <t>Impact of social transfers (other than pensions) in reducing child poverty</t>
  </si>
  <si>
    <t>Impact of soc. transf. (excl pensions) in reducing child poverty (0-17)</t>
  </si>
  <si>
    <t>Impact of soc. transf. (excl pensions) in red. child poverty</t>
  </si>
  <si>
    <t>% reduction in risk of poverty for children (0-17)</t>
  </si>
  <si>
    <t>empl_redc_poverty_no_pensions_child</t>
  </si>
  <si>
    <t>['ilc_li10',['age=Y_LT18','indic_il=LI_R_MD60BT','sex=T']]</t>
  </si>
  <si>
    <t>['ilc_li02',['age=Y_LT18','indic_il=LI_R_MD60','sex=T','unit=PC']]</t>
  </si>
  <si>
    <t>PA11a.S5</t>
  </si>
  <si>
    <t>Impact of social transfers (incl pensions) in reducing child poverty</t>
  </si>
  <si>
    <t>Impact of soc. transf. (incl pensions) in reducing child poverty (0-17)</t>
  </si>
  <si>
    <t>Impact of soc. transf. (incl pensions) in red. child poverty</t>
  </si>
  <si>
    <t>empl_redc_poverty_incl_pensions_child</t>
  </si>
  <si>
    <t>['ilc_li09',['age=Y_LT18','indic_il=LI_R_MD60BTP','sex=T']]</t>
  </si>
  <si>
    <t>PA11a.S6</t>
  </si>
  <si>
    <t>Relative median poverty risk gap (0-17)</t>
  </si>
  <si>
    <t>(The difference between the median equivalised total net income of persons below the at-risk-of-poverty threshold and the at-risk-of-poverty threshold, expressed as a percentage of the at-risk-of-poverty threshold.)</t>
  </si>
  <si>
    <t>Poverty Gap (0-17)</t>
  </si>
  <si>
    <t>PA11a.S7</t>
  </si>
  <si>
    <t>Housing cost overburden (0-17)</t>
  </si>
  <si>
    <t>PA11a.S8</t>
  </si>
  <si>
    <t>Housing deprivation (0-17)</t>
  </si>
  <si>
    <t>(The share of the child population (0-17) in households lacking at least one of the 4 housing deprivation items)</t>
  </si>
  <si>
    <t>empl_hous_deprv_0_17</t>
  </si>
  <si>
    <t>['ilc_mddd04b',['age=Y_LT18','n_item=0','sex=T','unit=PC']]</t>
  </si>
  <si>
    <t>PA11a.S9</t>
  </si>
  <si>
    <t xml:space="preserve">At-risk-of poverty rate of children living in household at work (0.2&lt;WI&lt;=0.55) </t>
  </si>
  <si>
    <t xml:space="preserve">At-risk-of poverty rate - children living in household at work (0.2&lt;WI&lt;=0.55) </t>
  </si>
  <si>
    <t>empl_AROP_child_wi_02_055</t>
  </si>
  <si>
    <t>(a*b+c*d)/(b+d)</t>
  </si>
  <si>
    <t>['ilc_li06',['age=Y_LT18','hhtyp=HH_DCH','indic_il=LI_R_MD60','sex=T','workint=WI02-045']]</t>
  </si>
  <si>
    <t>['ilc_lvps03',['age=Y_LT18','hhtyp=HH_DCH','sex=T','workint=WI02-045']]</t>
  </si>
  <si>
    <t>['ilc_li06',['age=Y_LT18','hhtyp=HH_DCH','indic_il=LI_R_MD60','sex=T','workint=WI045-055']]</t>
  </si>
  <si>
    <t>['ilc_lvps03',['age=Y_LT18','hhtyp=HH_DCH','sex=T','workint=WI045-055']]</t>
  </si>
  <si>
    <t>PA11a.S10</t>
  </si>
  <si>
    <t xml:space="preserve">At-risk-of poverty rate of children living in household at work (0.55&lt;WI&lt;=1) </t>
  </si>
  <si>
    <t xml:space="preserve">At-risk-of poverty rate - children living in household at work (0.55&lt;WI&lt;=1) </t>
  </si>
  <si>
    <t>empl_AROP_child_wi_055_1</t>
  </si>
  <si>
    <t>['ilc_li06',['age=Y_LT18','hhtyp=HH_DCH','indic_il=LI_R_MD60','sex=T','workint=WI055-085']]</t>
  </si>
  <si>
    <t>['ilc_lvps03',['age=Y_LT18','hhtyp=HH_DCH','sex=T','workint=WI055-085']]</t>
  </si>
  <si>
    <t>['ilc_li06',['age=Y_LT18','hhtyp=HH_DCH','indic_il=LI_R_MD60','sex=T','workint=WI085-1']]</t>
  </si>
  <si>
    <t>['ilc_lvps03',['age=Y_LT18','hhtyp=HH_DCH','sex=T','workint=WI085-1']]</t>
  </si>
  <si>
    <t>PA11a.C1</t>
  </si>
  <si>
    <t>ATWORK</t>
  </si>
  <si>
    <t xml:space="preserve">At-risk-of poverty rate of children living in household at work (WI&gt;=0.2) </t>
  </si>
  <si>
    <t xml:space="preserve">At-risk-of poverty rate - children living in household at work (WI&gt;=0.2) </t>
  </si>
  <si>
    <t>workint=WI02-1</t>
  </si>
  <si>
    <t>NOTWORK</t>
  </si>
  <si>
    <t xml:space="preserve">At-risk-of poverty rate of children living in household not at work (WI&lt;0.2) </t>
  </si>
  <si>
    <t xml:space="preserve">At-risk-of poverty rate - children living in household not at work (W&lt;0.2) </t>
  </si>
  <si>
    <t xml:space="preserve">At-risk-of poverty rate - children living in household not at work (WI&lt;0.2) </t>
  </si>
  <si>
    <t>PA11a.C2</t>
  </si>
  <si>
    <t>Childcare (under 3 yrs, 0-29 hrs)</t>
  </si>
  <si>
    <t>% (of popn &lt;3yrs)</t>
  </si>
  <si>
    <t>Childcare (under 3 yrs, 30+ hrs)</t>
  </si>
  <si>
    <t>Childcare (3 yrs to min CSA, 0-29 hrs)</t>
  </si>
  <si>
    <t>% (of popn 3yrs to CSA)</t>
  </si>
  <si>
    <t>Childcare (3 yrs to min CSA, 30+ hrs)</t>
  </si>
  <si>
    <t>Childcare (min CSA to 12 yrs, 0-29 hrs)</t>
  </si>
  <si>
    <t>% (of popn min CSA to 12 yrs)</t>
  </si>
  <si>
    <t>age=CSA-Y12</t>
  </si>
  <si>
    <t>Childcare (min CSA to 12 yrs, 30+ hrs)</t>
  </si>
  <si>
    <t>PA11a.C3</t>
  </si>
  <si>
    <t>PA11a.C4</t>
  </si>
  <si>
    <t>Infant mortality</t>
  </si>
  <si>
    <t>(The ratio of the number of deaths of children under one year of age during the year to the number of live births in that year. The value is expressed per 1 000 live births.)</t>
  </si>
  <si>
    <t>per 1000 live births</t>
  </si>
  <si>
    <t>demo_minfind</t>
  </si>
  <si>
    <t>indic_de=INFMORRT</t>
  </si>
  <si>
    <t>PA11a.C5</t>
  </si>
  <si>
    <t>Social gradient childcare</t>
  </si>
  <si>
    <t>PA11b.O1</t>
  </si>
  <si>
    <t>11j</t>
  </si>
  <si>
    <t>People at risk of poverty or social exclusion (18-64)</t>
  </si>
  <si>
    <t>At-risk of poverty and soc. exclus. in WAP (18-64)</t>
  </si>
  <si>
    <t>At-risk of poverty &amp; soc. exclus. in WAP (18-64)</t>
  </si>
  <si>
    <t>People at risk of poverty or exclusion (18-64)</t>
  </si>
  <si>
    <t>% (of popn 18-64)</t>
  </si>
  <si>
    <t>PA11b.S1</t>
  </si>
  <si>
    <t>At-risk-of poverty rate (aged 18-64) - total</t>
  </si>
  <si>
    <t>At-risk of poverty rate in WAP total (18-64)</t>
  </si>
  <si>
    <t>At-risk of poverty rate (T 18-64)</t>
  </si>
  <si>
    <t>At risk of poverty rate (18-64) by sex</t>
  </si>
  <si>
    <t>At-risk-of poverty rate (aged 18-64) - men</t>
  </si>
  <si>
    <t>At-risk of poverty rate in WAP men (18-64)</t>
  </si>
  <si>
    <t>At-risk of poverty rate (M 18-64)</t>
  </si>
  <si>
    <t>% (of men 18-64)</t>
  </si>
  <si>
    <t>At-risk-of poverty rate (aged 18-64) - women</t>
  </si>
  <si>
    <t>At-risk of poverty rate in WAP women (18-64)</t>
  </si>
  <si>
    <t>At-risk of poverty rate (W 18-64)</t>
  </si>
  <si>
    <t>% (of women 18-64)</t>
  </si>
  <si>
    <t>PA11b.S2</t>
  </si>
  <si>
    <t>PA11b.S3</t>
  </si>
  <si>
    <t>Adults (aged 18-59) not students living in (quasi-)jobless households</t>
  </si>
  <si>
    <t>Adults in very low work intensity households total (18-59)</t>
  </si>
  <si>
    <t>Adults in very low work intens. hh (T 18-59)</t>
  </si>
  <si>
    <t>Adults 18-59 not students living in jobless households</t>
  </si>
  <si>
    <t>% (of popn 18-59)</t>
  </si>
  <si>
    <t>PA11b.S4</t>
  </si>
  <si>
    <t>PA11b.S5</t>
  </si>
  <si>
    <t>In-work poverty (18-64) - total</t>
  </si>
  <si>
    <t>In-work poverty (T, 18-64)</t>
  </si>
  <si>
    <t>In-work poverty (by sex)</t>
  </si>
  <si>
    <t>% (of employed 18-64)</t>
  </si>
  <si>
    <t>In-work poverty (18-64) - men</t>
  </si>
  <si>
    <t>In-work poverty (M, 18-64)</t>
  </si>
  <si>
    <t>% (of employed men 18-64)</t>
  </si>
  <si>
    <t>In-work poverty (18-64) - women</t>
  </si>
  <si>
    <t>In-work poverty (W, 18-64)</t>
  </si>
  <si>
    <t>% (of employed women 18-64)</t>
  </si>
  <si>
    <t>PA11b.S6</t>
  </si>
  <si>
    <t>Impact of social transfers (other than pensions) in reducing working age poverty (18-64)</t>
  </si>
  <si>
    <t>Impact of soc. transf. (excl pensions) in reducing working age poverty (18-64)</t>
  </si>
  <si>
    <t>Impact of soc. transf. (excl pensions) in red. working age pov</t>
  </si>
  <si>
    <t>% reduction in risk of poverty for working age popn (18-64)</t>
  </si>
  <si>
    <t>empl_redc_poverty_no_pensions_18_64</t>
  </si>
  <si>
    <t>['ilc_li10',['age=Y18-64','indic_il=LI_R_MD60BT','sex=T']]</t>
  </si>
  <si>
    <t>['ilc_li02',['age=Y18-64','indic_il=LI_R_MD60','sex=T','unit=PC']]</t>
  </si>
  <si>
    <t>PA11b.S7</t>
  </si>
  <si>
    <t>Impact of social transfers (incl pensions) in reducing working age poverty (18-64)</t>
  </si>
  <si>
    <t>Impact of soc. transf. (incl pensions) in reducing working age poverty (18-64)</t>
  </si>
  <si>
    <t>Impact of soc. transf. (incl pensions) in red. working age pov</t>
  </si>
  <si>
    <t>empl_redc_poverty_incl_pensions_18_64</t>
  </si>
  <si>
    <t>['ilc_li09',['age=Y18-64','indic_il=LI_R_MD60BTP','sex=T']]</t>
  </si>
  <si>
    <t>PA11b.S8</t>
  </si>
  <si>
    <t>At-risk of poverty rate for population living in (quasi-)jobless households (18-59)</t>
  </si>
  <si>
    <t>At-risk of pov. rate for pop. living in (quasi-)jobless hhs  (18-59)</t>
  </si>
  <si>
    <t>PA11b.S9</t>
  </si>
  <si>
    <t>Relative median poverty risk gap (18-64)</t>
  </si>
  <si>
    <t>Poverty gap (18-64)</t>
  </si>
  <si>
    <t>PA11b.S10</t>
  </si>
  <si>
    <t>Housing cost overburden (18-64)</t>
  </si>
  <si>
    <t>PA11b.S11</t>
  </si>
  <si>
    <t>Housing deprivation (18-64)</t>
  </si>
  <si>
    <t>(The share of the working age population (18-64) in households lacking at least one of the 4 housing deprivation items)</t>
  </si>
  <si>
    <t>empl_hous_deprv_18_64</t>
  </si>
  <si>
    <t>['ilc_mddd04b',['age=Y18-64','n_item=0','sex=T','unit=PC']]</t>
  </si>
  <si>
    <t>PA11b.S12</t>
  </si>
  <si>
    <t>Material and Social deprivation</t>
  </si>
  <si>
    <t>(A person is considered as materially and socially deprived when he/she experiences an enforced lack of 5 or more of the 13 deprivation items in lists)</t>
  </si>
  <si>
    <t>Material and soc. deprivation (18-64)</t>
  </si>
  <si>
    <t>ilc_mdsd07</t>
  </si>
  <si>
    <t>PA11b.C1</t>
  </si>
  <si>
    <t>Adequacy of benefits: Net income of social assistance as a % of poverty threshold (Single person, qualifies for housing assistance)</t>
  </si>
  <si>
    <t>Adequacy of benefits: (Single person, qualifies for housing assistance)</t>
  </si>
  <si>
    <t>adequacy_minimum_income</t>
  </si>
  <si>
    <t>indicator=WITH_HOUSING</t>
  </si>
  <si>
    <t>Adequacy of benefits: Net income of social assistance as a % of poverty threshold (Single person, does not qualifies for housing assistance)</t>
  </si>
  <si>
    <t>Adequacy of benefits: (Single person, does not qualifies for housing assistance)</t>
  </si>
  <si>
    <t>indicator=NO_HOUSING</t>
  </si>
  <si>
    <t>PA11b.C2</t>
  </si>
  <si>
    <t>Coverage: % of people declared unemployed who receive any benefit (new SSO based on Eurostat)</t>
  </si>
  <si>
    <t>PA11b.C3</t>
  </si>
  <si>
    <t>Long-Term Unemployment share/rate of the low skilled (SPC Lisbon TF report)</t>
  </si>
  <si>
    <t>PA11b.C4</t>
  </si>
  <si>
    <t>PA11b.C5</t>
  </si>
  <si>
    <t>UNE</t>
  </si>
  <si>
    <t>Percentage of adult population (aged 25-64) participating in education and training - unemployed</t>
  </si>
  <si>
    <t>Inactive in educ./ training (25-64)</t>
  </si>
  <si>
    <t>PA11b.C6</t>
  </si>
  <si>
    <t>Unmet need for medical care by income quintile (16-64) - total</t>
  </si>
  <si>
    <t>empl_unmet_medical_tot_16_64</t>
  </si>
  <si>
    <t>['hlth_silc_08',['age=Y16-64','quantile=TOTAL','reason=NO_UNMET','sex=T','unit=PC']]</t>
  </si>
  <si>
    <t>Unmet need for medical care by income quintile (16-64) - Q1</t>
  </si>
  <si>
    <t>empl_unmet_medical_Q1_16_64</t>
  </si>
  <si>
    <t>['hlth_silc_08',['age=Y16-64','quantile=QU1','reason=NO_UNMET','sex=T','unit=PC']]</t>
  </si>
  <si>
    <t>Unmet need for medical care by income quintile (16-64) - Q2</t>
  </si>
  <si>
    <t>empl_unmet_medical_Q2_16_64</t>
  </si>
  <si>
    <t>['hlth_silc_08',['age=Y16-64','quantile=QU2','reason=NO_UNMET','sex=T','unit=PC']]</t>
  </si>
  <si>
    <t>Unmet need for medical care by income quintile (16-64) - Q3</t>
  </si>
  <si>
    <t>empl_unmet_medical_Q3_16_64</t>
  </si>
  <si>
    <t>['hlth_silc_08',['age=Y16-64','quantile=QU3','reason=NO_UNMET','sex=T','unit=PC']]</t>
  </si>
  <si>
    <t>Unmet need for medical care by income quintile (16-64) - Q4</t>
  </si>
  <si>
    <t>empl_unmet_medical_Q4_16_64</t>
  </si>
  <si>
    <t>['hlth_silc_08',['age=Y16-64','quantile=QU4','reason=NO_UNMET','sex=T','unit=PC']]</t>
  </si>
  <si>
    <t>Unmet need for medical care by income quintile (16-64) - Q5</t>
  </si>
  <si>
    <t>empl_unmet_medical_Q5_16_64</t>
  </si>
  <si>
    <t>['hlth_silc_08',['age=Y16-64','quantile=QU5','reason=NO_UNMET','sex=T','unit=PC']]</t>
  </si>
  <si>
    <t>PA11b.C7</t>
  </si>
  <si>
    <t xml:space="preserve">Employment gap of migrants </t>
  </si>
  <si>
    <t>PA11b.C8</t>
  </si>
  <si>
    <t>Employment gap of people with disabilities</t>
  </si>
  <si>
    <t>PA11c.O1</t>
  </si>
  <si>
    <t>11k</t>
  </si>
  <si>
    <t>People at risk of poverty or social exclusion (aged 65+) - total</t>
  </si>
  <si>
    <t>At-risk of poverty and soc. exclus. in old age total (65+)</t>
  </si>
  <si>
    <t>At-risk of poverty &amp; soc. exclus. In old age (65+)</t>
  </si>
  <si>
    <t>People at risk of poverty or exclusion (65+)</t>
  </si>
  <si>
    <t>% (of popn 65+)</t>
  </si>
  <si>
    <t>age=Y_GE65</t>
  </si>
  <si>
    <t>PA11c.S1</t>
  </si>
  <si>
    <t>At-risk-of poverty rate of older people (aged 65+) - total</t>
  </si>
  <si>
    <t>At-risk of poverty rate in old age total (65+)</t>
  </si>
  <si>
    <t>At-risk of poverty rate (T 65+)</t>
  </si>
  <si>
    <t>At risk of poverty rate of older people (65+) by sex</t>
  </si>
  <si>
    <t>At-risk-of poverty rate of older people (aged 65+) - men</t>
  </si>
  <si>
    <t>At-risk of poverty rate in old age men (65+)</t>
  </si>
  <si>
    <t>At-risk of poverty rate (M 65+)</t>
  </si>
  <si>
    <t>% (of men 65+)</t>
  </si>
  <si>
    <t>At-risk-of poverty rate of older people (aged 65+) - women</t>
  </si>
  <si>
    <t>At-risk of poverty rate in old age women (65+)</t>
  </si>
  <si>
    <t>At-risk of poverty rate (W 65+)</t>
  </si>
  <si>
    <t>% (of women 65+)</t>
  </si>
  <si>
    <t>PA11c.S2</t>
  </si>
  <si>
    <t>PA11c.S3</t>
  </si>
  <si>
    <t>Impact of social transfers (incl pensions) in reducing old age poverty (65+)</t>
  </si>
  <si>
    <t>Impact of social trans (incl pensions) in reducing old age pov (65+)</t>
  </si>
  <si>
    <t>Impact social trans (incl pensions) in reducing old age pov (65+)</t>
  </si>
  <si>
    <t>% reduction in risk of poverty for elderly popn (65+)</t>
  </si>
  <si>
    <t>empl_redc_poverty_incl_pensions_65</t>
  </si>
  <si>
    <t>['ilc_li09',['age=Y_GE65','indic_il=LI_R_MD60BTP','sex=T']]</t>
  </si>
  <si>
    <t>['ilc_li02',['age=Y_GE65','indic_il=LI_R_MD60','sex=T','unit=PC']]</t>
  </si>
  <si>
    <t>PA11c.S4</t>
  </si>
  <si>
    <t>Relative median poverty risk gap (65+)</t>
  </si>
  <si>
    <t>Poverty gap (65+)</t>
  </si>
  <si>
    <t>PA11c.S5</t>
  </si>
  <si>
    <t>Aggregate replacement ratio (excl other social benefits)</t>
  </si>
  <si>
    <t>PA11c.S6</t>
  </si>
  <si>
    <t>Median relative income of elderly people (65+)</t>
  </si>
  <si>
    <t>PA11c.S7</t>
  </si>
  <si>
    <t>Housing cost overburden (65+)</t>
  </si>
  <si>
    <t>PA11c.S8</t>
  </si>
  <si>
    <t>Housing deprivation (65+)</t>
  </si>
  <si>
    <t>(The share of the elderly population (65+) in households lacking at least one of the 4 housing deprivation items)</t>
  </si>
  <si>
    <t>empl_hous_deprv_65</t>
  </si>
  <si>
    <t>['ilc_mddd04b',['age=Y_GE65','n_item=0','sex=T','unit=PC']]</t>
  </si>
  <si>
    <t>PA11c.C1</t>
  </si>
  <si>
    <t>(The ratio of the median individual gross pensions of 65-74 age category relative to median individual gross earnings of 50-59 age category, excluding other social benefits. EU aggregate figures are calculated as population-weighted averages of national values.)</t>
  </si>
  <si>
    <r>
      <t xml:space="preserve">Aggr replacement ratio </t>
    </r>
    <r>
      <rPr>
        <i/>
        <sz val="8"/>
        <rFont val="Calibri"/>
        <family val="2"/>
      </rPr>
      <t>(excl other social benefits)</t>
    </r>
  </si>
  <si>
    <t>PA11c.C2</t>
  </si>
  <si>
    <t>(The ratio between the median equivalised disposable income of persons aged 65 or over and the median equivalised disposable income of persons aged between 0 and 64.)</t>
  </si>
  <si>
    <t>Median rel income of elderly people (65+)</t>
  </si>
  <si>
    <t>PA11c.C3</t>
  </si>
  <si>
    <t>Change in Theoretical replacement rates</t>
  </si>
  <si>
    <t>EPC/AWG (under preparation)</t>
  </si>
  <si>
    <t>PA11c.C5</t>
  </si>
  <si>
    <t>public</t>
  </si>
  <si>
    <t>Current and Projected change in pensions expenditure (public) 2006-2050</t>
  </si>
  <si>
    <t>Current and Projected change in public pensions expenditure (%GDP)</t>
  </si>
  <si>
    <t>private</t>
  </si>
  <si>
    <t>Current and Projected change in pensions expenditure (private) 2006-2050</t>
  </si>
  <si>
    <t>Current and Projected change in private pensions expenditure (%GDP)</t>
  </si>
  <si>
    <t>PA11c.C6</t>
  </si>
  <si>
    <t xml:space="preserve">Unmet need for medical care (men 65+) </t>
  </si>
  <si>
    <t>Unmet need for medical care - men (65+)</t>
  </si>
  <si>
    <t>empl_unmet_medical_65_m</t>
  </si>
  <si>
    <t>['hlth_silc_08',['age=Y_GE65','quantile=TOTAL','reason=NO_UNMET','sex=M','unit=PC']]</t>
  </si>
  <si>
    <t>Unmet need for medical care (women 65+)</t>
  </si>
  <si>
    <t>Unmet need for medical care - women (65+)</t>
  </si>
  <si>
    <t>empl_unmet_medical_65_w</t>
  </si>
  <si>
    <t>['hlth_silc_08',['age=Y_GE65','quantile=TOTAL','reason=NO_UNMET','sex=F','unit=PC']]</t>
  </si>
  <si>
    <t>PA11c.C7</t>
  </si>
  <si>
    <t>Life expectancy at 65 - total</t>
  </si>
  <si>
    <t>Life expectancy at 65</t>
  </si>
  <si>
    <t>Life exp. at 65</t>
  </si>
  <si>
    <t xml:space="preserve">years </t>
  </si>
  <si>
    <t>age=Y65</t>
  </si>
  <si>
    <t>Country_nb</t>
  </si>
  <si>
    <t>Country_name</t>
  </si>
  <si>
    <t>Country_code</t>
  </si>
  <si>
    <t>EU</t>
  </si>
  <si>
    <t>EA</t>
  </si>
  <si>
    <t>if_include_country</t>
  </si>
  <si>
    <t>Belgium</t>
  </si>
  <si>
    <t>BE</t>
  </si>
  <si>
    <t>Bulgaria</t>
  </si>
  <si>
    <t>BG</t>
  </si>
  <si>
    <t>Czech Republic</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</si>
  <si>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</si>
  <si>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</si>
  <si>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</si>
  <si>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</si>
  <si>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</si>
  <si>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</si>
  <si>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</si>
  <si>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</si>
  <si>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</si>
  <si>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</si>
  <si>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</si>
  <si>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</si>
  <si>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</si>
  <si>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</si>
  <si>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</si>
  <si>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</si>
  <si>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</si>
  <si>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</si>
  <si>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</si>
  <si>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</si>
  <si>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</si>
  <si>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</si>
  <si>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</si>
  <si>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</si>
  <si>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</si>
  <si>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</si>
  <si>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</si>
  <si>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</si>
  <si>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</si>
  <si>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</si>
  <si>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</si>
  <si>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</si>
  <si>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</si>
  <si>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</si>
  <si>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</si>
  <si>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</si>
  <si>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</si>
  <si>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</si>
  <si>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Romania</t>
  </si>
  <si>
    <t>RO</t>
  </si>
  <si>
    <t>Slovenia</t>
  </si>
  <si>
    <t>SI</t>
  </si>
  <si>
    <t>Slovakia</t>
  </si>
  <si>
    <t>SK</t>
  </si>
  <si>
    <t>Finland</t>
  </si>
  <si>
    <t>FI</t>
  </si>
  <si>
    <t>Sweden</t>
  </si>
  <si>
    <t>SE</t>
  </si>
  <si>
    <t>United Kingdom</t>
  </si>
  <si>
    <t>UK</t>
  </si>
  <si>
    <t>aggr</t>
  </si>
  <si>
    <t>European Union 28</t>
  </si>
  <si>
    <t>EU28</t>
  </si>
  <si>
    <t>European Union 27</t>
  </si>
  <si>
    <t>EU27</t>
  </si>
  <si>
    <t>European Union 15</t>
  </si>
  <si>
    <t>EU15</t>
  </si>
  <si>
    <t>Euro Area 19</t>
  </si>
  <si>
    <t>EA19</t>
  </si>
  <si>
    <t>Euro Area 18</t>
  </si>
  <si>
    <t>EA18</t>
  </si>
  <si>
    <t>Euro Area 17</t>
  </si>
  <si>
    <t>EA17</t>
  </si>
  <si>
    <t>European Union 27 (2020)</t>
  </si>
  <si>
    <t>if_include_years</t>
  </si>
  <si>
    <t>PA1</t>
  </si>
  <si>
    <t xml:space="preserve">Increase labour market participation </t>
  </si>
  <si>
    <t>Increase overall employment</t>
  </si>
  <si>
    <t>PA1b</t>
  </si>
  <si>
    <t>Improve labour market situation of youth</t>
  </si>
  <si>
    <t>PA1c</t>
  </si>
  <si>
    <t>Increase employment of older workers</t>
  </si>
  <si>
    <t>PA1d</t>
  </si>
  <si>
    <t>Increase employment of migrants</t>
  </si>
  <si>
    <t>PA2a</t>
  </si>
  <si>
    <t>Enhancing labour market functioning</t>
  </si>
  <si>
    <t xml:space="preserve">Combating segmentation </t>
  </si>
  <si>
    <t>PA2b</t>
  </si>
  <si>
    <t>Labour market fluidity</t>
  </si>
  <si>
    <t>PA3</t>
  </si>
  <si>
    <t>Active labour market policies</t>
  </si>
  <si>
    <t>PA4.1</t>
  </si>
  <si>
    <t>Adequate and employment oriented social security systems</t>
  </si>
  <si>
    <t>Adequate social security systems</t>
  </si>
  <si>
    <t>PA4.2</t>
  </si>
  <si>
    <t>Make work pay</t>
  </si>
  <si>
    <t>PA5</t>
  </si>
  <si>
    <t>Work-life balance</t>
  </si>
  <si>
    <t>PA6a</t>
  </si>
  <si>
    <t>Exploiting job creation possibilities</t>
  </si>
  <si>
    <t>PA6b</t>
  </si>
  <si>
    <t>Demand creation</t>
  </si>
  <si>
    <t>PA7.1</t>
  </si>
  <si>
    <t>Gender equality</t>
  </si>
  <si>
    <t>Gender employment gap</t>
  </si>
  <si>
    <t>PA7.2</t>
  </si>
  <si>
    <t>PA8.1</t>
  </si>
  <si>
    <t>Improving skills supply and productivity, effective life-long learning</t>
  </si>
  <si>
    <t>Improving skills supply and productivity, lifelong learning</t>
  </si>
  <si>
    <t>PA8.2</t>
  </si>
  <si>
    <t>Lifelong learning</t>
  </si>
  <si>
    <t>PA9.1</t>
  </si>
  <si>
    <t xml:space="preserve">Improving education and training systems </t>
  </si>
  <si>
    <t>PA9.2</t>
  </si>
  <si>
    <t>Improving higher education</t>
  </si>
  <si>
    <t>PA10</t>
  </si>
  <si>
    <t>Wage setting mechanisms and labour cost developments</t>
  </si>
  <si>
    <t>PA11</t>
  </si>
  <si>
    <t>Preventing poverty and social exclusion through inclusive labour markets, adequate and sustainable social protection and high quality services</t>
  </si>
  <si>
    <t>PA11a</t>
  </si>
  <si>
    <t>Breaking the intergenerational transmission of poverty – tackling child poverty</t>
  </si>
  <si>
    <t>PA11b</t>
  </si>
  <si>
    <t>Active inclusion – tackling poverty in working age</t>
  </si>
  <si>
    <t>PA11c</t>
  </si>
  <si>
    <t>Elderly poverty</t>
  </si>
  <si>
    <t>file</t>
  </si>
  <si>
    <t>date</t>
  </si>
  <si>
    <t>27.03.2017</t>
  </si>
  <si>
    <t>20.03.2017</t>
  </si>
  <si>
    <t>08.03.2017</t>
  </si>
  <si>
    <t>06.12.2016</t>
  </si>
  <si>
    <t>25.04.2017</t>
  </si>
  <si>
    <t>24.07.2014</t>
  </si>
  <si>
    <t>15.09.2015</t>
  </si>
  <si>
    <t>22.10.2014</t>
  </si>
  <si>
    <t>01.10.2015</t>
  </si>
  <si>
    <t>20.04.2017</t>
  </si>
  <si>
    <t>hlth_cd_apr</t>
  </si>
  <si>
    <t>05.04.2017</t>
  </si>
  <si>
    <t>hlth_cd_apyll</t>
  </si>
  <si>
    <t>27.01.2017</t>
  </si>
  <si>
    <t>03.02.2017</t>
  </si>
  <si>
    <t>hlth_silc_08</t>
  </si>
  <si>
    <t>21.02.2017</t>
  </si>
  <si>
    <t>17.02.2017</t>
  </si>
  <si>
    <t>28.03.2017</t>
  </si>
  <si>
    <t>06.04.2017</t>
  </si>
  <si>
    <t>ilc_peps01</t>
  </si>
  <si>
    <t>21.04.2017</t>
  </si>
  <si>
    <t>lfsa_etpga</t>
  </si>
  <si>
    <t>lfsi_grt_a</t>
  </si>
  <si>
    <t>23.01.2017</t>
  </si>
  <si>
    <t>24.04.2017</t>
  </si>
  <si>
    <t>21.01.2016</t>
  </si>
  <si>
    <t>31.03.2017</t>
  </si>
  <si>
    <t>19.04.2017</t>
  </si>
  <si>
    <t>lfse_educ_er</t>
  </si>
  <si>
    <t>lfse_mrecnat_erar</t>
  </si>
  <si>
    <t>lfse_mrecborn_erar</t>
  </si>
  <si>
    <t>lfse_mrecnat_pop</t>
  </si>
  <si>
    <t>lfse_mrecborn_pop</t>
  </si>
  <si>
    <t>PA2_S5_v2</t>
  </si>
  <si>
    <t>tax_ben_inactivity_trap</t>
  </si>
  <si>
    <t>tax_ben_low_wage_trap</t>
  </si>
  <si>
    <t>empl_lab_reser_55_59</t>
  </si>
  <si>
    <t>empl_lab_reser_60_64</t>
  </si>
  <si>
    <t>empl_impct_parent_w</t>
  </si>
  <si>
    <t>lfse_invsal</t>
  </si>
  <si>
    <t>OECD_Pisa</t>
  </si>
  <si>
    <t>SILC VARIABLES</t>
  </si>
  <si>
    <t>LFS VARIABLES</t>
  </si>
  <si>
    <t>Source</t>
  </si>
  <si>
    <t>supl</t>
  </si>
  <si>
    <t>Source with suppl</t>
  </si>
  <si>
    <t>Reference year</t>
  </si>
  <si>
    <t>Income based</t>
  </si>
  <si>
    <t>non-income based</t>
  </si>
  <si>
    <t>hlth_silc_03</t>
  </si>
  <si>
    <t>ilc_lvhl34</t>
  </si>
  <si>
    <t>ilc_li09</t>
  </si>
  <si>
    <t>ilc_li10</t>
  </si>
  <si>
    <t>ilc_mddd04b</t>
  </si>
  <si>
    <t>Eurostat, Structural Business Statistics</t>
  </si>
  <si>
    <t>European Commission, Labour Market Policy and Eurostat, EU Labour Force Survey</t>
  </si>
  <si>
    <t>Eurostat, EU Labour Force Survey, National Accounts and Education Statistics</t>
  </si>
  <si>
    <t>National sources, Pensions</t>
  </si>
  <si>
    <t>Eurostat, EU Labour Force Survey and Health Statistics</t>
  </si>
  <si>
    <t>ICT household survey</t>
  </si>
  <si>
    <t>SPC-OV 9b (OECD - EC ?)</t>
  </si>
  <si>
    <t>Eurostat, Demographic Statistics-1</t>
  </si>
  <si>
    <t>Eurostat, Demographic Statistics and EU Statistics on Income and Living Conditions-1</t>
  </si>
  <si>
    <t>Eurostat, Education Statistics-2</t>
  </si>
  <si>
    <t>Eurostat, Education Statistics-1</t>
  </si>
  <si>
    <t>Eurostat, EU labour Force Survey-2</t>
  </si>
  <si>
    <t>Eurostat, EU Labour Force Survey-1</t>
  </si>
  <si>
    <t>Eurostat, EU Statistics on Income and Living Conditions-1</t>
  </si>
  <si>
    <t>Eurostat, National Accounts-3</t>
  </si>
  <si>
    <t>Eurostat, National Accounts-2</t>
  </si>
  <si>
    <t>Eurostat, National Accounts-1</t>
  </si>
  <si>
    <t>Eurostat, Structure of Earnings Survey-2</t>
  </si>
  <si>
    <t>OECD and European Commission, Benefits and wages1</t>
  </si>
  <si>
    <t>Eurostat, EU Statistics on Income and Living Conditions1</t>
  </si>
  <si>
    <t>Description of Tables Indicators.xlsx</t>
  </si>
  <si>
    <t>Column</t>
  </si>
  <si>
    <r>
      <t xml:space="preserve">Type of information
</t>
    </r>
    <r>
      <rPr>
        <i/>
        <sz val="10"/>
        <color theme="4"/>
        <rFont val="Calibri"/>
        <family val="2"/>
        <scheme val="minor"/>
      </rPr>
      <t>not important to fill properly - I use it for organisation purpose</t>
    </r>
    <r>
      <rPr>
        <sz val="10"/>
        <color theme="4"/>
        <rFont val="Calibri"/>
        <family val="2"/>
        <scheme val="minor"/>
      </rPr>
      <t xml:space="preserve">
</t>
    </r>
  </si>
  <si>
    <r>
      <t xml:space="preserve">When system/ table is finished column for all infdicators should be filled or not
</t>
    </r>
    <r>
      <rPr>
        <i/>
        <sz val="10"/>
        <color theme="4"/>
        <rFont val="Calibri"/>
        <family val="2"/>
        <scheme val="minor"/>
      </rPr>
      <t>not so important - usefull for consistency  and missing elements checking</t>
    </r>
  </si>
  <si>
    <r>
      <t xml:space="preserve">CODE used for programming
</t>
    </r>
    <r>
      <rPr>
        <sz val="10"/>
        <color rgb="FFFF0000"/>
        <rFont val="Calibri"/>
        <family val="2"/>
        <scheme val="minor"/>
      </rPr>
      <t xml:space="preserve">MUST not be changed
</t>
    </r>
    <r>
      <rPr>
        <i/>
        <sz val="10"/>
        <color rgb="FF0070C0"/>
        <rFont val="Calibri"/>
        <family val="2"/>
        <scheme val="minor"/>
      </rPr>
      <t>new codes must be discussed</t>
    </r>
  </si>
  <si>
    <t>Info if column is used by macros</t>
  </si>
  <si>
    <t>Explanation</t>
  </si>
  <si>
    <t>Examples</t>
  </si>
  <si>
    <t>A</t>
  </si>
  <si>
    <t>CODE (automatic by XLS formula)</t>
  </si>
  <si>
    <t>all cells full</t>
  </si>
  <si>
    <t>This column is calculated automatically, to extract Codes for policy
not used so far</t>
  </si>
  <si>
    <t>B</t>
  </si>
  <si>
    <t>This column is calculated automatically, to extract Codes for indicators
not used so far</t>
  </si>
  <si>
    <t>S4</t>
  </si>
  <si>
    <t>C</t>
  </si>
  <si>
    <t>INDICATOR INFO</t>
  </si>
  <si>
    <r>
      <t xml:space="preserve">Type of indicator: Overall / Sub / Context / Main in case any Context is Main
</t>
    </r>
    <r>
      <rPr>
        <i/>
        <sz val="10"/>
        <rFont val="Calibri"/>
        <family val="2"/>
        <scheme val="minor"/>
      </rPr>
      <t>column just to facilitate filtering</t>
    </r>
  </si>
  <si>
    <t>Overall</t>
  </si>
  <si>
    <t>Subindicator</t>
  </si>
  <si>
    <t>D</t>
  </si>
  <si>
    <t>prg</t>
  </si>
  <si>
    <r>
      <rPr>
        <sz val="10"/>
        <rFont val="Calibri"/>
        <family val="2"/>
        <scheme val="minor"/>
      </rPr>
      <t xml:space="preserve">Type of indicator: Input (policy)  /  Output (performance) </t>
    </r>
    <r>
      <rPr>
        <sz val="10"/>
        <color rgb="FF0070C0"/>
        <rFont val="Calibri"/>
        <family val="2"/>
        <scheme val="minor"/>
      </rPr>
      <t xml:space="preserve">
</t>
    </r>
    <r>
      <rPr>
        <i/>
        <sz val="10"/>
        <color rgb="FF0070C0"/>
        <rFont val="Calibri"/>
        <family val="2"/>
        <scheme val="minor"/>
      </rPr>
      <t>used in tables - description/ information</t>
    </r>
  </si>
  <si>
    <t>E</t>
  </si>
  <si>
    <r>
      <t xml:space="preserve">Policy area
</t>
    </r>
    <r>
      <rPr>
        <i/>
        <sz val="10"/>
        <color rgb="FF0070C0"/>
        <rFont val="Calibri"/>
        <family val="2"/>
        <scheme val="minor"/>
      </rPr>
      <t>used in tables - description of main policy</t>
    </r>
  </si>
  <si>
    <r>
      <t xml:space="preserve">Policy subarea
</t>
    </r>
    <r>
      <rPr>
        <i/>
        <sz val="10"/>
        <color rgb="FF0070C0"/>
        <rFont val="Calibri"/>
        <family val="2"/>
        <scheme val="minor"/>
      </rPr>
      <t>used in tables - description of subpolicy</t>
    </r>
  </si>
  <si>
    <t>G</t>
  </si>
  <si>
    <t>CODE</t>
  </si>
  <si>
    <r>
      <t>Code  (PAno</t>
    </r>
    <r>
      <rPr>
        <b/>
        <sz val="10"/>
        <rFont val="Calibri"/>
        <family val="2"/>
        <scheme val="minor"/>
      </rPr>
      <t>.</t>
    </r>
    <r>
      <rPr>
        <sz val="10"/>
        <rFont val="Calibri"/>
        <family val="2"/>
        <scheme val="minor"/>
      </rPr>
      <t xml:space="preserve">Typeno) 
</t>
    </r>
    <r>
      <rPr>
        <b/>
        <i/>
        <sz val="10"/>
        <color rgb="FFFF0000"/>
        <rFont val="Calibri"/>
        <family val="2"/>
        <scheme val="minor"/>
      </rPr>
      <t>important to be neat and precise</t>
    </r>
    <r>
      <rPr>
        <i/>
        <sz val="10"/>
        <color rgb="FFFF0000"/>
        <rFont val="Calibri"/>
        <family val="2"/>
        <scheme val="minor"/>
      </rPr>
      <t xml:space="preserve"> - macro reads if indicators is Overall/ Subindicator/ Context (but number is not important so far)
</t>
    </r>
    <r>
      <rPr>
        <i/>
        <sz val="10"/>
        <rFont val="Calibri"/>
        <family val="2"/>
        <scheme val="minor"/>
      </rPr>
      <t>names of output files/ sheets are taken from this code</t>
    </r>
  </si>
  <si>
    <t>H</t>
  </si>
  <si>
    <r>
      <t xml:space="preserve">Additional code to policy code if indicator was broken across several dimensions
</t>
    </r>
    <r>
      <rPr>
        <i/>
        <sz val="10"/>
        <rFont val="Calibri"/>
        <family val="2"/>
        <scheme val="minor"/>
      </rPr>
      <t>not used so far by macros, just to keep order</t>
    </r>
  </si>
  <si>
    <t>I</t>
  </si>
  <si>
    <t>CODE FOR OUTPUT</t>
  </si>
  <si>
    <r>
      <t xml:space="preserve">Order of Main indidcators in Main table
</t>
    </r>
    <r>
      <rPr>
        <i/>
        <sz val="10"/>
        <color rgb="FFFF0000"/>
        <rFont val="Calibri"/>
        <family val="2"/>
        <scheme val="minor"/>
      </rPr>
      <t>prepare by hand and control numbering
macro uses to sort Main table</t>
    </r>
  </si>
  <si>
    <t>J</t>
  </si>
  <si>
    <r>
      <t xml:space="preserve">If to use indicator in Main table
</t>
    </r>
    <r>
      <rPr>
        <i/>
        <sz val="10"/>
        <color rgb="FFFF0000"/>
        <rFont val="Calibri"/>
        <family val="2"/>
        <scheme val="minor"/>
      </rPr>
      <t>macro uses to select to Main table</t>
    </r>
  </si>
  <si>
    <t>K</t>
  </si>
  <si>
    <r>
      <t xml:space="preserve">Order of indicators in Country Table
so far order calculated automaticaly by XLS formula (+1) 
but can be adjusted accrording to needs
</t>
    </r>
    <r>
      <rPr>
        <i/>
        <sz val="10"/>
        <color rgb="FFFF0000"/>
        <rFont val="Calibri"/>
        <family val="2"/>
        <scheme val="minor"/>
      </rPr>
      <t>macro uses to sort Country table</t>
    </r>
  </si>
  <si>
    <t>L</t>
  </si>
  <si>
    <r>
      <t xml:space="preserve">If to use indicator in Country table
</t>
    </r>
    <r>
      <rPr>
        <i/>
        <sz val="10"/>
        <color rgb="FFFF0000"/>
        <rFont val="Calibri"/>
        <family val="2"/>
        <scheme val="minor"/>
      </rPr>
      <t>macro uses to select to Country table</t>
    </r>
  </si>
  <si>
    <t>COUNTRY</t>
  </si>
  <si>
    <r>
      <t xml:space="preserve">Order of indicators in Compendium table
mostly order calculated automaticaly by XLS formula (+1) , except adjustments in GREEN fonts
</t>
    </r>
    <r>
      <rPr>
        <i/>
        <sz val="10"/>
        <color rgb="FFFF0000"/>
        <rFont val="Calibri"/>
        <family val="2"/>
        <scheme val="minor"/>
      </rPr>
      <t>macro uses to sort Compendium table</t>
    </r>
  </si>
  <si>
    <r>
      <t xml:space="preserve">Compendium file indicator goes to
</t>
    </r>
    <r>
      <rPr>
        <i/>
        <sz val="10"/>
        <color rgb="FFFF0000"/>
        <rFont val="Calibri"/>
        <family val="2"/>
        <scheme val="minor"/>
      </rPr>
      <t>in</t>
    </r>
    <r>
      <rPr>
        <sz val="10"/>
        <color rgb="FFFF0000"/>
        <rFont val="Calibri"/>
        <family val="2"/>
        <scheme val="minor"/>
      </rPr>
      <t xml:space="preserve"> </t>
    </r>
    <r>
      <rPr>
        <i/>
        <sz val="10"/>
        <color rgb="FFFF0000"/>
        <rFont val="Calibri"/>
        <family val="2"/>
        <scheme val="minor"/>
      </rPr>
      <t>order not to make Compendium files too large, indicators-tables are groupped according to policy area
master index file links to all Compendium files</t>
    </r>
  </si>
  <si>
    <t>O</t>
  </si>
  <si>
    <r>
      <t xml:space="preserve">If to use indicator in Compendium table
</t>
    </r>
    <r>
      <rPr>
        <i/>
        <sz val="10"/>
        <color rgb="FFFF0000"/>
        <rFont val="Calibri"/>
        <family val="2"/>
        <scheme val="minor"/>
      </rPr>
      <t>macro uses to select Compendium table</t>
    </r>
  </si>
  <si>
    <t>Compedium</t>
  </si>
  <si>
    <t>P</t>
  </si>
  <si>
    <t>INDICATOR NAME</t>
  </si>
  <si>
    <r>
      <t xml:space="preserve">Indicator full name 
</t>
    </r>
    <r>
      <rPr>
        <i/>
        <sz val="10"/>
        <color rgb="FF0070C0"/>
        <rFont val="Calibri"/>
        <family val="2"/>
        <scheme val="minor"/>
      </rPr>
      <t>used in Compendium</t>
    </r>
  </si>
  <si>
    <t>Q</t>
  </si>
  <si>
    <r>
      <t xml:space="preserve">Indicator explanation
</t>
    </r>
    <r>
      <rPr>
        <i/>
        <sz val="10"/>
        <color rgb="FF0070C0"/>
        <rFont val="Calibri"/>
        <family val="2"/>
        <scheme val="minor"/>
      </rPr>
      <t xml:space="preserve">used second line in brackets in Compendium </t>
    </r>
  </si>
  <si>
    <t>R</t>
  </si>
  <si>
    <t>all cells full for Overall Subindicator Main</t>
  </si>
  <si>
    <r>
      <t xml:space="preserve">Indicator short name
</t>
    </r>
    <r>
      <rPr>
        <i/>
        <sz val="10"/>
        <color rgb="FF0070C0"/>
        <rFont val="Calibri"/>
        <family val="2"/>
        <scheme val="minor"/>
      </rPr>
      <t>used in readme</t>
    </r>
  </si>
  <si>
    <t>S</t>
  </si>
  <si>
    <r>
      <t xml:space="preserve">Indicator short name
</t>
    </r>
    <r>
      <rPr>
        <i/>
        <sz val="10"/>
        <color rgb="FF0070C0"/>
        <rFont val="Calibri"/>
        <family val="2"/>
        <scheme val="minor"/>
      </rPr>
      <t xml:space="preserve">used in charts
</t>
    </r>
    <r>
      <rPr>
        <i/>
        <sz val="10"/>
        <color rgb="FFFF0000"/>
        <rFont val="Calibri"/>
        <family val="2"/>
        <scheme val="minor"/>
      </rPr>
      <t>important to be short but clear, and harmonised</t>
    </r>
  </si>
  <si>
    <t>Lab. prod. grwth  (3 yrs)</t>
  </si>
  <si>
    <r>
      <t>Hyperlink to catalogue definition</t>
    </r>
    <r>
      <rPr>
        <b/>
        <sz val="10"/>
        <color rgb="FFFF0000"/>
        <rFont val="Calibri"/>
        <family val="2"/>
        <scheme val="minor"/>
      </rPr>
      <t xml:space="preserve"> in S:\JAF development\JAF assesment - reference version\documents</t>
    </r>
    <r>
      <rPr>
        <sz val="10"/>
        <rFont val="Calibri"/>
        <family val="2"/>
        <scheme val="minor"/>
      </rPr>
      <t xml:space="preserve">
</t>
    </r>
    <r>
      <rPr>
        <sz val="10"/>
        <color rgb="FFFF0000"/>
        <rFont val="Calibri"/>
        <family val="2"/>
        <scheme val="minor"/>
      </rPr>
      <t>macro splits hyperlink cell into 'text to display' and 'address'</t>
    </r>
  </si>
  <si>
    <t>U</t>
  </si>
  <si>
    <r>
      <t xml:space="preserve">Link to catalogue definition
</t>
    </r>
    <r>
      <rPr>
        <i/>
        <sz val="10"/>
        <rFont val="Calibri"/>
        <family val="2"/>
        <scheme val="minor"/>
      </rPr>
      <t>not used so far</t>
    </r>
  </si>
  <si>
    <t>V</t>
  </si>
  <si>
    <r>
      <t xml:space="preserve">Refernece year (base year for JAF - if data does not exist year-1 is taken)
</t>
    </r>
    <r>
      <rPr>
        <i/>
        <sz val="10"/>
        <color rgb="FFFF0000"/>
        <rFont val="Calibri"/>
        <family val="2"/>
        <scheme val="minor"/>
      </rPr>
      <t>Adjust by hand here (latest available date is not taken automatically, because for some indicators data exist only for some Member States, not for others and the EU)</t>
    </r>
    <r>
      <rPr>
        <sz val="10"/>
        <rFont val="Calibri"/>
        <family val="2"/>
        <scheme val="minor"/>
      </rPr>
      <t xml:space="preserve">
</t>
    </r>
    <r>
      <rPr>
        <i/>
        <sz val="10"/>
        <rFont val="Calibri"/>
        <family val="2"/>
        <scheme val="minor"/>
      </rPr>
      <t>I suggest to run first Compendium and check there which year should be reference one -  macro can be developped</t>
    </r>
  </si>
  <si>
    <t>W</t>
  </si>
  <si>
    <r>
      <t xml:space="preserve">Point of reference: EU27 or Average
</t>
    </r>
    <r>
      <rPr>
        <i/>
        <sz val="10"/>
        <color rgb="FFFF0000"/>
        <rFont val="Calibri"/>
        <family val="2"/>
        <scheme val="minor"/>
      </rPr>
      <t xml:space="preserve">macro uses to calculate standard deviation </t>
    </r>
  </si>
  <si>
    <t>X</t>
  </si>
  <si>
    <r>
      <t xml:space="preserve">General sense of indicator: + / -
</t>
    </r>
    <r>
      <rPr>
        <i/>
        <sz val="10"/>
        <color rgb="FFFF0000"/>
        <rFont val="Calibri"/>
        <family val="2"/>
        <scheme val="minor"/>
      </rPr>
      <t>macro uses to colour bars 
macro changes into (hb) (lb)</t>
    </r>
  </si>
  <si>
    <t>all cells full for Subindicator</t>
  </si>
  <si>
    <r>
      <t xml:space="preserve">Sense of Subindicator vs. Overall indicator (should increase if Subindicator lead to increase in Overall indicator (+) or a decrease (-) ?)
</t>
    </r>
    <r>
      <rPr>
        <i/>
        <sz val="10"/>
        <color rgb="FFFF0000"/>
        <rFont val="Calibri"/>
        <family val="2"/>
        <scheme val="minor"/>
      </rPr>
      <t>macro uses to colour bars</t>
    </r>
    <r>
      <rPr>
        <sz val="10"/>
        <rFont val="Calibri"/>
        <family val="2"/>
        <scheme val="minor"/>
      </rPr>
      <t xml:space="preserve">
</t>
    </r>
    <r>
      <rPr>
        <i/>
        <sz val="10"/>
        <color rgb="FFFF0000"/>
        <rFont val="Calibri"/>
        <family val="2"/>
        <scheme val="minor"/>
      </rPr>
      <t>macro changes into (same) (opp)</t>
    </r>
  </si>
  <si>
    <t>Z</t>
  </si>
  <si>
    <r>
      <t xml:space="preserve">Long description of unit
</t>
    </r>
    <r>
      <rPr>
        <i/>
        <sz val="10"/>
        <color rgb="FF0070C0"/>
        <rFont val="Calibri"/>
        <family val="2"/>
        <scheme val="minor"/>
      </rPr>
      <t>used for Compendium</t>
    </r>
  </si>
  <si>
    <t>AA</t>
  </si>
  <si>
    <r>
      <t xml:space="preserve">Short unit for changes
</t>
    </r>
    <r>
      <rPr>
        <i/>
        <sz val="10"/>
        <color rgb="FF0070C0"/>
        <rFont val="Calibri"/>
        <family val="2"/>
        <scheme val="minor"/>
      </rPr>
      <t>used for JAF tables</t>
    </r>
  </si>
  <si>
    <t>AB</t>
  </si>
  <si>
    <r>
      <t xml:space="preserve">Short unit
</t>
    </r>
    <r>
      <rPr>
        <i/>
        <sz val="10"/>
        <color rgb="FF0070C0"/>
        <rFont val="Calibri"/>
        <family val="2"/>
        <scheme val="minor"/>
      </rPr>
      <t>used for JAF tables</t>
    </r>
  </si>
  <si>
    <t>AC</t>
  </si>
  <si>
    <r>
      <t xml:space="preserve">If calculation is needed: Yes / No
</t>
    </r>
    <r>
      <rPr>
        <i/>
        <sz val="10"/>
        <color rgb="FFFF0000"/>
        <rFont val="Calibri"/>
        <family val="2"/>
        <scheme val="minor"/>
      </rPr>
      <t>macro uses if Yes to calculate indicator according to formula in next cell</t>
    </r>
  </si>
  <si>
    <t>AD</t>
  </si>
  <si>
    <r>
      <t xml:space="preserve">Calculation formula 
</t>
    </r>
    <r>
      <rPr>
        <i/>
        <sz val="10"/>
        <color rgb="FFFF0000"/>
        <rFont val="Calibri"/>
        <family val="2"/>
        <scheme val="minor"/>
      </rPr>
      <t>macro uses to calculate indicator according to formula</t>
    </r>
    <r>
      <rPr>
        <sz val="10"/>
        <rFont val="Calibri"/>
        <family val="2"/>
        <scheme val="minor"/>
      </rPr>
      <t xml:space="preserve">
</t>
    </r>
    <r>
      <rPr>
        <b/>
        <sz val="10"/>
        <rFont val="Calibri"/>
        <family val="2"/>
        <scheme val="minor"/>
      </rPr>
      <t>Formula must be build precisely to be processed by macro</t>
    </r>
    <r>
      <rPr>
        <sz val="10"/>
        <rFont val="Calibri"/>
        <family val="2"/>
        <scheme val="minor"/>
      </rPr>
      <t xml:space="preserve">
indicator name put in </t>
    </r>
    <r>
      <rPr>
        <sz val="10"/>
        <color rgb="FF00B050"/>
        <rFont val="Calibri"/>
        <family val="2"/>
        <scheme val="minor"/>
      </rPr>
      <t>'   '</t>
    </r>
    <r>
      <rPr>
        <sz val="10"/>
        <rFont val="Calibri"/>
        <family val="2"/>
        <scheme val="minor"/>
      </rPr>
      <t xml:space="preserve">
variables separated by : according to structure in database (as for non-calculate indicators) 
lag put in bracket and within indicator name [-3] 
'AMECO_LC:T:NA:1.1.0.0.RVGDE[-3]'
</t>
    </r>
  </si>
  <si>
    <t>(('AMECO_LC:T:NA:1.1.0.0.RVGDE'/'AMECO_LC:T:NA:1.1.0.0.RVGDE[-3]')-1)*100</t>
  </si>
  <si>
    <t>AE</t>
  </si>
  <si>
    <r>
      <t xml:space="preserve">Calculation of change: -3 notpossible same
</t>
    </r>
    <r>
      <rPr>
        <i/>
        <sz val="10"/>
        <rFont val="Calibri"/>
        <family val="2"/>
        <scheme val="minor"/>
      </rPr>
      <t>generally 3 years back</t>
    </r>
  </si>
  <si>
    <t>AF</t>
  </si>
  <si>
    <t>FOOTNOTE</t>
  </si>
  <si>
    <r>
      <t xml:space="preserve">Source of data
</t>
    </r>
    <r>
      <rPr>
        <i/>
        <sz val="10"/>
        <color rgb="FF0070C0"/>
        <rFont val="Calibri"/>
        <family val="2"/>
        <scheme val="minor"/>
      </rPr>
      <t>used for Compendium</t>
    </r>
  </si>
  <si>
    <t xml:space="preserve">Eurostat and ECFIN, National Accounts </t>
  </si>
  <si>
    <t>AG</t>
  </si>
  <si>
    <r>
      <t xml:space="preserve">General footnote to indicator
</t>
    </r>
    <r>
      <rPr>
        <i/>
        <sz val="10"/>
        <color rgb="FF0070C0"/>
        <rFont val="Calibri"/>
        <family val="2"/>
        <scheme val="minor"/>
      </rPr>
      <t>used for Compendium</t>
    </r>
  </si>
  <si>
    <t>AH</t>
  </si>
  <si>
    <r>
      <t xml:space="preserve">If indicator is used second time as weighted by population: 100/ POPWEIGHT
</t>
    </r>
    <r>
      <rPr>
        <i/>
        <sz val="10"/>
        <color rgb="FFFF0000"/>
        <rFont val="Calibri"/>
        <family val="2"/>
        <scheme val="minor"/>
      </rPr>
      <t>policy 1 (so far) is additionally presented based on weighted Subindicators - to asses which population segments have strongest impact on total
type 100 for total and POPWEIGHT for underlying Subinidcators</t>
    </r>
  </si>
  <si>
    <t>AI</t>
  </si>
  <si>
    <t>FILE</t>
  </si>
  <si>
    <r>
      <t xml:space="preserve">Eurobase table code: code / : 
</t>
    </r>
    <r>
      <rPr>
        <i/>
        <sz val="10"/>
        <color rgb="FFFF0000"/>
        <rFont val="Calibri"/>
        <family val="2"/>
        <scheme val="minor"/>
      </rPr>
      <t xml:space="preserve">must be properly inserted - file code enters variable name in JAF database
</t>
    </r>
    <r>
      <rPr>
        <i/>
        <sz val="10"/>
        <rFont val="Calibri"/>
        <family val="2"/>
        <scheme val="minor"/>
      </rPr>
      <t>to sort check what comes from Eurostat</t>
    </r>
  </si>
  <si>
    <t>:</t>
  </si>
  <si>
    <t>AJ</t>
  </si>
  <si>
    <t>Eurostat extraction file name from source
not used, for organisation only</t>
  </si>
  <si>
    <t>AK</t>
  </si>
  <si>
    <r>
      <t>Eurostat extraction file name
it is changed in DG EMPL - name mapping.csv (</t>
    </r>
    <r>
      <rPr>
        <b/>
        <u/>
        <sz val="10"/>
        <color rgb="FFFF0000"/>
        <rFont val="Calibri"/>
        <family val="2"/>
        <scheme val="minor"/>
      </rPr>
      <t>mapping file must be adapted</t>
    </r>
    <r>
      <rPr>
        <sz val="10"/>
        <rFont val="Calibri"/>
        <family val="2"/>
        <scheme val="minor"/>
      </rPr>
      <t xml:space="preserve">)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</si>
  <si>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AL</t>
  </si>
  <si>
    <r>
      <t xml:space="preserve">Extraction from other sources / or merged files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</si>
  <si>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AMECO_LC</t>
  </si>
  <si>
    <t>AM</t>
  </si>
  <si>
    <t>FINAL CODE (by XLS formula)</t>
  </si>
  <si>
    <t>FILENAME</t>
  </si>
  <si>
    <r>
      <t xml:space="preserve">File name - either from Eurobase, or otherwise (inludes then source LFSE_ AMECO_ LAF_ OECD_ etc.)
</t>
    </r>
    <r>
      <rPr>
        <i/>
        <sz val="10"/>
        <rFont val="Calibri"/>
        <family val="2"/>
        <scheme val="minor"/>
      </rPr>
      <t xml:space="preserve">This column is calculated automatically (by formula) based on columns AI, AJ, AK, AL </t>
    </r>
    <r>
      <rPr>
        <sz val="10"/>
        <rFont val="Calibri"/>
        <family val="2"/>
        <scheme val="minor"/>
      </rPr>
      <t xml:space="preserve">
</t>
    </r>
    <r>
      <rPr>
        <sz val="10"/>
        <color rgb="FFFF0000"/>
        <rFont val="Calibri"/>
        <family val="2"/>
        <scheme val="minor"/>
      </rPr>
      <t>Some file codes must be added behind rows with indicators in this column. These are file names for indicators that are calculated by formula, so file names may not be in any of four previous columns (AI- AL), because there may be more than one file. 
It is importantat that all file codes are in this column, because the program (or I manually) creates  list of  files to export from ESTAT website. No file must be missing</t>
    </r>
  </si>
  <si>
    <t>a couple of file codes for those indicators that are cretaed by formula calculations - the codes must be added because I create a lits of necessary files to export from ESTAT website, so nothing must be missing</t>
  </si>
  <si>
    <t>AN</t>
  </si>
  <si>
    <t xml:space="preserve"> (by XLS formula)</t>
  </si>
  <si>
    <t>FTYPE</t>
  </si>
  <si>
    <r>
      <t xml:space="preserve">Eurobase(tsv)/Extraction(csv)
</t>
    </r>
    <r>
      <rPr>
        <i/>
        <sz val="10"/>
        <rFont val="Calibri"/>
        <family val="2"/>
        <scheme val="minor"/>
      </rPr>
      <t>This column is calculated automatically, to see if from Eurostat (tsv) or other files (csv)
not used so far</t>
    </r>
  </si>
  <si>
    <t>csv</t>
  </si>
  <si>
    <t>AO</t>
  </si>
  <si>
    <t>FINAL CODE</t>
  </si>
  <si>
    <t>SEX</t>
  </si>
  <si>
    <t>SEX (as in data files)</t>
  </si>
  <si>
    <t>AP</t>
  </si>
  <si>
    <t>AGE</t>
  </si>
  <si>
    <t>AGE (as in data files)</t>
  </si>
  <si>
    <t>NA</t>
  </si>
  <si>
    <t>AQ</t>
  </si>
  <si>
    <t>INDICATOR</t>
  </si>
  <si>
    <r>
      <t xml:space="preserve">INDICATOR (as in data files)
</t>
    </r>
    <r>
      <rPr>
        <i/>
        <sz val="10"/>
        <color rgb="FFFF0000"/>
        <rFont val="Calibri"/>
        <family val="2"/>
        <scheme val="minor"/>
      </rPr>
      <t xml:space="preserve">This column is calculated </t>
    </r>
    <r>
      <rPr>
        <i/>
        <u/>
        <sz val="10"/>
        <color rgb="FFFF0000"/>
        <rFont val="Calibri"/>
        <family val="2"/>
        <scheme val="minor"/>
      </rPr>
      <t>automatically</t>
    </r>
    <r>
      <rPr>
        <i/>
        <sz val="10"/>
        <color rgb="FFFF0000"/>
        <rFont val="Calibri"/>
        <family val="2"/>
        <scheme val="minor"/>
      </rPr>
      <t xml:space="preserve">,by concatenating three next columns and joining with .
</t>
    </r>
  </si>
  <si>
    <t>3Y_1.1.0.0.RVGDE</t>
  </si>
  <si>
    <t>AR</t>
  </si>
  <si>
    <r>
      <t xml:space="preserve">indicp1 (in order as in data files)
type </t>
    </r>
    <r>
      <rPr>
        <u/>
        <sz val="10"/>
        <color rgb="FFFF0000"/>
        <rFont val="Calibri"/>
        <family val="2"/>
        <scheme val="minor"/>
      </rPr>
      <t>first</t>
    </r>
    <r>
      <rPr>
        <sz val="10"/>
        <color rgb="FFFF0000"/>
        <rFont val="Calibri"/>
        <family val="2"/>
        <scheme val="minor"/>
      </rPr>
      <t xml:space="preserve"> variable from data file other than geo time sex age flag value</t>
    </r>
  </si>
  <si>
    <t>EMP_RT_20_64</t>
  </si>
  <si>
    <t>AS</t>
  </si>
  <si>
    <r>
      <t xml:space="preserve">indicp2 (in order as in data files)
type </t>
    </r>
    <r>
      <rPr>
        <u/>
        <sz val="10"/>
        <color rgb="FFFF0000"/>
        <rFont val="Calibri"/>
        <family val="2"/>
        <scheme val="minor"/>
      </rPr>
      <t>second</t>
    </r>
    <r>
      <rPr>
        <sz val="10"/>
        <color rgb="FFFF0000"/>
        <rFont val="Calibri"/>
        <family val="2"/>
        <scheme val="minor"/>
      </rPr>
      <t xml:space="preserve"> variable from data file other than geo time sex age flag value</t>
    </r>
  </si>
  <si>
    <r>
      <t xml:space="preserve">indicp3 (in order as in data files)
type </t>
    </r>
    <r>
      <rPr>
        <u/>
        <sz val="10"/>
        <color rgb="FFFF0000"/>
        <rFont val="Calibri"/>
        <family val="2"/>
        <scheme val="minor"/>
      </rPr>
      <t>third</t>
    </r>
    <r>
      <rPr>
        <sz val="10"/>
        <color rgb="FFFF0000"/>
        <rFont val="Calibri"/>
        <family val="2"/>
        <scheme val="minor"/>
      </rPr>
      <t xml:space="preserve"> variable from data file other than geo time sex age flag value</t>
    </r>
  </si>
  <si>
    <t>AU</t>
  </si>
  <si>
    <t>FOOTNOTE (link to Eurobase sheet)</t>
  </si>
  <si>
    <t>UPDATE</t>
  </si>
  <si>
    <r>
      <t xml:space="preserve">Link to sheet Eurobase with info when data from Eurostat was updated (copied from Eurobasefile.csv updated by Voli macro)
</t>
    </r>
    <r>
      <rPr>
        <i/>
        <sz val="10"/>
        <rFont val="Calibri"/>
        <family val="2"/>
        <scheme val="minor"/>
      </rPr>
      <t>This column is calculated automatically, looks for file name in Eurobase sheet</t>
    </r>
  </si>
  <si>
    <t/>
  </si>
  <si>
    <t>AV</t>
  </si>
  <si>
    <t>FOOTNOTE (by XLS formula)</t>
  </si>
  <si>
    <t>DBLINK</t>
  </si>
  <si>
    <r>
      <t xml:space="preserve">Footnote - ESTAT database code and update date
</t>
    </r>
    <r>
      <rPr>
        <i/>
        <sz val="10"/>
        <rFont val="Calibri"/>
        <family val="2"/>
        <scheme val="minor"/>
      </rPr>
      <t>This column is calculated automatically, looks for file name in Eurobase sheet</t>
    </r>
  </si>
  <si>
    <t>AW</t>
  </si>
  <si>
    <t>notes</t>
  </si>
  <si>
    <t>all full</t>
  </si>
  <si>
    <r>
      <t xml:space="preserve">Status: DONE, check, to do
</t>
    </r>
    <r>
      <rPr>
        <i/>
        <sz val="10"/>
        <rFont val="Calibri"/>
        <family val="2"/>
        <scheme val="minor"/>
      </rPr>
      <t>for filtering</t>
    </r>
  </si>
  <si>
    <t>Done</t>
  </si>
  <si>
    <t>done</t>
  </si>
  <si>
    <t>AX</t>
  </si>
  <si>
    <t>AY</t>
  </si>
  <si>
    <r>
      <t xml:space="preserve">DATA PROVIDER: FRANK, BOYAN, OECD, LAF etc
flag for </t>
    </r>
    <r>
      <rPr>
        <i/>
        <sz val="10"/>
        <rFont val="Calibri"/>
        <family val="2"/>
        <scheme val="minor"/>
      </rPr>
      <t xml:space="preserve">files from non-standard not from Eurobase sources
for filtering </t>
    </r>
  </si>
  <si>
    <t>AZ</t>
  </si>
  <si>
    <r>
      <t xml:space="preserve">FILTER
info if filters for indicator are included - this must be optimise still
</t>
    </r>
    <r>
      <rPr>
        <i/>
        <sz val="10"/>
        <rFont val="Calibri"/>
        <family val="2"/>
        <scheme val="minor"/>
      </rPr>
      <t>note for filtering</t>
    </r>
  </si>
  <si>
    <t>1.0.0.0.HWCDW</t>
  </si>
  <si>
    <t>1.1.0.0.RVGDE</t>
  </si>
  <si>
    <t>3.0.30.435.XUNRQ</t>
  </si>
  <si>
    <t>3.1.0.0.PLCD</t>
  </si>
  <si>
    <t>3.1.0.0.QLCD</t>
  </si>
  <si>
    <t>bd_9bd_sz_cl_r2</t>
  </si>
  <si>
    <t>v16910.TOTAL.B-S_X_K642</t>
  </si>
  <si>
    <t>V16920.TOTAL.B-S_X_K642</t>
  </si>
  <si>
    <t>V16941.TOTAL.B-S_X_K642</t>
  </si>
  <si>
    <t>v16942.TOTAL.B-S_X_K642</t>
  </si>
  <si>
    <t>v16943.TOTAL.B-S_X_K642</t>
  </si>
  <si>
    <t>earn_ses10_15</t>
  </si>
  <si>
    <t>eur.he.fix.ge10.B-S_X_O</t>
  </si>
  <si>
    <t>eur.he.indef.ge10.B-S_X_O</t>
  </si>
  <si>
    <t>Y3-CSA</t>
  </si>
  <si>
    <t>H_GE30</t>
  </si>
  <si>
    <t>H1-29</t>
  </si>
  <si>
    <t>TOTAL</t>
  </si>
  <si>
    <t>PC_POP.LI_R_MD60</t>
  </si>
  <si>
    <t>Y_GE65</t>
  </si>
  <si>
    <t>Y_LT18</t>
  </si>
  <si>
    <t>Y18-64</t>
  </si>
  <si>
    <t>LI_R_MD60BTP</t>
  </si>
  <si>
    <t>LI_R_MD60BT</t>
  </si>
  <si>
    <t>NO_CHG.total</t>
  </si>
  <si>
    <t>TO_1UP.total</t>
  </si>
  <si>
    <t>TO_GT1UP.total</t>
  </si>
  <si>
    <t>PC_POP.0</t>
  </si>
  <si>
    <t>jvs_aq_nace2</t>
  </si>
  <si>
    <t>lfsa_eegaed</t>
  </si>
  <si>
    <t>Y25-64</t>
  </si>
  <si>
    <t>Y20-64</t>
  </si>
  <si>
    <t>ED0-2</t>
  </si>
  <si>
    <t>ED3-4</t>
  </si>
  <si>
    <t>lfsa_etgaed</t>
  </si>
  <si>
    <t>Y15-64</t>
  </si>
  <si>
    <t>ED5_6</t>
  </si>
  <si>
    <t>INVTMP</t>
  </si>
  <si>
    <t>lfsa_igaww</t>
  </si>
  <si>
    <t>other</t>
  </si>
  <si>
    <t>Y55-59</t>
  </si>
  <si>
    <t>lfsa_pganws</t>
  </si>
  <si>
    <t>total.act</t>
  </si>
  <si>
    <t>lfsa_upgal</t>
  </si>
  <si>
    <t>lfse_er_child</t>
  </si>
  <si>
    <t>Y20-49</t>
  </si>
  <si>
    <t>lfse_erfgap2064</t>
  </si>
  <si>
    <t>m</t>
  </si>
  <si>
    <t>EMP_RT_55_64</t>
  </si>
  <si>
    <t>na</t>
  </si>
  <si>
    <t>pt_emp_rt</t>
  </si>
  <si>
    <t>temp_rt</t>
  </si>
  <si>
    <t>EMP</t>
  </si>
  <si>
    <t>nama_gdp_k</t>
  </si>
  <si>
    <t>PCH_PRE.B1GM</t>
  </si>
  <si>
    <t xml:space="preserve">nama_nace10_e </t>
  </si>
  <si>
    <t>1000PERS.A.EMP</t>
  </si>
  <si>
    <t>1000PERS.B-E.EMP</t>
  </si>
  <si>
    <t>1000PERS.F.EMP</t>
  </si>
  <si>
    <t>1000PERS.G-I.EMP</t>
  </si>
  <si>
    <t>1000PERS.j.EMP</t>
  </si>
  <si>
    <t>1000PERS.k.EMP</t>
  </si>
  <si>
    <t>1000PERS.l.EMP</t>
  </si>
  <si>
    <t>1000PERS.m_n.EMP</t>
  </si>
  <si>
    <t>1000PERS.o-q.EMP</t>
  </si>
  <si>
    <t>1000PERS.r-u.EMP</t>
  </si>
  <si>
    <t>1000PERS.TOTAL.EMP</t>
  </si>
  <si>
    <t>nama_nace64_e</t>
  </si>
  <si>
    <t>1000HRS</t>
  </si>
  <si>
    <t>PA12</t>
  </si>
  <si>
    <t>S1</t>
  </si>
  <si>
    <t>3.0.30.436.XUNRQ</t>
  </si>
  <si>
    <t>ED3_4</t>
  </si>
  <si>
    <t>1000PERS.A.EMP_DC</t>
  </si>
  <si>
    <t>1000PERS.B-E.EMP_DC</t>
  </si>
  <si>
    <t>1000PERS.F.EMP_DC</t>
  </si>
  <si>
    <t>1000PERS.G-I.EMP_DC</t>
  </si>
  <si>
    <t>1000PERS.j.EMP_DC</t>
  </si>
  <si>
    <t>1000PERS.k.EMP_DC</t>
  </si>
  <si>
    <t>1000PERS.l.EMP_DC</t>
  </si>
  <si>
    <t>1000PERS.m_n.EMP_DC</t>
  </si>
  <si>
    <t>1000PERS.o-q.EMP_DC</t>
  </si>
  <si>
    <t>1000PERS.r-u.EMP_DC</t>
  </si>
  <si>
    <t>1000PERS.TOTAL.EMP_DC</t>
  </si>
  <si>
    <t>PC_TOT_JOB.Q86.EMP.S1</t>
  </si>
  <si>
    <t>1000HRS.TOTAL.EMP</t>
  </si>
  <si>
    <t>PC_TOT_JOB.Q87_Q88.EMP.S1</t>
  </si>
  <si>
    <t>1000JOB.TOTAL.EMP</t>
  </si>
  <si>
    <r>
      <t xml:space="preserve">breaks have been detected for </t>
    </r>
    <r>
      <rPr>
        <b/>
        <sz val="8"/>
        <rFont val="Calibri"/>
        <family val="2"/>
      </rPr>
      <t>EU in the series in column D</t>
    </r>
  </si>
  <si>
    <t>Break in series due to the reclassification of a programme spanning levels: The qualification acquired upon successful completion of higher technical and vocational colleges is allocated in ISCED 2011 to ISCED level 5;  under ISCED 1997 the same qualification was reported on ISCED level 4, but earmarked as equivalent to tertiary education.</t>
  </si>
  <si>
    <t>column E has series EDUC relevant</t>
  </si>
  <si>
    <t>New national questions to measure level of education.</t>
  </si>
  <si>
    <t>column E has series LLL relevant</t>
  </si>
  <si>
    <t>Change in the classification of non-formal education activities.</t>
  </si>
  <si>
    <t xml:space="preserve">Introduction of a quarterly continuous survey in FR Dominions and inclusion of data for FR Dominions in quarterly datasets. </t>
  </si>
  <si>
    <t>Eurostat says that in 2014 breaks are</t>
  </si>
  <si>
    <t>variables</t>
  </si>
  <si>
    <t>all, except adjusted series</t>
  </si>
  <si>
    <t>LLL</t>
  </si>
  <si>
    <t>educ</t>
  </si>
  <si>
    <t>Way forward</t>
  </si>
  <si>
    <t>correct only series marked B</t>
  </si>
  <si>
    <t>- put b only for FR and eiter for ES (if 'LLL') or for AT BE (if 'educ')</t>
  </si>
  <si>
    <t>- put b only for F if 'no'</t>
  </si>
  <si>
    <t>LFS indicators</t>
  </si>
  <si>
    <t>breaks detected</t>
  </si>
  <si>
    <t>educ/LLL</t>
  </si>
  <si>
    <t>O1</t>
  </si>
  <si>
    <t>no break</t>
  </si>
  <si>
    <t>S2</t>
  </si>
  <si>
    <t>S3</t>
  </si>
  <si>
    <t>b</t>
  </si>
  <si>
    <t>shouldbenobreak</t>
  </si>
  <si>
    <t>S5</t>
  </si>
  <si>
    <t>C2</t>
  </si>
  <si>
    <t>C3</t>
  </si>
  <si>
    <t>UR non-nat EU28</t>
  </si>
  <si>
    <t>UR non-EU28</t>
  </si>
  <si>
    <t>C4</t>
  </si>
  <si>
    <t>AR non-nat EU28</t>
  </si>
  <si>
    <t>AR non-EU28</t>
  </si>
  <si>
    <t>adj</t>
  </si>
  <si>
    <t>S6</t>
  </si>
  <si>
    <t>C1</t>
  </si>
  <si>
    <t>educ LLL</t>
  </si>
  <si>
    <t>C5</t>
  </si>
  <si>
    <t>C6</t>
  </si>
  <si>
    <t>no data</t>
  </si>
  <si>
    <t>Part-time work due to personal and family broead reasons (55-64) - % employed</t>
  </si>
  <si>
    <t>C7</t>
  </si>
  <si>
    <t>C8</t>
  </si>
  <si>
    <t>C9</t>
  </si>
  <si>
    <t>C10</t>
  </si>
  <si>
    <t>C11</t>
  </si>
  <si>
    <t>C12</t>
  </si>
  <si>
    <t>C13</t>
  </si>
  <si>
    <t>C14</t>
  </si>
  <si>
    <t>S7</t>
  </si>
  <si>
    <t>S8</t>
  </si>
  <si>
    <t>Inactivity or part-time work due to family responsibilities women</t>
  </si>
  <si>
    <t>Early leavers from education and training - other  EU28 born</t>
  </si>
  <si>
    <t>Early leavers from education and training - non- EU28 born</t>
  </si>
  <si>
    <t>Number of use</t>
  </si>
  <si>
    <t>INDOC_INXLS</t>
  </si>
  <si>
    <t>Indicator in doc</t>
  </si>
  <si>
    <t>Definition</t>
  </si>
  <si>
    <t>Major breakdown</t>
  </si>
  <si>
    <t xml:space="preserve">Description of sources </t>
  </si>
  <si>
    <t xml:space="preserve">Data availability </t>
  </si>
  <si>
    <t>Eurostat table</t>
  </si>
  <si>
    <t>Eurostat website</t>
  </si>
  <si>
    <t>Policy relevance</t>
  </si>
  <si>
    <t>Status in JAF</t>
  </si>
  <si>
    <t>Number of para of issues</t>
  </si>
  <si>
    <t>Methodological and interpretation issues</t>
  </si>
  <si>
    <t>lfsi_ER_20-64_T</t>
  </si>
  <si>
    <t>DOC_XLS</t>
  </si>
  <si>
    <t>Employment rate (age 20-64)</t>
  </si>
  <si>
    <t>Persons in employment in age group 20-64, as a proportion of total population in the same age group.</t>
  </si>
  <si>
    <t>By sex
By education (in the age group of 18-24)  
The level of education is defined in accordance with the 1997 International Standard Classification of Education (ISCED 1997). It is divided into two educational attainment groups: 
- At most lower secondary education (ISCED levels 0-2)
- At most upper secondary education (ISCED levels 3-4)
- Tertiary education (ISCED levels 5-6)</t>
  </si>
  <si>
    <t xml:space="preserve">Eurostat, the European Labour Force Survey (EU LFS), adjusted series </t>
  </si>
  <si>
    <t xml:space="preserve">Data for this indicator are available from 1992 onwards. The availability for individual Member States differs according to the timing of their accession to the EU. </t>
  </si>
  <si>
    <t xml:space="preserve">http://ec.europa.eu/eurostat/web/lfs/overview </t>
  </si>
  <si>
    <t>The EU headline target is aiming to raise to 75% the employment rate for women and men aged 20-64.</t>
  </si>
  <si>
    <t xml:space="preserve">- Current use:   
EU 2020 headline target
JAF: Overall indicator for policy area 1 (Increase labour market participation)
'- Previous use: EMCO 17.M1, SPC-OA-10 
</t>
  </si>
  <si>
    <t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t>
  </si>
  <si>
    <t xml:space="preserve">Eurostat's quality grade to this indicator is 'A'. Data is collected from reliable sources applying high standards with regard to the methodology and ensuring high comparability. </t>
  </si>
  <si>
    <t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t>
  </si>
  <si>
    <t>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t>
  </si>
  <si>
    <t>Annual EU-LFS data encompass the four reference quarters in the year. Before early 2000s the EU-LFS was conducted annually in spring. The changeover from an annual survey to a continuous, quarterly survey took place between 1998 and 2004, depending on the Member State.</t>
  </si>
  <si>
    <t>lfsi_ER_20-64_M</t>
  </si>
  <si>
    <t>XLS</t>
  </si>
  <si>
    <t>Employment rate of men (age 20-64)</t>
  </si>
  <si>
    <t>Men in employment in age group 20-64, as a proportion of all men in the same age group.</t>
  </si>
  <si>
    <t>lfsi_ER_20-64_F</t>
  </si>
  <si>
    <t>Employment rate of women (age 20-64)</t>
  </si>
  <si>
    <t>Women in employment in age group 20-64, as a proportion of all women in the same age group.</t>
  </si>
  <si>
    <t>lfsi_ER_55-64_T</t>
  </si>
  <si>
    <t xml:space="preserve">Employment rate (55 to 64 years) </t>
  </si>
  <si>
    <t>Persons in employment in age group 55-64, as a proportion of total population in the same age group.</t>
  </si>
  <si>
    <t xml:space="preserve">The EU headline target is aiming to raise to 75% the employment rate for women and men aged 20-64. 
The conclusions of the 2010 Spring European Council mention older workers as one specific group which requires attention in view of greater labour market participation in order to reach the EU's overall employment rate target for 2020.
Increasing the labour supply of older persons is especially important in view of the significant demographic changes the European Union will undergo due to population ageing
</t>
  </si>
  <si>
    <t xml:space="preserve">- Current use:   
JAF: 
- Overall indicator for policy area 1 (Increase labour market participation)
- Previous use: EMCO 17.M1 </t>
  </si>
  <si>
    <t xml:space="preserve">Eurostat's quality grade to employment rates is "A". Data is collected from reliable sources applying high standards with regard to the methodology and ensuring high comparability. </t>
  </si>
  <si>
    <t>lfse_ER_20-29_T</t>
  </si>
  <si>
    <t>Employment rate of young people (age 20-29)</t>
  </si>
  <si>
    <t>Persons in employment in age group 20-29, as a proportion of total population in the same age group.</t>
  </si>
  <si>
    <t>lfs_ER_20-64_T_low</t>
  </si>
  <si>
    <t>Employment rate of low-skilled (age 20-64)</t>
  </si>
  <si>
    <t>Persons in employment in age group 20-64 with low education attainment, as a proportion of population with low education attainment in the same age group.</t>
  </si>
  <si>
    <t>Eurostat, the European Labour Force Survey (EU LFS)</t>
  </si>
  <si>
    <t>lfs_ER_20-64_T_non-nat</t>
  </si>
  <si>
    <t>Employment rate of non-EU nationals (age 20-64)</t>
  </si>
  <si>
    <t>Migrants (citizens of countries outside the EU-28) aged 20-64 in employment, as a proportion of total number of citizens of countries outside the EU-28 in the same age group.</t>
  </si>
  <si>
    <t>By sex</t>
  </si>
  <si>
    <t xml:space="preserve">Data for this indicator are available from 2005 onwards. The availability for individual Member States differs according to the timing of their accession to the EU. </t>
  </si>
  <si>
    <t>The EU headline target is aiming to raise to 75% the employment rate for women and men aged 20-64. 
The conclusions of the 2010 Spring European Council mention legal immigrants as one specific group which requires attention in view of greater labour market participation in order to reach the EU's overall employment rate target for 2020.</t>
  </si>
  <si>
    <t>"Non-nationals" do not hold citizenship of the destination country. Hence it will not include migrants who have acquired citizenship of the destination country. It will, however, include the children of migrants who were born in the host country but never acquired nationality of that country and who have, in fact, never migrated. The experiences and labour market outcomes of the latter group are distinctly different from those who have actually changed residence from one country to another.</t>
  </si>
  <si>
    <t>Results concerning migrant populations derived from the EU-LFS should be treated with caution, taking into account several limitations of the survey</t>
  </si>
  <si>
    <t xml:space="preserve">- Non-response for migrants is considerably higher than for nationals, mainly due to their higher mobility, problems of language and possibly their illegal status. Furthermore, it seems to be higher for recent migrants than for more established migrants. </t>
  </si>
  <si>
    <t xml:space="preserve">- In many Member States there is a delay in entering the reference sample frame and very recent migrants may not be well covered. Furthermore, the EU-LFS only covers migrants who have stayed or intend to stay for one year or more and hence those migrants who do not remain very long in the country are not covered, for instance seasonal workers or posted workers on short-term assignments. </t>
  </si>
  <si>
    <t xml:space="preserve">- The EU-LFS does not cover migrants who subsequently left the host country, either to return home or to some other destination, and whose labour market integration experiences might be especially problematic (or successful). </t>
  </si>
  <si>
    <t>- Data on migrants may lack statistical reliability due to small sample sizes, in particular in countries where migrants represent a very small part of the population, and more generally when too many variables are crossed to analyse this population.</t>
  </si>
  <si>
    <t>edat_NEET_15-24_T</t>
  </si>
  <si>
    <t>Youth NEET (age 15-24)</t>
  </si>
  <si>
    <t xml:space="preserve">People in age group 15-24 neither in employment nor in any education nor training, as a proportion of total population in the same age group. This definition of NEET includes:  
- Unemployed persons (ILO definition) not in any education and training;
- Inactive persons (ILO definition) not in any education and training.
</t>
  </si>
  <si>
    <t xml:space="preserve">By sex
By age  (15-19 / 20-24 / 25-29)
By education (in the age group of 18-24)  
The level of education is defined in accordance with the 1997 International Standard Classification of Education (ISCED 1997). It is divided into two educational attainment groups: 
- At most lower secondary education (ISCED levels 0-2).
- At least upper secondary education (ISCED levels 3-6).
By labour market status (unemployed, inactive, wanting to work, not wanting to work)
</t>
  </si>
  <si>
    <t>Data for this indicator is available from 2000 onwards.</t>
  </si>
  <si>
    <t>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t>
  </si>
  <si>
    <t>- Current use:   
JAF: Overall indicator for policy area 1 (Increase labour market participation)</t>
  </si>
  <si>
    <t>Youth neither in employment nor education and training (NEET) is an indicator on youth who are disengaged from both work and education and could there for be considered to be at risk labour market and social exclusion.</t>
  </si>
  <si>
    <t>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t>
  </si>
  <si>
    <t>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t>
  </si>
  <si>
    <t xml:space="preserve">NEET' refers to persons fulfilling the following two conditions: 
- They are not employed (i.e. they are either unemployed or inactive)
- They did not received any education or training (formal or non-formal) in the four weeks preceding the survey 
</t>
  </si>
  <si>
    <t xml:space="preserve">The number of these people is divided by the total population of the same age group (excluding those, who have not answered to the question 'participation to education and training'). </t>
  </si>
  <si>
    <t>Unemployed persons are those who
- were without work during the reference week and
- were currently available for work and 
- were either actively seeking work in the past four weeks or had already found a job to start within the next three months.</t>
  </si>
  <si>
    <t>Inactive persons are those who neither classified as employed nor as unemployed.</t>
  </si>
  <si>
    <t>The results are not totally representative in some Member States due to a small sample sizes. 
The populations are rather small in certain countries and cases. The group of NEET is small, so the sample is not big enough to capture them correctly.</t>
  </si>
  <si>
    <t>edat_NEET_15-24_M</t>
  </si>
  <si>
    <t>Youth NEET men (age 15-24)</t>
  </si>
  <si>
    <t xml:space="preserve">Men in age group 15-24 neither in employment nor in any education nor training, as a proportion of all men in the same age group. This definition of NEET includes:  
- Unemployed persons (ILO definition) not in any education and training;
- Inactive persons (ILO definition) not in any education and training.
</t>
  </si>
  <si>
    <t>edat_NEET_15-24_F</t>
  </si>
  <si>
    <t>Youth NEET women (age 15-24)</t>
  </si>
  <si>
    <t xml:space="preserve">Women in age group 15-24 neither in employment nor in any education nor training, as a proportion of all women in the same age group. This definition of NEET includes:  
- Unemployed persons (ILO definition) not in any education and training;
- Inactive persons (ILO definition) not in any education and training.
</t>
  </si>
  <si>
    <t>lfsi_YUR_15-24_T</t>
  </si>
  <si>
    <t>Persons in unemployment in age group 15-24, as a proportion of active population (employed and unemployed) in the same age group.</t>
  </si>
  <si>
    <t>lfsi_YURatio_15-24_T</t>
  </si>
  <si>
    <t>Persons in unemployment in age group 15-24, as a proportion of total population in the same age group.</t>
  </si>
  <si>
    <t>lfse_YURatio-to-AURatio_T</t>
  </si>
  <si>
    <t>edat_NEET_15-24_T_une</t>
  </si>
  <si>
    <t xml:space="preserve">Unemployed people in age group 15-24 not in any education nor training, as a proportion of total population in the age group 15-24. It is a component of NEET, together with inactive persons not in any education and training.
</t>
  </si>
  <si>
    <t>edat_NEET_15-24_T_inact</t>
  </si>
  <si>
    <t xml:space="preserve">Inactive people in age group 15-24 not in any education nor training, as a proportion of total population in the age group 15-24. It is a component of NEET, together with unemployed persons not in any education and training.
</t>
  </si>
  <si>
    <t>""</t>
  </si>
  <si>
    <t>lfsi_ER_55-59_T</t>
  </si>
  <si>
    <t xml:space="preserve">Employment rate (55 to 69 years) </t>
  </si>
  <si>
    <t>Persons in employment in age group 55-59, as a proportion of total population in the same age group.</t>
  </si>
  <si>
    <t>lfsi_ER_60-64_T</t>
  </si>
  <si>
    <t xml:space="preserve">Employment rate (60 to 64 years) </t>
  </si>
  <si>
    <t>Persons in employment in age group 60-64, as a proportion of total population in the same age group.</t>
  </si>
  <si>
    <t>lfsi_ER_55-64_M</t>
  </si>
  <si>
    <t xml:space="preserve">Employment rate men (55 to 64 years) </t>
  </si>
  <si>
    <t>Men in employment in age group 55-64, as a proportion of all men in the same age group.</t>
  </si>
  <si>
    <t>lfsi_ER_55-64_F</t>
  </si>
  <si>
    <t xml:space="preserve">Employment rate women (55 to 64 years) </t>
  </si>
  <si>
    <t>Women in employment in age group 55-64, as a proportion of all women in the same age group.</t>
  </si>
  <si>
    <t>lfsi_DWL_T</t>
  </si>
  <si>
    <t>lfsi_DWL_M</t>
  </si>
  <si>
    <t>lfsi_DWL_W</t>
  </si>
  <si>
    <t>lfs_LLL_55-64_T</t>
  </si>
  <si>
    <t>lfs_PT_FamPers_T</t>
  </si>
  <si>
    <t>lfs_ER20-54_gap_ER55-64</t>
  </si>
  <si>
    <t>lfs_ER_20-64_M_non-nat</t>
  </si>
  <si>
    <t>lfs_ER_20-64_F_non-nat</t>
  </si>
  <si>
    <t>lfs_ER_20-64_T_non-nat_rec</t>
  </si>
  <si>
    <t>lfs_ER_20-64_M_non-nat_rec</t>
  </si>
  <si>
    <t>lfs_ER_20-64_F_non-nat_rec</t>
  </si>
  <si>
    <t>edat_lfse_04</t>
  </si>
  <si>
    <t>PA1b.O1.n</t>
  </si>
  <si>
    <t>NEET rate for population aged 15-29 - total</t>
  </si>
  <si>
    <t>Youth NEET (15-29)</t>
  </si>
  <si>
    <t>% (of popn 15-29)</t>
  </si>
  <si>
    <t>age=Y15-29</t>
  </si>
  <si>
    <t>PA1b.S1.n</t>
  </si>
  <si>
    <t>NEET rate for population aged 15-29 - men</t>
  </si>
  <si>
    <t>Youth NEET men (15-29)</t>
  </si>
  <si>
    <t>% (of men 15-29)</t>
  </si>
  <si>
    <t>NEET rate for population aged 15-29 - women</t>
  </si>
  <si>
    <t>Youth NEET women (15-29)</t>
  </si>
  <si>
    <t>% (of women 15-29)</t>
  </si>
  <si>
    <t>PA1b.S5.n</t>
  </si>
  <si>
    <t>NEET rates for age group 15-29 unemployed - total</t>
  </si>
  <si>
    <t>Youth NEET unemployed (15-29)</t>
  </si>
  <si>
    <t>PA1b.S6.n</t>
  </si>
  <si>
    <t>NEET rates for age group 15-29 inactive - total</t>
  </si>
  <si>
    <t>Youth NEET inactive (15-29)</t>
  </si>
  <si>
    <t>Context</t>
  </si>
  <si>
    <t>PA1b.C3.n</t>
  </si>
  <si>
    <t>NEET rates for age group 15-29 unemployed - men</t>
  </si>
  <si>
    <t>Youth NEET unemployed men (15-29)</t>
  </si>
  <si>
    <t>NEET rates for age group 15-29 unemployed - women</t>
  </si>
  <si>
    <t>Youth NEET unemployed women (15-29)</t>
  </si>
  <si>
    <t>NEET rates for age group 15-29 inactive - men</t>
  </si>
  <si>
    <t>Youth NEET inactive men (15-29)</t>
  </si>
  <si>
    <t>NEET rates for age group 15-29 inactive - women</t>
  </si>
  <si>
    <t>Youth NEET inactive women (15-29)</t>
  </si>
  <si>
    <t>PA9.1.S2.n</t>
  </si>
  <si>
    <t>NEET rates for age group 15-29 - total</t>
  </si>
  <si>
    <t>PA9.1.C2.n</t>
  </si>
  <si>
    <t>NEET rates for age group 15-29 - men</t>
  </si>
  <si>
    <t>NEET rates for age group 15-29 - women</t>
  </si>
  <si>
    <t>Disability employment gap by level of activity limitation and sex</t>
  </si>
  <si>
    <t>% (of popn)</t>
  </si>
  <si>
    <t>hlth_dlm200</t>
  </si>
  <si>
    <t>unit=PC_PNT</t>
  </si>
  <si>
    <t>lev_limit=SM_SEV</t>
  </si>
  <si>
    <t>Disability employment gap by level of activity limitation and sex - men</t>
  </si>
  <si>
    <t>Disability employment gap by level of activity limitation and sex - women</t>
  </si>
  <si>
    <t>NEW=Y</t>
  </si>
  <si>
    <t>PA11.S3.T</t>
  </si>
  <si>
    <t>ilc_lvhl11n</t>
  </si>
  <si>
    <t>age=Y_LT65</t>
  </si>
  <si>
    <t>PA11.S3.M</t>
  </si>
  <si>
    <t>PA11.S3.F</t>
  </si>
  <si>
    <t>PA11.S6.</t>
  </si>
  <si>
    <t>ilc_pees01n</t>
  </si>
  <si>
    <t>yn_rskpov= YES_ARP</t>
  </si>
  <si>
    <t>lev_depr=SEV+NSEV</t>
  </si>
  <si>
    <t>PA11a.S3.</t>
  </si>
  <si>
    <t>PA11a.C1.ATWORK</t>
  </si>
  <si>
    <t>workint=WI02-1_NAP</t>
  </si>
  <si>
    <t>PA11a.C1.NOTWORK</t>
  </si>
  <si>
    <t>PA11b.S3.</t>
  </si>
  <si>
    <t>PA11b.S8.</t>
  </si>
  <si>
    <t>z</t>
  </si>
  <si>
    <r>
      <t xml:space="preserve">People </t>
    </r>
    <r>
      <rPr>
        <sz val="8"/>
        <color rgb="FF00B0F0"/>
        <rFont val="Calibri"/>
        <family val="2"/>
      </rPr>
      <t>(aged 0-64</t>
    </r>
    <r>
      <rPr>
        <sz val="8"/>
        <rFont val="Calibri"/>
        <family val="2"/>
      </rPr>
      <t>) living in (quasi-)jobless households - total</t>
    </r>
  </si>
  <si>
    <r>
      <t xml:space="preserve">People </t>
    </r>
    <r>
      <rPr>
        <sz val="8"/>
        <color rgb="FF00B0F0"/>
        <rFont val="Calibri"/>
        <family val="2"/>
      </rPr>
      <t>(aged 0-64)</t>
    </r>
    <r>
      <rPr>
        <sz val="8"/>
        <rFont val="Calibri"/>
        <family val="2"/>
      </rPr>
      <t xml:space="preserve"> living in (quasi-)jobless households - men</t>
    </r>
  </si>
  <si>
    <r>
      <t>People</t>
    </r>
    <r>
      <rPr>
        <sz val="8"/>
        <color rgb="FF00B0F0"/>
        <rFont val="Calibri"/>
        <family val="2"/>
      </rPr>
      <t xml:space="preserve"> (aged 0-64)</t>
    </r>
    <r>
      <rPr>
        <sz val="8"/>
        <rFont val="Calibri"/>
        <family val="2"/>
      </rPr>
      <t xml:space="preserve"> living in (quasi-)jobless households - women</t>
    </r>
  </si>
  <si>
    <r>
      <t xml:space="preserve">People in very low work intensity households total </t>
    </r>
    <r>
      <rPr>
        <sz val="8"/>
        <color rgb="FF00B0F0"/>
        <rFont val="Calibri"/>
        <family val="2"/>
      </rPr>
      <t>(0-64)</t>
    </r>
  </si>
  <si>
    <r>
      <t>People in very low work intensity households men</t>
    </r>
    <r>
      <rPr>
        <sz val="8"/>
        <color rgb="FF00B0F0"/>
        <rFont val="Calibri"/>
        <family val="2"/>
      </rPr>
      <t xml:space="preserve"> (0-64)</t>
    </r>
  </si>
  <si>
    <r>
      <t>People in very low work intensity households women</t>
    </r>
    <r>
      <rPr>
        <sz val="8"/>
        <color rgb="FF00B0F0"/>
        <rFont val="Calibri"/>
        <family val="2"/>
      </rPr>
      <t xml:space="preserve"> (0-64)</t>
    </r>
  </si>
  <si>
    <r>
      <t xml:space="preserve">People in low work intens. hh </t>
    </r>
    <r>
      <rPr>
        <sz val="8"/>
        <color rgb="FF00B0F0"/>
        <rFont val="Calibri"/>
        <family val="2"/>
      </rPr>
      <t>(T 0-64)</t>
    </r>
  </si>
  <si>
    <r>
      <t xml:space="preserve">People in low work intens. hh (M </t>
    </r>
    <r>
      <rPr>
        <sz val="8"/>
        <color rgb="FF00B0F0"/>
        <rFont val="Calibri"/>
        <family val="2"/>
      </rPr>
      <t>0-64</t>
    </r>
    <r>
      <rPr>
        <sz val="8"/>
        <rFont val="Calibri"/>
        <family val="2"/>
      </rPr>
      <t>)</t>
    </r>
  </si>
  <si>
    <r>
      <t xml:space="preserve">People in low work intens. hh (W </t>
    </r>
    <r>
      <rPr>
        <sz val="8"/>
        <color rgb="FF00B0F0"/>
        <rFont val="Calibri"/>
        <family val="2"/>
      </rPr>
      <t>0-64</t>
    </r>
    <r>
      <rPr>
        <sz val="8"/>
        <rFont val="Calibri"/>
        <family val="2"/>
      </rPr>
      <t>)</t>
    </r>
  </si>
  <si>
    <r>
      <t xml:space="preserve">People aged </t>
    </r>
    <r>
      <rPr>
        <u/>
        <sz val="8"/>
        <color rgb="FF00B0F0"/>
        <rFont val="Calibri"/>
        <family val="2"/>
      </rPr>
      <t>0-64</t>
    </r>
    <r>
      <rPr>
        <u/>
        <sz val="8"/>
        <color theme="10"/>
        <rFont val="Calibri"/>
        <family val="2"/>
      </rPr>
      <t xml:space="preserve"> living in jobless households (by sex)</t>
    </r>
  </si>
  <si>
    <t>ilc_mdsd11</t>
  </si>
  <si>
    <t>unit=PC_Y_LT65</t>
  </si>
  <si>
    <r>
      <t xml:space="preserve">Children in </t>
    </r>
    <r>
      <rPr>
        <sz val="8"/>
        <color rgb="FF00B0F0"/>
        <rFont val="Calibri"/>
        <family val="2"/>
      </rPr>
      <t>very</t>
    </r>
    <r>
      <rPr>
        <sz val="8"/>
        <rFont val="Calibri"/>
        <family val="2"/>
      </rPr>
      <t xml:space="preserve"> low work intens. Hhs</t>
    </r>
  </si>
  <si>
    <r>
      <t xml:space="preserve">Children (0-17) living in </t>
    </r>
    <r>
      <rPr>
        <u/>
        <sz val="8"/>
        <color rgb="FF00B0F0"/>
        <rFont val="Calibri"/>
        <family val="2"/>
      </rPr>
      <t>(quasi-)</t>
    </r>
    <r>
      <rPr>
        <u/>
        <sz val="8"/>
        <color theme="10"/>
        <rFont val="Calibri"/>
        <family val="2"/>
      </rPr>
      <t>jobless households</t>
    </r>
  </si>
  <si>
    <r>
      <t xml:space="preserve">Adults </t>
    </r>
    <r>
      <rPr>
        <sz val="8"/>
        <color rgb="FF00B0F0"/>
        <rFont val="Calibri"/>
        <family val="2"/>
      </rPr>
      <t>(aged 18-64)</t>
    </r>
    <r>
      <rPr>
        <sz val="8"/>
        <rFont val="Calibri"/>
        <family val="2"/>
      </rPr>
      <t xml:space="preserve"> not students living in (quasi-)jobless households</t>
    </r>
  </si>
  <si>
    <r>
      <t xml:space="preserve">At-risk of poverty rate for population living in (quasi-)jobless households </t>
    </r>
    <r>
      <rPr>
        <sz val="8"/>
        <color rgb="FF00B0F0"/>
        <rFont val="Calibri"/>
        <family val="2"/>
      </rPr>
      <t>(18-64)</t>
    </r>
  </si>
  <si>
    <r>
      <t>Adults in very low work intensity households total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</si>
  <si>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 xml:space="preserve"> (18-64)</t>
    </r>
  </si>
  <si>
    <r>
      <t xml:space="preserve">Adults in very low work intens. hh (T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</si>
  <si>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(18-64)</t>
    </r>
  </si>
  <si>
    <r>
      <t xml:space="preserve">Adults </t>
    </r>
    <r>
      <rPr>
        <u/>
        <sz val="8"/>
        <color rgb="FF00B0F0"/>
        <rFont val="Calibri"/>
        <family val="2"/>
      </rPr>
      <t>18-64</t>
    </r>
    <r>
      <rPr>
        <u/>
        <sz val="8"/>
        <color theme="10"/>
        <rFont val="Calibri"/>
        <family val="2"/>
      </rPr>
      <t xml:space="preserve"> not students living in jobless households</t>
    </r>
  </si>
  <si>
    <r>
      <t>unit=</t>
    </r>
    <r>
      <rPr>
        <sz val="8"/>
        <color rgb="FF00B0F0"/>
        <rFont val="Calibri"/>
        <family val="2"/>
      </rPr>
      <t>PC_Y_LT65</t>
    </r>
  </si>
  <si>
    <r>
      <t>age=Y18-</t>
    </r>
    <r>
      <rPr>
        <sz val="8"/>
        <color rgb="FF00B0F0"/>
        <rFont val="Calibri"/>
        <family val="2"/>
      </rPr>
      <t>64</t>
    </r>
  </si>
  <si>
    <t>['ert_eff_ic_a',['exch_rt=REER_IC37_ULCT','unit=I15']]</t>
  </si>
  <si>
    <t>['ert_eff_ic_a',['exch_rt=REER_IC37_ULCT','unit=I15'],-3]</t>
  </si>
  <si>
    <r>
      <t>unit=PC_Y_LT6</t>
    </r>
    <r>
      <rPr>
        <sz val="8"/>
        <color rgb="FFFF0000"/>
        <rFont val="Calibri"/>
        <family val="2"/>
      </rPr>
      <t>5</t>
    </r>
  </si>
  <si>
    <t>lmp_type=TOT11_7</t>
  </si>
  <si>
    <t>['lfsa_pganws',['age=Y15-24','citizen=TOTAL','sex=T','unit=THS_PER','wstatus=UNE']]</t>
  </si>
  <si>
    <t>['lfsa_pganws',['age=Y15-24','citizen=TOTAL','sex=T','unit=THS_PER','wstatus=POP']]</t>
  </si>
  <si>
    <t>['lfsa_pganws',['age=Y15-74','citizen=TOTAL','sex=T','unit=THS_PER','wstatus=UNE']]</t>
  </si>
  <si>
    <t>['lfsa_pganws',['age=Y15-74','citizen=TOTAL','sex=T','unit=THS_PER','wstatus=POP']]</t>
  </si>
  <si>
    <t>['lfsa_pganws',['age=Y15-24','citizen=TOTAL','sex=M','unit=THS_PER','wstatus=UNE']]</t>
  </si>
  <si>
    <t>['lfsa_pganws',['age=Y15-24','citizen=TOTAL','sex=M','unit=THS_PER','wstatus=POP']]</t>
  </si>
  <si>
    <t>['lfsa_pganws',['age=Y15-24','citizen=TOTAL','sex=F','unit=THS_PER','wstatus=UNE']]</t>
  </si>
  <si>
    <t>['lfsa_pganws',['age=Y15-24','citizen=TOTAL','sex=F','unit=THS_PER','wstatus=POP']]</t>
  </si>
  <si>
    <t>['lfsa_pganws',['age=Y20-64','citizen=TOTAL','sex=T','unit=THS_PER','wstatus=EMP']]</t>
  </si>
  <si>
    <t>['lfsa_pganws',['age=Y55-64','citizen=TOTAL','sex=T','unit=THS_PER','wstatus=EMP']]</t>
  </si>
  <si>
    <t>['lfsa_pganws',['age=Y20-64','citizen=TOTAL','sex=T','unit=THS_PER','wstatus=POP']]</t>
  </si>
  <si>
    <t>['lfsa_pganws',['age=Y55-64','citizen=TOTAL','sex=T','unit=THS_PER','wstatus=POP']]</t>
  </si>
  <si>
    <t>['lfsa_pganws',['age=Y15-64','citizen=TOTAL','sex=T','unit=THS_PER','wstatus=ACT']]</t>
  </si>
  <si>
    <t>['lfsa_pganws',['age=Y15-24','citizen=TOTAL','sex=T','unit=THS_PER','wstatus=ACT']]</t>
  </si>
  <si>
    <t>['lfsa_pganws',['age=Y25-54','citizen=TOTAL','sex=T','unit=THS_PER','wstatus=ACT']]</t>
  </si>
  <si>
    <t>['lfsa_pganws',['age=Y55-64','citizen=TOTAL','sex=T','unit=THS_PER','wstatus=ACT']]</t>
  </si>
  <si>
    <t>['lfsa_etgaed',['age=Y25-64','isced11=TOTAL','sex=T','unit=THS_PER']]</t>
  </si>
  <si>
    <t>['lfsa_etgaed',['age=Y55-64','isced11=TOTAL','sex=T','unit=THS_PER']]</t>
  </si>
  <si>
    <t>['lfsa_etgaed',['age=Y15-64','isced11=ED0-2','sex=T','unit=THS_PER']]</t>
  </si>
  <si>
    <t>['lfsa_etgaed',['age=Y15-64','isced11=ED3_4','sex=T','unit=THS_PER']]</t>
  </si>
  <si>
    <t>['lfsa_etgaed',['age=Y15-64','isced11=ED5-8','sex=T','unit=THS_PER']]</t>
  </si>
  <si>
    <t>['lfsa_etgaed',['age=Y15-64','isced11=ED0-2','sex=M','unit=THS_PER']]</t>
  </si>
  <si>
    <t>['lfsa_etgaed',['age=Y15-64','isced11=ED3_4','sex=M','unit=THS_PER']]</t>
  </si>
  <si>
    <t>['lfsa_etgaed',['age=Y15-64','isced11=ED5-8','sex=M','unit=THS_PER']]</t>
  </si>
  <si>
    <t>['lfsa_etgaed',['age=Y15-64','isced11=ED0-2','sex=F','unit=THS_PER']]</t>
  </si>
  <si>
    <t>['lfsa_etgaed',['age=Y15-64','isced11=ED3_4','sex=F','unit=THS_PER']]</t>
  </si>
  <si>
    <t>['lfsa_etgaed',['age=Y15-64','isced11=ED5-8','sex=F','unit=THS_PER']]</t>
  </si>
  <si>
    <t>['lfsa_eegaed',['age=Y25-64','isced11=TOTAL','sex=T','unit=THS_PER']]</t>
  </si>
  <si>
    <t>['lfsa_eegaed',['age=Y55-64','isced11=TOTAL','sex=T','unit=THS_PER']]</t>
  </si>
  <si>
    <t>['lfsa_egaps',['age=Y15-64','sex=T','unit=THS_PER','wstatus=SELF']]</t>
  </si>
  <si>
    <t>['lfsa_egaps',['age=Y15-64','sex=T','unit=THS_PER','wstatus=EMP']]</t>
  </si>
  <si>
    <t>['lfsa_igaww',['age=Y15-64','sex=T','unit=THS_PER','wantwork=YES']]</t>
  </si>
  <si>
    <t>['lfsa_igaww',['age=Y15-64','sex=T','unit=THS_PER','wantwork=TOTAL']]</t>
  </si>
  <si>
    <t>['lfsa_igaww',['age=Y15-24','sex=T','unit=THS_PER','wantwork=YES']]</t>
  </si>
  <si>
    <t>['lfsa_igaww',['age=Y15-24','sex=T','unit=THS_PER','wantwork=TOTAL']]</t>
  </si>
  <si>
    <t>['lfsa_igaww',['age=Y25-64','sex=T','unit=THS_PER','wantwork=YES']]</t>
  </si>
  <si>
    <t>['lfsa_igaww',['age=Y55-64','sex=T','unit=THS_PER','wantwork=YES']]</t>
  </si>
  <si>
    <t>['lfsa_igaww',['age=Y25-64','sex=T','unit=THS_PER','wantwork=TOTAL']]</t>
  </si>
  <si>
    <t>['lfsa_igaww',['age=Y55-64','sex=T','unit=THS_PER','wantwork=TOTAL']]</t>
  </si>
  <si>
    <r>
      <t>Severe material</t>
    </r>
    <r>
      <rPr>
        <sz val="8"/>
        <color rgb="FF00B0F0"/>
        <rFont val="Calibri"/>
        <family val="2"/>
      </rPr>
      <t xml:space="preserve"> and social</t>
    </r>
    <r>
      <rPr>
        <sz val="8"/>
        <color theme="9" tint="-0.249977111117893"/>
        <rFont val="Calibri"/>
        <family val="2"/>
      </rPr>
      <t xml:space="preserve"> </t>
    </r>
    <r>
      <rPr>
        <sz val="8"/>
        <rFont val="Calibri"/>
        <family val="2"/>
      </rPr>
      <t xml:space="preserve">deprivation rate </t>
    </r>
    <r>
      <rPr>
        <sz val="8"/>
        <color rgb="FF00B0F0"/>
        <rFont val="Calibri"/>
        <family val="2"/>
      </rPr>
      <t>(7+ items)</t>
    </r>
    <r>
      <rPr>
        <sz val="8"/>
        <rFont val="Calibri"/>
        <family val="2"/>
      </rPr>
      <t xml:space="preserve"> - total</t>
    </r>
  </si>
  <si>
    <r>
      <t>Severe material and</t>
    </r>
    <r>
      <rPr>
        <sz val="8"/>
        <color rgb="FF00B0F0"/>
        <rFont val="Calibri"/>
        <family val="2"/>
      </rPr>
      <t xml:space="preserve"> social</t>
    </r>
    <r>
      <rPr>
        <sz val="8"/>
        <rFont val="Calibri"/>
        <family val="2"/>
      </rPr>
      <t xml:space="preserve"> deprivation total</t>
    </r>
  </si>
  <si>
    <r>
      <t>Sev. mat. and</t>
    </r>
    <r>
      <rPr>
        <sz val="8"/>
        <color rgb="FF00B0F0"/>
        <rFont val="Calibri"/>
        <family val="2"/>
      </rPr>
      <t xml:space="preserve">. socl. </t>
    </r>
    <r>
      <rPr>
        <sz val="8"/>
        <rFont val="Calibri"/>
        <family val="2"/>
      </rPr>
      <t>depr. (T)</t>
    </r>
  </si>
  <si>
    <r>
      <t>Children living in a household suffering from severe material and</t>
    </r>
    <r>
      <rPr>
        <sz val="8"/>
        <color rgb="FF00B0F0"/>
        <rFont val="Calibri"/>
        <family val="2"/>
      </rPr>
      <t xml:space="preserve"> social</t>
    </r>
    <r>
      <rPr>
        <sz val="8"/>
        <rFont val="Calibri"/>
        <family val="2"/>
      </rPr>
      <t xml:space="preserve"> deprivation </t>
    </r>
    <r>
      <rPr>
        <sz val="8"/>
        <color rgb="FF00B0F0"/>
        <rFont val="Calibri"/>
        <family val="2"/>
      </rPr>
      <t>(7+)</t>
    </r>
  </si>
  <si>
    <r>
      <t>Severe material and</t>
    </r>
    <r>
      <rPr>
        <sz val="8"/>
        <color rgb="FF00B0F0"/>
        <rFont val="Calibri"/>
        <family val="2"/>
      </rPr>
      <t xml:space="preserve"> social</t>
    </r>
    <r>
      <rPr>
        <sz val="8"/>
        <rFont val="Calibri"/>
        <family val="2"/>
      </rPr>
      <t xml:space="preserve"> deprivation children (0-17)</t>
    </r>
  </si>
  <si>
    <r>
      <t>Sev. Material and</t>
    </r>
    <r>
      <rPr>
        <sz val="8"/>
        <color rgb="FF00B0F0"/>
        <rFont val="Calibri"/>
        <family val="2"/>
      </rPr>
      <t xml:space="preserve"> socl </t>
    </r>
    <r>
      <rPr>
        <sz val="8"/>
        <rFont val="Calibri"/>
        <family val="2"/>
      </rPr>
      <t>depr (0-17)</t>
    </r>
  </si>
  <si>
    <r>
      <t>Adults (aged 18-64) living in a household suffering from severe material and</t>
    </r>
    <r>
      <rPr>
        <sz val="8"/>
        <color rgb="FF00B0F0"/>
        <rFont val="Calibri"/>
        <family val="2"/>
      </rPr>
      <t xml:space="preserve"> social </t>
    </r>
    <r>
      <rPr>
        <sz val="8"/>
        <rFont val="Calibri"/>
        <family val="2"/>
      </rPr>
      <t>deprivation</t>
    </r>
    <r>
      <rPr>
        <sz val="8"/>
        <color rgb="FF00B0F0"/>
        <rFont val="Calibri"/>
        <family val="2"/>
      </rPr>
      <t xml:space="preserve"> (7+)</t>
    </r>
  </si>
  <si>
    <r>
      <t xml:space="preserve">Severe material and </t>
    </r>
    <r>
      <rPr>
        <sz val="8"/>
        <color rgb="FF00B0F0"/>
        <rFont val="Calibri"/>
        <family val="2"/>
      </rPr>
      <t xml:space="preserve">social </t>
    </r>
    <r>
      <rPr>
        <sz val="8"/>
        <rFont val="Calibri"/>
        <family val="2"/>
      </rPr>
      <t>deprivation total (18-64)</t>
    </r>
  </si>
  <si>
    <r>
      <t>Sev. mat. and</t>
    </r>
    <r>
      <rPr>
        <sz val="8"/>
        <color rgb="FF00B0F0"/>
        <rFont val="Calibri"/>
        <family val="2"/>
      </rPr>
      <t xml:space="preserve"> socl</t>
    </r>
    <r>
      <rPr>
        <sz val="8"/>
        <rFont val="Calibri"/>
        <family val="2"/>
      </rPr>
      <t xml:space="preserve"> Depr. (T 18-64)</t>
    </r>
  </si>
  <si>
    <r>
      <t>Severe material and</t>
    </r>
    <r>
      <rPr>
        <sz val="8"/>
        <color rgb="FF00B0F0"/>
        <rFont val="Calibri"/>
        <family val="2"/>
      </rPr>
      <t xml:space="preserve"> social </t>
    </r>
    <r>
      <rPr>
        <sz val="8"/>
        <rFont val="Calibri"/>
        <family val="2"/>
      </rPr>
      <t>deprivation of older people (aged 65+) - total</t>
    </r>
  </si>
  <si>
    <r>
      <t>Severe material and</t>
    </r>
    <r>
      <rPr>
        <sz val="8"/>
        <color rgb="FF00B0F0"/>
        <rFont val="Calibri"/>
        <family val="2"/>
      </rPr>
      <t xml:space="preserve"> social</t>
    </r>
    <r>
      <rPr>
        <sz val="8"/>
        <rFont val="Calibri"/>
        <family val="2"/>
      </rPr>
      <t xml:space="preserve"> deprivation of older people (aged 65+) - men</t>
    </r>
  </si>
  <si>
    <r>
      <t>Severe material and</t>
    </r>
    <r>
      <rPr>
        <sz val="8"/>
        <color rgb="FF00B0F0"/>
        <rFont val="Calibri"/>
        <family val="2"/>
      </rPr>
      <t xml:space="preserve"> social </t>
    </r>
    <r>
      <rPr>
        <sz val="8"/>
        <rFont val="Calibri"/>
        <family val="2"/>
      </rPr>
      <t>deprivation of older people (aged 65+) - women</t>
    </r>
  </si>
  <si>
    <r>
      <t>Severe material and</t>
    </r>
    <r>
      <rPr>
        <sz val="8"/>
        <color rgb="FF00B0F0"/>
        <rFont val="Calibri"/>
        <family val="2"/>
      </rPr>
      <t xml:space="preserve"> social </t>
    </r>
    <r>
      <rPr>
        <sz val="8"/>
        <rFont val="Calibri"/>
        <family val="2"/>
      </rPr>
      <t>deprivation total (65+)</t>
    </r>
  </si>
  <si>
    <r>
      <t>Severe material and</t>
    </r>
    <r>
      <rPr>
        <sz val="8"/>
        <color rgb="FF00B0F0"/>
        <rFont val="Calibri"/>
        <family val="2"/>
      </rPr>
      <t xml:space="preserve"> social</t>
    </r>
    <r>
      <rPr>
        <sz val="8"/>
        <rFont val="Calibri"/>
        <family val="2"/>
      </rPr>
      <t xml:space="preserve"> deprivation men (65+)</t>
    </r>
  </si>
  <si>
    <r>
      <t>Severe material and</t>
    </r>
    <r>
      <rPr>
        <sz val="8"/>
        <color rgb="FF00B0F0"/>
        <rFont val="Calibri"/>
        <family val="2"/>
      </rPr>
      <t xml:space="preserve"> social </t>
    </r>
    <r>
      <rPr>
        <sz val="8"/>
        <rFont val="Calibri"/>
        <family val="2"/>
      </rPr>
      <t>deprivation women (65+)</t>
    </r>
  </si>
  <si>
    <r>
      <t>Sev. mat. and</t>
    </r>
    <r>
      <rPr>
        <sz val="8"/>
        <color rgb="FF00B0F0"/>
        <rFont val="Calibri"/>
        <family val="2"/>
      </rPr>
      <t xml:space="preserve">. socl. </t>
    </r>
    <r>
      <rPr>
        <sz val="8"/>
        <rFont val="Calibri"/>
        <family val="2"/>
      </rPr>
      <t>depr. (T 65+)</t>
    </r>
  </si>
  <si>
    <r>
      <t>Sev. mat. and</t>
    </r>
    <r>
      <rPr>
        <sz val="8"/>
        <color rgb="FF00B0F0"/>
        <rFont val="Calibri"/>
        <family val="2"/>
      </rPr>
      <t xml:space="preserve">. socl. </t>
    </r>
    <r>
      <rPr>
        <sz val="8"/>
        <rFont val="Calibri"/>
        <family val="2"/>
      </rPr>
      <t>depr. (M 65+)</t>
    </r>
  </si>
  <si>
    <r>
      <t>Sev. mat. and</t>
    </r>
    <r>
      <rPr>
        <sz val="8"/>
        <color rgb="FF00B0F0"/>
        <rFont val="Calibri"/>
        <family val="2"/>
      </rPr>
      <t>. socl.</t>
    </r>
    <r>
      <rPr>
        <sz val="8"/>
        <rFont val="Calibri"/>
        <family val="2"/>
      </rPr>
      <t xml:space="preserve"> depr. (W 65+)</t>
    </r>
  </si>
  <si>
    <r>
      <t>Severe material and</t>
    </r>
    <r>
      <rPr>
        <u/>
        <sz val="8"/>
        <color rgb="FF00B0F0"/>
        <rFont val="Calibri"/>
        <family val="2"/>
      </rPr>
      <t xml:space="preserve"> social </t>
    </r>
    <r>
      <rPr>
        <u/>
        <sz val="8"/>
        <color theme="10"/>
        <rFont val="Calibri"/>
        <family val="2"/>
      </rPr>
      <t>deprivation of older people (65+) by sex</t>
    </r>
  </si>
  <si>
    <r>
      <t xml:space="preserve">Severe material </t>
    </r>
    <r>
      <rPr>
        <u/>
        <sz val="8"/>
        <color rgb="FF00B0F0"/>
        <rFont val="Calibri"/>
        <family val="2"/>
      </rPr>
      <t xml:space="preserve">and social </t>
    </r>
    <r>
      <rPr>
        <u/>
        <sz val="8"/>
        <color theme="10"/>
        <rFont val="Calibri"/>
        <family val="2"/>
      </rPr>
      <t>deprivation of older people (65+) by sex</t>
    </r>
  </si>
  <si>
    <r>
      <t>Adults (18-64) living in a household suffering from severe material and</t>
    </r>
    <r>
      <rPr>
        <u/>
        <sz val="8"/>
        <color rgb="FF00B0F0"/>
        <rFont val="Calibri"/>
        <family val="2"/>
      </rPr>
      <t xml:space="preserve"> social</t>
    </r>
    <r>
      <rPr>
        <u/>
        <sz val="8"/>
        <color theme="10"/>
        <rFont val="Calibri"/>
        <family val="2"/>
      </rPr>
      <t xml:space="preserve"> deprivation</t>
    </r>
    <r>
      <rPr>
        <u/>
        <sz val="8"/>
        <color rgb="FF00B0F0"/>
        <rFont val="Calibri"/>
        <family val="2"/>
      </rPr>
      <t xml:space="preserve"> (7+)</t>
    </r>
  </si>
  <si>
    <r>
      <t>Children living in a household suffering from severe material and</t>
    </r>
    <r>
      <rPr>
        <u/>
        <sz val="8"/>
        <color rgb="FF00B0F0"/>
        <rFont val="Calibri"/>
        <family val="2"/>
      </rPr>
      <t xml:space="preserve"> social </t>
    </r>
    <r>
      <rPr>
        <u/>
        <sz val="8"/>
        <color theme="10"/>
        <rFont val="Calibri"/>
        <family val="2"/>
      </rPr>
      <t xml:space="preserve">deprivation </t>
    </r>
    <r>
      <rPr>
        <u/>
        <sz val="8"/>
        <color rgb="FF00B0F0"/>
        <rFont val="Calibri"/>
        <family val="2"/>
      </rPr>
      <t>(7+)</t>
    </r>
  </si>
  <si>
    <t>Disability employment gap by level of activity limitation and sex - total</t>
  </si>
  <si>
    <t>O2</t>
  </si>
  <si>
    <t>PA1.O2</t>
  </si>
  <si>
    <t>PA1.C3.M</t>
  </si>
  <si>
    <t>PA1.C3.F</t>
  </si>
  <si>
    <t>PA1.O2.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</si>
</sst>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8"/>
      <color theme="1"/>
      <name val="Calibri"/>
      <family val="2"/>
    </font>
    <font>
      <sz val="8"/>
      <color theme="1"/>
      <name val="Calibri"/>
      <family val="2"/>
    </font>
    <font>
      <sz val="8"/>
      <color rgb="FFFF0000"/>
      <name val="Calibri"/>
      <family val="2"/>
    </font>
    <font>
      <b/>
      <sz val="8"/>
      <color rgb="FFFF0000"/>
      <name val="Calibri"/>
      <family val="2"/>
    </font>
    <font>
      <sz val="8"/>
      <name val="Calibri"/>
      <family val="2"/>
    </font>
    <font>
      <i/>
      <sz val="8"/>
      <name val="Calibri"/>
      <family val="2"/>
    </font>
    <font>
      <b/>
      <sz val="8"/>
      <name val="Calibri"/>
      <family val="2"/>
    </font>
    <font>
      <sz val="8"/>
      <color rgb="FF00B050"/>
      <name val="Calibri"/>
      <family val="2"/>
    </font>
    <font>
      <sz val="10"/>
      <name val="Calibri"/>
      <family val="2"/>
      <scheme val="minor"/>
    </font>
    <font>
      <b/>
      <sz val="10"/>
      <color theme="4"/>
      <name val="Calibri"/>
      <family val="2"/>
      <scheme val="minor"/>
    </font>
    <font>
      <sz val="10"/>
      <color theme="4"/>
      <name val="Calibri"/>
      <family val="2"/>
      <scheme val="minor"/>
    </font>
    <font>
      <i/>
      <sz val="10"/>
      <color theme="4"/>
      <name val="Calibri"/>
      <family val="2"/>
      <scheme val="minor"/>
    </font>
    <font>
      <sz val="10"/>
      <color rgb="FFFF0000"/>
      <name val="Calibri"/>
      <family val="2"/>
      <scheme val="minor"/>
    </font>
    <font>
      <i/>
      <sz val="10"/>
      <color rgb="FF0070C0"/>
      <name val="Calibri"/>
      <family val="2"/>
      <scheme val="minor"/>
    </font>
    <font>
      <i/>
      <sz val="10"/>
      <name val="Calibri"/>
      <family val="2"/>
      <scheme val="minor"/>
    </font>
    <font>
      <b/>
      <sz val="10"/>
      <name val="Calibri"/>
      <family val="2"/>
      <scheme val="minor"/>
    </font>
    <font>
      <sz val="10"/>
      <color rgb="FF0070C0"/>
      <name val="Calibri"/>
      <family val="2"/>
      <scheme val="minor"/>
    </font>
    <font>
      <b/>
      <i/>
      <sz val="10"/>
      <color rgb="FFFF0000"/>
      <name val="Calibri"/>
      <family val="2"/>
      <scheme val="minor"/>
    </font>
    <font>
      <i/>
      <sz val="10"/>
      <color rgb="FFFF0000"/>
      <name val="Calibri"/>
      <family val="2"/>
      <scheme val="minor"/>
    </font>
    <font>
      <b/>
      <sz val="10"/>
      <color rgb="FFFF0000"/>
      <name val="Calibri"/>
      <family val="2"/>
      <scheme val="minor"/>
    </font>
    <font>
      <sz val="10"/>
      <color rgb="FF00B050"/>
      <name val="Calibri"/>
      <family val="2"/>
      <scheme val="minor"/>
    </font>
    <font>
      <b/>
      <u/>
      <sz val="10"/>
      <color rgb="FFFF0000"/>
      <name val="Calibri"/>
      <family val="2"/>
      <scheme val="minor"/>
    </font>
    <font>
      <i/>
      <u/>
      <sz val="10"/>
      <color rgb="FFFF0000"/>
      <name val="Calibri"/>
      <family val="2"/>
      <scheme val="minor"/>
    </font>
    <font>
      <u/>
      <sz val="10"/>
      <color rgb="FFFF0000"/>
      <name val="Calibri"/>
      <family val="2"/>
      <scheme val="minor"/>
    </font>
    <font>
      <i/>
      <sz val="8"/>
      <color rgb="FFFF0000"/>
      <name val="Calibri"/>
      <family val="2"/>
    </font>
    <font>
      <u/>
      <sz val="8"/>
      <color theme="10"/>
      <name val="Calibri"/>
      <family val="2"/>
    </font>
    <font>
      <sz val="8"/>
      <color theme="2" tint="-9.9978637043366805E-2"/>
      <name val="Calibri"/>
      <family val="2"/>
    </font>
    <font>
      <b/>
      <sz val="8"/>
      <color theme="1"/>
      <name val="Calibri"/>
      <family val="2"/>
    </font>
    <font>
      <u/>
      <sz val="8"/>
      <color rgb="FFFF0000"/>
      <name val="Calibri"/>
      <family val="2"/>
    </font>
    <font>
      <u/>
      <sz val="8"/>
      <name val="Calibri"/>
      <family val="2"/>
    </font>
    <font>
      <b/>
      <u/>
      <sz val="8"/>
      <color theme="10"/>
      <name val="Calibri"/>
      <family val="2"/>
    </font>
    <font>
      <sz val="8"/>
      <color theme="3" tint="0.39997558519241921"/>
      <name val="Calibri"/>
      <family val="2"/>
    </font>
    <font>
      <sz val="8"/>
      <color theme="9"/>
      <name val="Calibri"/>
      <family val="2"/>
    </font>
    <font>
      <sz val="9"/>
      <name val="Calibri"/>
      <family val="2"/>
      <scheme val="minor"/>
    </font>
    <font>
      <sz val="9"/>
      <color rgb="FFFF0000"/>
      <name val="Calibri"/>
      <family val="2"/>
      <scheme val="minor"/>
    </font>
    <font>
      <sz val="11"/>
      <name val="Arial"/>
      <family val="2"/>
    </font>
    <font>
      <sz val="8"/>
      <color theme="0"/>
      <name val="Calibri"/>
      <family val="2"/>
    </font>
    <font>
      <b/>
      <sz val="8"/>
      <color theme="0"/>
      <name val="Calibri"/>
      <family val="2"/>
    </font>
    <font>
      <sz val="8"/>
      <name val="Calibri"/>
      <family val="2"/>
    </font>
    <font>
      <sz val="8"/>
      <color theme="0"/>
      <name val="Calibri"/>
      <family val="2"/>
    </font>
    <font>
      <sz val="8"/>
      <color rgb="FF00B0F0"/>
      <name val="Calibri"/>
      <family val="2"/>
    </font>
    <font>
      <sz val="8"/>
      <color theme="9" tint="-0.249977111117893"/>
      <name val="Calibri"/>
      <family val="2"/>
    </font>
    <font>
      <u/>
      <sz val="8"/>
      <color rgb="FF00B0F0"/>
      <name val="Calibri"/>
      <family val="2"/>
    </font>
    <font>
      <sz val="8"/>
      <color rgb="FF00B0F0"/>
      <name val="Calibri"/>
      <family val="2"/>
      <scheme val="minor"/>
    </font>
    <font>
      <sz val="8"/>
      <name val="Calibri"/>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5F5F5"/>
        <bgColor indexed="64"/>
      </patternFill>
    </fill>
  </fills>
  <borders count="3">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5">
    <xf numFmtId="0" fontId="0" fillId="0" borderId="0"/>
    <xf numFmtId="0" fontId="1" fillId="0" borderId="0"/>
    <xf numFmtId="0" fontId="1" fillId="0" borderId="0"/>
    <xf numFmtId="0" fontId="25" fillId="0" borderId="0" applyNumberFormat="0" applyFill="0" applyBorder="0" applyAlignment="0" applyProtection="0">
      <alignment vertical="top"/>
      <protection locked="0"/>
    </xf>
    <xf numFmtId="0" fontId="35" fillId="0" borderId="0"/>
  </cellStyleXfs>
  <cellXfs count="111">
    <xf numFmtId="0" fontId="0" fillId="0" borderId="0" xfId="0"/>
    <xf numFmtId="0" fontId="4" fillId="0" borderId="0" xfId="0" applyFont="1"/>
    <xf numFmtId="0" fontId="4" fillId="4" borderId="0" xfId="0" applyFont="1" applyFill="1" applyAlignment="1">
      <alignment vertical="center"/>
    </xf>
    <xf numFmtId="0" fontId="2" fillId="0" borderId="0" xfId="0" applyFont="1"/>
    <xf numFmtId="0" fontId="4" fillId="2" borderId="0" xfId="0" applyFont="1" applyFill="1" applyAlignment="1">
      <alignment vertical="center"/>
    </xf>
    <xf numFmtId="0" fontId="4" fillId="2" borderId="0" xfId="0" applyFont="1" applyFill="1" applyAlignment="1">
      <alignment vertical="center" wrapText="1"/>
    </xf>
    <xf numFmtId="0" fontId="4" fillId="0" borderId="0" xfId="0" applyFont="1" applyAlignment="1">
      <alignment vertical="center"/>
    </xf>
    <xf numFmtId="0" fontId="4" fillId="3" borderId="0" xfId="0" applyFont="1" applyFill="1" applyAlignment="1">
      <alignment vertical="center"/>
    </xf>
    <xf numFmtId="0" fontId="4" fillId="0" borderId="0" xfId="0" applyFont="1" applyAlignment="1">
      <alignment horizontal="center" vertical="center"/>
    </xf>
    <xf numFmtId="0" fontId="5" fillId="0" borderId="0" xfId="0" applyFont="1"/>
    <xf numFmtId="0" fontId="8" fillId="0" borderId="0" xfId="2" applyFont="1" applyAlignment="1">
      <alignment horizontal="left" vertical="center"/>
    </xf>
    <xf numFmtId="0" fontId="8" fillId="0" borderId="0" xfId="2" applyFont="1" applyAlignment="1">
      <alignment horizontal="left" vertical="center" wrapText="1"/>
    </xf>
    <xf numFmtId="0" fontId="9"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wrapText="1"/>
    </xf>
    <xf numFmtId="0" fontId="8" fillId="2" borderId="0" xfId="2" applyFont="1" applyFill="1" applyAlignment="1">
      <alignment horizontal="left" vertical="center" wrapText="1"/>
    </xf>
    <xf numFmtId="0" fontId="14" fillId="2" borderId="0" xfId="2" applyFont="1" applyFill="1" applyAlignment="1">
      <alignment horizontal="left" vertical="center" wrapText="1"/>
    </xf>
    <xf numFmtId="0" fontId="8" fillId="2" borderId="0" xfId="2" applyFont="1" applyFill="1" applyAlignment="1">
      <alignment horizontal="left" vertical="center"/>
    </xf>
    <xf numFmtId="0" fontId="14" fillId="0" borderId="0" xfId="2" applyFont="1" applyAlignment="1">
      <alignment horizontal="left" vertical="center" wrapText="1"/>
    </xf>
    <xf numFmtId="0" fontId="15" fillId="0" borderId="0" xfId="2" applyFont="1" applyAlignment="1">
      <alignment horizontal="left" vertical="center" wrapText="1"/>
    </xf>
    <xf numFmtId="0" fontId="16" fillId="0" borderId="0" xfId="2" applyFont="1" applyAlignment="1">
      <alignment horizontal="left" vertical="center" wrapText="1"/>
    </xf>
    <xf numFmtId="0" fontId="8" fillId="3" borderId="0" xfId="2" applyFont="1" applyFill="1" applyAlignment="1">
      <alignment horizontal="left" vertical="center" wrapText="1"/>
    </xf>
    <xf numFmtId="0" fontId="14" fillId="3" borderId="0" xfId="2" applyFont="1" applyFill="1" applyAlignment="1">
      <alignment horizontal="left" vertical="center" wrapText="1"/>
    </xf>
    <xf numFmtId="0" fontId="15" fillId="3" borderId="0" xfId="2" applyFont="1" applyFill="1" applyAlignment="1">
      <alignment horizontal="left" vertical="center" wrapText="1"/>
    </xf>
    <xf numFmtId="0" fontId="8" fillId="3" borderId="0" xfId="2" applyFont="1" applyFill="1" applyAlignment="1">
      <alignment horizontal="left" vertical="center"/>
    </xf>
    <xf numFmtId="0" fontId="8" fillId="4" borderId="0" xfId="2" applyFont="1" applyFill="1" applyAlignment="1">
      <alignment horizontal="left" vertical="center" wrapText="1"/>
    </xf>
    <xf numFmtId="0" fontId="14" fillId="4" borderId="0" xfId="2" applyFont="1" applyFill="1" applyAlignment="1">
      <alignment horizontal="left" vertical="center" wrapText="1"/>
    </xf>
    <xf numFmtId="0" fontId="15" fillId="4" borderId="0" xfId="2" applyFont="1" applyFill="1" applyAlignment="1">
      <alignment horizontal="left" vertical="center" wrapText="1"/>
    </xf>
    <xf numFmtId="0" fontId="8" fillId="4" borderId="0" xfId="2" applyFont="1" applyFill="1" applyAlignment="1">
      <alignment horizontal="left" vertical="center"/>
    </xf>
    <xf numFmtId="0" fontId="15" fillId="0" borderId="0" xfId="2" applyFont="1" applyAlignment="1">
      <alignment horizontal="left" vertical="center"/>
    </xf>
    <xf numFmtId="0" fontId="8" fillId="0" borderId="0" xfId="2" applyFont="1" applyAlignment="1">
      <alignment horizontal="left" wrapText="1"/>
    </xf>
    <xf numFmtId="0" fontId="8" fillId="0" borderId="0" xfId="2" applyFont="1" applyAlignment="1">
      <alignment horizontal="left"/>
    </xf>
    <xf numFmtId="0" fontId="14" fillId="0" borderId="0" xfId="2" applyFont="1" applyAlignment="1">
      <alignment horizontal="left" wrapText="1"/>
    </xf>
    <xf numFmtId="0" fontId="14" fillId="0" borderId="0" xfId="2" applyFont="1" applyAlignment="1">
      <alignment horizontal="left"/>
    </xf>
    <xf numFmtId="0" fontId="8" fillId="3" borderId="0" xfId="2" applyFont="1" applyFill="1" applyAlignment="1">
      <alignment horizontal="left" wrapText="1"/>
    </xf>
    <xf numFmtId="0" fontId="8" fillId="3" borderId="0" xfId="2" applyFont="1" applyFill="1" applyAlignment="1">
      <alignment horizontal="left"/>
    </xf>
    <xf numFmtId="0" fontId="19" fillId="0" borderId="0" xfId="2" applyFont="1" applyAlignment="1">
      <alignment horizontal="left" vertical="center"/>
    </xf>
    <xf numFmtId="0" fontId="12" fillId="0" borderId="0" xfId="2" applyFont="1" applyAlignment="1">
      <alignment horizontal="left" vertical="center" wrapText="1"/>
    </xf>
    <xf numFmtId="0" fontId="12" fillId="3" borderId="0" xfId="2" applyFont="1" applyFill="1" applyAlignment="1">
      <alignment horizontal="left" vertical="center" wrapText="1"/>
    </xf>
    <xf numFmtId="22" fontId="8" fillId="3" borderId="0" xfId="2" applyNumberFormat="1" applyFont="1" applyFill="1" applyAlignment="1">
      <alignment horizontal="left" wrapText="1"/>
    </xf>
    <xf numFmtId="22" fontId="8" fillId="3" borderId="0" xfId="2" applyNumberFormat="1" applyFont="1" applyFill="1" applyAlignment="1">
      <alignment horizontal="left"/>
    </xf>
    <xf numFmtId="0" fontId="26" fillId="0" borderId="0" xfId="0" applyFont="1"/>
    <xf numFmtId="0" fontId="28" fillId="0" borderId="0" xfId="3" applyFont="1" applyAlignment="1" applyProtection="1"/>
    <xf numFmtId="0" fontId="2" fillId="0" borderId="0" xfId="0" applyFont="1" applyAlignment="1">
      <alignment horizontal="center" vertical="center"/>
    </xf>
    <xf numFmtId="0" fontId="27" fillId="0" borderId="0" xfId="0" applyFont="1"/>
    <xf numFmtId="0" fontId="0" fillId="5" borderId="0" xfId="0" applyFill="1"/>
    <xf numFmtId="0" fontId="0" fillId="6" borderId="0" xfId="0" applyFill="1"/>
    <xf numFmtId="0" fontId="29" fillId="0" borderId="0" xfId="3" applyFont="1" applyAlignment="1" applyProtection="1"/>
    <xf numFmtId="0" fontId="2" fillId="2" borderId="0" xfId="0" applyFont="1" applyFill="1" applyAlignment="1">
      <alignment vertical="center"/>
    </xf>
    <xf numFmtId="0" fontId="2" fillId="2" borderId="0" xfId="0" applyFont="1" applyFill="1" applyAlignment="1">
      <alignment vertical="center" wrapText="1"/>
    </xf>
    <xf numFmtId="0" fontId="25" fillId="0" borderId="0" xfId="3" applyAlignment="1" applyProtection="1"/>
    <xf numFmtId="0" fontId="2" fillId="0" borderId="0" xfId="0" applyFont="1" applyAlignment="1">
      <alignment vertical="center"/>
    </xf>
    <xf numFmtId="0" fontId="4" fillId="6" borderId="0" xfId="0" applyFont="1" applyFill="1" applyAlignment="1">
      <alignment vertical="center"/>
    </xf>
    <xf numFmtId="0" fontId="0" fillId="0" borderId="0" xfId="0" applyAlignment="1">
      <alignment wrapText="1"/>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xf>
    <xf numFmtId="0" fontId="30" fillId="0" borderId="0" xfId="3" applyFont="1" applyAlignment="1" applyProtection="1"/>
    <xf numFmtId="0" fontId="6" fillId="6" borderId="0" xfId="0" applyFont="1" applyFill="1" applyAlignment="1">
      <alignment vertical="center"/>
    </xf>
    <xf numFmtId="0" fontId="6" fillId="0" borderId="0" xfId="0" applyFont="1" applyAlignment="1">
      <alignment horizontal="center" vertical="center"/>
    </xf>
    <xf numFmtId="0" fontId="6" fillId="0" borderId="0" xfId="0" applyFont="1"/>
    <xf numFmtId="0" fontId="4" fillId="0" borderId="0" xfId="0" applyFont="1" applyAlignment="1">
      <alignment wrapText="1"/>
    </xf>
    <xf numFmtId="0" fontId="6" fillId="4" borderId="0" xfId="0" applyFont="1" applyFill="1" applyAlignment="1">
      <alignment vertical="top"/>
    </xf>
    <xf numFmtId="0" fontId="6" fillId="4" borderId="0" xfId="0" applyFont="1" applyFill="1" applyAlignment="1">
      <alignment horizontal="center" vertical="top"/>
    </xf>
    <xf numFmtId="0" fontId="3" fillId="4"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25" fillId="0" borderId="0" xfId="3" applyAlignment="1" applyProtection="1">
      <alignment vertical="top"/>
    </xf>
    <xf numFmtId="0" fontId="0" fillId="0" borderId="0" xfId="0" quotePrefix="1" applyAlignment="1">
      <alignment vertical="top"/>
    </xf>
    <xf numFmtId="0" fontId="31" fillId="0" borderId="0" xfId="0" quotePrefix="1" applyFont="1" applyAlignment="1">
      <alignment vertical="top"/>
    </xf>
    <xf numFmtId="0" fontId="31" fillId="0" borderId="0" xfId="0" applyFont="1" applyAlignment="1">
      <alignment vertical="top"/>
    </xf>
    <xf numFmtId="0" fontId="0" fillId="0" borderId="0" xfId="0" applyAlignment="1">
      <alignment vertical="top" wrapText="1"/>
    </xf>
    <xf numFmtId="0" fontId="2" fillId="5" borderId="0" xfId="0" applyFont="1" applyFill="1" applyAlignment="1">
      <alignment vertical="center"/>
    </xf>
    <xf numFmtId="0" fontId="32" fillId="0" borderId="0" xfId="0" applyFont="1" applyAlignment="1">
      <alignment vertical="center"/>
    </xf>
    <xf numFmtId="0" fontId="0" fillId="3" borderId="0" xfId="0" applyFill="1"/>
    <xf numFmtId="0" fontId="33" fillId="0" borderId="0" xfId="0" applyFont="1" applyAlignment="1">
      <alignment vertical="center"/>
    </xf>
    <xf numFmtId="0" fontId="33" fillId="0" borderId="0" xfId="0" applyFont="1" applyAlignment="1">
      <alignment horizontal="left" vertical="center"/>
    </xf>
    <xf numFmtId="0" fontId="29" fillId="0" borderId="0" xfId="0" applyFont="1"/>
    <xf numFmtId="0" fontId="4" fillId="0" borderId="0" xfId="0" quotePrefix="1" applyFont="1"/>
    <xf numFmtId="0" fontId="34" fillId="0" borderId="0" xfId="0" applyFont="1" applyAlignment="1">
      <alignment horizontal="left" vertical="center"/>
    </xf>
    <xf numFmtId="0" fontId="33" fillId="4" borderId="0" xfId="0" applyFont="1" applyFill="1" applyAlignment="1">
      <alignment vertical="center"/>
    </xf>
    <xf numFmtId="0" fontId="33" fillId="4" borderId="0" xfId="0" applyFont="1" applyFill="1" applyAlignment="1">
      <alignment horizontal="left" vertical="center"/>
    </xf>
    <xf numFmtId="0" fontId="4" fillId="4" borderId="0" xfId="0" applyFont="1" applyFill="1"/>
    <xf numFmtId="0" fontId="2" fillId="4" borderId="0" xfId="0" applyFont="1" applyFill="1"/>
    <xf numFmtId="0" fontId="0" fillId="6" borderId="1" xfId="0" applyFill="1" applyBorder="1"/>
    <xf numFmtId="0" fontId="0" fillId="3" borderId="1" xfId="0" applyFill="1" applyBorder="1"/>
    <xf numFmtId="0" fontId="2" fillId="6" borderId="0" xfId="0" applyFont="1" applyFill="1"/>
    <xf numFmtId="0" fontId="7" fillId="6" borderId="0" xfId="0" applyFont="1" applyFill="1"/>
    <xf numFmtId="0" fontId="36" fillId="2" borderId="0" xfId="0" applyFont="1" applyFill="1"/>
    <xf numFmtId="0" fontId="36" fillId="2" borderId="0" xfId="0" applyFont="1" applyFill="1" applyAlignment="1">
      <alignment horizontal="center" vertical="center" wrapText="1"/>
    </xf>
    <xf numFmtId="0" fontId="37" fillId="0" borderId="0" xfId="0" applyFont="1" applyAlignment="1">
      <alignment horizontal="center" vertical="center" wrapText="1"/>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0" borderId="0" xfId="0" applyFont="1" applyAlignment="1">
      <alignment vertical="center" wrapText="1"/>
    </xf>
    <xf numFmtId="0" fontId="37" fillId="0" borderId="0" xfId="0" applyFont="1" applyAlignment="1">
      <alignment horizontal="center"/>
    </xf>
    <xf numFmtId="0" fontId="37" fillId="5" borderId="0" xfId="0" applyFont="1" applyFill="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vertical="center" wrapText="1"/>
    </xf>
    <xf numFmtId="0" fontId="36" fillId="0" borderId="0" xfId="0" applyFont="1"/>
    <xf numFmtId="0" fontId="1" fillId="0" borderId="0" xfId="2"/>
    <xf numFmtId="0" fontId="38" fillId="0" borderId="0" xfId="0" applyFont="1" applyAlignment="1">
      <alignment vertical="center"/>
    </xf>
    <xf numFmtId="0" fontId="4" fillId="7" borderId="2" xfId="0" applyFont="1" applyFill="1" applyBorder="1" applyAlignment="1">
      <alignment vertical="center"/>
    </xf>
    <xf numFmtId="0" fontId="39" fillId="0" borderId="0" xfId="0" applyFont="1" applyAlignment="1">
      <alignment vertical="center" wrapText="1"/>
    </xf>
    <xf numFmtId="0" fontId="43" fillId="8" borderId="0" xfId="0" applyFont="1" applyFill="1" applyAlignment="1">
      <alignment vertical="center" wrapText="1"/>
    </xf>
    <xf numFmtId="0" fontId="40" fillId="0" borderId="0" xfId="0" applyFont="1" applyAlignment="1">
      <alignment vertical="center"/>
    </xf>
    <xf numFmtId="0" fontId="43" fillId="0" borderId="0" xfId="0" applyFont="1"/>
    <xf numFmtId="0" fontId="44" fillId="2" borderId="0" xfId="0" applyFont="1" applyFill="1" applyAlignment="1">
      <alignment vertical="center" wrapText="1"/>
    </xf>
    <xf numFmtId="0" fontId="44" fillId="0" borderId="0" xfId="0" applyFont="1" applyAlignment="1">
      <alignment vertical="center"/>
    </xf>
    <xf numFmtId="0" fontId="44" fillId="6" borderId="0" xfId="0" applyFont="1" applyFill="1" applyAlignment="1">
      <alignment vertical="center"/>
    </xf>
    <xf numFmtId="0" fontId="44" fillId="0" borderId="0" xfId="0" applyFont="1" applyAlignment="1">
      <alignment horizontal="center" vertical="center"/>
    </xf>
    <xf numFmtId="0" fontId="44" fillId="0" borderId="0" xfId="0" applyFont="1"/>
  </cellXfs>
  <cellStyles count="5">
    <cellStyle name="Hyperlink" xfId="3" builtinId="8"/>
    <cellStyle name="Normal" xfId="0" builtinId="0"/>
    <cellStyle name="Normal 2" xfId="1" xr:uid="{00000000-0005-0000-0000-000002000000}"/>
    <cellStyle name="Normal 3" xfId="2" xr:uid="{00000000-0005-0000-0000-000003000000}"/>
    <cellStyle name="Normal 4" xfId="4" xr:uid="{00000000-0005-0000-0000-000004000000}"/>
  </cellStyles>
  <dxfs count="587">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relative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0" indent="0" justifyLastLine="0" shrinkToFit="0" readingOrder="0"/>
    </dxf>
    <dxf>
      <font>
        <b val="0"/>
        <i val="0"/>
        <strike val="0"/>
        <condense val="0"/>
        <extend val="0"/>
        <outline val="0"/>
        <shadow val="0"/>
        <u val="none"/>
        <vertAlign val="baseline"/>
        <sz val="8"/>
        <color theme="0"/>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ndicatorsTable" displayName="IndicatorsTable" ref="A1:BQ567" totalsRowShown="0" headerRowDxfId="185">
  <autoFilter ref="A1:BQ567" xr:uid="{00000000-0009-0000-0100-000004000000}"/>
  <tableColumns count="69">
    <tableColumn id="1" xr3:uid="{00000000-0010-0000-0000-000001000000}" name="POLICY_CODE" dataDxfId="184">
      <calculatedColumnFormula>LEFT(IndicatorsTable[[#This Row],[INDICATOR_CODE]],IF(ISERROR(FIND(".",IndicatorsTable[[#This Row],[INDICATOR_CODE]],6)),FIND(".",IndicatorsTable[[#This Row],[INDICATOR_CODE]]),FIND(".",IndicatorsTable[[#This Row],[INDICATOR_CODE]],6))-1)</calculatedColumnFormula>
    </tableColumn>
    <tableColumn id="2" xr3:uid="{00000000-0010-0000-0000-000002000000}" name="OS_NB_CODE" dataDxfId="183">
      <calculatedColumnFormula>RIGHT(IndicatorsTable[[#This Row],[INDICATOR_CODE]],LEN(IndicatorsTable[[#This Row],[INDICATOR_CODE]])-IF(ISERROR(FIND(".",IndicatorsTable[[#This Row],[INDICATOR_CODE]],6)),FIND(".",IndicatorsTable[[#This Row],[INDICATOR_CODE]]),FIND(".",IndicatorsTable[[#This Row],[INDICATOR_CODE]],6)))</calculatedColumnFormula>
    </tableColumn>
    <tableColumn id="3" xr3:uid="{00000000-0010-0000-0000-000003000000}" name="OS_CODE" dataDxfId="182">
      <calculatedColumnFormula>IF(LEFT(IndicatorsTable[[#This Row],[OS_NB_CODE]],1)="O","Overall",IF(LEFT(IndicatorsTable[[#This Row],[OS_NB_CODE]],1)="S","Subindicator",IF(IndicatorsTable[[#This Row],[IFMAIN]] ="Main","Main",IF(LEFT(IndicatorsTable[[#This Row],[OS_NB_CODE]],1)="C","Context",""))))</calculatedColumnFormula>
    </tableColumn>
    <tableColumn id="4" xr3:uid="{00000000-0010-0000-0000-000004000000}" name="INPUTOUTPUT" dataDxfId="181"/>
    <tableColumn id="5" xr3:uid="{00000000-0010-0000-0000-000005000000}" name="POLICY" dataDxfId="180">
      <calculatedColumnFormula>IF(IndicatorsTable[[#This Row],[OS_NB_CODE]]="O1",VLOOKUP(IndicatorsTable[[#This Row],[POLICY_CODE]],Table7[#All],2,FALSE),"")</calculatedColumnFormula>
    </tableColumn>
    <tableColumn id="6" xr3:uid="{00000000-0010-0000-0000-000006000000}" name="SUBPOLICY" dataDxfId="179">
      <calculatedColumnFormula>IF(IndicatorsTable[[#This Row],[OS_NB_CODE]]="O1",VLOOKUP(IndicatorsTable[[#This Row],[POLICY_CODE]],Table7[#All],3,FALSE),"")</calculatedColumnFormula>
    </tableColumn>
    <tableColumn id="7" xr3:uid="{00000000-0010-0000-0000-000007000000}" name="INDICATOR_CODE" dataDxfId="178"/>
    <tableColumn id="8" xr3:uid="{00000000-0010-0000-0000-000008000000}" name="SUBPOLICY_CODE" dataDxfId="177"/>
    <tableColumn id="58" xr3:uid="{00000000-0010-0000-0000-00003A000000}" name="JAF_KEY" dataDxfId="176">
      <calculatedColumnFormula>IndicatorsTable[[#This Row],[INDICATOR_CODE]]&amp;"."&amp;IndicatorsTable[[#This Row],[SUBPOLICY_CODE]]</calculatedColumnFormula>
    </tableColumn>
    <tableColumn id="9" xr3:uid="{00000000-0010-0000-0000-000009000000}" name="NBMAIN" dataDxfId="175"/>
    <tableColumn id="10" xr3:uid="{00000000-0010-0000-0000-00000A000000}" name="IFMAIN" dataDxfId="174"/>
    <tableColumn id="11" xr3:uid="{00000000-0010-0000-0000-00000B000000}" name="NBCOUNTRY" dataDxfId="173">
      <calculatedColumnFormula>L1+1</calculatedColumnFormula>
    </tableColumn>
    <tableColumn id="12" xr3:uid="{00000000-0010-0000-0000-00000C000000}" name="IFCOUNTRY" dataDxfId="172"/>
    <tableColumn id="13" xr3:uid="{00000000-0010-0000-0000-00000D000000}" name="NBCOMPEDIUM" dataDxfId="171">
      <calculatedColumnFormula>N1+1</calculatedColumnFormula>
    </tableColumn>
    <tableColumn id="14" xr3:uid="{00000000-0010-0000-0000-00000E000000}" name="COMPENDIUMID" dataDxfId="170"/>
    <tableColumn id="15" xr3:uid="{00000000-0010-0000-0000-00000F000000}" name="IFCOMPEDIUM" dataDxfId="169"/>
    <tableColumn id="16" xr3:uid="{00000000-0010-0000-0000-000010000000}" name="INDICATOR_FULL" dataDxfId="168"/>
    <tableColumn id="17" xr3:uid="{00000000-0010-0000-0000-000011000000}" name="INDICATOR_EXPLANATION" dataDxfId="167"/>
    <tableColumn id="18" xr3:uid="{00000000-0010-0000-0000-000012000000}" name="INDICATOR_TABLE" dataDxfId="166"/>
    <tableColumn id="19" xr3:uid="{00000000-0010-0000-0000-000013000000}" name="INDICATOR_CHART" dataDxfId="165"/>
    <tableColumn id="20" xr3:uid="{00000000-0010-0000-0000-000014000000}" name="LINKDOC" dataDxfId="164" dataCellStyle="Normal 3"/>
    <tableColumn id="21" xr3:uid="{00000000-0010-0000-0000-000015000000}" name="LINKDOC_OLE" dataDxfId="163"/>
    <tableColumn id="22" xr3:uid="{00000000-0010-0000-0000-000016000000}" name="REFYEAR" dataDxfId="162"/>
    <tableColumn id="23" xr3:uid="{00000000-0010-0000-0000-000017000000}" name="REFERNECPOINT" dataDxfId="161"/>
    <tableColumn id="24" xr3:uid="{00000000-0010-0000-0000-000018000000}" name="GENSENSE" dataDxfId="160"/>
    <tableColumn id="25" xr3:uid="{00000000-0010-0000-0000-000019000000}" name="SENSEWITHMAIN" dataDxfId="159"/>
    <tableColumn id="26" xr3:uid="{00000000-0010-0000-0000-00001A000000}" name="UNITLONG" dataDxfId="158"/>
    <tableColumn id="27" xr3:uid="{00000000-0010-0000-0000-00001B000000}" name="UNITSHORT" dataDxfId="157"/>
    <tableColumn id="28" xr3:uid="{00000000-0010-0000-0000-00001C000000}" name="UNITCHANGE" dataDxfId="156"/>
    <tableColumn id="29" xr3:uid="{00000000-0010-0000-0000-00001D000000}" name="IF_CALCULATION" dataDxfId="155"/>
    <tableColumn id="30" xr3:uid="{00000000-0010-0000-0000-00001E000000}" name="CALCULATION" dataDxfId="154"/>
    <tableColumn id="31" xr3:uid="{00000000-0010-0000-0000-00001F000000}" name="CHANGE_CALCUL" dataDxfId="153"/>
    <tableColumn id="32" xr3:uid="{00000000-0010-0000-0000-000020000000}" name="SOURCE" dataDxfId="152"/>
    <tableColumn id="33" xr3:uid="{00000000-0010-0000-0000-000021000000}" name="LAGGED _REFERENCE YEAR" dataDxfId="151"/>
    <tableColumn id="34" xr3:uid="{00000000-0010-0000-0000-000022000000}" name="DIFFER _REFERENCE COUNTRY" dataDxfId="150"/>
    <tableColumn id="35" xr3:uid="{00000000-0010-0000-0000-000023000000}" name="FOOTNOTE_MAIN" dataDxfId="149"/>
    <tableColumn id="36" xr3:uid="{00000000-0010-0000-0000-000024000000}" name="IFPOPWEIGHT" dataDxfId="148"/>
    <tableColumn id="37" xr3:uid="{00000000-0010-0000-0000-000025000000}" name="SILC_INCOME"/>
    <tableColumn id="52" xr3:uid="{00000000-0010-0000-0000-000034000000}" name="DECIMALX" dataDxfId="147"/>
    <tableColumn id="53" xr3:uid="{00000000-0010-0000-0000-000035000000}" name="CLEANING" dataDxfId="146">
      <calculatedColumnFormula>VLOOKUP(S2,'breaks 2014'!$C$19:$H$317,3,FALSE)</calculatedColumnFormula>
    </tableColumn>
    <tableColumn id="54" xr3:uid="{00000000-0010-0000-0000-000036000000}" name="PROVIDER data" dataDxfId="145"/>
    <tableColumn id="55" xr3:uid="{00000000-0010-0000-0000-000037000000}" name="EMPL calcul" dataDxfId="144"/>
    <tableColumn id="57" xr3:uid="{00000000-0010-0000-0000-000039000000}" name="table" dataDxfId="143"/>
    <tableColumn id="80" xr3:uid="{00000000-0010-0000-0000-000050000000}" name="standard" dataDxfId="142"/>
    <tableColumn id="79" xr3:uid="{00000000-0010-0000-0000-00004F000000}" name="cond1" dataDxfId="141"/>
    <tableColumn id="78" xr3:uid="{00000000-0010-0000-0000-00004E000000}" name="cond2" dataDxfId="140"/>
    <tableColumn id="77" xr3:uid="{00000000-0010-0000-0000-00004D000000}" name="cond3" dataDxfId="139"/>
    <tableColumn id="76" xr3:uid="{00000000-0010-0000-0000-00004C000000}" name="cond4" dataDxfId="138"/>
    <tableColumn id="75" xr3:uid="{00000000-0010-0000-0000-00004B000000}" name="cond5" dataDxfId="137"/>
    <tableColumn id="74" xr3:uid="{00000000-0010-0000-0000-00004A000000}" name="cond6" dataDxfId="136"/>
    <tableColumn id="56" xr3:uid="{00000000-0010-0000-0000-000038000000}" name="comments" dataDxfId="135"/>
    <tableColumn id="73" xr3:uid="{00000000-0010-0000-0000-000049000000}" name="output_file" dataDxfId="134"/>
    <tableColumn id="72" xr3:uid="{00000000-0010-0000-0000-000048000000}" name="formula_engine" dataDxfId="133"/>
    <tableColumn id="71" xr3:uid="{00000000-0010-0000-0000-000047000000}" name="formula" dataDxfId="132"/>
    <tableColumn id="70" xr3:uid="{00000000-0010-0000-0000-000046000000}" name="factor1" dataDxfId="131"/>
    <tableColumn id="69" xr3:uid="{00000000-0010-0000-0000-000045000000}" name="factor2" dataDxfId="130"/>
    <tableColumn id="68" xr3:uid="{00000000-0010-0000-0000-000044000000}" name="factor3" dataDxfId="129"/>
    <tableColumn id="67" xr3:uid="{00000000-0010-0000-0000-000043000000}" name="factor4" dataDxfId="128"/>
    <tableColumn id="66" xr3:uid="{00000000-0010-0000-0000-000042000000}" name="factor5" dataDxfId="127"/>
    <tableColumn id="65" xr3:uid="{00000000-0010-0000-0000-000041000000}" name="factor6" dataDxfId="126"/>
    <tableColumn id="64" xr3:uid="{00000000-0010-0000-0000-000040000000}" name="factor7" dataDxfId="125"/>
    <tableColumn id="63" xr3:uid="{00000000-0010-0000-0000-00003F000000}" name="factor8" dataDxfId="124"/>
    <tableColumn id="62" xr3:uid="{00000000-0010-0000-0000-00003E000000}" name="factor9" dataDxfId="123"/>
    <tableColumn id="61" xr3:uid="{00000000-0010-0000-0000-00003D000000}" name="factor10" dataDxfId="122"/>
    <tableColumn id="60" xr3:uid="{00000000-0010-0000-0000-00003C000000}" name="factor11" dataDxfId="121"/>
    <tableColumn id="81" xr3:uid="{00000000-0010-0000-0000-000051000000}" name="factor12" dataDxfId="120"/>
    <tableColumn id="82" xr3:uid="{00000000-0010-0000-0000-000052000000}" name="factor13" dataDxfId="119"/>
    <tableColumn id="83" xr3:uid="{00000000-0010-0000-0000-000053000000}" name="factor14" dataDxfId="118"/>
    <tableColumn id="38" xr3:uid="{70D4671C-5162-434C-B408-CB68022C5EAE}" name="NEW=Y" dataDxfId="1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countries" displayName="countries" ref="A1:F36" totalsRowShown="0">
  <autoFilter ref="A1:F36" xr:uid="{00000000-0009-0000-0100-000005000000}"/>
  <tableColumns count="6">
    <tableColumn id="1" xr3:uid="{00000000-0010-0000-0100-000001000000}" name="Country_nb"/>
    <tableColumn id="2" xr3:uid="{00000000-0010-0000-0100-000002000000}" name="Country_name"/>
    <tableColumn id="3" xr3:uid="{00000000-0010-0000-0100-000003000000}" name="Country_code"/>
    <tableColumn id="4" xr3:uid="{00000000-0010-0000-0100-000004000000}" name="EU"/>
    <tableColumn id="5" xr3:uid="{00000000-0010-0000-0100-000005000000}" name="EA"/>
    <tableColumn id="6" xr3:uid="{00000000-0010-0000-0100-000006000000}" name="if_include_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years" displayName="years" ref="A1:B42" totalsRowShown="0">
  <autoFilter ref="A1:B42" xr:uid="{00000000-0009-0000-0100-000006000000}"/>
  <tableColumns count="2">
    <tableColumn id="1" xr3:uid="{00000000-0010-0000-0200-000001000000}" name="years"/>
    <tableColumn id="2" xr3:uid="{00000000-0010-0000-0200-000002000000}" name="if_include_yea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C24" totalsRowShown="0">
  <autoFilter ref="A1:C24" xr:uid="{00000000-0009-0000-0100-000007000000}"/>
  <tableColumns count="3">
    <tableColumn id="1" xr3:uid="{00000000-0010-0000-0300-000001000000}" name="POLICY_CODE"/>
    <tableColumn id="2" xr3:uid="{00000000-0010-0000-0300-000002000000}" name="POLICY"/>
    <tableColumn id="3" xr3:uid="{00000000-0010-0000-0300-000003000000}" name="SUBPOLI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ources" displayName="sources" ref="B3:E52" totalsRowShown="0" headerRowDxfId="104" dataDxfId="103">
  <autoFilter ref="B3:E52" xr:uid="{00000000-0009-0000-0100-000002000000}"/>
  <sortState xmlns:xlrd2="http://schemas.microsoft.com/office/spreadsheetml/2017/richdata2" ref="B4:E47">
    <sortCondition ref="B4:B40"/>
  </sortState>
  <tableColumns count="4">
    <tableColumn id="1" xr3:uid="{00000000-0010-0000-0400-000001000000}" name="Source" dataDxfId="102"/>
    <tableColumn id="2" xr3:uid="{00000000-0010-0000-0400-000002000000}" name="supl" dataDxfId="101"/>
    <tableColumn id="3" xr3:uid="{00000000-0010-0000-0400-000003000000}" name="Source with suppl" dataDxfId="100"/>
    <tableColumn id="4" xr3:uid="{00000000-0010-0000-0400-000004000000}" name="Reference year" dataDxfId="9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I3:J16" totalsRowShown="0">
  <autoFilter ref="I3:J16" xr:uid="{00000000-0009-0000-0100-000001000000}"/>
  <tableColumns count="2">
    <tableColumn id="1" xr3:uid="{00000000-0010-0000-0500-000001000000}" name="Income based" dataDxfId="98"/>
    <tableColumn id="2" xr3:uid="{00000000-0010-0000-0500-000002000000}" name="non-income bas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AppData/Local/Users/arranda/AppData/Roaming/Microsoft/documents/JAF_indicators%20catalogue.doc" TargetMode="External"/><Relationship Id="rId21" Type="http://schemas.openxmlformats.org/officeDocument/2006/relationships/hyperlink" Target="../../../AppData/Local/Users/arranda/AppData/Roaming/Microsoft/documents/JAF_indicators%20catalogue.doc" TargetMode="External"/><Relationship Id="rId42" Type="http://schemas.openxmlformats.org/officeDocument/2006/relationships/hyperlink" Target="../../../AppData/Local/Users/arranda/AppData/Roaming/Microsoft/documents/JAF_indicators%20catalogue.doc" TargetMode="External"/><Relationship Id="rId63" Type="http://schemas.openxmlformats.org/officeDocument/2006/relationships/hyperlink" Target="../../../AppData/Local/Users/arranda/AppData/Roaming/Microsoft/documents/JAF_indicators%20catalogue.doc" TargetMode="External"/><Relationship Id="rId84" Type="http://schemas.openxmlformats.org/officeDocument/2006/relationships/hyperlink" Target="../../../AppData/Local/Users/arranda/AppData/Roaming/Microsoft/documents/JAF_indicators%20catalogue.doc" TargetMode="External"/><Relationship Id="rId138" Type="http://schemas.openxmlformats.org/officeDocument/2006/relationships/hyperlink" Target="../../../AppData/Local/Users/arranda/AppData/Roaming/Microsoft/documents/JAF_indicators%20catalogue.doc" TargetMode="External"/><Relationship Id="rId107" Type="http://schemas.openxmlformats.org/officeDocument/2006/relationships/hyperlink" Target="../../../AppData/Local/Users/arranda/AppData/Roaming/Microsoft/documents/JAF_indicators%20catalogue.doc" TargetMode="External"/><Relationship Id="rId11" Type="http://schemas.openxmlformats.org/officeDocument/2006/relationships/hyperlink" Target="../../../AppData/Local/Users/arranda/AppData/Roaming/Microsoft/documents/JAF_indicators%20catalogue.doc" TargetMode="External"/><Relationship Id="rId32" Type="http://schemas.openxmlformats.org/officeDocument/2006/relationships/hyperlink" Target="../../../AppData/Local/Users/arranda/AppData/Roaming/Microsoft/documents/JAF_indicators%20catalogue.doc" TargetMode="External"/><Relationship Id="rId53" Type="http://schemas.openxmlformats.org/officeDocument/2006/relationships/hyperlink" Target="../../../AppData/Local/Users/arranda/AppData/Roaming/Microsoft/documents/JAF_indicators%20catalogue.doc" TargetMode="External"/><Relationship Id="rId74" Type="http://schemas.openxmlformats.org/officeDocument/2006/relationships/hyperlink" Target="../../../AppData/Local/Users/arranda/AppData/Roaming/Microsoft/documents/JAF_indicators%20catalogue.doc" TargetMode="External"/><Relationship Id="rId128" Type="http://schemas.openxmlformats.org/officeDocument/2006/relationships/hyperlink" Target="../../../AppData/Local/Users/arranda/AppData/Roaming/Microsoft/documents/JAF_indicators%20catalogue.doc" TargetMode="External"/><Relationship Id="rId149"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95" Type="http://schemas.openxmlformats.org/officeDocument/2006/relationships/hyperlink" Target="../../../AppData/Local/Users/arranda/AppData/Roaming/Microsoft/documents/JAF_indicators%20catalogue.doc" TargetMode="External"/><Relationship Id="rId22" Type="http://schemas.openxmlformats.org/officeDocument/2006/relationships/hyperlink" Target="../../../AppData/Local/Users/arranda/AppData/Roaming/Microsoft/documents/JAF_indicators%20catalogue.doc" TargetMode="External"/><Relationship Id="rId27" Type="http://schemas.openxmlformats.org/officeDocument/2006/relationships/hyperlink" Target="../../../AppData/Local/Users/arranda/AppData/Roaming/Microsoft/documents/JAF_indicators%20catalogue.doc" TargetMode="External"/><Relationship Id="rId43" Type="http://schemas.openxmlformats.org/officeDocument/2006/relationships/hyperlink" Target="../../../AppData/Local/Users/arranda/AppData/Roaming/Microsoft/documents/JAF_indicators%20catalogue.doc" TargetMode="External"/><Relationship Id="rId48" Type="http://schemas.openxmlformats.org/officeDocument/2006/relationships/hyperlink" Target="../../../AppData/Local/Users/arranda/AppData/Roaming/Microsoft/documents/JAF_indicators%20catalogue.doc" TargetMode="External"/><Relationship Id="rId64" Type="http://schemas.openxmlformats.org/officeDocument/2006/relationships/hyperlink" Target="../../../AppData/Local/Users/arranda/AppData/Roaming/Microsoft/documents/JAF_indicators%20catalogue.doc" TargetMode="External"/><Relationship Id="rId69" Type="http://schemas.openxmlformats.org/officeDocument/2006/relationships/hyperlink" Target="../../../AppData/Local/Users/arranda/AppData/Roaming/Microsoft/documents/JAF_indicators%20catalogue.doc" TargetMode="External"/><Relationship Id="rId113" Type="http://schemas.openxmlformats.org/officeDocument/2006/relationships/hyperlink" Target="../../../AppData/Local/Users/arranda/AppData/Roaming/Microsoft/documents/JAF_indicators%20catalogue.doc" TargetMode="External"/><Relationship Id="rId118" Type="http://schemas.openxmlformats.org/officeDocument/2006/relationships/hyperlink" Target="../../../AppData/Local/Users/arranda/AppData/Roaming/Microsoft/documents/JAF_indicators%20catalogue.doc" TargetMode="External"/><Relationship Id="rId134" Type="http://schemas.openxmlformats.org/officeDocument/2006/relationships/hyperlink" Target="../../../AppData/Local/Users/arranda/AppData/Roaming/Microsoft/documents/JAF_indicators%20catalogue.doc" TargetMode="External"/><Relationship Id="rId139" Type="http://schemas.openxmlformats.org/officeDocument/2006/relationships/hyperlink" Target="../../../AppData/Local/Users/arranda/AppData/Roaming/Microsoft/documents/JAF_indicators%20catalogue.doc" TargetMode="External"/><Relationship Id="rId80" Type="http://schemas.openxmlformats.org/officeDocument/2006/relationships/hyperlink" Target="../../../AppData/Local/Users/arranda/AppData/Roaming/Microsoft/documents/JAF_indicators%20catalogue.doc" TargetMode="External"/><Relationship Id="rId85" Type="http://schemas.openxmlformats.org/officeDocument/2006/relationships/hyperlink" Target="../../../AppData/Local/Users/arranda/AppData/Roaming/Microsoft/documents/JAF_indicators%20catalogue.doc" TargetMode="External"/><Relationship Id="rId150" Type="http://schemas.openxmlformats.org/officeDocument/2006/relationships/hyperlink" Target="../../../AppData/Local/Users/arranda/AppData/Roaming/Microsoft/documents/JAF_indicators%20catalogue.doc" TargetMode="External"/><Relationship Id="rId12" Type="http://schemas.openxmlformats.org/officeDocument/2006/relationships/hyperlink" Target="../../../AppData/Local/Users/arranda/AppData/Roaming/Microsoft/documents/JAF_indicators%20catalogue.doc" TargetMode="External"/><Relationship Id="rId17" Type="http://schemas.openxmlformats.org/officeDocument/2006/relationships/hyperlink" Target="../../../AppData/Local/Users/arranda/AppData/Roaming/Microsoft/documents/JAF_indicators%20catalogue.doc" TargetMode="External"/><Relationship Id="rId33" Type="http://schemas.openxmlformats.org/officeDocument/2006/relationships/hyperlink" Target="../../../AppData/Local/Users/arranda/AppData/Roaming/Microsoft/documents/JAF_indicators%20catalogue.doc" TargetMode="External"/><Relationship Id="rId38" Type="http://schemas.openxmlformats.org/officeDocument/2006/relationships/hyperlink" Target="../../../AppData/Local/Users/arranda/AppData/Roaming/Microsoft/documents/JAF_indicators%20catalogue.doc" TargetMode="External"/><Relationship Id="rId59" Type="http://schemas.openxmlformats.org/officeDocument/2006/relationships/hyperlink" Target="../../../AppData/Local/Users/arranda/AppData/Roaming/Microsoft/documents/JAF_indicators%20catalogue.doc" TargetMode="External"/><Relationship Id="rId103" Type="http://schemas.openxmlformats.org/officeDocument/2006/relationships/hyperlink" Target="../../../AppData/Local/Users/arranda/AppData/Roaming/Microsoft/documents/JAF_indicators%20catalogue.doc" TargetMode="External"/><Relationship Id="rId108" Type="http://schemas.openxmlformats.org/officeDocument/2006/relationships/hyperlink" Target="../../../AppData/Local/Users/arranda/AppData/Roaming/Microsoft/documents/JAF_indicators%20catalogue.doc" TargetMode="External"/><Relationship Id="rId124" Type="http://schemas.openxmlformats.org/officeDocument/2006/relationships/hyperlink" Target="../../../AppData/Local/Users/arranda/AppData/Roaming/Microsoft/documents/JAF_indicators%20catalogue.doc" TargetMode="External"/><Relationship Id="rId129" Type="http://schemas.openxmlformats.org/officeDocument/2006/relationships/hyperlink" Target="../../../AppData/Local/Users/arranda/AppData/Roaming/Microsoft/documents/JAF_indicators%20catalogue.doc" TargetMode="External"/><Relationship Id="rId54" Type="http://schemas.openxmlformats.org/officeDocument/2006/relationships/hyperlink" Target="../../../AppData/Local/Users/arranda/AppData/Roaming/Microsoft/documents/JAF_indicators%20catalogue.doc" TargetMode="External"/><Relationship Id="rId70" Type="http://schemas.openxmlformats.org/officeDocument/2006/relationships/hyperlink" Target="../../../AppData/Local/Users/arranda/AppData/Roaming/Microsoft/documents/JAF_indicators%20catalogue.doc" TargetMode="External"/><Relationship Id="rId75" Type="http://schemas.openxmlformats.org/officeDocument/2006/relationships/hyperlink" Target="../../../AppData/Local/Users/arranda/AppData/Roaming/Microsoft/documents/JAF_indicators%20catalogue.doc" TargetMode="External"/><Relationship Id="rId91" Type="http://schemas.openxmlformats.org/officeDocument/2006/relationships/hyperlink" Target="../../../AppData/Local/Users/arranda/AppData/Roaming/Microsoft/documents/JAF_indicators%20catalogue.doc" TargetMode="External"/><Relationship Id="rId96" Type="http://schemas.openxmlformats.org/officeDocument/2006/relationships/hyperlink" Target="../../../AppData/Local/Users/arranda/AppData/Roaming/Microsoft/documents/JAF_indicators%20catalogue.doc" TargetMode="External"/><Relationship Id="rId140" Type="http://schemas.openxmlformats.org/officeDocument/2006/relationships/hyperlink" Target="../../../AppData/Local/Users/arranda/AppData/Roaming/Microsoft/documents/JAF_indicators%20catalogue.doc" TargetMode="External"/><Relationship Id="rId145"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6" Type="http://schemas.openxmlformats.org/officeDocument/2006/relationships/hyperlink" Target="../../../AppData/Local/Users/arranda/AppData/Roaming/Microsoft/documents/JAF_indicators%20catalogue.doc" TargetMode="External"/><Relationship Id="rId23" Type="http://schemas.openxmlformats.org/officeDocument/2006/relationships/hyperlink" Target="../../../AppData/Local/Users/arranda/AppData/Roaming/Microsoft/documents/JAF_indicators%20catalogue.doc" TargetMode="External"/><Relationship Id="rId28" Type="http://schemas.openxmlformats.org/officeDocument/2006/relationships/hyperlink" Target="../../../AppData/Local/Users/arranda/AppData/Roaming/Microsoft/documents/JAF_indicators%20catalogue.doc" TargetMode="External"/><Relationship Id="rId49" Type="http://schemas.openxmlformats.org/officeDocument/2006/relationships/hyperlink" Target="../../../AppData/Local/Users/arranda/AppData/Roaming/Microsoft/documents/JAF_indicators%20catalogue.doc" TargetMode="External"/><Relationship Id="rId114" Type="http://schemas.openxmlformats.org/officeDocument/2006/relationships/hyperlink" Target="../../../AppData/Local/Users/arranda/AppData/Roaming/Microsoft/documents/JAF_indicators%20catalogue.doc" TargetMode="External"/><Relationship Id="rId119" Type="http://schemas.openxmlformats.org/officeDocument/2006/relationships/hyperlink" Target="../../../AppData/Local/Users/arranda/AppData/Roaming/Microsoft/documents/JAF_indicators%20catalogue.doc" TargetMode="External"/><Relationship Id="rId44" Type="http://schemas.openxmlformats.org/officeDocument/2006/relationships/hyperlink" Target="..\..\..\AppData\Local\Users\arranda\AppData\Roaming\Microsoft\documents\JAF_indicators%20catalogue.doc" TargetMode="External"/><Relationship Id="rId60" Type="http://schemas.openxmlformats.org/officeDocument/2006/relationships/hyperlink" Target="../../../AppData/Local/Users/arranda/AppData/Roaming/Microsoft/documents/JAF_indicators%20catalogue.doc" TargetMode="External"/><Relationship Id="rId65" Type="http://schemas.openxmlformats.org/officeDocument/2006/relationships/hyperlink" Target="../../../AppData/Local/Users/arranda/AppData/Roaming/Microsoft/documents/JAF_indicators%20catalogue.doc" TargetMode="External"/><Relationship Id="rId81" Type="http://schemas.openxmlformats.org/officeDocument/2006/relationships/hyperlink" Target="../../../AppData/Local/Users/arranda/AppData/Roaming/Microsoft/documents/JAF_indicators%20catalogue.doc" TargetMode="External"/><Relationship Id="rId86" Type="http://schemas.openxmlformats.org/officeDocument/2006/relationships/hyperlink" Target="../../../AppData/Local/Users/arranda/AppData/Roaming/Microsoft/documents/JAF_indicators%20catalogue.doc" TargetMode="External"/><Relationship Id="rId130" Type="http://schemas.openxmlformats.org/officeDocument/2006/relationships/hyperlink" Target="../../../AppData/Local/Users/arranda/AppData/Roaming/Microsoft/documents/JAF_indicators%20catalogue.doc" TargetMode="External"/><Relationship Id="rId135" Type="http://schemas.openxmlformats.org/officeDocument/2006/relationships/hyperlink" Target="../../../AppData/Local/Users/arranda/AppData/Roaming/Microsoft/documents/JAF_indicators%20catalogue.doc" TargetMode="External"/><Relationship Id="rId151" Type="http://schemas.openxmlformats.org/officeDocument/2006/relationships/hyperlink" Target="..\..\..\AppData\Local\Users\arranda\AppData\Roaming\Microsoft\documents\JAF_indicators%20catalogue.doc" TargetMode="External"/><Relationship Id="rId13" Type="http://schemas.openxmlformats.org/officeDocument/2006/relationships/hyperlink" Target="../../../AppData/Local/Users/arranda/AppData/Roaming/Microsoft/documents/JAF_indicators%20catalogue.doc" TargetMode="External"/><Relationship Id="rId18" Type="http://schemas.openxmlformats.org/officeDocument/2006/relationships/hyperlink" Target="../../../AppData/Local/Users/arranda/AppData/Roaming/Microsoft/documents/JAF_indicators%20catalogue.doc" TargetMode="External"/><Relationship Id="rId39" Type="http://schemas.openxmlformats.org/officeDocument/2006/relationships/hyperlink" Target="../../../AppData/Local/Users/arranda/AppData/Roaming/Microsoft/documents/JAF_indicators%20catalogue.doc" TargetMode="External"/><Relationship Id="rId109" Type="http://schemas.openxmlformats.org/officeDocument/2006/relationships/hyperlink" Target="../../../AppData/Local/Users/arranda/AppData/Roaming/Microsoft/documents/JAF_indicators%20catalogue.doc" TargetMode="External"/><Relationship Id="rId34" Type="http://schemas.openxmlformats.org/officeDocument/2006/relationships/hyperlink" Target="../../../AppData/Local/Users/arranda/AppData/Roaming/Microsoft/documents/JAF_indicators%20catalogue.doc" TargetMode="External"/><Relationship Id="rId50" Type="http://schemas.openxmlformats.org/officeDocument/2006/relationships/hyperlink" Target="../../../AppData/Local/Users/arranda/AppData/Roaming/Microsoft/documents/JAF_indicators%20catalogue.doc" TargetMode="External"/><Relationship Id="rId55" Type="http://schemas.openxmlformats.org/officeDocument/2006/relationships/hyperlink" Target="../../../AppData/Local/Users/arranda/AppData/Roaming/Microsoft/documents/JAF_indicators%20catalogue.doc" TargetMode="External"/><Relationship Id="rId76" Type="http://schemas.openxmlformats.org/officeDocument/2006/relationships/hyperlink" Target="../../../AppData/Local/Users/arranda/AppData/Roaming/Microsoft/documents/JAF_indicators%20catalogue.doc" TargetMode="External"/><Relationship Id="rId97" Type="http://schemas.openxmlformats.org/officeDocument/2006/relationships/hyperlink" Target="../../../AppData/Local/Users/arranda/AppData/Roaming/Microsoft/documents/JAF_indicators%20catalogue.doc" TargetMode="External"/><Relationship Id="rId104" Type="http://schemas.openxmlformats.org/officeDocument/2006/relationships/hyperlink" Target="../../../AppData/Local/Users/arranda/AppData/Roaming/Microsoft/documents/JAF_indicators%20catalogue.doc" TargetMode="External"/><Relationship Id="rId120" Type="http://schemas.openxmlformats.org/officeDocument/2006/relationships/hyperlink" Target="../../../AppData/Local/Users/arranda/AppData/Roaming/Microsoft/documents/JAF_indicators%20catalogue.doc" TargetMode="External"/><Relationship Id="rId125" Type="http://schemas.openxmlformats.org/officeDocument/2006/relationships/hyperlink" Target="../../../AppData/Local/Users/arranda/AppData/Roaming/Microsoft/documents/JAF_indicators%20catalogue.doc" TargetMode="External"/><Relationship Id="rId141" Type="http://schemas.openxmlformats.org/officeDocument/2006/relationships/hyperlink" Target="../../../AppData/Local/Users/arranda/AppData/Roaming/Microsoft/documents/JAF_indicators%20catalogue.doc" TargetMode="External"/><Relationship Id="rId146" Type="http://schemas.openxmlformats.org/officeDocument/2006/relationships/hyperlink" Target="../../../AppData/Local/Users/arranda/AppData/Roaming/Microsoft/documents/JAF_indicators%20catalogue.doc" TargetMode="External"/><Relationship Id="rId7" Type="http://schemas.openxmlformats.org/officeDocument/2006/relationships/hyperlink" Target="../../../AppData/Local/Users/arranda/AppData/Roaming/Microsoft/documents/JAF_indicators%20catalogue.doc" TargetMode="External"/><Relationship Id="rId71" Type="http://schemas.openxmlformats.org/officeDocument/2006/relationships/hyperlink" Target="../../../AppData/Local/Users/arranda/AppData/Roaming/Microsoft/documents/JAF_indicators%20catalogue.doc" TargetMode="External"/><Relationship Id="rId92"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29" Type="http://schemas.openxmlformats.org/officeDocument/2006/relationships/hyperlink" Target="../../../AppData/Local/Users/arranda/AppData/Roaming/Microsoft/documents/JAF_indicators%20catalogue.doc" TargetMode="External"/><Relationship Id="rId24" Type="http://schemas.openxmlformats.org/officeDocument/2006/relationships/hyperlink" Target="../../../AppData/Local/Users/arranda/AppData/Roaming/Microsoft/documents/JAF_indicators%20catalogue.doc" TargetMode="External"/><Relationship Id="rId40" Type="http://schemas.openxmlformats.org/officeDocument/2006/relationships/hyperlink" Target="../../../AppData/Local/Users/arranda/AppData/Roaming/Microsoft/documents/JAF_indicators%20catalogue.doc" TargetMode="External"/><Relationship Id="rId45" Type="http://schemas.openxmlformats.org/officeDocument/2006/relationships/hyperlink" Target="../../../AppData/Local/Users/arranda/AppData/Roaming/Microsoft/documents/JAF_indicators%20catalogue.doc" TargetMode="External"/><Relationship Id="rId66" Type="http://schemas.openxmlformats.org/officeDocument/2006/relationships/hyperlink" Target="../../../AppData/Local/Users/arranda/AppData/Roaming/Microsoft/documents/JAF_indicators%20catalogue.doc" TargetMode="External"/><Relationship Id="rId87" Type="http://schemas.openxmlformats.org/officeDocument/2006/relationships/hyperlink" Target="../../../AppData/Local/Users/arranda/AppData/Roaming/Microsoft/documents/JAF_indicators%20catalogue.doc" TargetMode="External"/><Relationship Id="rId110" Type="http://schemas.openxmlformats.org/officeDocument/2006/relationships/hyperlink" Target="../../../AppData/Local/Users/arranda/AppData/Roaming/Microsoft/documents/JAF_indicators%20catalogue.doc" TargetMode="External"/><Relationship Id="rId115" Type="http://schemas.openxmlformats.org/officeDocument/2006/relationships/hyperlink" Target="../../../AppData/Local/Users/arranda/AppData/Roaming/Microsoft/documents/JAF_indicators%20catalogue.doc" TargetMode="External"/><Relationship Id="rId131" Type="http://schemas.openxmlformats.org/officeDocument/2006/relationships/hyperlink" Target="../../../AppData/Local/Users/arranda/AppData/Roaming/Microsoft/documents/JAF_indicators%20catalogue.doc" TargetMode="External"/><Relationship Id="rId136" Type="http://schemas.openxmlformats.org/officeDocument/2006/relationships/hyperlink" Target="../../../AppData/Local/Users/arranda/AppData/Roaming/Microsoft/documents/JAF_indicators%20catalogue.doc" TargetMode="External"/><Relationship Id="rId61" Type="http://schemas.openxmlformats.org/officeDocument/2006/relationships/hyperlink" Target="../../../AppData/Local/Users/arranda/AppData/Roaming/Microsoft/documents/JAF_indicators%20catalogue.doc" TargetMode="External"/><Relationship Id="rId82" Type="http://schemas.openxmlformats.org/officeDocument/2006/relationships/hyperlink" Target="../../../AppData/Local/Users/arranda/AppData/Roaming/Microsoft/documents/JAF_indicators%20catalogue.doc" TargetMode="External"/><Relationship Id="rId152" Type="http://schemas.openxmlformats.org/officeDocument/2006/relationships/printerSettings" Target="../printerSettings/printerSettings1.bin"/><Relationship Id="rId19" Type="http://schemas.openxmlformats.org/officeDocument/2006/relationships/hyperlink" Target="../../../AppData/Local/Users/arranda/AppData/Roaming/Microsoft/documents/JAF_indicators%20catalogue.doc" TargetMode="External"/><Relationship Id="rId14" Type="http://schemas.openxmlformats.org/officeDocument/2006/relationships/hyperlink" Target="../../../AppData/Local/Users/arranda/AppData/Roaming/Microsoft/documents/JAF_indicators%20catalogue.doc" TargetMode="External"/><Relationship Id="rId30" Type="http://schemas.openxmlformats.org/officeDocument/2006/relationships/hyperlink" Target="../../../AppData/Local/Users/arranda/AppData/Roaming/Microsoft/documents/JAF_indicators%20catalogue.doc" TargetMode="External"/><Relationship Id="rId35" Type="http://schemas.openxmlformats.org/officeDocument/2006/relationships/hyperlink" Target="../../../AppData/Local/Users/arranda/AppData/Roaming/Microsoft/documents/JAF_indicators%20catalogue.doc" TargetMode="External"/><Relationship Id="rId56" Type="http://schemas.openxmlformats.org/officeDocument/2006/relationships/hyperlink" Target="../../../AppData/Local/Users/arranda/AppData/Roaming/Microsoft/documents/JAF_indicators%20catalogue.doc" TargetMode="External"/><Relationship Id="rId77" Type="http://schemas.openxmlformats.org/officeDocument/2006/relationships/hyperlink" Target="../../../AppData/Local/Users/arranda/AppData/Roaming/Microsoft/documents/JAF_indicators%20catalogue.doc" TargetMode="External"/><Relationship Id="rId100" Type="http://schemas.openxmlformats.org/officeDocument/2006/relationships/hyperlink" Target="../../../AppData/Local/Users/arranda/AppData/Roaming/Microsoft/documents/JAF_indicators%20catalogue.doc" TargetMode="External"/><Relationship Id="rId105" Type="http://schemas.openxmlformats.org/officeDocument/2006/relationships/hyperlink" Target="../../../AppData/Local/Users/arranda/AppData/Roaming/Microsoft/documents/JAF_indicators%20catalogue.doc" TargetMode="External"/><Relationship Id="rId126" Type="http://schemas.openxmlformats.org/officeDocument/2006/relationships/hyperlink" Target="../../../AppData/Local/Users/arranda/AppData/Roaming/Microsoft/documents/JAF_indicators%20catalogue.doc" TargetMode="External"/><Relationship Id="rId147" Type="http://schemas.openxmlformats.org/officeDocument/2006/relationships/hyperlink" Target="../../../AppData/Local/Users/arranda/AppData/Roaming/Microsoft/documents/JAF_indicators%20catalogue.doc" TargetMode="External"/><Relationship Id="rId8" Type="http://schemas.openxmlformats.org/officeDocument/2006/relationships/hyperlink" Target="../../../AppData/Local/Users/arranda/AppData/Roaming/Microsoft/documents/JAF_indicators%20catalogue.doc" TargetMode="External"/><Relationship Id="rId51" Type="http://schemas.openxmlformats.org/officeDocument/2006/relationships/hyperlink" Target="../../../AppData/Local/Users/arranda/AppData/Roaming/Microsoft/documents/JAF_indicators%20catalogue.doc" TargetMode="External"/><Relationship Id="rId72" Type="http://schemas.openxmlformats.org/officeDocument/2006/relationships/hyperlink" Target="../../../AppData/Local/Users/arranda/AppData/Roaming/Microsoft/documents/JAF_indicators%20catalogue.doc" TargetMode="External"/><Relationship Id="rId93" Type="http://schemas.openxmlformats.org/officeDocument/2006/relationships/hyperlink" Target="../../../AppData/Local/Users/arranda/AppData/Roaming/Microsoft/documents/JAF_indicators%20catalogue.doc" TargetMode="External"/><Relationship Id="rId98" Type="http://schemas.openxmlformats.org/officeDocument/2006/relationships/hyperlink" Target="../../../AppData/Local/Users/arranda/AppData/Roaming/Microsoft/documents/JAF_indicators%20catalogue.doc" TargetMode="External"/><Relationship Id="rId121" Type="http://schemas.openxmlformats.org/officeDocument/2006/relationships/hyperlink" Target="../../../AppData/Local/Users/arranda/AppData/Roaming/Microsoft/documents/JAF_indicators%20catalogue.doc" TargetMode="External"/><Relationship Id="rId142" Type="http://schemas.openxmlformats.org/officeDocument/2006/relationships/hyperlink" Target="..\..\..\AppData\Local\Users\arranda\AppData\Roaming\Microsoft\documents\JAF_indicators%20catalogue.doc" TargetMode="External"/><Relationship Id="rId3" Type="http://schemas.openxmlformats.org/officeDocument/2006/relationships/hyperlink" Target="../../../AppData/Local/Users/arranda/AppData/Roaming/Microsoft/documents/JAF_indicators%20catalogue.doc" TargetMode="External"/><Relationship Id="rId25" Type="http://schemas.openxmlformats.org/officeDocument/2006/relationships/hyperlink" Target="../../../AppData/Local/Users/arranda/AppData/Roaming/Microsoft/documents/JAF_indicators%20catalogue.doc" TargetMode="External"/><Relationship Id="rId46" Type="http://schemas.openxmlformats.org/officeDocument/2006/relationships/hyperlink" Target="..\..\..\AppData\Local\Users\arranda\AppData\Roaming\Microsoft\documents\JAF_indicators%20catalogue.doc" TargetMode="External"/><Relationship Id="rId67" Type="http://schemas.openxmlformats.org/officeDocument/2006/relationships/hyperlink" Target="../../../AppData/Local/Users/arranda/AppData/Roaming/Microsoft/documents/JAF_indicators%20catalogue.doc" TargetMode="External"/><Relationship Id="rId116" Type="http://schemas.openxmlformats.org/officeDocument/2006/relationships/hyperlink" Target="../../../AppData/Local/Users/arranda/AppData/Roaming/Microsoft/documents/JAF_indicators%20catalogue.doc" TargetMode="External"/><Relationship Id="rId137" Type="http://schemas.openxmlformats.org/officeDocument/2006/relationships/hyperlink" Target="../../../AppData/Local/Users/arranda/AppData/Roaming/Microsoft/documents/JAF_indicators%20catalogue.doc" TargetMode="External"/><Relationship Id="rId20" Type="http://schemas.openxmlformats.org/officeDocument/2006/relationships/hyperlink" Target="../../../AppData/Local/Users/arranda/AppData/Roaming/Microsoft/documents/JAF_indicators%20catalogue.doc" TargetMode="External"/><Relationship Id="rId41" Type="http://schemas.openxmlformats.org/officeDocument/2006/relationships/hyperlink" Target="../../../AppData/Local/Users/arranda/AppData/Roaming/Microsoft/documents/JAF_indicators%20catalogue.doc" TargetMode="External"/><Relationship Id="rId62" Type="http://schemas.openxmlformats.org/officeDocument/2006/relationships/hyperlink" Target="../../../AppData/Local/Users/arranda/AppData/Roaming/Microsoft/documents/JAF_indicators%20catalogue.doc" TargetMode="External"/><Relationship Id="rId83" Type="http://schemas.openxmlformats.org/officeDocument/2006/relationships/hyperlink" Target="../../../AppData/Local/Users/arranda/AppData/Roaming/Microsoft/documents/JAF_indicators%20catalogue.doc" TargetMode="External"/><Relationship Id="rId88" Type="http://schemas.openxmlformats.org/officeDocument/2006/relationships/hyperlink" Target="../../../AppData/Local/Users/arranda/AppData/Roaming/Microsoft/documents/JAF_indicators%20catalogue.doc" TargetMode="External"/><Relationship Id="rId111" Type="http://schemas.openxmlformats.org/officeDocument/2006/relationships/hyperlink" Target="../../../AppData/Local/Users/arranda/AppData/Roaming/Microsoft/documents/JAF_indicators%20catalogue.doc" TargetMode="External"/><Relationship Id="rId132" Type="http://schemas.openxmlformats.org/officeDocument/2006/relationships/hyperlink" Target="../../../AppData/Local/Users/arranda/AppData/Roaming/Microsoft/documents/JAF_indicators%20catalogue.doc" TargetMode="External"/><Relationship Id="rId153" Type="http://schemas.openxmlformats.org/officeDocument/2006/relationships/table" Target="../tables/table1.xml"/><Relationship Id="rId15" Type="http://schemas.openxmlformats.org/officeDocument/2006/relationships/hyperlink" Target="../../../AppData/Local/Users/arranda/AppData/Roaming/Microsoft/documents/JAF_indicators%20catalogue.doc" TargetMode="External"/><Relationship Id="rId36" Type="http://schemas.openxmlformats.org/officeDocument/2006/relationships/hyperlink" Target="../../../AppData/Local/Users/arranda/AppData/Roaming/Microsoft/documents/JAF_indicators%20catalogue.doc" TargetMode="External"/><Relationship Id="rId57" Type="http://schemas.openxmlformats.org/officeDocument/2006/relationships/hyperlink" Target="../../../AppData/Local/Users/arranda/AppData/Roaming/Microsoft/documents/JAF_indicators%20catalogue.doc" TargetMode="External"/><Relationship Id="rId106" Type="http://schemas.openxmlformats.org/officeDocument/2006/relationships/hyperlink" Target="../../../AppData/Local/Users/arranda/AppData/Roaming/Microsoft/documents/JAF_indicators%20catalogue.doc" TargetMode="External"/><Relationship Id="rId127" Type="http://schemas.openxmlformats.org/officeDocument/2006/relationships/hyperlink" Target="../../../AppData/Local/Users/arranda/AppData/Roaming/Microsoft/documents/JAF_indicators%20catalogue.doc" TargetMode="External"/><Relationship Id="rId10" Type="http://schemas.openxmlformats.org/officeDocument/2006/relationships/hyperlink" Target="../../../AppData/Local/Users/arranda/AppData/Roaming/Microsoft/documents/JAF_indicators%20catalogue.doc" TargetMode="External"/><Relationship Id="rId31" Type="http://schemas.openxmlformats.org/officeDocument/2006/relationships/hyperlink" Target="../../../AppData/Local/Users/arranda/AppData/Roaming/Microsoft/documents/JAF_indicators%20catalogue.doc" TargetMode="External"/><Relationship Id="rId52" Type="http://schemas.openxmlformats.org/officeDocument/2006/relationships/hyperlink" Target="../../../AppData/Local/Users/arranda/AppData/Roaming/Microsoft/documents/JAF_indicators%20catalogue.doc" TargetMode="External"/><Relationship Id="rId73" Type="http://schemas.openxmlformats.org/officeDocument/2006/relationships/hyperlink" Target="../../../AppData/Local/Users/arranda/AppData/Roaming/Microsoft/documents/JAF_indicators%20catalogue.doc" TargetMode="External"/><Relationship Id="rId78" Type="http://schemas.openxmlformats.org/officeDocument/2006/relationships/hyperlink" Target="../../../AppData/Local/Users/arranda/AppData/Roaming/Microsoft/documents/JAF_indicators%20catalogue.doc" TargetMode="External"/><Relationship Id="rId94" Type="http://schemas.openxmlformats.org/officeDocument/2006/relationships/hyperlink" Target="../../../AppData/Local/Users/arranda/AppData/Roaming/Microsoft/documents/JAF_indicators%20catalogue.doc" TargetMode="External"/><Relationship Id="rId99" Type="http://schemas.openxmlformats.org/officeDocument/2006/relationships/hyperlink" Target="../../../AppData/Local/Users/arranda/AppData/Roaming/Microsoft/documents/JAF_indicators%20catalogue.doc" TargetMode="External"/><Relationship Id="rId101" Type="http://schemas.openxmlformats.org/officeDocument/2006/relationships/hyperlink" Target="../../../AppData/Local/Users/arranda/AppData/Roaming/Microsoft/documents/JAF_indicators%20catalogue.doc" TargetMode="External"/><Relationship Id="rId122" Type="http://schemas.openxmlformats.org/officeDocument/2006/relationships/hyperlink" Target="../../../AppData/Local/Users/arranda/AppData/Roaming/Microsoft/documents/JAF_indicators%20catalogue.doc" TargetMode="External"/><Relationship Id="rId143" Type="http://schemas.openxmlformats.org/officeDocument/2006/relationships/hyperlink" Target="..\..\..\AppData\Local\Users\arranda\AppData\Roaming\Microsoft\documents\JAF_indicators%20catalogue.doc" TargetMode="External"/><Relationship Id="rId148"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 Id="rId9" Type="http://schemas.openxmlformats.org/officeDocument/2006/relationships/hyperlink" Target="../../../AppData/Local/Users/arranda/AppData/Roaming/Microsoft/documents/JAF_indicators%20catalogue.doc" TargetMode="External"/><Relationship Id="rId26" Type="http://schemas.openxmlformats.org/officeDocument/2006/relationships/hyperlink" Target="../../../AppData/Local/Users/arranda/AppData/Roaming/Microsoft/documents/JAF_indicators%20catalogue.doc" TargetMode="External"/><Relationship Id="rId47" Type="http://schemas.openxmlformats.org/officeDocument/2006/relationships/hyperlink" Target="../../../AppData/Local/Users/arranda/AppData/Roaming/Microsoft/documents/JAF_indicators%20catalogue.doc" TargetMode="External"/><Relationship Id="rId68" Type="http://schemas.openxmlformats.org/officeDocument/2006/relationships/hyperlink" Target="../../../AppData/Local/Users/arranda/AppData/Roaming/Microsoft/documents/JAF_indicators%20catalogue.doc" TargetMode="External"/><Relationship Id="rId89" Type="http://schemas.openxmlformats.org/officeDocument/2006/relationships/hyperlink" Target="../../../AppData/Local/Users/arranda/AppData/Roaming/Microsoft/documents/JAF_indicators%20catalogue.doc" TargetMode="External"/><Relationship Id="rId112" Type="http://schemas.openxmlformats.org/officeDocument/2006/relationships/hyperlink" Target="../../../AppData/Local/Users/arranda/AppData/Roaming/Microsoft/documents/JAF_indicators%20catalogue.doc" TargetMode="External"/><Relationship Id="rId133" Type="http://schemas.openxmlformats.org/officeDocument/2006/relationships/hyperlink" Target="../../../AppData/Local/Users/arranda/AppData/Roaming/Microsoft/documents/JAF_indicators%20catalogue.doc" TargetMode="External"/><Relationship Id="rId16" Type="http://schemas.openxmlformats.org/officeDocument/2006/relationships/hyperlink" Target="../../../AppData/Local/Users/arranda/AppData/Roaming/Microsoft/documents/JAF_indicators%20catalogue.doc" TargetMode="External"/><Relationship Id="rId37" Type="http://schemas.openxmlformats.org/officeDocument/2006/relationships/hyperlink" Target="../../../AppData/Local/Users/arranda/AppData/Roaming/Microsoft/documents/JAF_indicators%20catalogue.doc" TargetMode="External"/><Relationship Id="rId58" Type="http://schemas.openxmlformats.org/officeDocument/2006/relationships/hyperlink" Target="../../../AppData/Local/Users/arranda/AppData/Roaming/Microsoft/documents/JAF_indicators%20catalogue.doc" TargetMode="External"/><Relationship Id="rId79" Type="http://schemas.openxmlformats.org/officeDocument/2006/relationships/hyperlink" Target="../../../AppData/Local/Users/arranda/AppData/Roaming/Microsoft/documents/JAF_indicators%20catalogue.doc" TargetMode="External"/><Relationship Id="rId102" Type="http://schemas.openxmlformats.org/officeDocument/2006/relationships/hyperlink" Target="../../../AppData/Local/Users/arranda/AppData/Roaming/Microsoft/documents/JAF_indicators%20catalogue.doc" TargetMode="External"/><Relationship Id="rId123" Type="http://schemas.openxmlformats.org/officeDocument/2006/relationships/hyperlink" Target="../../../AppData/Local/Users/arranda/AppData/Roaming/Microsoft/documents/JAF_indicators%20catalogue.doc" TargetMode="External"/><Relationship Id="rId144" Type="http://schemas.openxmlformats.org/officeDocument/2006/relationships/hyperlink" Target="..\..\..\AppData\Local\Users\arranda\AppData\Roaming\Microsoft\documents\JAF_indicators%20catalogue.doc" TargetMode="External"/><Relationship Id="rId90" Type="http://schemas.openxmlformats.org/officeDocument/2006/relationships/hyperlink" Target="../../../AppData/Local/Users/arranda/AppData/Roaming/Microsoft/documents/JAF_indicators%20catalogue.doc"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c.europa.eu/eurostat/web/lfs/overview" TargetMode="External"/><Relationship Id="rId13" Type="http://schemas.openxmlformats.org/officeDocument/2006/relationships/hyperlink" Target="http://ec.europa.eu/eurostat/web/lfs/overview" TargetMode="External"/><Relationship Id="rId3" Type="http://schemas.openxmlformats.org/officeDocument/2006/relationships/hyperlink" Target="http://ec.europa.eu/eurostat/web/lfs/overview" TargetMode="External"/><Relationship Id="rId7" Type="http://schemas.openxmlformats.org/officeDocument/2006/relationships/hyperlink" Target="http://ec.europa.eu/eurostat/web/lfs/overview" TargetMode="External"/><Relationship Id="rId12" Type="http://schemas.openxmlformats.org/officeDocument/2006/relationships/hyperlink" Target="http://ec.europa.eu/eurostat/web/lfs/overview" TargetMode="External"/><Relationship Id="rId2" Type="http://schemas.openxmlformats.org/officeDocument/2006/relationships/hyperlink" Target="http://ec.europa.eu/eurostat/web/lfs/overview" TargetMode="External"/><Relationship Id="rId1" Type="http://schemas.openxmlformats.org/officeDocument/2006/relationships/hyperlink" Target="http://ec.europa.eu/eurostat/web/lfs/overview" TargetMode="External"/><Relationship Id="rId6" Type="http://schemas.openxmlformats.org/officeDocument/2006/relationships/hyperlink" Target="http://ec.europa.eu/eurostat/web/lfs/overview" TargetMode="External"/><Relationship Id="rId11" Type="http://schemas.openxmlformats.org/officeDocument/2006/relationships/hyperlink" Target="http://ec.europa.eu/eurostat/web/lfs/overview" TargetMode="External"/><Relationship Id="rId5" Type="http://schemas.openxmlformats.org/officeDocument/2006/relationships/hyperlink" Target="http://ec.europa.eu/eurostat/web/lfs/overview" TargetMode="External"/><Relationship Id="rId15" Type="http://schemas.openxmlformats.org/officeDocument/2006/relationships/printerSettings" Target="../printerSettings/printerSettings5.bin"/><Relationship Id="rId10" Type="http://schemas.openxmlformats.org/officeDocument/2006/relationships/hyperlink" Target="http://ec.europa.eu/eurostat/web/lfs/overview" TargetMode="External"/><Relationship Id="rId4" Type="http://schemas.openxmlformats.org/officeDocument/2006/relationships/hyperlink" Target="http://ec.europa.eu/eurostat/web/lfs/overview" TargetMode="External"/><Relationship Id="rId9" Type="http://schemas.openxmlformats.org/officeDocument/2006/relationships/hyperlink" Target="http://ec.europa.eu/eurostat/web/lfs/overview" TargetMode="External"/><Relationship Id="rId14" Type="http://schemas.openxmlformats.org/officeDocument/2006/relationships/hyperlink" Target="http://ec.europa.eu/eurostat/web/lfs/overview"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FF0000"/>
    <pageSetUpPr fitToPage="1"/>
  </sheetPr>
  <dimension ref="A1:BQ567"/>
  <sheetViews>
    <sheetView tabSelected="1" zoomScale="114" zoomScaleNormal="130" workbookViewId="0">
      <pane ySplit="1" topLeftCell="A74" activePane="bottomLeft" state="frozen"/>
      <selection pane="bottomLeft" activeCell="F79" sqref="A79:XFD81"/>
    </sheetView>
  </sheetViews>
  <sheetFormatPr defaultRowHeight="11.25" customHeight="1" x14ac:dyDescent="0.2"/>
  <cols>
    <col min="1" max="1" width="20" customWidth="1"/>
    <col min="2" max="2" width="19.28515625" customWidth="1"/>
    <col min="3" max="3" width="14.85546875" customWidth="1"/>
    <col min="4" max="4" width="19.42578125" bestFit="1" customWidth="1"/>
    <col min="5" max="5" width="42.140625" customWidth="1"/>
    <col min="6" max="6" width="55" customWidth="1"/>
    <col min="7" max="7" width="24.28515625" customWidth="1"/>
    <col min="8" max="8" width="24.7109375" customWidth="1"/>
    <col min="9" max="9" width="20.140625" customWidth="1"/>
    <col min="10" max="15" width="6.28515625" customWidth="1"/>
    <col min="16" max="16" width="12.85546875" customWidth="1"/>
    <col min="17" max="17" width="69.7109375" customWidth="1"/>
    <col min="18" max="18" width="34.140625" customWidth="1"/>
    <col min="19" max="19" width="51.28515625" customWidth="1"/>
    <col min="20" max="20" width="55.140625" customWidth="1"/>
    <col min="21" max="21" width="14" customWidth="1"/>
    <col min="22" max="22" width="19.7109375" customWidth="1"/>
    <col min="23" max="23" width="14.85546875" style="46" customWidth="1"/>
    <col min="24" max="24" width="23.28515625" customWidth="1"/>
    <col min="25" max="25" width="16.28515625" customWidth="1"/>
    <col min="26" max="26" width="23.140625" customWidth="1"/>
    <col min="27" max="27" width="35.28515625" customWidth="1"/>
    <col min="28" max="28" width="17.140625" customWidth="1"/>
    <col min="29" max="29" width="19" customWidth="1"/>
    <col min="30" max="30" width="23.28515625" customWidth="1"/>
    <col min="31" max="31" width="20" customWidth="1"/>
    <col min="32" max="32" width="24" customWidth="1"/>
    <col min="33" max="33" width="31.140625" customWidth="1"/>
    <col min="34" max="34" width="36" customWidth="1"/>
    <col min="35" max="35" width="39.85546875" customWidth="1"/>
    <col min="36" max="36" width="23.85546875" customWidth="1"/>
    <col min="37" max="37" width="19.85546875" customWidth="1"/>
    <col min="38" max="38" width="19.28515625" style="45" customWidth="1"/>
    <col min="39" max="39" width="15.85546875" customWidth="1"/>
    <col min="40" max="40" width="15.7109375" customWidth="1"/>
    <col min="41" max="41" width="21" customWidth="1"/>
    <col min="42" max="42" width="17.28515625" customWidth="1"/>
    <col min="43" max="43" width="23.28515625" customWidth="1"/>
    <col min="45" max="45" width="26" bestFit="1" customWidth="1"/>
    <col min="46" max="46" width="31.140625" bestFit="1" customWidth="1"/>
    <col min="47" max="47" width="24.28515625" customWidth="1"/>
    <col min="48" max="48" width="23.7109375" bestFit="1" customWidth="1"/>
    <col min="49" max="49" width="21" bestFit="1" customWidth="1"/>
    <col min="50" max="50" width="11.7109375" bestFit="1" customWidth="1"/>
    <col min="51" max="51" width="11.7109375" customWidth="1"/>
    <col min="52" max="52" width="42.7109375" bestFit="1" customWidth="1"/>
    <col min="54" max="54" width="34.28515625" bestFit="1" customWidth="1"/>
    <col min="55" max="55" width="58.28515625" customWidth="1"/>
    <col min="56" max="56" width="61" customWidth="1"/>
    <col min="57" max="57" width="82.85546875" bestFit="1" customWidth="1"/>
    <col min="58" max="58" width="72.28515625" bestFit="1" customWidth="1"/>
  </cols>
  <sheetData>
    <row r="1" spans="1:69" s="98" customFormat="1" ht="11.25" customHeight="1" x14ac:dyDescent="0.2">
      <c r="A1" s="88" t="s">
        <v>0</v>
      </c>
      <c r="B1" s="89" t="s">
        <v>1</v>
      </c>
      <c r="C1" s="89" t="s">
        <v>2</v>
      </c>
      <c r="D1" s="90" t="s">
        <v>3</v>
      </c>
      <c r="E1" s="89" t="s">
        <v>4</v>
      </c>
      <c r="F1" s="89" t="s">
        <v>5</v>
      </c>
      <c r="G1" s="90" t="s">
        <v>6</v>
      </c>
      <c r="H1" s="90" t="s">
        <v>7</v>
      </c>
      <c r="I1" s="90" t="s">
        <v>8</v>
      </c>
      <c r="J1" s="90" t="s">
        <v>9</v>
      </c>
      <c r="K1" s="90" t="s">
        <v>10</v>
      </c>
      <c r="L1" s="91" t="s">
        <v>11</v>
      </c>
      <c r="M1" s="90" t="s">
        <v>12</v>
      </c>
      <c r="N1" s="91" t="s">
        <v>13</v>
      </c>
      <c r="O1" s="90" t="s">
        <v>14</v>
      </c>
      <c r="P1" s="90" t="s">
        <v>15</v>
      </c>
      <c r="Q1" s="90" t="s">
        <v>16</v>
      </c>
      <c r="R1" s="90" t="s">
        <v>17</v>
      </c>
      <c r="S1" s="90" t="s">
        <v>18</v>
      </c>
      <c r="T1" s="90" t="s">
        <v>19</v>
      </c>
      <c r="U1" s="90" t="s">
        <v>20</v>
      </c>
      <c r="V1" s="90" t="s">
        <v>21</v>
      </c>
      <c r="W1" s="92" t="s">
        <v>22</v>
      </c>
      <c r="X1" s="90" t="s">
        <v>23</v>
      </c>
      <c r="Y1" s="90" t="s">
        <v>24</v>
      </c>
      <c r="Z1" s="93" t="s">
        <v>25</v>
      </c>
      <c r="AA1" s="93" t="s">
        <v>26</v>
      </c>
      <c r="AB1" s="93" t="s">
        <v>27</v>
      </c>
      <c r="AC1" s="90" t="s">
        <v>28</v>
      </c>
      <c r="AD1" s="90" t="s">
        <v>29</v>
      </c>
      <c r="AE1" s="94" t="s">
        <v>30</v>
      </c>
      <c r="AF1" s="90" t="s">
        <v>31</v>
      </c>
      <c r="AG1" s="90" t="s">
        <v>32</v>
      </c>
      <c r="AH1" s="90" t="s">
        <v>33</v>
      </c>
      <c r="AI1" s="90" t="s">
        <v>34</v>
      </c>
      <c r="AJ1" s="90" t="s">
        <v>35</v>
      </c>
      <c r="AK1" s="90" t="s">
        <v>36</v>
      </c>
      <c r="AL1" s="95" t="s">
        <v>37</v>
      </c>
      <c r="AM1" s="96" t="s">
        <v>38</v>
      </c>
      <c r="AN1" s="96" t="s">
        <v>39</v>
      </c>
      <c r="AO1" s="97" t="s">
        <v>40</v>
      </c>
      <c r="AP1" s="97" t="s">
        <v>41</v>
      </c>
      <c r="AQ1" s="98" t="s">
        <v>42</v>
      </c>
      <c r="AR1" s="98" t="s">
        <v>43</v>
      </c>
      <c r="AS1" s="98" t="s">
        <v>44</v>
      </c>
      <c r="AT1" s="98" t="s">
        <v>45</v>
      </c>
      <c r="AU1" s="98" t="s">
        <v>46</v>
      </c>
      <c r="AV1" s="98" t="s">
        <v>47</v>
      </c>
      <c r="AW1" s="98" t="s">
        <v>48</v>
      </c>
      <c r="AX1" s="98" t="s">
        <v>49</v>
      </c>
      <c r="AY1" s="98" t="s">
        <v>50</v>
      </c>
      <c r="AZ1" s="98" t="s">
        <v>51</v>
      </c>
      <c r="BA1" s="98" t="s">
        <v>52</v>
      </c>
      <c r="BB1" s="98" t="s">
        <v>53</v>
      </c>
      <c r="BC1" s="98" t="s">
        <v>54</v>
      </c>
      <c r="BD1" s="98" t="s">
        <v>55</v>
      </c>
      <c r="BE1" s="98" t="s">
        <v>56</v>
      </c>
      <c r="BF1" s="98" t="s">
        <v>57</v>
      </c>
      <c r="BG1" s="98" t="s">
        <v>58</v>
      </c>
      <c r="BH1" s="98" t="s">
        <v>59</v>
      </c>
      <c r="BI1" s="98" t="s">
        <v>60</v>
      </c>
      <c r="BJ1" s="98" t="s">
        <v>61</v>
      </c>
      <c r="BK1" s="98" t="s">
        <v>62</v>
      </c>
      <c r="BL1" s="98" t="s">
        <v>63</v>
      </c>
      <c r="BM1" s="98" t="s">
        <v>64</v>
      </c>
      <c r="BN1" s="97" t="s">
        <v>65</v>
      </c>
      <c r="BO1" s="97" t="s">
        <v>66</v>
      </c>
      <c r="BP1" s="97" t="s">
        <v>67</v>
      </c>
      <c r="BQ1" s="102" t="s">
        <v>3260</v>
      </c>
    </row>
    <row r="2" spans="1:69" ht="11.25" customHeight="1" x14ac:dyDescent="0.2">
      <c r="A2" s="4" t="str">
        <f>LEFT(IndicatorsTable[[#This Row],[INDICATOR_CODE]],IF(ISERROR(FIND(".",IndicatorsTable[[#This Row],[INDICATOR_CODE]],6)),FIND(".",IndicatorsTable[[#This Row],[INDICATOR_CODE]]),FIND(".",IndicatorsTable[[#This Row],[INDICATOR_CODE]],6))-1)</f>
        <v>PA1</v>
      </c>
      <c r="B2" s="5" t="str">
        <f>RIGHT(IndicatorsTable[[#This Row],[INDICATOR_CODE]],LEN(IndicatorsTable[[#This Row],[INDICATOR_CODE]])-IF(ISERROR(FIND(".",IndicatorsTable[[#This Row],[INDICATOR_CODE]],6)),FIND(".",IndicatorsTable[[#This Row],[INDICATOR_CODE]]),FIND(".",IndicatorsTable[[#This Row],[INDICATOR_CODE]],6)))</f>
        <v>O1</v>
      </c>
      <c r="C2" s="5" t="str">
        <f>IF(LEFT(IndicatorsTable[[#This Row],[OS_NB_CODE]],1)="O","Overall",IF(LEFT(IndicatorsTable[[#This Row],[OS_NB_CODE]],1)="S","Subindicator",IF(IndicatorsTable[[#This Row],[IFMAIN]] ="Main","Main",IF(LEFT(IndicatorsTable[[#This Row],[OS_NB_CODE]],1)="C","Context",""))))</f>
        <v>Overall</v>
      </c>
      <c r="D2" s="6" t="s">
        <v>68</v>
      </c>
      <c r="E2" s="6" t="str">
        <f>IF(IndicatorsTable[[#This Row],[OS_NB_CODE]]="O1",VLOOKUP(IndicatorsTable[[#This Row],[POLICY_CODE]],Table7[#All],2,FALSE),"")</f>
        <v xml:space="preserve">Increase labour market participation </v>
      </c>
      <c r="F2" s="6" t="str">
        <f>IF(IndicatorsTable[[#This Row],[OS_NB_CODE]]="O1",VLOOKUP(IndicatorsTable[[#This Row],[POLICY_CODE]],Table7[#All],3,FALSE),"")</f>
        <v>Increase overall employment</v>
      </c>
      <c r="G2" s="6" t="s">
        <v>69</v>
      </c>
      <c r="H2" s="6"/>
      <c r="I2" s="6" t="str">
        <f>IndicatorsTable[[#This Row],[INDICATOR_CODE]]&amp;"."&amp;IndicatorsTable[[#This Row],[SUBPOLICY_CODE]]</f>
        <v>PA1.O1.</v>
      </c>
      <c r="J2" s="6">
        <v>1</v>
      </c>
      <c r="K2" s="6" t="s">
        <v>70</v>
      </c>
      <c r="L2" s="7">
        <v>1</v>
      </c>
      <c r="M2" s="6" t="s">
        <v>71</v>
      </c>
      <c r="N2" s="7">
        <v>1</v>
      </c>
      <c r="O2" s="6">
        <v>1</v>
      </c>
      <c r="P2" s="6" t="s">
        <v>72</v>
      </c>
      <c r="Q2" s="6" t="s">
        <v>73</v>
      </c>
      <c r="R2" s="6"/>
      <c r="S2" s="6" t="s">
        <v>74</v>
      </c>
      <c r="T2" s="6" t="s">
        <v>75</v>
      </c>
      <c r="U2" s="50" t="s">
        <v>76</v>
      </c>
      <c r="V2" s="6"/>
      <c r="W2" s="52"/>
      <c r="X2" s="6"/>
      <c r="Y2" s="6" t="s">
        <v>77</v>
      </c>
      <c r="Z2" s="8"/>
      <c r="AA2" s="6" t="s">
        <v>78</v>
      </c>
      <c r="AB2" s="6" t="s">
        <v>79</v>
      </c>
      <c r="AC2" s="6" t="s">
        <v>80</v>
      </c>
      <c r="AD2" s="6" t="s">
        <v>81</v>
      </c>
      <c r="AE2" s="6"/>
      <c r="AF2" s="6">
        <v>-3</v>
      </c>
      <c r="AG2" s="6" t="s">
        <v>82</v>
      </c>
      <c r="AH2" s="6"/>
      <c r="AI2" s="6"/>
      <c r="AJ2" s="6"/>
      <c r="AK2" s="1">
        <v>100</v>
      </c>
      <c r="AL2"/>
      <c r="AM2" s="1">
        <v>1</v>
      </c>
      <c r="AN2" s="1">
        <f>VLOOKUP(S2,'breaks 2014'!$C$19:$H$317,3,FALSE)</f>
        <v>0</v>
      </c>
      <c r="AO2" s="1"/>
      <c r="AP2" s="1"/>
      <c r="AQ2" s="6" t="s">
        <v>83</v>
      </c>
      <c r="AR2" s="6" t="s">
        <v>84</v>
      </c>
      <c r="AS2" s="6" t="s">
        <v>85</v>
      </c>
      <c r="AT2" s="6" t="s">
        <v>86</v>
      </c>
      <c r="AU2" s="6" t="s">
        <v>87</v>
      </c>
      <c r="AV2" s="6" t="s">
        <v>88</v>
      </c>
      <c r="AW2" s="6"/>
      <c r="AX2" s="6"/>
      <c r="AY2" s="6"/>
      <c r="BQ2" s="100"/>
    </row>
    <row r="3" spans="1:69" ht="11.25" customHeight="1" x14ac:dyDescent="0.2">
      <c r="A3" s="4" t="str">
        <f>LEFT(IndicatorsTable[[#This Row],[INDICATOR_CODE]],IF(ISERROR(FIND(".",IndicatorsTable[[#This Row],[INDICATOR_CODE]],6)),FIND(".",IndicatorsTable[[#This Row],[INDICATOR_CODE]]),FIND(".",IndicatorsTable[[#This Row],[INDICATOR_CODE]],6))-1)</f>
        <v>PA1</v>
      </c>
      <c r="B3" s="5" t="str">
        <f>RIGHT(IndicatorsTable[[#This Row],[INDICATOR_CODE]],LEN(IndicatorsTable[[#This Row],[INDICATOR_CODE]])-IF(ISERROR(FIND(".",IndicatorsTable[[#This Row],[INDICATOR_CODE]],6)),FIND(".",IndicatorsTable[[#This Row],[INDICATOR_CODE]]),FIND(".",IndicatorsTable[[#This Row],[INDICATOR_CODE]],6)))</f>
        <v>S1</v>
      </c>
      <c r="C3" s="5" t="str">
        <f>IF(LEFT(IndicatorsTable[[#This Row],[OS_NB_CODE]],1)="O","Overall",IF(LEFT(IndicatorsTable[[#This Row],[OS_NB_CODE]],1)="S","Subindicator",IF(IndicatorsTable[[#This Row],[IFMAIN]] ="Main","Main",IF(LEFT(IndicatorsTable[[#This Row],[OS_NB_CODE]],1)="C","Context",""))))</f>
        <v>Subindicator</v>
      </c>
      <c r="D3" s="6" t="s">
        <v>89</v>
      </c>
      <c r="E3" s="6" t="str">
        <f>IF(IndicatorsTable[[#This Row],[OS_NB_CODE]]="O1",VLOOKUP(IndicatorsTable[[#This Row],[POLICY_CODE]],Table7[#All],2,FALSE),"")</f>
        <v/>
      </c>
      <c r="F3" s="6" t="str">
        <f>IF(IndicatorsTable[[#This Row],[OS_NB_CODE]]="O1",VLOOKUP(IndicatorsTable[[#This Row],[POLICY_CODE]],Table7[#All],3,FALSE),"")</f>
        <v/>
      </c>
      <c r="G3" s="6" t="s">
        <v>90</v>
      </c>
      <c r="H3" s="6" t="s">
        <v>91</v>
      </c>
      <c r="I3" s="6" t="str">
        <f>IndicatorsTable[[#This Row],[INDICATOR_CODE]]&amp;"."&amp;IndicatorsTable[[#This Row],[SUBPOLICY_CODE]]</f>
        <v>PA1.S1.M</v>
      </c>
      <c r="J3" s="6" t="s">
        <v>92</v>
      </c>
      <c r="K3" s="6" t="s">
        <v>70</v>
      </c>
      <c r="L3" s="7">
        <f>L2+1</f>
        <v>2</v>
      </c>
      <c r="M3" s="6" t="s">
        <v>71</v>
      </c>
      <c r="N3" s="7">
        <f>N2+1</f>
        <v>2</v>
      </c>
      <c r="O3" s="6">
        <v>1</v>
      </c>
      <c r="P3" s="6" t="s">
        <v>72</v>
      </c>
      <c r="Q3" s="6" t="s">
        <v>93</v>
      </c>
      <c r="R3" s="6"/>
      <c r="S3" s="6" t="s">
        <v>94</v>
      </c>
      <c r="T3" s="6" t="s">
        <v>94</v>
      </c>
      <c r="U3" s="50" t="s">
        <v>95</v>
      </c>
      <c r="V3" s="6"/>
      <c r="W3" s="52"/>
      <c r="X3" s="6"/>
      <c r="Y3" s="6" t="s">
        <v>77</v>
      </c>
      <c r="Z3" s="8" t="s">
        <v>77</v>
      </c>
      <c r="AA3" s="6" t="s">
        <v>96</v>
      </c>
      <c r="AB3" s="6" t="s">
        <v>79</v>
      </c>
      <c r="AC3" s="6" t="s">
        <v>80</v>
      </c>
      <c r="AD3" s="6" t="s">
        <v>81</v>
      </c>
      <c r="AE3" s="6"/>
      <c r="AF3" s="6">
        <v>-3</v>
      </c>
      <c r="AG3" s="6" t="s">
        <v>82</v>
      </c>
      <c r="AH3" s="6"/>
      <c r="AI3" s="6"/>
      <c r="AJ3" s="6"/>
      <c r="AK3" s="1" t="s">
        <v>97</v>
      </c>
      <c r="AL3"/>
      <c r="AM3" s="1">
        <v>1</v>
      </c>
      <c r="AN3" s="1">
        <f>VLOOKUP(S3,'breaks 2014'!$C$19:$H$317,3,FALSE)</f>
        <v>0</v>
      </c>
      <c r="AO3" s="1"/>
      <c r="AP3" s="1"/>
      <c r="AQ3" s="6" t="s">
        <v>83</v>
      </c>
      <c r="AR3" s="6" t="s">
        <v>84</v>
      </c>
      <c r="AS3" s="6" t="s">
        <v>98</v>
      </c>
      <c r="AT3" s="6" t="s">
        <v>86</v>
      </c>
      <c r="AU3" s="6" t="s">
        <v>87</v>
      </c>
      <c r="AV3" s="6" t="s">
        <v>88</v>
      </c>
      <c r="AW3" s="6"/>
      <c r="AX3" s="6"/>
      <c r="AY3" s="6"/>
      <c r="BQ3" s="100"/>
    </row>
    <row r="4" spans="1:69" ht="11.25" customHeight="1" x14ac:dyDescent="0.2">
      <c r="A4" s="4" t="str">
        <f>LEFT(IndicatorsTable[[#This Row],[INDICATOR_CODE]],IF(ISERROR(FIND(".",IndicatorsTable[[#This Row],[INDICATOR_CODE]],6)),FIND(".",IndicatorsTable[[#This Row],[INDICATOR_CODE]]),FIND(".",IndicatorsTable[[#This Row],[INDICATOR_CODE]],6))-1)</f>
        <v>PA1</v>
      </c>
      <c r="B4" s="5" t="str">
        <f>RIGHT(IndicatorsTable[[#This Row],[INDICATOR_CODE]],LEN(IndicatorsTable[[#This Row],[INDICATOR_CODE]])-IF(ISERROR(FIND(".",IndicatorsTable[[#This Row],[INDICATOR_CODE]],6)),FIND(".",IndicatorsTable[[#This Row],[INDICATOR_CODE]]),FIND(".",IndicatorsTable[[#This Row],[INDICATOR_CODE]],6)))</f>
        <v>S1</v>
      </c>
      <c r="C4" s="5" t="str">
        <f>IF(LEFT(IndicatorsTable[[#This Row],[OS_NB_CODE]],1)="O","Overall",IF(LEFT(IndicatorsTable[[#This Row],[OS_NB_CODE]],1)="S","Subindicator",IF(IndicatorsTable[[#This Row],[IFMAIN]] ="Main","Main",IF(LEFT(IndicatorsTable[[#This Row],[OS_NB_CODE]],1)="C","Context",""))))</f>
        <v>Subindicator</v>
      </c>
      <c r="D4" s="6" t="s">
        <v>89</v>
      </c>
      <c r="E4" s="6" t="str">
        <f>IF(IndicatorsTable[[#This Row],[OS_NB_CODE]]="O1",VLOOKUP(IndicatorsTable[[#This Row],[POLICY_CODE]],Table7[#All],2,FALSE),"")</f>
        <v/>
      </c>
      <c r="F4" s="6" t="str">
        <f>IF(IndicatorsTable[[#This Row],[OS_NB_CODE]]="O1",VLOOKUP(IndicatorsTable[[#This Row],[POLICY_CODE]],Table7[#All],3,FALSE),"")</f>
        <v/>
      </c>
      <c r="G4" s="6" t="s">
        <v>90</v>
      </c>
      <c r="H4" s="6" t="s">
        <v>99</v>
      </c>
      <c r="I4" s="6" t="str">
        <f>IndicatorsTable[[#This Row],[INDICATOR_CODE]]&amp;"."&amp;IndicatorsTable[[#This Row],[SUBPOLICY_CODE]]</f>
        <v>PA1.S1.F</v>
      </c>
      <c r="J4" s="6" t="s">
        <v>100</v>
      </c>
      <c r="K4" s="6" t="s">
        <v>70</v>
      </c>
      <c r="L4" s="7">
        <f t="shared" ref="L4:L67" si="0">L3+1</f>
        <v>3</v>
      </c>
      <c r="M4" s="6" t="s">
        <v>71</v>
      </c>
      <c r="N4" s="7">
        <f t="shared" ref="N4:N67" si="1">N3+1</f>
        <v>3</v>
      </c>
      <c r="O4" s="6">
        <v>1</v>
      </c>
      <c r="P4" s="6" t="s">
        <v>72</v>
      </c>
      <c r="Q4" s="6" t="s">
        <v>101</v>
      </c>
      <c r="R4" s="6"/>
      <c r="S4" s="6" t="s">
        <v>102</v>
      </c>
      <c r="T4" s="6" t="s">
        <v>102</v>
      </c>
      <c r="U4" s="50" t="s">
        <v>95</v>
      </c>
      <c r="V4" s="6"/>
      <c r="W4" s="52"/>
      <c r="X4" s="6"/>
      <c r="Y4" s="6" t="s">
        <v>77</v>
      </c>
      <c r="Z4" s="8" t="s">
        <v>77</v>
      </c>
      <c r="AA4" s="6" t="s">
        <v>103</v>
      </c>
      <c r="AB4" s="6" t="s">
        <v>79</v>
      </c>
      <c r="AC4" s="6" t="s">
        <v>80</v>
      </c>
      <c r="AD4" s="6" t="s">
        <v>81</v>
      </c>
      <c r="AE4" s="6"/>
      <c r="AF4" s="6">
        <v>-3</v>
      </c>
      <c r="AG4" s="6" t="s">
        <v>82</v>
      </c>
      <c r="AH4" s="6"/>
      <c r="AI4" s="6"/>
      <c r="AJ4" s="6"/>
      <c r="AK4" s="1" t="s">
        <v>97</v>
      </c>
      <c r="AL4"/>
      <c r="AM4" s="1">
        <v>1</v>
      </c>
      <c r="AN4" s="1">
        <f>VLOOKUP(S4,'breaks 2014'!$C$19:$H$317,3,FALSE)</f>
        <v>0</v>
      </c>
      <c r="AO4" s="1"/>
      <c r="AP4" s="1"/>
      <c r="AQ4" s="6" t="s">
        <v>83</v>
      </c>
      <c r="AR4" s="6" t="s">
        <v>84</v>
      </c>
      <c r="AS4" s="6" t="s">
        <v>104</v>
      </c>
      <c r="AT4" s="6" t="s">
        <v>86</v>
      </c>
      <c r="AU4" s="6" t="s">
        <v>87</v>
      </c>
      <c r="AV4" s="6" t="s">
        <v>88</v>
      </c>
      <c r="AW4" s="6"/>
      <c r="AX4" s="6"/>
      <c r="AY4" s="6"/>
      <c r="BQ4" s="100"/>
    </row>
    <row r="5" spans="1:69" ht="11.25" customHeight="1" x14ac:dyDescent="0.2">
      <c r="A5" s="4" t="str">
        <f>LEFT(IndicatorsTable[[#This Row],[INDICATOR_CODE]],IF(ISERROR(FIND(".",IndicatorsTable[[#This Row],[INDICATOR_CODE]],6)),FIND(".",IndicatorsTable[[#This Row],[INDICATOR_CODE]]),FIND(".",IndicatorsTable[[#This Row],[INDICATOR_CODE]],6))-1)</f>
        <v>PA1</v>
      </c>
      <c r="B5" s="5" t="str">
        <f>RIGHT(IndicatorsTable[[#This Row],[INDICATOR_CODE]],LEN(IndicatorsTable[[#This Row],[INDICATOR_CODE]])-IF(ISERROR(FIND(".",IndicatorsTable[[#This Row],[INDICATOR_CODE]],6)),FIND(".",IndicatorsTable[[#This Row],[INDICATOR_CODE]]),FIND(".",IndicatorsTable[[#This Row],[INDICATOR_CODE]],6)))</f>
        <v>S2</v>
      </c>
      <c r="C5" s="5" t="str">
        <f>IF(LEFT(IndicatorsTable[[#This Row],[OS_NB_CODE]],1)="O","Overall",IF(LEFT(IndicatorsTable[[#This Row],[OS_NB_CODE]],1)="S","Subindicator",IF(IndicatorsTable[[#This Row],[IFMAIN]] ="Main","Main",IF(LEFT(IndicatorsTable[[#This Row],[OS_NB_CODE]],1)="C","Context",""))))</f>
        <v>Subindicator</v>
      </c>
      <c r="D5" s="6" t="s">
        <v>89</v>
      </c>
      <c r="E5" s="6" t="str">
        <f>IF(IndicatorsTable[[#This Row],[OS_NB_CODE]]="O1",VLOOKUP(IndicatorsTable[[#This Row],[POLICY_CODE]],Table7[#All],2,FALSE),"")</f>
        <v/>
      </c>
      <c r="F5" s="6" t="str">
        <f>IF(IndicatorsTable[[#This Row],[OS_NB_CODE]]="O1",VLOOKUP(IndicatorsTable[[#This Row],[POLICY_CODE]],Table7[#All],3,FALSE),"")</f>
        <v/>
      </c>
      <c r="G5" s="6" t="s">
        <v>105</v>
      </c>
      <c r="H5" s="6"/>
      <c r="I5" s="6" t="str">
        <f>IndicatorsTable[[#This Row],[INDICATOR_CODE]]&amp;"."&amp;IndicatorsTable[[#This Row],[SUBPOLICY_CODE]]</f>
        <v>PA1.S2.</v>
      </c>
      <c r="J5" s="6"/>
      <c r="K5" s="6"/>
      <c r="L5" s="7">
        <f t="shared" si="0"/>
        <v>4</v>
      </c>
      <c r="M5" s="6" t="s">
        <v>71</v>
      </c>
      <c r="N5" s="7">
        <f t="shared" si="1"/>
        <v>4</v>
      </c>
      <c r="O5" s="6">
        <v>1</v>
      </c>
      <c r="P5" s="6" t="s">
        <v>72</v>
      </c>
      <c r="Q5" s="6" t="s">
        <v>106</v>
      </c>
      <c r="R5" s="6"/>
      <c r="S5" s="6" t="s">
        <v>107</v>
      </c>
      <c r="T5" s="6" t="s">
        <v>108</v>
      </c>
      <c r="U5" s="50" t="s">
        <v>109</v>
      </c>
      <c r="V5" s="6"/>
      <c r="W5" s="52"/>
      <c r="X5" s="6"/>
      <c r="Y5" s="6" t="s">
        <v>77</v>
      </c>
      <c r="Z5" s="8" t="s">
        <v>77</v>
      </c>
      <c r="AA5" s="6" t="s">
        <v>110</v>
      </c>
      <c r="AB5" s="6" t="s">
        <v>79</v>
      </c>
      <c r="AC5" s="6" t="s">
        <v>80</v>
      </c>
      <c r="AD5" s="6" t="s">
        <v>81</v>
      </c>
      <c r="AE5" s="6"/>
      <c r="AF5" s="6">
        <v>-3</v>
      </c>
      <c r="AG5" s="6" t="s">
        <v>82</v>
      </c>
      <c r="AH5" s="6"/>
      <c r="AI5" s="6"/>
      <c r="AJ5" s="6"/>
      <c r="AK5" s="1" t="s">
        <v>97</v>
      </c>
      <c r="AL5"/>
      <c r="AM5" s="1">
        <v>1</v>
      </c>
      <c r="AN5" s="1">
        <f>VLOOKUP(S5,'breaks 2014'!$C$19:$H$317,3,FALSE)</f>
        <v>0</v>
      </c>
      <c r="AO5" s="1"/>
      <c r="AP5" s="1"/>
      <c r="AQ5" s="6" t="s">
        <v>83</v>
      </c>
      <c r="AR5" s="6" t="s">
        <v>84</v>
      </c>
      <c r="AS5" s="6" t="s">
        <v>85</v>
      </c>
      <c r="AT5" s="6" t="s">
        <v>86</v>
      </c>
      <c r="AU5" s="6" t="s">
        <v>111</v>
      </c>
      <c r="AV5" s="6" t="s">
        <v>88</v>
      </c>
      <c r="AW5" s="6"/>
      <c r="AX5" s="6"/>
      <c r="AY5" s="6"/>
      <c r="BQ5" s="100"/>
    </row>
    <row r="6" spans="1:69" ht="11.25" customHeight="1" x14ac:dyDescent="0.2">
      <c r="A6" s="4" t="str">
        <f>LEFT(IndicatorsTable[[#This Row],[INDICATOR_CODE]],IF(ISERROR(FIND(".",IndicatorsTable[[#This Row],[INDICATOR_CODE]],6)),FIND(".",IndicatorsTable[[#This Row],[INDICATOR_CODE]]),FIND(".",IndicatorsTable[[#This Row],[INDICATOR_CODE]],6))-1)</f>
        <v>PA1</v>
      </c>
      <c r="B6" s="5" t="str">
        <f>RIGHT(IndicatorsTable[[#This Row],[INDICATOR_CODE]],LEN(IndicatorsTable[[#This Row],[INDICATOR_CODE]])-IF(ISERROR(FIND(".",IndicatorsTable[[#This Row],[INDICATOR_CODE]],6)),FIND(".",IndicatorsTable[[#This Row],[INDICATOR_CODE]]),FIND(".",IndicatorsTable[[#This Row],[INDICATOR_CODE]],6)))</f>
        <v>S3</v>
      </c>
      <c r="C6" s="5" t="str">
        <f>IF(LEFT(IndicatorsTable[[#This Row],[OS_NB_CODE]],1)="O","Overall",IF(LEFT(IndicatorsTable[[#This Row],[OS_NB_CODE]],1)="S","Subindicator",IF(IndicatorsTable[[#This Row],[IFMAIN]] ="Main","Main",IF(LEFT(IndicatorsTable[[#This Row],[OS_NB_CODE]],1)="C","Context",""))))</f>
        <v>Subindicator</v>
      </c>
      <c r="D6" s="6" t="s">
        <v>89</v>
      </c>
      <c r="E6" s="6" t="str">
        <f>IF(IndicatorsTable[[#This Row],[OS_NB_CODE]]="O1",VLOOKUP(IndicatorsTable[[#This Row],[POLICY_CODE]],Table7[#All],2,FALSE),"")</f>
        <v/>
      </c>
      <c r="F6" s="6" t="str">
        <f>IF(IndicatorsTable[[#This Row],[OS_NB_CODE]]="O1",VLOOKUP(IndicatorsTable[[#This Row],[POLICY_CODE]],Table7[#All],3,FALSE),"")</f>
        <v/>
      </c>
      <c r="G6" s="6" t="s">
        <v>112</v>
      </c>
      <c r="H6" s="6"/>
      <c r="I6" s="6" t="str">
        <f>IndicatorsTable[[#This Row],[INDICATOR_CODE]]&amp;"."&amp;IndicatorsTable[[#This Row],[SUBPOLICY_CODE]]</f>
        <v>PA1.S3.</v>
      </c>
      <c r="J6" s="6" t="s">
        <v>113</v>
      </c>
      <c r="K6" s="6" t="s">
        <v>70</v>
      </c>
      <c r="L6" s="7">
        <f t="shared" si="0"/>
        <v>5</v>
      </c>
      <c r="M6" s="6" t="s">
        <v>71</v>
      </c>
      <c r="N6" s="7">
        <f t="shared" si="1"/>
        <v>5</v>
      </c>
      <c r="O6" s="6">
        <v>1</v>
      </c>
      <c r="P6" s="6" t="s">
        <v>72</v>
      </c>
      <c r="Q6" s="6" t="s">
        <v>114</v>
      </c>
      <c r="R6" s="6"/>
      <c r="S6" s="6" t="s">
        <v>115</v>
      </c>
      <c r="T6" s="6" t="s">
        <v>115</v>
      </c>
      <c r="U6" s="50" t="s">
        <v>116</v>
      </c>
      <c r="V6" s="6"/>
      <c r="W6" s="52"/>
      <c r="X6" s="6"/>
      <c r="Y6" s="6" t="s">
        <v>77</v>
      </c>
      <c r="Z6" s="8" t="s">
        <v>77</v>
      </c>
      <c r="AA6" s="6" t="s">
        <v>117</v>
      </c>
      <c r="AB6" s="6" t="s">
        <v>79</v>
      </c>
      <c r="AC6" s="6" t="s">
        <v>80</v>
      </c>
      <c r="AD6" s="6" t="s">
        <v>81</v>
      </c>
      <c r="AE6" s="6"/>
      <c r="AF6" s="6">
        <v>-3</v>
      </c>
      <c r="AG6" s="6" t="s">
        <v>82</v>
      </c>
      <c r="AH6" s="6"/>
      <c r="AI6" s="6"/>
      <c r="AJ6" s="6"/>
      <c r="AK6" s="1" t="s">
        <v>97</v>
      </c>
      <c r="AL6"/>
      <c r="AM6" s="1">
        <v>1</v>
      </c>
      <c r="AN6" s="1" t="str">
        <f>VLOOKUP(S6,'breaks 2014'!$C$19:$H$317,3,FALSE)</f>
        <v>shouldbenobreak</v>
      </c>
      <c r="AO6" s="1"/>
      <c r="AP6" s="1"/>
      <c r="AQ6" s="6" t="s">
        <v>118</v>
      </c>
      <c r="AR6" s="6" t="s">
        <v>84</v>
      </c>
      <c r="AS6" s="6" t="s">
        <v>119</v>
      </c>
      <c r="AT6" s="6" t="s">
        <v>120</v>
      </c>
      <c r="AU6" s="6" t="s">
        <v>85</v>
      </c>
      <c r="AV6" s="6" t="s">
        <v>121</v>
      </c>
      <c r="AW6" s="6"/>
      <c r="AX6" s="6"/>
      <c r="AY6" s="6"/>
      <c r="BQ6" s="100"/>
    </row>
    <row r="7" spans="1:69" ht="11.25" customHeight="1" x14ac:dyDescent="0.2">
      <c r="A7" s="4" t="str">
        <f>LEFT(IndicatorsTable[[#This Row],[INDICATOR_CODE]],IF(ISERROR(FIND(".",IndicatorsTable[[#This Row],[INDICATOR_CODE]],6)),FIND(".",IndicatorsTable[[#This Row],[INDICATOR_CODE]]),FIND(".",IndicatorsTable[[#This Row],[INDICATOR_CODE]],6))-1)</f>
        <v>PA1</v>
      </c>
      <c r="B7" s="5" t="str">
        <f>RIGHT(IndicatorsTable[[#This Row],[INDICATOR_CODE]],LEN(IndicatorsTable[[#This Row],[INDICATOR_CODE]])-IF(ISERROR(FIND(".",IndicatorsTable[[#This Row],[INDICATOR_CODE]],6)),FIND(".",IndicatorsTable[[#This Row],[INDICATOR_CODE]]),FIND(".",IndicatorsTable[[#This Row],[INDICATOR_CODE]],6)))</f>
        <v>S4</v>
      </c>
      <c r="C7" s="5" t="str">
        <f>IF(LEFT(IndicatorsTable[[#This Row],[OS_NB_CODE]],1)="O","Overall",IF(LEFT(IndicatorsTable[[#This Row],[OS_NB_CODE]],1)="S","Subindicator",IF(IndicatorsTable[[#This Row],[IFMAIN]] ="Main","Main",IF(LEFT(IndicatorsTable[[#This Row],[OS_NB_CODE]],1)="C","Context",""))))</f>
        <v>Subindicator</v>
      </c>
      <c r="D7" s="6" t="s">
        <v>89</v>
      </c>
      <c r="E7" s="6" t="str">
        <f>IF(IndicatorsTable[[#This Row],[OS_NB_CODE]]="O1",VLOOKUP(IndicatorsTable[[#This Row],[POLICY_CODE]],Table7[#All],2,FALSE),"")</f>
        <v/>
      </c>
      <c r="F7" s="6" t="str">
        <f>IF(IndicatorsTable[[#This Row],[OS_NB_CODE]]="O1",VLOOKUP(IndicatorsTable[[#This Row],[POLICY_CODE]],Table7[#All],3,FALSE),"")</f>
        <v/>
      </c>
      <c r="G7" s="6" t="s">
        <v>122</v>
      </c>
      <c r="H7" s="6"/>
      <c r="I7" s="6" t="str">
        <f>IndicatorsTable[[#This Row],[INDICATOR_CODE]]&amp;"."&amp;IndicatorsTable[[#This Row],[SUBPOLICY_CODE]]</f>
        <v>PA1.S4.</v>
      </c>
      <c r="J7" s="6" t="s">
        <v>123</v>
      </c>
      <c r="K7" s="6" t="s">
        <v>70</v>
      </c>
      <c r="L7" s="7">
        <f t="shared" si="0"/>
        <v>6</v>
      </c>
      <c r="M7" s="6" t="s">
        <v>71</v>
      </c>
      <c r="N7" s="7">
        <f t="shared" si="1"/>
        <v>6</v>
      </c>
      <c r="O7" s="6">
        <v>1</v>
      </c>
      <c r="P7" s="6" t="s">
        <v>72</v>
      </c>
      <c r="Q7" s="6" t="s">
        <v>124</v>
      </c>
      <c r="R7" s="6" t="s">
        <v>125</v>
      </c>
      <c r="S7" s="6" t="s">
        <v>126</v>
      </c>
      <c r="T7" s="6" t="s">
        <v>126</v>
      </c>
      <c r="U7" s="50" t="s">
        <v>127</v>
      </c>
      <c r="V7" s="6"/>
      <c r="W7" s="52"/>
      <c r="X7" s="6"/>
      <c r="Y7" s="6" t="s">
        <v>77</v>
      </c>
      <c r="Z7" s="8" t="s">
        <v>77</v>
      </c>
      <c r="AA7" s="6" t="s">
        <v>128</v>
      </c>
      <c r="AB7" s="6" t="s">
        <v>79</v>
      </c>
      <c r="AC7" s="6" t="s">
        <v>80</v>
      </c>
      <c r="AD7" s="6" t="s">
        <v>81</v>
      </c>
      <c r="AE7" s="6"/>
      <c r="AF7" s="6">
        <v>-3</v>
      </c>
      <c r="AG7" s="6" t="s">
        <v>82</v>
      </c>
      <c r="AH7" s="6"/>
      <c r="AI7" s="6"/>
      <c r="AJ7" s="6"/>
      <c r="AK7" s="1" t="s">
        <v>97</v>
      </c>
      <c r="AL7"/>
      <c r="AM7" s="1">
        <v>1</v>
      </c>
      <c r="AN7" s="1" t="str">
        <f>VLOOKUP(S7,'breaks 2014'!$C$19:$H$317,3,FALSE)</f>
        <v>educ</v>
      </c>
      <c r="AO7" s="1"/>
      <c r="AP7" s="1"/>
      <c r="AQ7" s="6" t="s">
        <v>118</v>
      </c>
      <c r="AR7" s="6" t="s">
        <v>84</v>
      </c>
      <c r="AS7" s="6" t="s">
        <v>129</v>
      </c>
      <c r="AT7" s="6" t="s">
        <v>85</v>
      </c>
      <c r="AU7" s="6" t="s">
        <v>121</v>
      </c>
      <c r="AV7" s="6" t="s">
        <v>87</v>
      </c>
      <c r="AW7" s="6"/>
      <c r="AX7" s="6"/>
      <c r="AY7" s="6"/>
      <c r="BQ7" s="100"/>
    </row>
    <row r="8" spans="1:69" ht="11.25" customHeight="1" x14ac:dyDescent="0.2">
      <c r="A8" s="4" t="str">
        <f>LEFT(IndicatorsTable[[#This Row],[INDICATOR_CODE]],IF(ISERROR(FIND(".",IndicatorsTable[[#This Row],[INDICATOR_CODE]],6)),FIND(".",IndicatorsTable[[#This Row],[INDICATOR_CODE]]),FIND(".",IndicatorsTable[[#This Row],[INDICATOR_CODE]],6))-1)</f>
        <v>PA1</v>
      </c>
      <c r="B8" s="5" t="str">
        <f>RIGHT(IndicatorsTable[[#This Row],[INDICATOR_CODE]],LEN(IndicatorsTable[[#This Row],[INDICATOR_CODE]])-IF(ISERROR(FIND(".",IndicatorsTable[[#This Row],[INDICATOR_CODE]],6)),FIND(".",IndicatorsTable[[#This Row],[INDICATOR_CODE]]),FIND(".",IndicatorsTable[[#This Row],[INDICATOR_CODE]],6)))</f>
        <v>S5</v>
      </c>
      <c r="C8" s="5" t="str">
        <f>IF(LEFT(IndicatorsTable[[#This Row],[OS_NB_CODE]],1)="O","Overall",IF(LEFT(IndicatorsTable[[#This Row],[OS_NB_CODE]],1)="S","Subindicator",IF(IndicatorsTable[[#This Row],[IFMAIN]] ="Main","Main",IF(LEFT(IndicatorsTable[[#This Row],[OS_NB_CODE]],1)="C","Context",""))))</f>
        <v>Subindicator</v>
      </c>
      <c r="D8" s="6" t="s">
        <v>89</v>
      </c>
      <c r="E8" s="6" t="str">
        <f>IF(IndicatorsTable[[#This Row],[OS_NB_CODE]]="O1",VLOOKUP(IndicatorsTable[[#This Row],[POLICY_CODE]],Table7[#All],2,FALSE),"")</f>
        <v/>
      </c>
      <c r="F8" s="6" t="str">
        <f>IF(IndicatorsTable[[#This Row],[OS_NB_CODE]]="O1",VLOOKUP(IndicatorsTable[[#This Row],[POLICY_CODE]],Table7[#All],3,FALSE),"")</f>
        <v/>
      </c>
      <c r="G8" s="6" t="s">
        <v>130</v>
      </c>
      <c r="H8" s="6"/>
      <c r="I8" s="6" t="str">
        <f>IndicatorsTable[[#This Row],[INDICATOR_CODE]]&amp;"."&amp;IndicatorsTable[[#This Row],[SUBPOLICY_CODE]]</f>
        <v>PA1.S5.</v>
      </c>
      <c r="J8" s="6"/>
      <c r="K8" s="6"/>
      <c r="L8" s="7">
        <f t="shared" si="0"/>
        <v>7</v>
      </c>
      <c r="M8" s="6" t="s">
        <v>71</v>
      </c>
      <c r="N8" s="7">
        <f t="shared" si="1"/>
        <v>7</v>
      </c>
      <c r="O8" s="6">
        <v>1</v>
      </c>
      <c r="P8" s="6" t="s">
        <v>72</v>
      </c>
      <c r="Q8" s="6" t="s">
        <v>131</v>
      </c>
      <c r="R8" s="6"/>
      <c r="S8" s="6" t="s">
        <v>132</v>
      </c>
      <c r="T8" s="6" t="s">
        <v>132</v>
      </c>
      <c r="U8" s="50" t="s">
        <v>133</v>
      </c>
      <c r="V8" s="6"/>
      <c r="W8" s="52"/>
      <c r="X8" s="6"/>
      <c r="Y8" s="6" t="s">
        <v>77</v>
      </c>
      <c r="Z8" s="8" t="s">
        <v>77</v>
      </c>
      <c r="AA8" s="6" t="s">
        <v>134</v>
      </c>
      <c r="AB8" s="6" t="s">
        <v>79</v>
      </c>
      <c r="AC8" s="6" t="s">
        <v>80</v>
      </c>
      <c r="AD8" s="6" t="s">
        <v>81</v>
      </c>
      <c r="AE8" s="6"/>
      <c r="AF8" s="6">
        <v>-3</v>
      </c>
      <c r="AG8" s="6" t="s">
        <v>82</v>
      </c>
      <c r="AH8" s="6"/>
      <c r="AI8" s="6"/>
      <c r="AJ8" s="6"/>
      <c r="AK8" s="1" t="s">
        <v>97</v>
      </c>
      <c r="AL8"/>
      <c r="AM8" s="1">
        <v>1</v>
      </c>
      <c r="AN8" s="1">
        <f>VLOOKUP(S8,'breaks 2014'!$C$19:$H$317,3,FALSE)</f>
        <v>0</v>
      </c>
      <c r="AO8" s="1"/>
      <c r="AP8" s="1"/>
      <c r="AQ8" s="6" t="s">
        <v>135</v>
      </c>
      <c r="AR8" s="6" t="s">
        <v>84</v>
      </c>
      <c r="AS8" s="6" t="s">
        <v>85</v>
      </c>
      <c r="AT8" s="6" t="s">
        <v>121</v>
      </c>
      <c r="AU8" s="51" t="s">
        <v>136</v>
      </c>
      <c r="AV8" s="6" t="s">
        <v>87</v>
      </c>
      <c r="AW8" s="6"/>
      <c r="AX8" s="6"/>
      <c r="AY8" s="6"/>
      <c r="BQ8" s="100"/>
    </row>
    <row r="9" spans="1:69" s="3" customFormat="1" ht="11.25" customHeight="1" x14ac:dyDescent="0.2">
      <c r="A9" s="48" t="str">
        <f>LEFT(IndicatorsTable[[#This Row],[INDICATOR_CODE]],IF(ISERROR(FIND(".",IndicatorsTable[[#This Row],[INDICATOR_CODE]],6)),FIND(".",IndicatorsTable[[#This Row],[INDICATOR_CODE]]),FIND(".",IndicatorsTable[[#This Row],[INDICATOR_CODE]],6))-1)</f>
        <v>PA1</v>
      </c>
      <c r="B9" s="49" t="str">
        <f>RIGHT(IndicatorsTable[[#This Row],[INDICATOR_CODE]],LEN(IndicatorsTable[[#This Row],[INDICATOR_CODE]])-IF(ISERROR(FIND(".",IndicatorsTable[[#This Row],[INDICATOR_CODE]],6)),FIND(".",IndicatorsTable[[#This Row],[INDICATOR_CODE]]),FIND(".",IndicatorsTable[[#This Row],[INDICATOR_CODE]],6)))</f>
        <v>C1</v>
      </c>
      <c r="C9" s="49" t="str">
        <f>IF(LEFT(IndicatorsTable[[#This Row],[OS_NB_CODE]],1)="O","Overall",IF(LEFT(IndicatorsTable[[#This Row],[OS_NB_CODE]],1)="S","Subindicator",IF(IndicatorsTable[[#This Row],[IFMAIN]] ="Main","Main",IF(LEFT(IndicatorsTable[[#This Row],[OS_NB_CODE]],1)="C","Context",""))))</f>
        <v>Context</v>
      </c>
      <c r="D9" s="51" t="s">
        <v>89</v>
      </c>
      <c r="E9" s="51" t="str">
        <f>IF(IndicatorsTable[[#This Row],[OS_NB_CODE]]="O1",VLOOKUP(IndicatorsTable[[#This Row],[POLICY_CODE]],Table7[#All],2,FALSE),"")</f>
        <v/>
      </c>
      <c r="F9" s="51" t="str">
        <f>IF(IndicatorsTable[[#This Row],[OS_NB_CODE]]="O1",VLOOKUP(IndicatorsTable[[#This Row],[POLICY_CODE]],Table7[#All],3,FALSE),"")</f>
        <v/>
      </c>
      <c r="G9" s="51" t="s">
        <v>137</v>
      </c>
      <c r="H9" s="51"/>
      <c r="I9" s="51" t="str">
        <f>IndicatorsTable[[#This Row],[INDICATOR_CODE]]&amp;"."&amp;IndicatorsTable[[#This Row],[SUBPOLICY_CODE]]</f>
        <v>PA1.C1.</v>
      </c>
      <c r="J9" s="51"/>
      <c r="K9" s="51"/>
      <c r="L9" s="7">
        <f t="shared" si="0"/>
        <v>8</v>
      </c>
      <c r="M9" s="51" t="s">
        <v>71</v>
      </c>
      <c r="N9" s="7">
        <f t="shared" si="1"/>
        <v>8</v>
      </c>
      <c r="O9" s="51">
        <v>1</v>
      </c>
      <c r="P9" s="51" t="s">
        <v>72</v>
      </c>
      <c r="Q9" s="51" t="s">
        <v>138</v>
      </c>
      <c r="R9" s="51"/>
      <c r="S9" s="51" t="s">
        <v>139</v>
      </c>
      <c r="T9" s="51" t="s">
        <v>140</v>
      </c>
      <c r="U9" s="42"/>
      <c r="V9" s="51"/>
      <c r="W9" s="52"/>
      <c r="X9" s="51"/>
      <c r="Y9" s="51" t="s">
        <v>77</v>
      </c>
      <c r="Z9" s="43" t="s">
        <v>77</v>
      </c>
      <c r="AA9" s="51" t="s">
        <v>141</v>
      </c>
      <c r="AB9" s="51" t="s">
        <v>79</v>
      </c>
      <c r="AC9" s="51" t="s">
        <v>80</v>
      </c>
      <c r="AD9" s="51" t="s">
        <v>81</v>
      </c>
      <c r="AE9" s="51"/>
      <c r="AF9" s="51"/>
      <c r="AG9" s="6" t="s">
        <v>82</v>
      </c>
      <c r="AH9" s="51"/>
      <c r="AI9" s="51"/>
      <c r="AJ9" s="51"/>
      <c r="AM9" s="1">
        <v>1</v>
      </c>
      <c r="AN9" s="1" t="e">
        <f>VLOOKUP(S9,'breaks 2014'!$C$19:$H$317,3,FALSE)</f>
        <v>#N/A</v>
      </c>
      <c r="AQ9" s="6" t="s">
        <v>142</v>
      </c>
      <c r="AR9" s="6" t="s">
        <v>143</v>
      </c>
      <c r="AS9" s="6"/>
      <c r="AT9" s="6"/>
      <c r="AU9" s="6"/>
      <c r="AV9" s="6"/>
      <c r="AW9" s="6"/>
      <c r="AX9" s="6"/>
      <c r="AY9" s="6"/>
      <c r="AZ9" t="s">
        <v>142</v>
      </c>
      <c r="BA9" t="s">
        <v>84</v>
      </c>
      <c r="BB9" t="s">
        <v>144</v>
      </c>
      <c r="BC9" t="s">
        <v>145</v>
      </c>
      <c r="BD9" t="s">
        <v>146</v>
      </c>
      <c r="BE9"/>
      <c r="BF9"/>
      <c r="BG9"/>
      <c r="BH9"/>
      <c r="BI9"/>
      <c r="BJ9"/>
      <c r="BK9"/>
      <c r="BL9"/>
      <c r="BM9"/>
      <c r="BN9"/>
      <c r="BO9"/>
      <c r="BP9"/>
      <c r="BQ9" s="100"/>
    </row>
    <row r="10" spans="1:69" ht="11.25" customHeight="1" x14ac:dyDescent="0.2">
      <c r="A10" s="4" t="str">
        <f>LEFT(IndicatorsTable[[#This Row],[INDICATOR_CODE]],IF(ISERROR(FIND(".",IndicatorsTable[[#This Row],[INDICATOR_CODE]],6)),FIND(".",IndicatorsTable[[#This Row],[INDICATOR_CODE]]),FIND(".",IndicatorsTable[[#This Row],[INDICATOR_CODE]],6))-1)</f>
        <v>PA1</v>
      </c>
      <c r="B10" s="5" t="str">
        <f>RIGHT(IndicatorsTable[[#This Row],[INDICATOR_CODE]],LEN(IndicatorsTable[[#This Row],[INDICATOR_CODE]])-IF(ISERROR(FIND(".",IndicatorsTable[[#This Row],[INDICATOR_CODE]],6)),FIND(".",IndicatorsTable[[#This Row],[INDICATOR_CODE]]),FIND(".",IndicatorsTable[[#This Row],[INDICATOR_CODE]],6)))</f>
        <v>C2</v>
      </c>
      <c r="C10" s="5" t="str">
        <f>IF(LEFT(IndicatorsTable[[#This Row],[OS_NB_CODE]],1)="O","Overall",IF(LEFT(IndicatorsTable[[#This Row],[OS_NB_CODE]],1)="S","Subindicator",IF(IndicatorsTable[[#This Row],[IFMAIN]] ="Main","Main",IF(LEFT(IndicatorsTable[[#This Row],[OS_NB_CODE]],1)="C","Context",""))))</f>
        <v>Context</v>
      </c>
      <c r="D10" s="6" t="s">
        <v>89</v>
      </c>
      <c r="E10" s="6" t="str">
        <f>IF(IndicatorsTable[[#This Row],[OS_NB_CODE]]="O1",VLOOKUP(IndicatorsTable[[#This Row],[POLICY_CODE]],Table7[#All],2,FALSE),"")</f>
        <v/>
      </c>
      <c r="F10" s="6" t="str">
        <f>IF(IndicatorsTable[[#This Row],[OS_NB_CODE]]="O1",VLOOKUP(IndicatorsTable[[#This Row],[POLICY_CODE]],Table7[#All],3,FALSE),"")</f>
        <v/>
      </c>
      <c r="G10" s="6" t="s">
        <v>147</v>
      </c>
      <c r="H10" s="6" t="s">
        <v>148</v>
      </c>
      <c r="I10" s="6" t="str">
        <f>IndicatorsTable[[#This Row],[INDICATOR_CODE]]&amp;"."&amp;IndicatorsTable[[#This Row],[SUBPOLICY_CODE]]</f>
        <v>PA1.C2.15-64</v>
      </c>
      <c r="J10" s="6"/>
      <c r="K10" s="6"/>
      <c r="L10" s="7">
        <f t="shared" si="0"/>
        <v>9</v>
      </c>
      <c r="M10" s="6" t="s">
        <v>71</v>
      </c>
      <c r="N10" s="7">
        <f t="shared" si="1"/>
        <v>9</v>
      </c>
      <c r="O10" s="6">
        <v>1</v>
      </c>
      <c r="P10" s="6" t="s">
        <v>72</v>
      </c>
      <c r="Q10" s="6" t="s">
        <v>149</v>
      </c>
      <c r="R10" s="6"/>
      <c r="S10" s="6" t="s">
        <v>150</v>
      </c>
      <c r="T10" s="6" t="s">
        <v>150</v>
      </c>
      <c r="U10" s="50"/>
      <c r="V10" s="6"/>
      <c r="W10" s="52"/>
      <c r="X10" s="6"/>
      <c r="Y10" s="6" t="s">
        <v>77</v>
      </c>
      <c r="Z10" s="8" t="s">
        <v>77</v>
      </c>
      <c r="AA10" s="6" t="s">
        <v>151</v>
      </c>
      <c r="AB10" s="6" t="s">
        <v>79</v>
      </c>
      <c r="AC10" s="6" t="s">
        <v>80</v>
      </c>
      <c r="AD10" s="6" t="s">
        <v>81</v>
      </c>
      <c r="AE10" s="6"/>
      <c r="AF10" s="6"/>
      <c r="AG10" s="6" t="s">
        <v>82</v>
      </c>
      <c r="AH10" s="6"/>
      <c r="AI10" s="6"/>
      <c r="AJ10" s="6"/>
      <c r="AK10" s="1"/>
      <c r="AL10"/>
      <c r="AM10" s="1">
        <v>1</v>
      </c>
      <c r="AN10" s="1">
        <f>VLOOKUP(S10,'breaks 2014'!$C$19:$H$317,3,FALSE)</f>
        <v>0</v>
      </c>
      <c r="AO10" s="1"/>
      <c r="AP10" s="1"/>
      <c r="AQ10" s="6" t="s">
        <v>135</v>
      </c>
      <c r="AR10" s="6" t="s">
        <v>84</v>
      </c>
      <c r="AS10" s="6" t="s">
        <v>85</v>
      </c>
      <c r="AT10" s="6" t="s">
        <v>121</v>
      </c>
      <c r="AU10" s="6" t="s">
        <v>152</v>
      </c>
      <c r="AV10" s="6" t="s">
        <v>153</v>
      </c>
      <c r="AW10" s="6"/>
      <c r="AX10" s="6"/>
      <c r="AY10" s="6"/>
      <c r="BQ10" s="100"/>
    </row>
    <row r="11" spans="1:69" ht="11.25" customHeight="1" x14ac:dyDescent="0.2">
      <c r="A11" s="4" t="str">
        <f>LEFT(IndicatorsTable[[#This Row],[INDICATOR_CODE]],IF(ISERROR(FIND(".",IndicatorsTable[[#This Row],[INDICATOR_CODE]],6)),FIND(".",IndicatorsTable[[#This Row],[INDICATOR_CODE]]),FIND(".",IndicatorsTable[[#This Row],[INDICATOR_CODE]],6))-1)</f>
        <v>PA1</v>
      </c>
      <c r="B11" s="5" t="str">
        <f>RIGHT(IndicatorsTable[[#This Row],[INDICATOR_CODE]],LEN(IndicatorsTable[[#This Row],[INDICATOR_CODE]])-IF(ISERROR(FIND(".",IndicatorsTable[[#This Row],[INDICATOR_CODE]],6)),FIND(".",IndicatorsTable[[#This Row],[INDICATOR_CODE]]),FIND(".",IndicatorsTable[[#This Row],[INDICATOR_CODE]],6)))</f>
        <v>C2</v>
      </c>
      <c r="C11" s="5" t="str">
        <f>IF(LEFT(IndicatorsTable[[#This Row],[OS_NB_CODE]],1)="O","Overall",IF(LEFT(IndicatorsTable[[#This Row],[OS_NB_CODE]],1)="S","Subindicator",IF(IndicatorsTable[[#This Row],[IFMAIN]] ="Main","Main",IF(LEFT(IndicatorsTable[[#This Row],[OS_NB_CODE]],1)="C","Context",""))))</f>
        <v>Context</v>
      </c>
      <c r="D11" s="6" t="s">
        <v>89</v>
      </c>
      <c r="E11" s="6" t="str">
        <f>IF(IndicatorsTable[[#This Row],[OS_NB_CODE]]="O1",VLOOKUP(IndicatorsTable[[#This Row],[POLICY_CODE]],Table7[#All],2,FALSE),"")</f>
        <v/>
      </c>
      <c r="F11" s="6" t="str">
        <f>IF(IndicatorsTable[[#This Row],[OS_NB_CODE]]="O1",VLOOKUP(IndicatorsTable[[#This Row],[POLICY_CODE]],Table7[#All],3,FALSE),"")</f>
        <v/>
      </c>
      <c r="G11" s="6" t="s">
        <v>147</v>
      </c>
      <c r="H11" s="6" t="s">
        <v>154</v>
      </c>
      <c r="I11" s="6" t="str">
        <f>IndicatorsTable[[#This Row],[INDICATOR_CODE]]&amp;"."&amp;IndicatorsTable[[#This Row],[SUBPOLICY_CODE]]</f>
        <v>PA1.C2.15-19</v>
      </c>
      <c r="J11" s="6"/>
      <c r="K11" s="6"/>
      <c r="L11" s="7">
        <f t="shared" si="0"/>
        <v>10</v>
      </c>
      <c r="M11" s="6" t="s">
        <v>71</v>
      </c>
      <c r="N11" s="7">
        <f t="shared" si="1"/>
        <v>10</v>
      </c>
      <c r="O11" s="6">
        <v>1</v>
      </c>
      <c r="P11" s="6" t="s">
        <v>72</v>
      </c>
      <c r="Q11" s="6" t="s">
        <v>155</v>
      </c>
      <c r="R11" s="6"/>
      <c r="S11" s="6" t="s">
        <v>156</v>
      </c>
      <c r="T11" s="6" t="s">
        <v>156</v>
      </c>
      <c r="U11" s="50"/>
      <c r="V11" s="6"/>
      <c r="W11" s="52"/>
      <c r="X11" s="6"/>
      <c r="Y11" s="6" t="s">
        <v>77</v>
      </c>
      <c r="Z11" s="8" t="s">
        <v>77</v>
      </c>
      <c r="AA11" s="6" t="s">
        <v>157</v>
      </c>
      <c r="AB11" s="6" t="s">
        <v>79</v>
      </c>
      <c r="AC11" s="6" t="s">
        <v>80</v>
      </c>
      <c r="AD11" s="6" t="s">
        <v>81</v>
      </c>
      <c r="AE11" s="6"/>
      <c r="AF11" s="6"/>
      <c r="AG11" s="6" t="s">
        <v>82</v>
      </c>
      <c r="AH11" s="6"/>
      <c r="AI11" s="6"/>
      <c r="AJ11" s="6"/>
      <c r="AK11" s="1"/>
      <c r="AL11"/>
      <c r="AM11" s="1">
        <v>1</v>
      </c>
      <c r="AN11" s="1">
        <f>VLOOKUP(S11,'breaks 2014'!$C$19:$H$317,3,FALSE)</f>
        <v>0</v>
      </c>
      <c r="AO11" s="1"/>
      <c r="AP11" s="1"/>
      <c r="AQ11" s="6" t="s">
        <v>135</v>
      </c>
      <c r="AR11" s="6" t="s">
        <v>84</v>
      </c>
      <c r="AS11" s="6" t="s">
        <v>85</v>
      </c>
      <c r="AT11" s="6" t="s">
        <v>121</v>
      </c>
      <c r="AU11" s="6" t="s">
        <v>152</v>
      </c>
      <c r="AV11" s="6" t="s">
        <v>158</v>
      </c>
      <c r="AW11" s="6"/>
      <c r="AX11" s="6"/>
      <c r="AY11" s="6"/>
      <c r="BQ11" s="100"/>
    </row>
    <row r="12" spans="1:69" ht="11.25" customHeight="1" x14ac:dyDescent="0.2">
      <c r="A12" s="4" t="str">
        <f>LEFT(IndicatorsTable[[#This Row],[INDICATOR_CODE]],IF(ISERROR(FIND(".",IndicatorsTable[[#This Row],[INDICATOR_CODE]],6)),FIND(".",IndicatorsTable[[#This Row],[INDICATOR_CODE]]),FIND(".",IndicatorsTable[[#This Row],[INDICATOR_CODE]],6))-1)</f>
        <v>PA1</v>
      </c>
      <c r="B12" s="5" t="str">
        <f>RIGHT(IndicatorsTable[[#This Row],[INDICATOR_CODE]],LEN(IndicatorsTable[[#This Row],[INDICATOR_CODE]])-IF(ISERROR(FIND(".",IndicatorsTable[[#This Row],[INDICATOR_CODE]],6)),FIND(".",IndicatorsTable[[#This Row],[INDICATOR_CODE]]),FIND(".",IndicatorsTable[[#This Row],[INDICATOR_CODE]],6)))</f>
        <v>C2</v>
      </c>
      <c r="C12" s="5" t="str">
        <f>IF(LEFT(IndicatorsTable[[#This Row],[OS_NB_CODE]],1)="O","Overall",IF(LEFT(IndicatorsTable[[#This Row],[OS_NB_CODE]],1)="S","Subindicator",IF(IndicatorsTable[[#This Row],[IFMAIN]] ="Main","Main",IF(LEFT(IndicatorsTable[[#This Row],[OS_NB_CODE]],1)="C","Context",""))))</f>
        <v>Context</v>
      </c>
      <c r="D12" s="6" t="s">
        <v>89</v>
      </c>
      <c r="E12" s="6" t="str">
        <f>IF(IndicatorsTable[[#This Row],[OS_NB_CODE]]="O1",VLOOKUP(IndicatorsTable[[#This Row],[POLICY_CODE]],Table7[#All],2,FALSE),"")</f>
        <v/>
      </c>
      <c r="F12" s="6" t="str">
        <f>IF(IndicatorsTable[[#This Row],[OS_NB_CODE]]="O1",VLOOKUP(IndicatorsTable[[#This Row],[POLICY_CODE]],Table7[#All],3,FALSE),"")</f>
        <v/>
      </c>
      <c r="G12" s="6" t="s">
        <v>147</v>
      </c>
      <c r="H12" s="6" t="s">
        <v>159</v>
      </c>
      <c r="I12" s="6" t="str">
        <f>IndicatorsTable[[#This Row],[INDICATOR_CODE]]&amp;"."&amp;IndicatorsTable[[#This Row],[SUBPOLICY_CODE]]</f>
        <v>PA1.C2.15-24</v>
      </c>
      <c r="J12" s="6"/>
      <c r="K12" s="6"/>
      <c r="L12" s="7">
        <f t="shared" si="0"/>
        <v>11</v>
      </c>
      <c r="M12" s="6" t="s">
        <v>71</v>
      </c>
      <c r="N12" s="7">
        <f t="shared" si="1"/>
        <v>11</v>
      </c>
      <c r="O12" s="6">
        <v>1</v>
      </c>
      <c r="P12" s="6" t="s">
        <v>72</v>
      </c>
      <c r="Q12" s="6" t="s">
        <v>160</v>
      </c>
      <c r="R12" s="6"/>
      <c r="S12" s="6" t="s">
        <v>161</v>
      </c>
      <c r="T12" s="6" t="s">
        <v>161</v>
      </c>
      <c r="U12" s="50"/>
      <c r="V12" s="6"/>
      <c r="W12" s="52"/>
      <c r="X12" s="6"/>
      <c r="Y12" s="6" t="s">
        <v>77</v>
      </c>
      <c r="Z12" s="8" t="s">
        <v>77</v>
      </c>
      <c r="AA12" s="6" t="s">
        <v>162</v>
      </c>
      <c r="AB12" s="6" t="s">
        <v>79</v>
      </c>
      <c r="AC12" s="6" t="s">
        <v>80</v>
      </c>
      <c r="AD12" s="6" t="s">
        <v>81</v>
      </c>
      <c r="AE12" s="6"/>
      <c r="AF12" s="6"/>
      <c r="AG12" s="6" t="s">
        <v>82</v>
      </c>
      <c r="AH12" s="6"/>
      <c r="AI12" s="6"/>
      <c r="AJ12" s="6"/>
      <c r="AK12" s="1"/>
      <c r="AL12"/>
      <c r="AM12" s="1">
        <v>1</v>
      </c>
      <c r="AN12" s="1">
        <f>VLOOKUP(S12,'breaks 2014'!$C$19:$H$317,3,FALSE)</f>
        <v>0</v>
      </c>
      <c r="AO12" s="1"/>
      <c r="AP12" s="1"/>
      <c r="AQ12" s="6" t="s">
        <v>135</v>
      </c>
      <c r="AR12" s="6" t="s">
        <v>84</v>
      </c>
      <c r="AS12" s="6" t="s">
        <v>85</v>
      </c>
      <c r="AT12" s="6" t="s">
        <v>121</v>
      </c>
      <c r="AU12" s="6" t="s">
        <v>152</v>
      </c>
      <c r="AV12" s="6" t="s">
        <v>163</v>
      </c>
      <c r="AW12" s="6"/>
      <c r="AX12" s="6"/>
      <c r="AY12" s="6"/>
      <c r="BQ12" s="100"/>
    </row>
    <row r="13" spans="1:69" ht="11.25" customHeight="1" x14ac:dyDescent="0.2">
      <c r="A13" s="4" t="str">
        <f>LEFT(IndicatorsTable[[#This Row],[INDICATOR_CODE]],IF(ISERROR(FIND(".",IndicatorsTable[[#This Row],[INDICATOR_CODE]],6)),FIND(".",IndicatorsTable[[#This Row],[INDICATOR_CODE]]),FIND(".",IndicatorsTable[[#This Row],[INDICATOR_CODE]],6))-1)</f>
        <v>PA1</v>
      </c>
      <c r="B13" s="5" t="str">
        <f>RIGHT(IndicatorsTable[[#This Row],[INDICATOR_CODE]],LEN(IndicatorsTable[[#This Row],[INDICATOR_CODE]])-IF(ISERROR(FIND(".",IndicatorsTable[[#This Row],[INDICATOR_CODE]],6)),FIND(".",IndicatorsTable[[#This Row],[INDICATOR_CODE]]),FIND(".",IndicatorsTable[[#This Row],[INDICATOR_CODE]],6)))</f>
        <v>C2</v>
      </c>
      <c r="C13" s="5" t="str">
        <f>IF(LEFT(IndicatorsTable[[#This Row],[OS_NB_CODE]],1)="O","Overall",IF(LEFT(IndicatorsTable[[#This Row],[OS_NB_CODE]],1)="S","Subindicator",IF(IndicatorsTable[[#This Row],[IFMAIN]] ="Main","Main",IF(LEFT(IndicatorsTable[[#This Row],[OS_NB_CODE]],1)="C","Context",""))))</f>
        <v>Context</v>
      </c>
      <c r="D13" s="6" t="s">
        <v>89</v>
      </c>
      <c r="E13" s="6" t="str">
        <f>IF(IndicatorsTable[[#This Row],[OS_NB_CODE]]="O1",VLOOKUP(IndicatorsTable[[#This Row],[POLICY_CODE]],Table7[#All],2,FALSE),"")</f>
        <v/>
      </c>
      <c r="F13" s="6" t="str">
        <f>IF(IndicatorsTable[[#This Row],[OS_NB_CODE]]="O1",VLOOKUP(IndicatorsTable[[#This Row],[POLICY_CODE]],Table7[#All],3,FALSE),"")</f>
        <v/>
      </c>
      <c r="G13" s="6" t="s">
        <v>147</v>
      </c>
      <c r="H13" s="6" t="s">
        <v>164</v>
      </c>
      <c r="I13" s="6" t="str">
        <f>IndicatorsTable[[#This Row],[INDICATOR_CODE]]&amp;"."&amp;IndicatorsTable[[#This Row],[SUBPOLICY_CODE]]</f>
        <v>PA1.C2.50-59</v>
      </c>
      <c r="J13" s="6"/>
      <c r="K13" s="6"/>
      <c r="L13" s="7">
        <f t="shared" si="0"/>
        <v>12</v>
      </c>
      <c r="M13" s="6" t="s">
        <v>71</v>
      </c>
      <c r="N13" s="7">
        <f t="shared" si="1"/>
        <v>12</v>
      </c>
      <c r="O13" s="6">
        <v>1</v>
      </c>
      <c r="P13" s="6" t="s">
        <v>72</v>
      </c>
      <c r="Q13" s="6" t="s">
        <v>165</v>
      </c>
      <c r="R13" s="6"/>
      <c r="S13" s="6" t="s">
        <v>166</v>
      </c>
      <c r="T13" s="6" t="s">
        <v>166</v>
      </c>
      <c r="U13" s="50"/>
      <c r="V13" s="6"/>
      <c r="W13" s="52"/>
      <c r="X13" s="6"/>
      <c r="Y13" s="6" t="s">
        <v>77</v>
      </c>
      <c r="Z13" s="8" t="s">
        <v>77</v>
      </c>
      <c r="AA13" s="6" t="s">
        <v>167</v>
      </c>
      <c r="AB13" s="6" t="s">
        <v>79</v>
      </c>
      <c r="AC13" s="6" t="s">
        <v>80</v>
      </c>
      <c r="AD13" s="6" t="s">
        <v>81</v>
      </c>
      <c r="AE13" s="6"/>
      <c r="AF13" s="6"/>
      <c r="AG13" s="6" t="s">
        <v>82</v>
      </c>
      <c r="AH13" s="6"/>
      <c r="AI13" s="6"/>
      <c r="AJ13" s="6"/>
      <c r="AK13" s="1"/>
      <c r="AL13"/>
      <c r="AM13" s="1">
        <v>1</v>
      </c>
      <c r="AN13" s="1">
        <f>VLOOKUP(S13,'breaks 2014'!$C$19:$H$317,3,FALSE)</f>
        <v>0</v>
      </c>
      <c r="AO13" s="1"/>
      <c r="AP13" s="1"/>
      <c r="AQ13" s="6" t="s">
        <v>135</v>
      </c>
      <c r="AR13" s="6" t="s">
        <v>84</v>
      </c>
      <c r="AS13" s="6" t="s">
        <v>85</v>
      </c>
      <c r="AT13" s="6" t="s">
        <v>121</v>
      </c>
      <c r="AU13" s="6" t="s">
        <v>152</v>
      </c>
      <c r="AV13" s="6" t="s">
        <v>168</v>
      </c>
      <c r="AW13" s="6"/>
      <c r="AX13" s="6"/>
      <c r="AY13" s="6"/>
      <c r="BQ13" s="100"/>
    </row>
    <row r="14" spans="1:69" ht="11.25" customHeight="1" x14ac:dyDescent="0.2">
      <c r="A14" s="4" t="str">
        <f>LEFT(IndicatorsTable[[#This Row],[INDICATOR_CODE]],IF(ISERROR(FIND(".",IndicatorsTable[[#This Row],[INDICATOR_CODE]],6)),FIND(".",IndicatorsTable[[#This Row],[INDICATOR_CODE]]),FIND(".",IndicatorsTable[[#This Row],[INDICATOR_CODE]],6))-1)</f>
        <v>PA1</v>
      </c>
      <c r="B14" s="5" t="str">
        <f>RIGHT(IndicatorsTable[[#This Row],[INDICATOR_CODE]],LEN(IndicatorsTable[[#This Row],[INDICATOR_CODE]])-IF(ISERROR(FIND(".",IndicatorsTable[[#This Row],[INDICATOR_CODE]],6)),FIND(".",IndicatorsTable[[#This Row],[INDICATOR_CODE]]),FIND(".",IndicatorsTable[[#This Row],[INDICATOR_CODE]],6)))</f>
        <v>C2</v>
      </c>
      <c r="C14" s="5" t="str">
        <f>IF(LEFT(IndicatorsTable[[#This Row],[OS_NB_CODE]],1)="O","Overall",IF(LEFT(IndicatorsTable[[#This Row],[OS_NB_CODE]],1)="S","Subindicator",IF(IndicatorsTable[[#This Row],[IFMAIN]] ="Main","Main",IF(LEFT(IndicatorsTable[[#This Row],[OS_NB_CODE]],1)="C","Context",""))))</f>
        <v>Context</v>
      </c>
      <c r="D14" s="6" t="s">
        <v>89</v>
      </c>
      <c r="E14" s="6" t="str">
        <f>IF(IndicatorsTable[[#This Row],[OS_NB_CODE]]="O1",VLOOKUP(IndicatorsTable[[#This Row],[POLICY_CODE]],Table7[#All],2,FALSE),"")</f>
        <v/>
      </c>
      <c r="F14" s="6" t="str">
        <f>IF(IndicatorsTable[[#This Row],[OS_NB_CODE]]="O1",VLOOKUP(IndicatorsTable[[#This Row],[POLICY_CODE]],Table7[#All],3,FALSE),"")</f>
        <v/>
      </c>
      <c r="G14" s="6" t="s">
        <v>147</v>
      </c>
      <c r="H14" s="6" t="s">
        <v>169</v>
      </c>
      <c r="I14" s="6" t="str">
        <f>IndicatorsTable[[#This Row],[INDICATOR_CODE]]&amp;"."&amp;IndicatorsTable[[#This Row],[SUBPOLICY_CODE]]</f>
        <v>PA1.C2.60-64</v>
      </c>
      <c r="J14" s="6"/>
      <c r="K14" s="6"/>
      <c r="L14" s="7">
        <f t="shared" si="0"/>
        <v>13</v>
      </c>
      <c r="M14" s="6" t="s">
        <v>71</v>
      </c>
      <c r="N14" s="7">
        <f t="shared" si="1"/>
        <v>13</v>
      </c>
      <c r="O14" s="6">
        <v>1</v>
      </c>
      <c r="P14" s="6" t="s">
        <v>72</v>
      </c>
      <c r="Q14" s="6" t="s">
        <v>170</v>
      </c>
      <c r="R14" s="6"/>
      <c r="S14" s="6" t="s">
        <v>171</v>
      </c>
      <c r="T14" s="6" t="s">
        <v>171</v>
      </c>
      <c r="U14" s="50"/>
      <c r="V14" s="6"/>
      <c r="W14" s="52"/>
      <c r="X14" s="6"/>
      <c r="Y14" s="6" t="s">
        <v>77</v>
      </c>
      <c r="Z14" s="8" t="s">
        <v>77</v>
      </c>
      <c r="AA14" s="6" t="s">
        <v>172</v>
      </c>
      <c r="AB14" s="6" t="s">
        <v>79</v>
      </c>
      <c r="AC14" s="6" t="s">
        <v>80</v>
      </c>
      <c r="AD14" s="6" t="s">
        <v>81</v>
      </c>
      <c r="AE14" s="6"/>
      <c r="AF14" s="6"/>
      <c r="AG14" s="6" t="s">
        <v>82</v>
      </c>
      <c r="AH14" s="6"/>
      <c r="AI14" s="6"/>
      <c r="AJ14" s="6"/>
      <c r="AK14" s="1"/>
      <c r="AL14"/>
      <c r="AM14" s="1">
        <v>1</v>
      </c>
      <c r="AN14" s="1">
        <f>VLOOKUP(S14,'breaks 2014'!$C$19:$H$317,3,FALSE)</f>
        <v>0</v>
      </c>
      <c r="AO14" s="1"/>
      <c r="AP14" s="1"/>
      <c r="AQ14" s="6" t="s">
        <v>135</v>
      </c>
      <c r="AR14" s="6" t="s">
        <v>84</v>
      </c>
      <c r="AS14" s="6" t="s">
        <v>85</v>
      </c>
      <c r="AT14" s="6" t="s">
        <v>121</v>
      </c>
      <c r="AU14" s="6" t="s">
        <v>152</v>
      </c>
      <c r="AV14" s="6" t="s">
        <v>173</v>
      </c>
      <c r="AW14" s="6"/>
      <c r="AX14" s="6"/>
      <c r="AY14" s="6"/>
      <c r="BQ14" s="100"/>
    </row>
    <row r="15" spans="1:69" ht="11.25" customHeight="1" x14ac:dyDescent="0.2">
      <c r="A15" s="4" t="str">
        <f>LEFT(IndicatorsTable[[#This Row],[INDICATOR_CODE]],IF(ISERROR(FIND(".",IndicatorsTable[[#This Row],[INDICATOR_CODE]],6)),FIND(".",IndicatorsTable[[#This Row],[INDICATOR_CODE]]),FIND(".",IndicatorsTable[[#This Row],[INDICATOR_CODE]],6))-1)</f>
        <v>PA1</v>
      </c>
      <c r="B15" s="5" t="str">
        <f>RIGHT(IndicatorsTable[[#This Row],[INDICATOR_CODE]],LEN(IndicatorsTable[[#This Row],[INDICATOR_CODE]])-IF(ISERROR(FIND(".",IndicatorsTable[[#This Row],[INDICATOR_CODE]],6)),FIND(".",IndicatorsTable[[#This Row],[INDICATOR_CODE]]),FIND(".",IndicatorsTable[[#This Row],[INDICATOR_CODE]],6)))</f>
        <v>C2</v>
      </c>
      <c r="C15" s="5" t="str">
        <f>IF(LEFT(IndicatorsTable[[#This Row],[OS_NB_CODE]],1)="O","Overall",IF(LEFT(IndicatorsTable[[#This Row],[OS_NB_CODE]],1)="S","Subindicator",IF(IndicatorsTable[[#This Row],[IFMAIN]] ="Main","Main",IF(LEFT(IndicatorsTable[[#This Row],[OS_NB_CODE]],1)="C","Context",""))))</f>
        <v>Context</v>
      </c>
      <c r="D15" s="6" t="s">
        <v>89</v>
      </c>
      <c r="E15" s="6" t="str">
        <f>IF(IndicatorsTable[[#This Row],[OS_NB_CODE]]="O1",VLOOKUP(IndicatorsTable[[#This Row],[POLICY_CODE]],Table7[#All],2,FALSE),"")</f>
        <v/>
      </c>
      <c r="F15" s="6" t="str">
        <f>IF(IndicatorsTable[[#This Row],[OS_NB_CODE]]="O1",VLOOKUP(IndicatorsTable[[#This Row],[POLICY_CODE]],Table7[#All],3,FALSE),"")</f>
        <v/>
      </c>
      <c r="G15" s="6" t="s">
        <v>147</v>
      </c>
      <c r="H15" s="6" t="s">
        <v>174</v>
      </c>
      <c r="I15" s="6" t="str">
        <f>IndicatorsTable[[#This Row],[INDICATOR_CODE]]&amp;"."&amp;IndicatorsTable[[#This Row],[SUBPOLICY_CODE]]</f>
        <v>PA1.C2.65-69</v>
      </c>
      <c r="J15" s="6"/>
      <c r="K15" s="6"/>
      <c r="L15" s="7">
        <f t="shared" si="0"/>
        <v>14</v>
      </c>
      <c r="M15" s="6" t="s">
        <v>71</v>
      </c>
      <c r="N15" s="7">
        <f t="shared" si="1"/>
        <v>14</v>
      </c>
      <c r="O15" s="6">
        <v>1</v>
      </c>
      <c r="P15" s="6" t="s">
        <v>72</v>
      </c>
      <c r="Q15" s="6" t="s">
        <v>175</v>
      </c>
      <c r="R15" s="6"/>
      <c r="S15" s="6" t="s">
        <v>176</v>
      </c>
      <c r="T15" s="6" t="s">
        <v>176</v>
      </c>
      <c r="U15" s="50"/>
      <c r="V15" s="6"/>
      <c r="W15" s="52"/>
      <c r="X15" s="6"/>
      <c r="Y15" s="6" t="s">
        <v>77</v>
      </c>
      <c r="Z15" s="8" t="s">
        <v>77</v>
      </c>
      <c r="AA15" s="6" t="s">
        <v>177</v>
      </c>
      <c r="AB15" s="6" t="s">
        <v>79</v>
      </c>
      <c r="AC15" s="6" t="s">
        <v>80</v>
      </c>
      <c r="AD15" s="6" t="s">
        <v>81</v>
      </c>
      <c r="AE15" s="6"/>
      <c r="AF15" s="6"/>
      <c r="AG15" s="6" t="s">
        <v>82</v>
      </c>
      <c r="AH15" s="6"/>
      <c r="AI15" s="6"/>
      <c r="AJ15" s="6"/>
      <c r="AK15" s="1"/>
      <c r="AL15"/>
      <c r="AM15" s="1">
        <v>1</v>
      </c>
      <c r="AN15" s="1">
        <f>VLOOKUP(S15,'breaks 2014'!$C$19:$H$317,3,FALSE)</f>
        <v>0</v>
      </c>
      <c r="AO15" s="1"/>
      <c r="AP15" s="1"/>
      <c r="AQ15" s="6" t="s">
        <v>135</v>
      </c>
      <c r="AR15" s="6" t="s">
        <v>84</v>
      </c>
      <c r="AS15" s="6" t="s">
        <v>85</v>
      </c>
      <c r="AT15" s="6" t="s">
        <v>121</v>
      </c>
      <c r="AU15" s="6" t="s">
        <v>152</v>
      </c>
      <c r="AV15" s="6" t="s">
        <v>178</v>
      </c>
      <c r="AW15" s="6"/>
      <c r="AX15" s="6"/>
      <c r="AY15" s="6"/>
      <c r="BQ15" s="100"/>
    </row>
    <row r="16" spans="1:69" ht="11.25" customHeight="1" x14ac:dyDescent="0.2">
      <c r="A16" s="4" t="str">
        <f>LEFT(IndicatorsTable[[#This Row],[INDICATOR_CODE]],IF(ISERROR(FIND(".",IndicatorsTable[[#This Row],[INDICATOR_CODE]],6)),FIND(".",IndicatorsTable[[#This Row],[INDICATOR_CODE]]),FIND(".",IndicatorsTable[[#This Row],[INDICATOR_CODE]],6))-1)</f>
        <v>PA1</v>
      </c>
      <c r="B16" s="5" t="str">
        <f>RIGHT(IndicatorsTable[[#This Row],[INDICATOR_CODE]],LEN(IndicatorsTable[[#This Row],[INDICATOR_CODE]])-IF(ISERROR(FIND(".",IndicatorsTable[[#This Row],[INDICATOR_CODE]],6)),FIND(".",IndicatorsTable[[#This Row],[INDICATOR_CODE]]),FIND(".",IndicatorsTable[[#This Row],[INDICATOR_CODE]],6)))</f>
        <v>C2</v>
      </c>
      <c r="C16" s="5" t="str">
        <f>IF(LEFT(IndicatorsTable[[#This Row],[OS_NB_CODE]],1)="O","Overall",IF(LEFT(IndicatorsTable[[#This Row],[OS_NB_CODE]],1)="S","Subindicator",IF(IndicatorsTable[[#This Row],[IFMAIN]] ="Main","Main",IF(LEFT(IndicatorsTable[[#This Row],[OS_NB_CODE]],1)="C","Context",""))))</f>
        <v>Context</v>
      </c>
      <c r="D16" s="6" t="s">
        <v>89</v>
      </c>
      <c r="E16" s="6" t="str">
        <f>IF(IndicatorsTable[[#This Row],[OS_NB_CODE]]="O1",VLOOKUP(IndicatorsTable[[#This Row],[POLICY_CODE]],Table7[#All],2,FALSE),"")</f>
        <v/>
      </c>
      <c r="F16" s="6" t="str">
        <f>IF(IndicatorsTable[[#This Row],[OS_NB_CODE]]="O1",VLOOKUP(IndicatorsTable[[#This Row],[POLICY_CODE]],Table7[#All],3,FALSE),"")</f>
        <v/>
      </c>
      <c r="G16" s="6" t="s">
        <v>147</v>
      </c>
      <c r="H16" s="6" t="s">
        <v>179</v>
      </c>
      <c r="I16" s="6" t="str">
        <f>IndicatorsTable[[#This Row],[INDICATOR_CODE]]&amp;"."&amp;IndicatorsTable[[#This Row],[SUBPOLICY_CODE]]</f>
        <v>PA1.C2.15-64.M</v>
      </c>
      <c r="J16" s="6"/>
      <c r="K16" s="6"/>
      <c r="L16" s="7">
        <f t="shared" si="0"/>
        <v>15</v>
      </c>
      <c r="M16" s="6" t="s">
        <v>71</v>
      </c>
      <c r="N16" s="7">
        <f t="shared" si="1"/>
        <v>15</v>
      </c>
      <c r="O16" s="6">
        <v>1</v>
      </c>
      <c r="P16" s="6" t="s">
        <v>72</v>
      </c>
      <c r="Q16" s="6" t="s">
        <v>180</v>
      </c>
      <c r="R16" s="6"/>
      <c r="S16" s="6" t="s">
        <v>181</v>
      </c>
      <c r="T16" s="6" t="s">
        <v>181</v>
      </c>
      <c r="U16" s="50"/>
      <c r="V16" s="6"/>
      <c r="W16" s="52"/>
      <c r="X16" s="6"/>
      <c r="Y16" s="6" t="s">
        <v>77</v>
      </c>
      <c r="Z16" s="8" t="s">
        <v>77</v>
      </c>
      <c r="AA16" s="6" t="s">
        <v>182</v>
      </c>
      <c r="AB16" s="6" t="s">
        <v>79</v>
      </c>
      <c r="AC16" s="6" t="s">
        <v>80</v>
      </c>
      <c r="AD16" s="6" t="s">
        <v>81</v>
      </c>
      <c r="AE16" s="6"/>
      <c r="AF16" s="6"/>
      <c r="AG16" s="6" t="s">
        <v>82</v>
      </c>
      <c r="AH16" s="6"/>
      <c r="AI16" s="6"/>
      <c r="AJ16" s="6"/>
      <c r="AK16" s="1"/>
      <c r="AL16"/>
      <c r="AM16" s="1">
        <v>1</v>
      </c>
      <c r="AN16" s="1">
        <f>VLOOKUP(S16,'breaks 2014'!$C$19:$H$317,3,FALSE)</f>
        <v>0</v>
      </c>
      <c r="AO16" s="1"/>
      <c r="AP16" s="1"/>
      <c r="AQ16" s="6" t="s">
        <v>135</v>
      </c>
      <c r="AR16" s="6" t="s">
        <v>84</v>
      </c>
      <c r="AS16" s="6" t="s">
        <v>98</v>
      </c>
      <c r="AT16" s="6" t="s">
        <v>121</v>
      </c>
      <c r="AU16" s="6" t="s">
        <v>152</v>
      </c>
      <c r="AV16" s="6" t="s">
        <v>153</v>
      </c>
      <c r="AW16" s="6"/>
      <c r="AX16" s="6"/>
      <c r="AY16" s="6"/>
      <c r="BQ16" s="100"/>
    </row>
    <row r="17" spans="1:69" ht="11.25" customHeight="1" x14ac:dyDescent="0.2">
      <c r="A17" s="4" t="str">
        <f>LEFT(IndicatorsTable[[#This Row],[INDICATOR_CODE]],IF(ISERROR(FIND(".",IndicatorsTable[[#This Row],[INDICATOR_CODE]],6)),FIND(".",IndicatorsTable[[#This Row],[INDICATOR_CODE]]),FIND(".",IndicatorsTable[[#This Row],[INDICATOR_CODE]],6))-1)</f>
        <v>PA1</v>
      </c>
      <c r="B17" s="5" t="str">
        <f>RIGHT(IndicatorsTable[[#This Row],[INDICATOR_CODE]],LEN(IndicatorsTable[[#This Row],[INDICATOR_CODE]])-IF(ISERROR(FIND(".",IndicatorsTable[[#This Row],[INDICATOR_CODE]],6)),FIND(".",IndicatorsTable[[#This Row],[INDICATOR_CODE]]),FIND(".",IndicatorsTable[[#This Row],[INDICATOR_CODE]],6)))</f>
        <v>C2</v>
      </c>
      <c r="C17" s="5" t="str">
        <f>IF(LEFT(IndicatorsTable[[#This Row],[OS_NB_CODE]],1)="O","Overall",IF(LEFT(IndicatorsTable[[#This Row],[OS_NB_CODE]],1)="S","Subindicator",IF(IndicatorsTable[[#This Row],[IFMAIN]] ="Main","Main",IF(LEFT(IndicatorsTable[[#This Row],[OS_NB_CODE]],1)="C","Context",""))))</f>
        <v>Context</v>
      </c>
      <c r="D17" s="6" t="s">
        <v>89</v>
      </c>
      <c r="E17" s="6" t="str">
        <f>IF(IndicatorsTable[[#This Row],[OS_NB_CODE]]="O1",VLOOKUP(IndicatorsTable[[#This Row],[POLICY_CODE]],Table7[#All],2,FALSE),"")</f>
        <v/>
      </c>
      <c r="F17" s="6" t="str">
        <f>IF(IndicatorsTable[[#This Row],[OS_NB_CODE]]="O1",VLOOKUP(IndicatorsTable[[#This Row],[POLICY_CODE]],Table7[#All],3,FALSE),"")</f>
        <v/>
      </c>
      <c r="G17" s="6" t="s">
        <v>147</v>
      </c>
      <c r="H17" s="6" t="s">
        <v>183</v>
      </c>
      <c r="I17" s="6" t="str">
        <f>IndicatorsTable[[#This Row],[INDICATOR_CODE]]&amp;"."&amp;IndicatorsTable[[#This Row],[SUBPOLICY_CODE]]</f>
        <v>PA1.C2.15-19.M</v>
      </c>
      <c r="J17" s="6"/>
      <c r="K17" s="6"/>
      <c r="L17" s="7">
        <f t="shared" si="0"/>
        <v>16</v>
      </c>
      <c r="M17" s="6" t="s">
        <v>71</v>
      </c>
      <c r="N17" s="7">
        <f t="shared" si="1"/>
        <v>16</v>
      </c>
      <c r="O17" s="6">
        <v>1</v>
      </c>
      <c r="P17" s="6" t="s">
        <v>72</v>
      </c>
      <c r="Q17" s="6" t="s">
        <v>184</v>
      </c>
      <c r="R17" s="6"/>
      <c r="S17" s="6" t="s">
        <v>185</v>
      </c>
      <c r="T17" s="6" t="s">
        <v>185</v>
      </c>
      <c r="U17" s="50"/>
      <c r="V17" s="6"/>
      <c r="W17" s="52"/>
      <c r="X17" s="6"/>
      <c r="Y17" s="6" t="s">
        <v>77</v>
      </c>
      <c r="Z17" s="8" t="s">
        <v>77</v>
      </c>
      <c r="AA17" s="6" t="s">
        <v>186</v>
      </c>
      <c r="AB17" s="6" t="s">
        <v>79</v>
      </c>
      <c r="AC17" s="6" t="s">
        <v>80</v>
      </c>
      <c r="AD17" s="6" t="s">
        <v>81</v>
      </c>
      <c r="AE17" s="6"/>
      <c r="AF17" s="6"/>
      <c r="AG17" s="6" t="s">
        <v>82</v>
      </c>
      <c r="AH17" s="6"/>
      <c r="AI17" s="6"/>
      <c r="AJ17" s="6"/>
      <c r="AK17" s="1"/>
      <c r="AL17"/>
      <c r="AM17" s="1">
        <v>1</v>
      </c>
      <c r="AN17" s="1">
        <f>VLOOKUP(S17,'breaks 2014'!$C$19:$H$317,3,FALSE)</f>
        <v>0</v>
      </c>
      <c r="AO17" s="1"/>
      <c r="AP17" s="1"/>
      <c r="AQ17" s="6" t="s">
        <v>135</v>
      </c>
      <c r="AR17" s="6" t="s">
        <v>84</v>
      </c>
      <c r="AS17" s="6" t="s">
        <v>98</v>
      </c>
      <c r="AT17" s="6" t="s">
        <v>121</v>
      </c>
      <c r="AU17" s="6" t="s">
        <v>152</v>
      </c>
      <c r="AV17" s="6" t="s">
        <v>158</v>
      </c>
      <c r="AW17" s="6"/>
      <c r="AX17" s="6"/>
      <c r="AY17" s="6"/>
      <c r="BQ17" s="100"/>
    </row>
    <row r="18" spans="1:69" ht="11.25" customHeight="1" x14ac:dyDescent="0.2">
      <c r="A18" s="4" t="str">
        <f>LEFT(IndicatorsTable[[#This Row],[INDICATOR_CODE]],IF(ISERROR(FIND(".",IndicatorsTable[[#This Row],[INDICATOR_CODE]],6)),FIND(".",IndicatorsTable[[#This Row],[INDICATOR_CODE]]),FIND(".",IndicatorsTable[[#This Row],[INDICATOR_CODE]],6))-1)</f>
        <v>PA1</v>
      </c>
      <c r="B18" s="5" t="str">
        <f>RIGHT(IndicatorsTable[[#This Row],[INDICATOR_CODE]],LEN(IndicatorsTable[[#This Row],[INDICATOR_CODE]])-IF(ISERROR(FIND(".",IndicatorsTable[[#This Row],[INDICATOR_CODE]],6)),FIND(".",IndicatorsTable[[#This Row],[INDICATOR_CODE]]),FIND(".",IndicatorsTable[[#This Row],[INDICATOR_CODE]],6)))</f>
        <v>C2</v>
      </c>
      <c r="C18" s="5" t="str">
        <f>IF(LEFT(IndicatorsTable[[#This Row],[OS_NB_CODE]],1)="O","Overall",IF(LEFT(IndicatorsTable[[#This Row],[OS_NB_CODE]],1)="S","Subindicator",IF(IndicatorsTable[[#This Row],[IFMAIN]] ="Main","Main",IF(LEFT(IndicatorsTable[[#This Row],[OS_NB_CODE]],1)="C","Context",""))))</f>
        <v>Context</v>
      </c>
      <c r="D18" s="6" t="s">
        <v>89</v>
      </c>
      <c r="E18" s="6" t="str">
        <f>IF(IndicatorsTable[[#This Row],[OS_NB_CODE]]="O1",VLOOKUP(IndicatorsTable[[#This Row],[POLICY_CODE]],Table7[#All],2,FALSE),"")</f>
        <v/>
      </c>
      <c r="F18" s="6" t="str">
        <f>IF(IndicatorsTable[[#This Row],[OS_NB_CODE]]="O1",VLOOKUP(IndicatorsTable[[#This Row],[POLICY_CODE]],Table7[#All],3,FALSE),"")</f>
        <v/>
      </c>
      <c r="G18" s="6" t="s">
        <v>147</v>
      </c>
      <c r="H18" s="6" t="s">
        <v>187</v>
      </c>
      <c r="I18" s="6" t="str">
        <f>IndicatorsTable[[#This Row],[INDICATOR_CODE]]&amp;"."&amp;IndicatorsTable[[#This Row],[SUBPOLICY_CODE]]</f>
        <v>PA1.C2.15-24.M</v>
      </c>
      <c r="J18" s="6"/>
      <c r="K18" s="6"/>
      <c r="L18" s="7">
        <f t="shared" si="0"/>
        <v>17</v>
      </c>
      <c r="M18" s="6" t="s">
        <v>71</v>
      </c>
      <c r="N18" s="7">
        <f t="shared" si="1"/>
        <v>17</v>
      </c>
      <c r="O18" s="6">
        <v>1</v>
      </c>
      <c r="P18" s="6" t="s">
        <v>72</v>
      </c>
      <c r="Q18" s="6" t="s">
        <v>188</v>
      </c>
      <c r="R18" s="6"/>
      <c r="S18" s="6" t="s">
        <v>189</v>
      </c>
      <c r="T18" s="6" t="s">
        <v>189</v>
      </c>
      <c r="U18" s="50"/>
      <c r="V18" s="6"/>
      <c r="W18" s="52"/>
      <c r="X18" s="6"/>
      <c r="Y18" s="6" t="s">
        <v>77</v>
      </c>
      <c r="Z18" s="8" t="s">
        <v>77</v>
      </c>
      <c r="AA18" s="6" t="s">
        <v>190</v>
      </c>
      <c r="AB18" s="6" t="s">
        <v>79</v>
      </c>
      <c r="AC18" s="6" t="s">
        <v>80</v>
      </c>
      <c r="AD18" s="6" t="s">
        <v>81</v>
      </c>
      <c r="AE18" s="6"/>
      <c r="AF18" s="6"/>
      <c r="AG18" s="6" t="s">
        <v>82</v>
      </c>
      <c r="AH18" s="6"/>
      <c r="AI18" s="6"/>
      <c r="AJ18" s="6"/>
      <c r="AK18" s="1"/>
      <c r="AL18"/>
      <c r="AM18" s="1">
        <v>1</v>
      </c>
      <c r="AN18" s="1">
        <f>VLOOKUP(S18,'breaks 2014'!$C$19:$H$317,3,FALSE)</f>
        <v>0</v>
      </c>
      <c r="AO18" s="1"/>
      <c r="AP18" s="1"/>
      <c r="AQ18" s="6" t="s">
        <v>135</v>
      </c>
      <c r="AR18" s="6" t="s">
        <v>84</v>
      </c>
      <c r="AS18" s="6" t="s">
        <v>98</v>
      </c>
      <c r="AT18" s="6" t="s">
        <v>121</v>
      </c>
      <c r="AU18" s="6" t="s">
        <v>152</v>
      </c>
      <c r="AV18" s="6" t="s">
        <v>163</v>
      </c>
      <c r="AW18" s="6"/>
      <c r="AX18" s="6"/>
      <c r="AY18" s="6"/>
      <c r="BQ18" s="100"/>
    </row>
    <row r="19" spans="1:69" ht="11.25" customHeight="1" x14ac:dyDescent="0.2">
      <c r="A19" s="4" t="str">
        <f>LEFT(IndicatorsTable[[#This Row],[INDICATOR_CODE]],IF(ISERROR(FIND(".",IndicatorsTable[[#This Row],[INDICATOR_CODE]],6)),FIND(".",IndicatorsTable[[#This Row],[INDICATOR_CODE]]),FIND(".",IndicatorsTable[[#This Row],[INDICATOR_CODE]],6))-1)</f>
        <v>PA1</v>
      </c>
      <c r="B19" s="5" t="str">
        <f>RIGHT(IndicatorsTable[[#This Row],[INDICATOR_CODE]],LEN(IndicatorsTable[[#This Row],[INDICATOR_CODE]])-IF(ISERROR(FIND(".",IndicatorsTable[[#This Row],[INDICATOR_CODE]],6)),FIND(".",IndicatorsTable[[#This Row],[INDICATOR_CODE]]),FIND(".",IndicatorsTable[[#This Row],[INDICATOR_CODE]],6)))</f>
        <v>C2</v>
      </c>
      <c r="C19" s="5" t="str">
        <f>IF(LEFT(IndicatorsTable[[#This Row],[OS_NB_CODE]],1)="O","Overall",IF(LEFT(IndicatorsTable[[#This Row],[OS_NB_CODE]],1)="S","Subindicator",IF(IndicatorsTable[[#This Row],[IFMAIN]] ="Main","Main",IF(LEFT(IndicatorsTable[[#This Row],[OS_NB_CODE]],1)="C","Context",""))))</f>
        <v>Context</v>
      </c>
      <c r="D19" s="6" t="s">
        <v>89</v>
      </c>
      <c r="E19" s="6" t="str">
        <f>IF(IndicatorsTable[[#This Row],[OS_NB_CODE]]="O1",VLOOKUP(IndicatorsTable[[#This Row],[POLICY_CODE]],Table7[#All],2,FALSE),"")</f>
        <v/>
      </c>
      <c r="F19" s="6" t="str">
        <f>IF(IndicatorsTable[[#This Row],[OS_NB_CODE]]="O1",VLOOKUP(IndicatorsTable[[#This Row],[POLICY_CODE]],Table7[#All],3,FALSE),"")</f>
        <v/>
      </c>
      <c r="G19" s="6" t="s">
        <v>147</v>
      </c>
      <c r="H19" s="6" t="s">
        <v>191</v>
      </c>
      <c r="I19" s="6" t="str">
        <f>IndicatorsTable[[#This Row],[INDICATOR_CODE]]&amp;"."&amp;IndicatorsTable[[#This Row],[SUBPOLICY_CODE]]</f>
        <v>PA1.C2.50-59.M</v>
      </c>
      <c r="J19" s="6"/>
      <c r="K19" s="6"/>
      <c r="L19" s="7">
        <f t="shared" si="0"/>
        <v>18</v>
      </c>
      <c r="M19" s="6" t="s">
        <v>71</v>
      </c>
      <c r="N19" s="7">
        <f t="shared" si="1"/>
        <v>18</v>
      </c>
      <c r="O19" s="6">
        <v>1</v>
      </c>
      <c r="P19" s="6" t="s">
        <v>72</v>
      </c>
      <c r="Q19" s="6" t="s">
        <v>192</v>
      </c>
      <c r="R19" s="6"/>
      <c r="S19" s="6" t="s">
        <v>193</v>
      </c>
      <c r="T19" s="6" t="s">
        <v>193</v>
      </c>
      <c r="U19" s="50"/>
      <c r="V19" s="6"/>
      <c r="W19" s="52"/>
      <c r="X19" s="6"/>
      <c r="Y19" s="6" t="s">
        <v>77</v>
      </c>
      <c r="Z19" s="8" t="s">
        <v>77</v>
      </c>
      <c r="AA19" s="6" t="s">
        <v>194</v>
      </c>
      <c r="AB19" s="6" t="s">
        <v>79</v>
      </c>
      <c r="AC19" s="6" t="s">
        <v>80</v>
      </c>
      <c r="AD19" s="6" t="s">
        <v>81</v>
      </c>
      <c r="AE19" s="6"/>
      <c r="AF19" s="6"/>
      <c r="AG19" s="6" t="s">
        <v>82</v>
      </c>
      <c r="AH19" s="6"/>
      <c r="AI19" s="6"/>
      <c r="AJ19" s="6"/>
      <c r="AK19" s="1"/>
      <c r="AL19"/>
      <c r="AM19" s="1">
        <v>1</v>
      </c>
      <c r="AN19" s="1">
        <f>VLOOKUP(S19,'breaks 2014'!$C$19:$H$317,3,FALSE)</f>
        <v>0</v>
      </c>
      <c r="AO19" s="1"/>
      <c r="AP19" s="1"/>
      <c r="AQ19" s="6" t="s">
        <v>135</v>
      </c>
      <c r="AR19" s="6" t="s">
        <v>84</v>
      </c>
      <c r="AS19" s="6" t="s">
        <v>98</v>
      </c>
      <c r="AT19" s="6" t="s">
        <v>121</v>
      </c>
      <c r="AU19" s="6" t="s">
        <v>152</v>
      </c>
      <c r="AV19" s="6" t="s">
        <v>168</v>
      </c>
      <c r="AW19" s="6"/>
      <c r="AX19" s="6"/>
      <c r="AY19" s="6"/>
      <c r="BQ19" s="100"/>
    </row>
    <row r="20" spans="1:69" ht="11.25" customHeight="1" x14ac:dyDescent="0.2">
      <c r="A20" s="4" t="str">
        <f>LEFT(IndicatorsTable[[#This Row],[INDICATOR_CODE]],IF(ISERROR(FIND(".",IndicatorsTable[[#This Row],[INDICATOR_CODE]],6)),FIND(".",IndicatorsTable[[#This Row],[INDICATOR_CODE]]),FIND(".",IndicatorsTable[[#This Row],[INDICATOR_CODE]],6))-1)</f>
        <v>PA1</v>
      </c>
      <c r="B20" s="5" t="str">
        <f>RIGHT(IndicatorsTable[[#This Row],[INDICATOR_CODE]],LEN(IndicatorsTable[[#This Row],[INDICATOR_CODE]])-IF(ISERROR(FIND(".",IndicatorsTable[[#This Row],[INDICATOR_CODE]],6)),FIND(".",IndicatorsTable[[#This Row],[INDICATOR_CODE]]),FIND(".",IndicatorsTable[[#This Row],[INDICATOR_CODE]],6)))</f>
        <v>C2</v>
      </c>
      <c r="C20" s="5" t="str">
        <f>IF(LEFT(IndicatorsTable[[#This Row],[OS_NB_CODE]],1)="O","Overall",IF(LEFT(IndicatorsTable[[#This Row],[OS_NB_CODE]],1)="S","Subindicator",IF(IndicatorsTable[[#This Row],[IFMAIN]] ="Main","Main",IF(LEFT(IndicatorsTable[[#This Row],[OS_NB_CODE]],1)="C","Context",""))))</f>
        <v>Context</v>
      </c>
      <c r="D20" s="6" t="s">
        <v>89</v>
      </c>
      <c r="E20" s="6" t="str">
        <f>IF(IndicatorsTable[[#This Row],[OS_NB_CODE]]="O1",VLOOKUP(IndicatorsTable[[#This Row],[POLICY_CODE]],Table7[#All],2,FALSE),"")</f>
        <v/>
      </c>
      <c r="F20" s="6" t="str">
        <f>IF(IndicatorsTable[[#This Row],[OS_NB_CODE]]="O1",VLOOKUP(IndicatorsTable[[#This Row],[POLICY_CODE]],Table7[#All],3,FALSE),"")</f>
        <v/>
      </c>
      <c r="G20" s="6" t="s">
        <v>147</v>
      </c>
      <c r="H20" s="6" t="s">
        <v>195</v>
      </c>
      <c r="I20" s="6" t="str">
        <f>IndicatorsTable[[#This Row],[INDICATOR_CODE]]&amp;"."&amp;IndicatorsTable[[#This Row],[SUBPOLICY_CODE]]</f>
        <v>PA1.C2.60-64.M</v>
      </c>
      <c r="J20" s="6"/>
      <c r="K20" s="6"/>
      <c r="L20" s="7">
        <f t="shared" si="0"/>
        <v>19</v>
      </c>
      <c r="M20" s="6" t="s">
        <v>71</v>
      </c>
      <c r="N20" s="7">
        <f t="shared" si="1"/>
        <v>19</v>
      </c>
      <c r="O20" s="6">
        <v>1</v>
      </c>
      <c r="P20" s="6" t="s">
        <v>72</v>
      </c>
      <c r="Q20" s="6" t="s">
        <v>196</v>
      </c>
      <c r="R20" s="6"/>
      <c r="S20" s="6" t="s">
        <v>197</v>
      </c>
      <c r="T20" s="6" t="s">
        <v>197</v>
      </c>
      <c r="U20" s="50"/>
      <c r="V20" s="6"/>
      <c r="W20" s="52"/>
      <c r="X20" s="6"/>
      <c r="Y20" s="6" t="s">
        <v>77</v>
      </c>
      <c r="Z20" s="8" t="s">
        <v>77</v>
      </c>
      <c r="AA20" s="6" t="s">
        <v>198</v>
      </c>
      <c r="AB20" s="6" t="s">
        <v>79</v>
      </c>
      <c r="AC20" s="6" t="s">
        <v>80</v>
      </c>
      <c r="AD20" s="6" t="s">
        <v>81</v>
      </c>
      <c r="AE20" s="6"/>
      <c r="AF20" s="6"/>
      <c r="AG20" s="6" t="s">
        <v>82</v>
      </c>
      <c r="AH20" s="6"/>
      <c r="AI20" s="6"/>
      <c r="AJ20" s="6"/>
      <c r="AK20" s="1"/>
      <c r="AL20"/>
      <c r="AM20" s="1">
        <v>1</v>
      </c>
      <c r="AN20" s="1">
        <f>VLOOKUP(S20,'breaks 2014'!$C$19:$H$317,3,FALSE)</f>
        <v>0</v>
      </c>
      <c r="AO20" s="1"/>
      <c r="AP20" s="1"/>
      <c r="AQ20" s="6" t="s">
        <v>135</v>
      </c>
      <c r="AR20" s="6" t="s">
        <v>84</v>
      </c>
      <c r="AS20" s="6" t="s">
        <v>98</v>
      </c>
      <c r="AT20" s="6" t="s">
        <v>121</v>
      </c>
      <c r="AU20" s="6" t="s">
        <v>152</v>
      </c>
      <c r="AV20" s="6" t="s">
        <v>173</v>
      </c>
      <c r="AW20" s="6"/>
      <c r="AX20" s="6"/>
      <c r="AY20" s="6"/>
      <c r="BQ20" s="100"/>
    </row>
    <row r="21" spans="1:69" ht="11.25" customHeight="1" x14ac:dyDescent="0.2">
      <c r="A21" s="4" t="str">
        <f>LEFT(IndicatorsTable[[#This Row],[INDICATOR_CODE]],IF(ISERROR(FIND(".",IndicatorsTable[[#This Row],[INDICATOR_CODE]],6)),FIND(".",IndicatorsTable[[#This Row],[INDICATOR_CODE]]),FIND(".",IndicatorsTable[[#This Row],[INDICATOR_CODE]],6))-1)</f>
        <v>PA1</v>
      </c>
      <c r="B21" s="5" t="str">
        <f>RIGHT(IndicatorsTable[[#This Row],[INDICATOR_CODE]],LEN(IndicatorsTable[[#This Row],[INDICATOR_CODE]])-IF(ISERROR(FIND(".",IndicatorsTable[[#This Row],[INDICATOR_CODE]],6)),FIND(".",IndicatorsTable[[#This Row],[INDICATOR_CODE]]),FIND(".",IndicatorsTable[[#This Row],[INDICATOR_CODE]],6)))</f>
        <v>C2</v>
      </c>
      <c r="C21" s="5" t="str">
        <f>IF(LEFT(IndicatorsTable[[#This Row],[OS_NB_CODE]],1)="O","Overall",IF(LEFT(IndicatorsTable[[#This Row],[OS_NB_CODE]],1)="S","Subindicator",IF(IndicatorsTable[[#This Row],[IFMAIN]] ="Main","Main",IF(LEFT(IndicatorsTable[[#This Row],[OS_NB_CODE]],1)="C","Context",""))))</f>
        <v>Context</v>
      </c>
      <c r="D21" s="6" t="s">
        <v>89</v>
      </c>
      <c r="E21" s="6" t="str">
        <f>IF(IndicatorsTable[[#This Row],[OS_NB_CODE]]="O1",VLOOKUP(IndicatorsTable[[#This Row],[POLICY_CODE]],Table7[#All],2,FALSE),"")</f>
        <v/>
      </c>
      <c r="F21" s="6" t="str">
        <f>IF(IndicatorsTable[[#This Row],[OS_NB_CODE]]="O1",VLOOKUP(IndicatorsTable[[#This Row],[POLICY_CODE]],Table7[#All],3,FALSE),"")</f>
        <v/>
      </c>
      <c r="G21" s="6" t="s">
        <v>147</v>
      </c>
      <c r="H21" s="6" t="s">
        <v>91</v>
      </c>
      <c r="I21" s="6" t="str">
        <f>IndicatorsTable[[#This Row],[INDICATOR_CODE]]&amp;"."&amp;IndicatorsTable[[#This Row],[SUBPOLICY_CODE]]</f>
        <v>PA1.C2.M</v>
      </c>
      <c r="J21" s="6"/>
      <c r="K21" s="6"/>
      <c r="L21" s="7">
        <f t="shared" si="0"/>
        <v>20</v>
      </c>
      <c r="M21" s="6" t="s">
        <v>71</v>
      </c>
      <c r="N21" s="7">
        <f t="shared" si="1"/>
        <v>20</v>
      </c>
      <c r="O21" s="6">
        <v>1</v>
      </c>
      <c r="P21" s="6" t="s">
        <v>72</v>
      </c>
      <c r="Q21" s="6" t="s">
        <v>199</v>
      </c>
      <c r="R21" s="6"/>
      <c r="S21" s="6" t="s">
        <v>200</v>
      </c>
      <c r="T21" s="6" t="s">
        <v>200</v>
      </c>
      <c r="U21" s="50"/>
      <c r="V21" s="6"/>
      <c r="W21" s="52"/>
      <c r="X21" s="6"/>
      <c r="Y21" s="6" t="s">
        <v>77</v>
      </c>
      <c r="Z21" s="8" t="s">
        <v>77</v>
      </c>
      <c r="AA21" s="6" t="s">
        <v>201</v>
      </c>
      <c r="AB21" s="6" t="s">
        <v>79</v>
      </c>
      <c r="AC21" s="6" t="s">
        <v>80</v>
      </c>
      <c r="AD21" s="6" t="s">
        <v>81</v>
      </c>
      <c r="AE21" s="6"/>
      <c r="AF21" s="6"/>
      <c r="AG21" s="6" t="s">
        <v>82</v>
      </c>
      <c r="AH21" s="6"/>
      <c r="AI21" s="6"/>
      <c r="AJ21" s="6"/>
      <c r="AK21" s="1"/>
      <c r="AL21"/>
      <c r="AM21" s="1">
        <v>1</v>
      </c>
      <c r="AN21" s="1">
        <f>VLOOKUP(S21,'breaks 2014'!$C$19:$H$317,3,FALSE)</f>
        <v>0</v>
      </c>
      <c r="AO21" s="1"/>
      <c r="AP21" s="1"/>
      <c r="AQ21" s="6" t="s">
        <v>135</v>
      </c>
      <c r="AR21" s="6" t="s">
        <v>84</v>
      </c>
      <c r="AS21" s="6" t="s">
        <v>98</v>
      </c>
      <c r="AT21" s="6" t="s">
        <v>121</v>
      </c>
      <c r="AU21" s="6" t="s">
        <v>152</v>
      </c>
      <c r="AV21" s="6" t="s">
        <v>178</v>
      </c>
      <c r="AW21" s="6"/>
      <c r="AX21" s="6"/>
      <c r="AY21" s="6"/>
      <c r="BQ21" s="100"/>
    </row>
    <row r="22" spans="1:69" ht="11.25" customHeight="1" x14ac:dyDescent="0.2">
      <c r="A22" s="4" t="str">
        <f>LEFT(IndicatorsTable[[#This Row],[INDICATOR_CODE]],IF(ISERROR(FIND(".",IndicatorsTable[[#This Row],[INDICATOR_CODE]],6)),FIND(".",IndicatorsTable[[#This Row],[INDICATOR_CODE]]),FIND(".",IndicatorsTable[[#This Row],[INDICATOR_CODE]],6))-1)</f>
        <v>PA1</v>
      </c>
      <c r="B22" s="5" t="str">
        <f>RIGHT(IndicatorsTable[[#This Row],[INDICATOR_CODE]],LEN(IndicatorsTable[[#This Row],[INDICATOR_CODE]])-IF(ISERROR(FIND(".",IndicatorsTable[[#This Row],[INDICATOR_CODE]],6)),FIND(".",IndicatorsTable[[#This Row],[INDICATOR_CODE]]),FIND(".",IndicatorsTable[[#This Row],[INDICATOR_CODE]],6)))</f>
        <v>C2</v>
      </c>
      <c r="C22" s="5" t="str">
        <f>IF(LEFT(IndicatorsTable[[#This Row],[OS_NB_CODE]],1)="O","Overall",IF(LEFT(IndicatorsTable[[#This Row],[OS_NB_CODE]],1)="S","Subindicator",IF(IndicatorsTable[[#This Row],[IFMAIN]] ="Main","Main",IF(LEFT(IndicatorsTable[[#This Row],[OS_NB_CODE]],1)="C","Context",""))))</f>
        <v>Context</v>
      </c>
      <c r="D22" s="6" t="s">
        <v>89</v>
      </c>
      <c r="E22" s="6" t="str">
        <f>IF(IndicatorsTable[[#This Row],[OS_NB_CODE]]="O1",VLOOKUP(IndicatorsTable[[#This Row],[POLICY_CODE]],Table7[#All],2,FALSE),"")</f>
        <v/>
      </c>
      <c r="F22" s="6" t="str">
        <f>IF(IndicatorsTable[[#This Row],[OS_NB_CODE]]="O1",VLOOKUP(IndicatorsTable[[#This Row],[POLICY_CODE]],Table7[#All],3,FALSE),"")</f>
        <v/>
      </c>
      <c r="G22" s="6" t="s">
        <v>147</v>
      </c>
      <c r="H22" s="6" t="s">
        <v>202</v>
      </c>
      <c r="I22" s="6" t="str">
        <f>IndicatorsTable[[#This Row],[INDICATOR_CODE]]&amp;"."&amp;IndicatorsTable[[#This Row],[SUBPOLICY_CODE]]</f>
        <v>PA1.C2.15-64.F</v>
      </c>
      <c r="J22" s="6"/>
      <c r="K22" s="6"/>
      <c r="L22" s="7">
        <f t="shared" si="0"/>
        <v>21</v>
      </c>
      <c r="M22" s="6" t="s">
        <v>71</v>
      </c>
      <c r="N22" s="7">
        <f t="shared" si="1"/>
        <v>21</v>
      </c>
      <c r="O22" s="6">
        <v>1</v>
      </c>
      <c r="P22" s="6" t="s">
        <v>72</v>
      </c>
      <c r="Q22" s="6" t="s">
        <v>203</v>
      </c>
      <c r="R22" s="6"/>
      <c r="S22" s="6" t="s">
        <v>204</v>
      </c>
      <c r="T22" s="6" t="s">
        <v>204</v>
      </c>
      <c r="U22" s="50"/>
      <c r="V22" s="6"/>
      <c r="W22" s="52"/>
      <c r="X22" s="6"/>
      <c r="Y22" s="6" t="s">
        <v>77</v>
      </c>
      <c r="Z22" s="8" t="s">
        <v>77</v>
      </c>
      <c r="AA22" s="6" t="s">
        <v>205</v>
      </c>
      <c r="AB22" s="6" t="s">
        <v>79</v>
      </c>
      <c r="AC22" s="6" t="s">
        <v>80</v>
      </c>
      <c r="AD22" s="6" t="s">
        <v>81</v>
      </c>
      <c r="AE22" s="6"/>
      <c r="AF22" s="6"/>
      <c r="AG22" s="6" t="s">
        <v>82</v>
      </c>
      <c r="AH22" s="6"/>
      <c r="AI22" s="6"/>
      <c r="AJ22" s="6"/>
      <c r="AK22" s="1"/>
      <c r="AL22"/>
      <c r="AM22" s="1">
        <v>1</v>
      </c>
      <c r="AN22" s="1">
        <f>VLOOKUP(S22,'breaks 2014'!$C$19:$H$317,3,FALSE)</f>
        <v>0</v>
      </c>
      <c r="AO22" s="1"/>
      <c r="AP22" s="1"/>
      <c r="AQ22" s="6" t="s">
        <v>135</v>
      </c>
      <c r="AR22" s="6" t="s">
        <v>84</v>
      </c>
      <c r="AS22" s="6" t="s">
        <v>104</v>
      </c>
      <c r="AT22" s="6" t="s">
        <v>121</v>
      </c>
      <c r="AU22" s="6" t="s">
        <v>152</v>
      </c>
      <c r="AV22" s="6" t="s">
        <v>153</v>
      </c>
      <c r="AW22" s="6"/>
      <c r="AX22" s="6"/>
      <c r="AY22" s="6"/>
      <c r="BQ22" s="100"/>
    </row>
    <row r="23" spans="1:69" ht="11.25" customHeight="1" x14ac:dyDescent="0.2">
      <c r="A23" s="4" t="str">
        <f>LEFT(IndicatorsTable[[#This Row],[INDICATOR_CODE]],IF(ISERROR(FIND(".",IndicatorsTable[[#This Row],[INDICATOR_CODE]],6)),FIND(".",IndicatorsTable[[#This Row],[INDICATOR_CODE]]),FIND(".",IndicatorsTable[[#This Row],[INDICATOR_CODE]],6))-1)</f>
        <v>PA1</v>
      </c>
      <c r="B23" s="5" t="str">
        <f>RIGHT(IndicatorsTable[[#This Row],[INDICATOR_CODE]],LEN(IndicatorsTable[[#This Row],[INDICATOR_CODE]])-IF(ISERROR(FIND(".",IndicatorsTable[[#This Row],[INDICATOR_CODE]],6)),FIND(".",IndicatorsTable[[#This Row],[INDICATOR_CODE]]),FIND(".",IndicatorsTable[[#This Row],[INDICATOR_CODE]],6)))</f>
        <v>C2</v>
      </c>
      <c r="C23" s="5" t="str">
        <f>IF(LEFT(IndicatorsTable[[#This Row],[OS_NB_CODE]],1)="O","Overall",IF(LEFT(IndicatorsTable[[#This Row],[OS_NB_CODE]],1)="S","Subindicator",IF(IndicatorsTable[[#This Row],[IFMAIN]] ="Main","Main",IF(LEFT(IndicatorsTable[[#This Row],[OS_NB_CODE]],1)="C","Context",""))))</f>
        <v>Context</v>
      </c>
      <c r="D23" s="6" t="s">
        <v>89</v>
      </c>
      <c r="E23" s="6" t="str">
        <f>IF(IndicatorsTable[[#This Row],[OS_NB_CODE]]="O1",VLOOKUP(IndicatorsTable[[#This Row],[POLICY_CODE]],Table7[#All],2,FALSE),"")</f>
        <v/>
      </c>
      <c r="F23" s="6" t="str">
        <f>IF(IndicatorsTable[[#This Row],[OS_NB_CODE]]="O1",VLOOKUP(IndicatorsTable[[#This Row],[POLICY_CODE]],Table7[#All],3,FALSE),"")</f>
        <v/>
      </c>
      <c r="G23" s="6" t="s">
        <v>147</v>
      </c>
      <c r="H23" s="6" t="s">
        <v>206</v>
      </c>
      <c r="I23" s="6" t="str">
        <f>IndicatorsTable[[#This Row],[INDICATOR_CODE]]&amp;"."&amp;IndicatorsTable[[#This Row],[SUBPOLICY_CODE]]</f>
        <v>PA1.C2.15-19.F</v>
      </c>
      <c r="J23" s="6"/>
      <c r="K23" s="6"/>
      <c r="L23" s="7">
        <f t="shared" si="0"/>
        <v>22</v>
      </c>
      <c r="M23" s="6" t="s">
        <v>71</v>
      </c>
      <c r="N23" s="7">
        <f t="shared" si="1"/>
        <v>22</v>
      </c>
      <c r="O23" s="6">
        <v>1</v>
      </c>
      <c r="P23" s="6" t="s">
        <v>72</v>
      </c>
      <c r="Q23" s="6" t="s">
        <v>207</v>
      </c>
      <c r="R23" s="6"/>
      <c r="S23" s="6" t="s">
        <v>208</v>
      </c>
      <c r="T23" s="6" t="s">
        <v>208</v>
      </c>
      <c r="U23" s="50"/>
      <c r="V23" s="6"/>
      <c r="W23" s="52"/>
      <c r="X23" s="6"/>
      <c r="Y23" s="6" t="s">
        <v>77</v>
      </c>
      <c r="Z23" s="8" t="s">
        <v>77</v>
      </c>
      <c r="AA23" s="6" t="s">
        <v>209</v>
      </c>
      <c r="AB23" s="6" t="s">
        <v>79</v>
      </c>
      <c r="AC23" s="6" t="s">
        <v>80</v>
      </c>
      <c r="AD23" s="6" t="s">
        <v>81</v>
      </c>
      <c r="AE23" s="6"/>
      <c r="AF23" s="6"/>
      <c r="AG23" s="6" t="s">
        <v>82</v>
      </c>
      <c r="AH23" s="6"/>
      <c r="AI23" s="6"/>
      <c r="AJ23" s="6"/>
      <c r="AK23" s="1"/>
      <c r="AL23"/>
      <c r="AM23" s="1">
        <v>1</v>
      </c>
      <c r="AN23" s="1">
        <f>VLOOKUP(S23,'breaks 2014'!$C$19:$H$317,3,FALSE)</f>
        <v>0</v>
      </c>
      <c r="AO23" s="1"/>
      <c r="AP23" s="1"/>
      <c r="AQ23" s="6" t="s">
        <v>135</v>
      </c>
      <c r="AR23" s="6" t="s">
        <v>84</v>
      </c>
      <c r="AS23" s="6" t="s">
        <v>104</v>
      </c>
      <c r="AT23" s="6" t="s">
        <v>121</v>
      </c>
      <c r="AU23" s="6" t="s">
        <v>152</v>
      </c>
      <c r="AV23" s="6" t="s">
        <v>158</v>
      </c>
      <c r="AW23" s="6"/>
      <c r="AX23" s="6"/>
      <c r="AY23" s="6"/>
      <c r="BQ23" s="100"/>
    </row>
    <row r="24" spans="1:69" ht="11.25" customHeight="1" x14ac:dyDescent="0.2">
      <c r="A24" s="4" t="str">
        <f>LEFT(IndicatorsTable[[#This Row],[INDICATOR_CODE]],IF(ISERROR(FIND(".",IndicatorsTable[[#This Row],[INDICATOR_CODE]],6)),FIND(".",IndicatorsTable[[#This Row],[INDICATOR_CODE]]),FIND(".",IndicatorsTable[[#This Row],[INDICATOR_CODE]],6))-1)</f>
        <v>PA1</v>
      </c>
      <c r="B24" s="5" t="str">
        <f>RIGHT(IndicatorsTable[[#This Row],[INDICATOR_CODE]],LEN(IndicatorsTable[[#This Row],[INDICATOR_CODE]])-IF(ISERROR(FIND(".",IndicatorsTable[[#This Row],[INDICATOR_CODE]],6)),FIND(".",IndicatorsTable[[#This Row],[INDICATOR_CODE]]),FIND(".",IndicatorsTable[[#This Row],[INDICATOR_CODE]],6)))</f>
        <v>C2</v>
      </c>
      <c r="C24" s="5" t="str">
        <f>IF(LEFT(IndicatorsTable[[#This Row],[OS_NB_CODE]],1)="O","Overall",IF(LEFT(IndicatorsTable[[#This Row],[OS_NB_CODE]],1)="S","Subindicator",IF(IndicatorsTable[[#This Row],[IFMAIN]] ="Main","Main",IF(LEFT(IndicatorsTable[[#This Row],[OS_NB_CODE]],1)="C","Context",""))))</f>
        <v>Context</v>
      </c>
      <c r="D24" s="6" t="s">
        <v>89</v>
      </c>
      <c r="E24" s="6" t="str">
        <f>IF(IndicatorsTable[[#This Row],[OS_NB_CODE]]="O1",VLOOKUP(IndicatorsTable[[#This Row],[POLICY_CODE]],Table7[#All],2,FALSE),"")</f>
        <v/>
      </c>
      <c r="F24" s="6" t="str">
        <f>IF(IndicatorsTable[[#This Row],[OS_NB_CODE]]="O1",VLOOKUP(IndicatorsTable[[#This Row],[POLICY_CODE]],Table7[#All],3,FALSE),"")</f>
        <v/>
      </c>
      <c r="G24" s="6" t="s">
        <v>147</v>
      </c>
      <c r="H24" s="6" t="s">
        <v>210</v>
      </c>
      <c r="I24" s="6" t="str">
        <f>IndicatorsTable[[#This Row],[INDICATOR_CODE]]&amp;"."&amp;IndicatorsTable[[#This Row],[SUBPOLICY_CODE]]</f>
        <v>PA1.C2.15-24.F</v>
      </c>
      <c r="J24" s="6"/>
      <c r="K24" s="6"/>
      <c r="L24" s="7">
        <f t="shared" si="0"/>
        <v>23</v>
      </c>
      <c r="M24" s="6" t="s">
        <v>71</v>
      </c>
      <c r="N24" s="7">
        <f t="shared" si="1"/>
        <v>23</v>
      </c>
      <c r="O24" s="6">
        <v>1</v>
      </c>
      <c r="P24" s="6" t="s">
        <v>72</v>
      </c>
      <c r="Q24" s="6" t="s">
        <v>211</v>
      </c>
      <c r="R24" s="6"/>
      <c r="S24" s="6" t="s">
        <v>212</v>
      </c>
      <c r="T24" s="6" t="s">
        <v>212</v>
      </c>
      <c r="U24" s="50"/>
      <c r="V24" s="6"/>
      <c r="W24" s="52"/>
      <c r="X24" s="6"/>
      <c r="Y24" s="6" t="s">
        <v>77</v>
      </c>
      <c r="Z24" s="8" t="s">
        <v>77</v>
      </c>
      <c r="AA24" s="6" t="s">
        <v>213</v>
      </c>
      <c r="AB24" s="6" t="s">
        <v>79</v>
      </c>
      <c r="AC24" s="6" t="s">
        <v>80</v>
      </c>
      <c r="AD24" s="6" t="s">
        <v>81</v>
      </c>
      <c r="AE24" s="6"/>
      <c r="AF24" s="6"/>
      <c r="AG24" s="6" t="s">
        <v>82</v>
      </c>
      <c r="AH24" s="6"/>
      <c r="AI24" s="6"/>
      <c r="AJ24" s="6"/>
      <c r="AK24" s="1"/>
      <c r="AL24"/>
      <c r="AM24" s="1">
        <v>1</v>
      </c>
      <c r="AN24" s="1">
        <f>VLOOKUP(S24,'breaks 2014'!$C$19:$H$317,3,FALSE)</f>
        <v>0</v>
      </c>
      <c r="AO24" s="1"/>
      <c r="AP24" s="1"/>
      <c r="AQ24" s="6" t="s">
        <v>135</v>
      </c>
      <c r="AR24" s="6" t="s">
        <v>84</v>
      </c>
      <c r="AS24" s="6" t="s">
        <v>104</v>
      </c>
      <c r="AT24" s="6" t="s">
        <v>121</v>
      </c>
      <c r="AU24" s="6" t="s">
        <v>152</v>
      </c>
      <c r="AV24" s="6" t="s">
        <v>163</v>
      </c>
      <c r="AW24" s="6"/>
      <c r="AX24" s="6"/>
      <c r="AY24" s="6"/>
      <c r="BQ24" s="100"/>
    </row>
    <row r="25" spans="1:69" ht="11.25" customHeight="1" x14ac:dyDescent="0.2">
      <c r="A25" s="4" t="str">
        <f>LEFT(IndicatorsTable[[#This Row],[INDICATOR_CODE]],IF(ISERROR(FIND(".",IndicatorsTable[[#This Row],[INDICATOR_CODE]],6)),FIND(".",IndicatorsTable[[#This Row],[INDICATOR_CODE]]),FIND(".",IndicatorsTable[[#This Row],[INDICATOR_CODE]],6))-1)</f>
        <v>PA1</v>
      </c>
      <c r="B25" s="5" t="str">
        <f>RIGHT(IndicatorsTable[[#This Row],[INDICATOR_CODE]],LEN(IndicatorsTable[[#This Row],[INDICATOR_CODE]])-IF(ISERROR(FIND(".",IndicatorsTable[[#This Row],[INDICATOR_CODE]],6)),FIND(".",IndicatorsTable[[#This Row],[INDICATOR_CODE]]),FIND(".",IndicatorsTable[[#This Row],[INDICATOR_CODE]],6)))</f>
        <v>C2</v>
      </c>
      <c r="C25" s="5" t="str">
        <f>IF(LEFT(IndicatorsTable[[#This Row],[OS_NB_CODE]],1)="O","Overall",IF(LEFT(IndicatorsTable[[#This Row],[OS_NB_CODE]],1)="S","Subindicator",IF(IndicatorsTable[[#This Row],[IFMAIN]] ="Main","Main",IF(LEFT(IndicatorsTable[[#This Row],[OS_NB_CODE]],1)="C","Context",""))))</f>
        <v>Context</v>
      </c>
      <c r="D25" s="6" t="s">
        <v>89</v>
      </c>
      <c r="E25" s="6" t="str">
        <f>IF(IndicatorsTable[[#This Row],[OS_NB_CODE]]="O1",VLOOKUP(IndicatorsTable[[#This Row],[POLICY_CODE]],Table7[#All],2,FALSE),"")</f>
        <v/>
      </c>
      <c r="F25" s="6" t="str">
        <f>IF(IndicatorsTable[[#This Row],[OS_NB_CODE]]="O1",VLOOKUP(IndicatorsTable[[#This Row],[POLICY_CODE]],Table7[#All],3,FALSE),"")</f>
        <v/>
      </c>
      <c r="G25" s="6" t="s">
        <v>147</v>
      </c>
      <c r="H25" s="6" t="s">
        <v>214</v>
      </c>
      <c r="I25" s="6" t="str">
        <f>IndicatorsTable[[#This Row],[INDICATOR_CODE]]&amp;"."&amp;IndicatorsTable[[#This Row],[SUBPOLICY_CODE]]</f>
        <v>PA1.C2.50-59.F</v>
      </c>
      <c r="J25" s="6"/>
      <c r="K25" s="6"/>
      <c r="L25" s="7">
        <f t="shared" si="0"/>
        <v>24</v>
      </c>
      <c r="M25" s="6" t="s">
        <v>71</v>
      </c>
      <c r="N25" s="7">
        <f t="shared" si="1"/>
        <v>24</v>
      </c>
      <c r="O25" s="6">
        <v>1</v>
      </c>
      <c r="P25" s="6" t="s">
        <v>72</v>
      </c>
      <c r="Q25" s="6" t="s">
        <v>215</v>
      </c>
      <c r="R25" s="6"/>
      <c r="S25" s="6" t="s">
        <v>216</v>
      </c>
      <c r="T25" s="6" t="s">
        <v>216</v>
      </c>
      <c r="U25" s="50"/>
      <c r="V25" s="6"/>
      <c r="W25" s="52"/>
      <c r="X25" s="6"/>
      <c r="Y25" s="6" t="s">
        <v>77</v>
      </c>
      <c r="Z25" s="8" t="s">
        <v>77</v>
      </c>
      <c r="AA25" s="6" t="s">
        <v>217</v>
      </c>
      <c r="AB25" s="6" t="s">
        <v>79</v>
      </c>
      <c r="AC25" s="6" t="s">
        <v>80</v>
      </c>
      <c r="AD25" s="6" t="s">
        <v>81</v>
      </c>
      <c r="AE25" s="6"/>
      <c r="AF25" s="6"/>
      <c r="AG25" s="6" t="s">
        <v>82</v>
      </c>
      <c r="AH25" s="6"/>
      <c r="AI25" s="6"/>
      <c r="AJ25" s="6"/>
      <c r="AK25" s="1"/>
      <c r="AL25"/>
      <c r="AM25" s="1">
        <v>1</v>
      </c>
      <c r="AN25" s="1">
        <f>VLOOKUP(S25,'breaks 2014'!$C$19:$H$317,3,FALSE)</f>
        <v>0</v>
      </c>
      <c r="AO25" s="1"/>
      <c r="AP25" s="1"/>
      <c r="AQ25" s="6" t="s">
        <v>135</v>
      </c>
      <c r="AR25" s="6" t="s">
        <v>84</v>
      </c>
      <c r="AS25" s="6" t="s">
        <v>104</v>
      </c>
      <c r="AT25" s="6" t="s">
        <v>121</v>
      </c>
      <c r="AU25" s="6" t="s">
        <v>152</v>
      </c>
      <c r="AV25" s="6" t="s">
        <v>168</v>
      </c>
      <c r="AW25" s="6"/>
      <c r="AX25" s="6"/>
      <c r="AY25" s="6"/>
      <c r="BQ25" s="100"/>
    </row>
    <row r="26" spans="1:69" ht="11.25" customHeight="1" x14ac:dyDescent="0.2">
      <c r="A26" s="4" t="str">
        <f>LEFT(IndicatorsTable[[#This Row],[INDICATOR_CODE]],IF(ISERROR(FIND(".",IndicatorsTable[[#This Row],[INDICATOR_CODE]],6)),FIND(".",IndicatorsTable[[#This Row],[INDICATOR_CODE]]),FIND(".",IndicatorsTable[[#This Row],[INDICATOR_CODE]],6))-1)</f>
        <v>PA1</v>
      </c>
      <c r="B26" s="5" t="str">
        <f>RIGHT(IndicatorsTable[[#This Row],[INDICATOR_CODE]],LEN(IndicatorsTable[[#This Row],[INDICATOR_CODE]])-IF(ISERROR(FIND(".",IndicatorsTable[[#This Row],[INDICATOR_CODE]],6)),FIND(".",IndicatorsTable[[#This Row],[INDICATOR_CODE]]),FIND(".",IndicatorsTable[[#This Row],[INDICATOR_CODE]],6)))</f>
        <v>C2</v>
      </c>
      <c r="C26" s="5" t="str">
        <f>IF(LEFT(IndicatorsTable[[#This Row],[OS_NB_CODE]],1)="O","Overall",IF(LEFT(IndicatorsTable[[#This Row],[OS_NB_CODE]],1)="S","Subindicator",IF(IndicatorsTable[[#This Row],[IFMAIN]] ="Main","Main",IF(LEFT(IndicatorsTable[[#This Row],[OS_NB_CODE]],1)="C","Context",""))))</f>
        <v>Context</v>
      </c>
      <c r="D26" s="6" t="s">
        <v>89</v>
      </c>
      <c r="E26" s="6" t="str">
        <f>IF(IndicatorsTable[[#This Row],[OS_NB_CODE]]="O1",VLOOKUP(IndicatorsTable[[#This Row],[POLICY_CODE]],Table7[#All],2,FALSE),"")</f>
        <v/>
      </c>
      <c r="F26" s="6" t="str">
        <f>IF(IndicatorsTable[[#This Row],[OS_NB_CODE]]="O1",VLOOKUP(IndicatorsTable[[#This Row],[POLICY_CODE]],Table7[#All],3,FALSE),"")</f>
        <v/>
      </c>
      <c r="G26" s="6" t="s">
        <v>147</v>
      </c>
      <c r="H26" s="6" t="s">
        <v>218</v>
      </c>
      <c r="I26" s="6" t="str">
        <f>IndicatorsTable[[#This Row],[INDICATOR_CODE]]&amp;"."&amp;IndicatorsTable[[#This Row],[SUBPOLICY_CODE]]</f>
        <v>PA1.C2.60-64.F</v>
      </c>
      <c r="J26" s="6"/>
      <c r="K26" s="6"/>
      <c r="L26" s="7">
        <f t="shared" si="0"/>
        <v>25</v>
      </c>
      <c r="M26" s="6" t="s">
        <v>71</v>
      </c>
      <c r="N26" s="7">
        <f t="shared" si="1"/>
        <v>25</v>
      </c>
      <c r="O26" s="6">
        <v>1</v>
      </c>
      <c r="P26" s="6" t="s">
        <v>72</v>
      </c>
      <c r="Q26" s="6" t="s">
        <v>219</v>
      </c>
      <c r="R26" s="6"/>
      <c r="S26" s="6" t="s">
        <v>220</v>
      </c>
      <c r="T26" s="6" t="s">
        <v>220</v>
      </c>
      <c r="U26" s="50"/>
      <c r="V26" s="6"/>
      <c r="W26" s="52"/>
      <c r="X26" s="6"/>
      <c r="Y26" s="6" t="s">
        <v>77</v>
      </c>
      <c r="Z26" s="8" t="s">
        <v>77</v>
      </c>
      <c r="AA26" s="6" t="s">
        <v>221</v>
      </c>
      <c r="AB26" s="6" t="s">
        <v>79</v>
      </c>
      <c r="AC26" s="6" t="s">
        <v>80</v>
      </c>
      <c r="AD26" s="6" t="s">
        <v>81</v>
      </c>
      <c r="AE26" s="6"/>
      <c r="AF26" s="6"/>
      <c r="AG26" s="6" t="s">
        <v>82</v>
      </c>
      <c r="AH26" s="6"/>
      <c r="AI26" s="6"/>
      <c r="AJ26" s="6"/>
      <c r="AK26" s="1"/>
      <c r="AL26"/>
      <c r="AM26" s="1">
        <v>1</v>
      </c>
      <c r="AN26" s="1">
        <f>VLOOKUP(S26,'breaks 2014'!$C$19:$H$317,3,FALSE)</f>
        <v>0</v>
      </c>
      <c r="AO26" s="1"/>
      <c r="AP26" s="1"/>
      <c r="AQ26" s="6" t="s">
        <v>135</v>
      </c>
      <c r="AR26" s="6" t="s">
        <v>84</v>
      </c>
      <c r="AS26" s="6" t="s">
        <v>104</v>
      </c>
      <c r="AT26" s="6" t="s">
        <v>121</v>
      </c>
      <c r="AU26" s="6" t="s">
        <v>152</v>
      </c>
      <c r="AV26" s="6" t="s">
        <v>173</v>
      </c>
      <c r="AW26" s="6"/>
      <c r="AX26" s="6"/>
      <c r="AY26" s="6"/>
      <c r="BQ26" s="100"/>
    </row>
    <row r="27" spans="1:69" ht="11.25" customHeight="1" x14ac:dyDescent="0.2">
      <c r="A27" s="4" t="str">
        <f>LEFT(IndicatorsTable[[#This Row],[INDICATOR_CODE]],IF(ISERROR(FIND(".",IndicatorsTable[[#This Row],[INDICATOR_CODE]],6)),FIND(".",IndicatorsTable[[#This Row],[INDICATOR_CODE]]),FIND(".",IndicatorsTable[[#This Row],[INDICATOR_CODE]],6))-1)</f>
        <v>PA1</v>
      </c>
      <c r="B27" s="5" t="str">
        <f>RIGHT(IndicatorsTable[[#This Row],[INDICATOR_CODE]],LEN(IndicatorsTable[[#This Row],[INDICATOR_CODE]])-IF(ISERROR(FIND(".",IndicatorsTable[[#This Row],[INDICATOR_CODE]],6)),FIND(".",IndicatorsTable[[#This Row],[INDICATOR_CODE]]),FIND(".",IndicatorsTable[[#This Row],[INDICATOR_CODE]],6)))</f>
        <v>C2</v>
      </c>
      <c r="C27" s="5" t="str">
        <f>IF(LEFT(IndicatorsTable[[#This Row],[OS_NB_CODE]],1)="O","Overall",IF(LEFT(IndicatorsTable[[#This Row],[OS_NB_CODE]],1)="S","Subindicator",IF(IndicatorsTable[[#This Row],[IFMAIN]] ="Main","Main",IF(LEFT(IndicatorsTable[[#This Row],[OS_NB_CODE]],1)="C","Context",""))))</f>
        <v>Context</v>
      </c>
      <c r="D27" s="6" t="s">
        <v>89</v>
      </c>
      <c r="E27" s="6" t="str">
        <f>IF(IndicatorsTable[[#This Row],[OS_NB_CODE]]="O1",VLOOKUP(IndicatorsTable[[#This Row],[POLICY_CODE]],Table7[#All],2,FALSE),"")</f>
        <v/>
      </c>
      <c r="F27" s="6" t="str">
        <f>IF(IndicatorsTable[[#This Row],[OS_NB_CODE]]="O1",VLOOKUP(IndicatorsTable[[#This Row],[POLICY_CODE]],Table7[#All],3,FALSE),"")</f>
        <v/>
      </c>
      <c r="G27" s="6" t="s">
        <v>147</v>
      </c>
      <c r="H27" s="6" t="s">
        <v>222</v>
      </c>
      <c r="I27" s="6" t="str">
        <f>IndicatorsTable[[#This Row],[INDICATOR_CODE]]&amp;"."&amp;IndicatorsTable[[#This Row],[SUBPOLICY_CODE]]</f>
        <v>PA1.C2.65-69.F</v>
      </c>
      <c r="J27" s="6"/>
      <c r="K27" s="6"/>
      <c r="L27" s="7">
        <f t="shared" si="0"/>
        <v>26</v>
      </c>
      <c r="M27" s="6" t="s">
        <v>71</v>
      </c>
      <c r="N27" s="7">
        <f t="shared" si="1"/>
        <v>26</v>
      </c>
      <c r="O27" s="6">
        <v>1</v>
      </c>
      <c r="P27" s="6" t="s">
        <v>72</v>
      </c>
      <c r="Q27" s="6" t="s">
        <v>223</v>
      </c>
      <c r="R27" s="6"/>
      <c r="S27" s="6" t="s">
        <v>224</v>
      </c>
      <c r="T27" s="6" t="s">
        <v>224</v>
      </c>
      <c r="U27" s="50"/>
      <c r="V27" s="6"/>
      <c r="W27" s="52"/>
      <c r="X27" s="6"/>
      <c r="Y27" s="6" t="s">
        <v>77</v>
      </c>
      <c r="Z27" s="8" t="s">
        <v>77</v>
      </c>
      <c r="AA27" s="6" t="s">
        <v>225</v>
      </c>
      <c r="AB27" s="6" t="s">
        <v>79</v>
      </c>
      <c r="AC27" s="6" t="s">
        <v>80</v>
      </c>
      <c r="AD27" s="6" t="s">
        <v>81</v>
      </c>
      <c r="AE27" s="6"/>
      <c r="AF27" s="6"/>
      <c r="AG27" s="6" t="s">
        <v>82</v>
      </c>
      <c r="AH27" s="6"/>
      <c r="AI27" s="6"/>
      <c r="AJ27" s="6"/>
      <c r="AK27" s="1"/>
      <c r="AL27"/>
      <c r="AM27" s="1">
        <v>1</v>
      </c>
      <c r="AN27" s="1">
        <f>VLOOKUP(S27,'breaks 2014'!$C$19:$H$317,3,FALSE)</f>
        <v>0</v>
      </c>
      <c r="AO27" s="1"/>
      <c r="AP27" s="1"/>
      <c r="AQ27" s="6" t="s">
        <v>135</v>
      </c>
      <c r="AR27" s="6" t="s">
        <v>84</v>
      </c>
      <c r="AS27" s="6" t="s">
        <v>104</v>
      </c>
      <c r="AT27" s="6" t="s">
        <v>121</v>
      </c>
      <c r="AU27" s="6" t="s">
        <v>152</v>
      </c>
      <c r="AV27" s="6" t="s">
        <v>178</v>
      </c>
      <c r="AW27" s="6"/>
      <c r="AX27" s="6"/>
      <c r="AY27" s="6"/>
      <c r="BQ27" s="100"/>
    </row>
    <row r="28" spans="1:69" ht="11.25" customHeight="1" x14ac:dyDescent="0.2">
      <c r="A28" s="4" t="str">
        <f>LEFT(IndicatorsTable[[#This Row],[INDICATOR_CODE]],IF(ISERROR(FIND(".",IndicatorsTable[[#This Row],[INDICATOR_CODE]],6)),FIND(".",IndicatorsTable[[#This Row],[INDICATOR_CODE]]),FIND(".",IndicatorsTable[[#This Row],[INDICATOR_CODE]],6))-1)</f>
        <v>PA1</v>
      </c>
      <c r="B28" s="5" t="str">
        <f>RIGHT(IndicatorsTable[[#This Row],[INDICATOR_CODE]],LEN(IndicatorsTable[[#This Row],[INDICATOR_CODE]])-IF(ISERROR(FIND(".",IndicatorsTable[[#This Row],[INDICATOR_CODE]],6)),FIND(".",IndicatorsTable[[#This Row],[INDICATOR_CODE]]),FIND(".",IndicatorsTable[[#This Row],[INDICATOR_CODE]],6)))</f>
        <v>C3</v>
      </c>
      <c r="C28" s="5" t="str">
        <f>IF(LEFT(IndicatorsTable[[#This Row],[OS_NB_CODE]],1)="O","Overall",IF(LEFT(IndicatorsTable[[#This Row],[OS_NB_CODE]],1)="S","Subindicator",IF(IndicatorsTable[[#This Row],[IFMAIN]] ="Main","Main",IF(LEFT(IndicatorsTable[[#This Row],[OS_NB_CODE]],1)="C","Context",""))))</f>
        <v>Main</v>
      </c>
      <c r="D28" s="6" t="s">
        <v>89</v>
      </c>
      <c r="E28" s="6" t="str">
        <f>IF(IndicatorsTable[[#This Row],[OS_NB_CODE]]="O1",VLOOKUP(IndicatorsTable[[#This Row],[POLICY_CODE]],Table7[#All],2,FALSE),"")</f>
        <v/>
      </c>
      <c r="F28" s="6" t="str">
        <f>IF(IndicatorsTable[[#This Row],[OS_NB_CODE]]="O1",VLOOKUP(IndicatorsTable[[#This Row],[POLICY_CODE]],Table7[#All],3,FALSE),"")</f>
        <v/>
      </c>
      <c r="G28" s="6" t="s">
        <v>226</v>
      </c>
      <c r="H28" s="6" t="s">
        <v>227</v>
      </c>
      <c r="I28" s="6" t="str">
        <f>IndicatorsTable[[#This Row],[INDICATOR_CODE]]&amp;"."&amp;IndicatorsTable[[#This Row],[SUBPOLICY_CODE]]</f>
        <v>PA1.C3.T</v>
      </c>
      <c r="J28" s="6" t="s">
        <v>228</v>
      </c>
      <c r="K28" s="6" t="s">
        <v>70</v>
      </c>
      <c r="L28" s="7">
        <f t="shared" si="0"/>
        <v>27</v>
      </c>
      <c r="M28" s="6" t="s">
        <v>71</v>
      </c>
      <c r="N28" s="7">
        <f t="shared" si="1"/>
        <v>27</v>
      </c>
      <c r="O28" s="6">
        <v>1</v>
      </c>
      <c r="P28" s="6" t="s">
        <v>72</v>
      </c>
      <c r="Q28" s="6" t="s">
        <v>229</v>
      </c>
      <c r="R28" s="6"/>
      <c r="S28" s="6" t="s">
        <v>230</v>
      </c>
      <c r="T28" s="6" t="s">
        <v>231</v>
      </c>
      <c r="U28" s="50"/>
      <c r="V28" s="6"/>
      <c r="W28" s="52"/>
      <c r="X28" s="6"/>
      <c r="Y28" s="6" t="s">
        <v>232</v>
      </c>
      <c r="Z28" s="8" t="s">
        <v>232</v>
      </c>
      <c r="AA28" s="6" t="s">
        <v>233</v>
      </c>
      <c r="AB28" s="6" t="s">
        <v>79</v>
      </c>
      <c r="AC28" s="6" t="s">
        <v>80</v>
      </c>
      <c r="AD28" s="6" t="s">
        <v>81</v>
      </c>
      <c r="AE28" s="6"/>
      <c r="AF28" s="6">
        <v>-3</v>
      </c>
      <c r="AG28" s="6" t="s">
        <v>82</v>
      </c>
      <c r="AH28" s="6"/>
      <c r="AI28" s="6"/>
      <c r="AJ28" s="6"/>
      <c r="AK28" s="1"/>
      <c r="AL28"/>
      <c r="AM28" s="1">
        <v>1</v>
      </c>
      <c r="AN28" s="1">
        <f>VLOOKUP(S28,'breaks 2014'!$C$19:$H$317,3,FALSE)</f>
        <v>0</v>
      </c>
      <c r="AO28" s="1"/>
      <c r="AP28" s="1"/>
      <c r="AQ28" s="6" t="s">
        <v>234</v>
      </c>
      <c r="AR28" s="6" t="s">
        <v>84</v>
      </c>
      <c r="AS28" s="6" t="s">
        <v>85</v>
      </c>
      <c r="AT28" s="6" t="s">
        <v>235</v>
      </c>
      <c r="AU28" s="6" t="s">
        <v>236</v>
      </c>
      <c r="AV28" s="6"/>
      <c r="AW28" s="6"/>
      <c r="AX28" s="6"/>
      <c r="AY28" s="6"/>
      <c r="BQ28" s="100"/>
    </row>
    <row r="29" spans="1:69" ht="11.25" customHeight="1" x14ac:dyDescent="0.2">
      <c r="A29" s="4" t="str">
        <f>LEFT(IndicatorsTable[[#This Row],[INDICATOR_CODE]],IF(ISERROR(FIND(".",IndicatorsTable[[#This Row],[INDICATOR_CODE]],6)),FIND(".",IndicatorsTable[[#This Row],[INDICATOR_CODE]]),FIND(".",IndicatorsTable[[#This Row],[INDICATOR_CODE]],6))-1)</f>
        <v>PA1</v>
      </c>
      <c r="B29" s="5" t="str">
        <f>RIGHT(IndicatorsTable[[#This Row],[INDICATOR_CODE]],LEN(IndicatorsTable[[#This Row],[INDICATOR_CODE]])-IF(ISERROR(FIND(".",IndicatorsTable[[#This Row],[INDICATOR_CODE]],6)),FIND(".",IndicatorsTable[[#This Row],[INDICATOR_CODE]]),FIND(".",IndicatorsTable[[#This Row],[INDICATOR_CODE]],6)))</f>
        <v>C3</v>
      </c>
      <c r="C29" s="5" t="str">
        <f>IF(LEFT(IndicatorsTable[[#This Row],[OS_NB_CODE]],1)="O","Overall",IF(LEFT(IndicatorsTable[[#This Row],[OS_NB_CODE]],1)="S","Subindicator",IF(IndicatorsTable[[#This Row],[IFMAIN]] ="Main","Main",IF(LEFT(IndicatorsTable[[#This Row],[OS_NB_CODE]],1)="C","Context",""))))</f>
        <v>Context</v>
      </c>
      <c r="D29" s="6" t="s">
        <v>89</v>
      </c>
      <c r="E29" s="6" t="str">
        <f>IF(IndicatorsTable[[#This Row],[OS_NB_CODE]]="O1",VLOOKUP(IndicatorsTable[[#This Row],[POLICY_CODE]],Table7[#All],2,FALSE),"")</f>
        <v/>
      </c>
      <c r="F29" s="6" t="str">
        <f>IF(IndicatorsTable[[#This Row],[OS_NB_CODE]]="O1",VLOOKUP(IndicatorsTable[[#This Row],[POLICY_CODE]],Table7[#All],3,FALSE),"")</f>
        <v/>
      </c>
      <c r="G29" s="6" t="s">
        <v>226</v>
      </c>
      <c r="H29" s="6" t="s">
        <v>148</v>
      </c>
      <c r="I29" s="6" t="str">
        <f>IndicatorsTable[[#This Row],[INDICATOR_CODE]]&amp;"."&amp;IndicatorsTable[[#This Row],[SUBPOLICY_CODE]]</f>
        <v>PA1.C3.15-64</v>
      </c>
      <c r="J29" s="6"/>
      <c r="K29" s="6"/>
      <c r="L29" s="7">
        <f t="shared" si="0"/>
        <v>28</v>
      </c>
      <c r="M29" s="6" t="s">
        <v>71</v>
      </c>
      <c r="N29" s="7">
        <f t="shared" si="1"/>
        <v>28</v>
      </c>
      <c r="O29" s="6">
        <v>1</v>
      </c>
      <c r="P29" s="6" t="s">
        <v>72</v>
      </c>
      <c r="Q29" s="6" t="s">
        <v>237</v>
      </c>
      <c r="R29" s="6"/>
      <c r="S29" s="6" t="s">
        <v>238</v>
      </c>
      <c r="T29" s="6" t="s">
        <v>238</v>
      </c>
      <c r="U29" s="50"/>
      <c r="V29" s="6"/>
      <c r="W29" s="52"/>
      <c r="X29" s="6"/>
      <c r="Y29" s="6" t="s">
        <v>232</v>
      </c>
      <c r="Z29" s="8" t="s">
        <v>232</v>
      </c>
      <c r="AA29" s="6" t="s">
        <v>239</v>
      </c>
      <c r="AB29" s="6" t="s">
        <v>79</v>
      </c>
      <c r="AC29" s="6" t="s">
        <v>80</v>
      </c>
      <c r="AD29" s="6" t="s">
        <v>81</v>
      </c>
      <c r="AE29" s="6"/>
      <c r="AF29" s="6"/>
      <c r="AG29" s="6" t="s">
        <v>82</v>
      </c>
      <c r="AH29" s="6"/>
      <c r="AI29" s="6"/>
      <c r="AJ29" s="6"/>
      <c r="AK29" s="1"/>
      <c r="AL29"/>
      <c r="AM29" s="1">
        <v>1</v>
      </c>
      <c r="AN29" s="1">
        <f>VLOOKUP(S29,'breaks 2014'!$C$19:$H$317,3,FALSE)</f>
        <v>0</v>
      </c>
      <c r="AO29" s="1"/>
      <c r="AP29" s="1"/>
      <c r="AQ29" s="6" t="s">
        <v>240</v>
      </c>
      <c r="AR29" s="6" t="s">
        <v>84</v>
      </c>
      <c r="AS29" s="6" t="s">
        <v>85</v>
      </c>
      <c r="AT29" s="6" t="s">
        <v>121</v>
      </c>
      <c r="AU29" s="6" t="s">
        <v>152</v>
      </c>
      <c r="AV29" s="6" t="s">
        <v>153</v>
      </c>
      <c r="AW29" s="6"/>
      <c r="AX29" s="6"/>
      <c r="AY29" s="6"/>
      <c r="BQ29" s="100"/>
    </row>
    <row r="30" spans="1:69" ht="11.25" customHeight="1" x14ac:dyDescent="0.2">
      <c r="A30" s="4" t="str">
        <f>LEFT(IndicatorsTable[[#This Row],[INDICATOR_CODE]],IF(ISERROR(FIND(".",IndicatorsTable[[#This Row],[INDICATOR_CODE]],6)),FIND(".",IndicatorsTable[[#This Row],[INDICATOR_CODE]]),FIND(".",IndicatorsTable[[#This Row],[INDICATOR_CODE]],6))-1)</f>
        <v>PA1</v>
      </c>
      <c r="B30" s="5" t="str">
        <f>RIGHT(IndicatorsTable[[#This Row],[INDICATOR_CODE]],LEN(IndicatorsTable[[#This Row],[INDICATOR_CODE]])-IF(ISERROR(FIND(".",IndicatorsTable[[#This Row],[INDICATOR_CODE]],6)),FIND(".",IndicatorsTable[[#This Row],[INDICATOR_CODE]]),FIND(".",IndicatorsTable[[#This Row],[INDICATOR_CODE]],6)))</f>
        <v>C3</v>
      </c>
      <c r="C30" s="5" t="str">
        <f>IF(LEFT(IndicatorsTable[[#This Row],[OS_NB_CODE]],1)="O","Overall",IF(LEFT(IndicatorsTable[[#This Row],[OS_NB_CODE]],1)="S","Subindicator",IF(IndicatorsTable[[#This Row],[IFMAIN]] ="Main","Main",IF(LEFT(IndicatorsTable[[#This Row],[OS_NB_CODE]],1)="C","Context",""))))</f>
        <v>Context</v>
      </c>
      <c r="D30" s="6" t="s">
        <v>89</v>
      </c>
      <c r="E30" s="6" t="str">
        <f>IF(IndicatorsTable[[#This Row],[OS_NB_CODE]]="O1",VLOOKUP(IndicatorsTable[[#This Row],[POLICY_CODE]],Table7[#All],2,FALSE),"")</f>
        <v/>
      </c>
      <c r="F30" s="6" t="str">
        <f>IF(IndicatorsTable[[#This Row],[OS_NB_CODE]]="O1",VLOOKUP(IndicatorsTable[[#This Row],[POLICY_CODE]],Table7[#All],3,FALSE),"")</f>
        <v/>
      </c>
      <c r="G30" s="6" t="s">
        <v>226</v>
      </c>
      <c r="H30" s="6" t="s">
        <v>154</v>
      </c>
      <c r="I30" s="6" t="str">
        <f>IndicatorsTable[[#This Row],[INDICATOR_CODE]]&amp;"."&amp;IndicatorsTable[[#This Row],[SUBPOLICY_CODE]]</f>
        <v>PA1.C3.15-19</v>
      </c>
      <c r="J30" s="6"/>
      <c r="K30" s="6"/>
      <c r="L30" s="7">
        <f t="shared" si="0"/>
        <v>29</v>
      </c>
      <c r="M30" s="6" t="s">
        <v>71</v>
      </c>
      <c r="N30" s="7">
        <f t="shared" si="1"/>
        <v>29</v>
      </c>
      <c r="O30" s="6">
        <v>1</v>
      </c>
      <c r="P30" s="6" t="s">
        <v>72</v>
      </c>
      <c r="Q30" s="6" t="s">
        <v>241</v>
      </c>
      <c r="R30" s="6"/>
      <c r="S30" s="6" t="s">
        <v>242</v>
      </c>
      <c r="T30" s="6" t="s">
        <v>242</v>
      </c>
      <c r="U30" s="50"/>
      <c r="V30" s="6"/>
      <c r="W30" s="52"/>
      <c r="X30" s="6"/>
      <c r="Y30" s="6" t="s">
        <v>232</v>
      </c>
      <c r="Z30" s="8" t="s">
        <v>232</v>
      </c>
      <c r="AA30" s="6" t="s">
        <v>243</v>
      </c>
      <c r="AB30" s="6" t="s">
        <v>79</v>
      </c>
      <c r="AC30" s="6" t="s">
        <v>80</v>
      </c>
      <c r="AD30" s="6" t="s">
        <v>81</v>
      </c>
      <c r="AE30" s="6"/>
      <c r="AF30" s="6"/>
      <c r="AG30" s="6" t="s">
        <v>82</v>
      </c>
      <c r="AH30" s="6"/>
      <c r="AI30" s="6"/>
      <c r="AJ30" s="6"/>
      <c r="AK30" s="1"/>
      <c r="AL30"/>
      <c r="AM30" s="1">
        <v>1</v>
      </c>
      <c r="AN30" s="1">
        <f>VLOOKUP(S30,'breaks 2014'!$C$19:$H$317,3,FALSE)</f>
        <v>0</v>
      </c>
      <c r="AO30" s="1"/>
      <c r="AP30" s="1"/>
      <c r="AQ30" s="6" t="s">
        <v>240</v>
      </c>
      <c r="AR30" s="6" t="s">
        <v>84</v>
      </c>
      <c r="AS30" s="6" t="s">
        <v>85</v>
      </c>
      <c r="AT30" s="6" t="s">
        <v>121</v>
      </c>
      <c r="AU30" s="6" t="s">
        <v>152</v>
      </c>
      <c r="AV30" s="6" t="s">
        <v>158</v>
      </c>
      <c r="AW30" s="6"/>
      <c r="AX30" s="6"/>
      <c r="AY30" s="6"/>
      <c r="BQ30" s="100"/>
    </row>
    <row r="31" spans="1:69" ht="11.25" customHeight="1" x14ac:dyDescent="0.2">
      <c r="A31" s="4" t="str">
        <f>LEFT(IndicatorsTable[[#This Row],[INDICATOR_CODE]],IF(ISERROR(FIND(".",IndicatorsTable[[#This Row],[INDICATOR_CODE]],6)),FIND(".",IndicatorsTable[[#This Row],[INDICATOR_CODE]]),FIND(".",IndicatorsTable[[#This Row],[INDICATOR_CODE]],6))-1)</f>
        <v>PA1</v>
      </c>
      <c r="B31" s="5" t="str">
        <f>RIGHT(IndicatorsTable[[#This Row],[INDICATOR_CODE]],LEN(IndicatorsTable[[#This Row],[INDICATOR_CODE]])-IF(ISERROR(FIND(".",IndicatorsTable[[#This Row],[INDICATOR_CODE]],6)),FIND(".",IndicatorsTable[[#This Row],[INDICATOR_CODE]]),FIND(".",IndicatorsTable[[#This Row],[INDICATOR_CODE]],6)))</f>
        <v>C3</v>
      </c>
      <c r="C31" s="5" t="str">
        <f>IF(LEFT(IndicatorsTable[[#This Row],[OS_NB_CODE]],1)="O","Overall",IF(LEFT(IndicatorsTable[[#This Row],[OS_NB_CODE]],1)="S","Subindicator",IF(IndicatorsTable[[#This Row],[IFMAIN]] ="Main","Main",IF(LEFT(IndicatorsTable[[#This Row],[OS_NB_CODE]],1)="C","Context",""))))</f>
        <v>Context</v>
      </c>
      <c r="D31" s="6" t="s">
        <v>89</v>
      </c>
      <c r="E31" s="6" t="str">
        <f>IF(IndicatorsTable[[#This Row],[OS_NB_CODE]]="O1",VLOOKUP(IndicatorsTable[[#This Row],[POLICY_CODE]],Table7[#All],2,FALSE),"")</f>
        <v/>
      </c>
      <c r="F31" s="6" t="str">
        <f>IF(IndicatorsTable[[#This Row],[OS_NB_CODE]]="O1",VLOOKUP(IndicatorsTable[[#This Row],[POLICY_CODE]],Table7[#All],3,FALSE),"")</f>
        <v/>
      </c>
      <c r="G31" s="6" t="s">
        <v>226</v>
      </c>
      <c r="H31" s="6" t="s">
        <v>159</v>
      </c>
      <c r="I31" s="6" t="str">
        <f>IndicatorsTable[[#This Row],[INDICATOR_CODE]]&amp;"."&amp;IndicatorsTable[[#This Row],[SUBPOLICY_CODE]]</f>
        <v>PA1.C3.15-24</v>
      </c>
      <c r="J31" s="6"/>
      <c r="K31" s="6"/>
      <c r="L31" s="7">
        <f t="shared" si="0"/>
        <v>30</v>
      </c>
      <c r="M31" s="6" t="s">
        <v>71</v>
      </c>
      <c r="N31" s="7">
        <f t="shared" si="1"/>
        <v>30</v>
      </c>
      <c r="O31" s="6">
        <v>1</v>
      </c>
      <c r="P31" s="6" t="s">
        <v>72</v>
      </c>
      <c r="Q31" s="6" t="s">
        <v>244</v>
      </c>
      <c r="R31" s="6"/>
      <c r="S31" s="6" t="s">
        <v>245</v>
      </c>
      <c r="T31" s="6" t="s">
        <v>245</v>
      </c>
      <c r="U31" s="50"/>
      <c r="V31" s="6"/>
      <c r="W31" s="52"/>
      <c r="X31" s="6"/>
      <c r="Y31" s="6" t="s">
        <v>232</v>
      </c>
      <c r="Z31" s="8" t="s">
        <v>232</v>
      </c>
      <c r="AA31" s="6" t="s">
        <v>246</v>
      </c>
      <c r="AB31" s="6" t="s">
        <v>79</v>
      </c>
      <c r="AC31" s="6" t="s">
        <v>80</v>
      </c>
      <c r="AD31" s="6" t="s">
        <v>81</v>
      </c>
      <c r="AE31" s="6"/>
      <c r="AF31" s="6"/>
      <c r="AG31" s="6" t="s">
        <v>82</v>
      </c>
      <c r="AH31" s="6"/>
      <c r="AI31" s="6"/>
      <c r="AJ31" s="6"/>
      <c r="AK31" s="1"/>
      <c r="AL31"/>
      <c r="AM31" s="1">
        <v>1</v>
      </c>
      <c r="AN31" s="1">
        <f>VLOOKUP(S31,'breaks 2014'!$C$19:$H$317,3,FALSE)</f>
        <v>0</v>
      </c>
      <c r="AO31" s="1"/>
      <c r="AP31" s="1"/>
      <c r="AQ31" s="6" t="s">
        <v>240</v>
      </c>
      <c r="AR31" s="6" t="s">
        <v>84</v>
      </c>
      <c r="AS31" s="6" t="s">
        <v>85</v>
      </c>
      <c r="AT31" s="6" t="s">
        <v>121</v>
      </c>
      <c r="AU31" s="6" t="s">
        <v>152</v>
      </c>
      <c r="AV31" s="6" t="s">
        <v>163</v>
      </c>
      <c r="AW31" s="6"/>
      <c r="AX31" s="6"/>
      <c r="AY31" s="6"/>
      <c r="BQ31" s="100"/>
    </row>
    <row r="32" spans="1:69" ht="11.25" customHeight="1" x14ac:dyDescent="0.2">
      <c r="A32" s="4" t="str">
        <f>LEFT(IndicatorsTable[[#This Row],[INDICATOR_CODE]],IF(ISERROR(FIND(".",IndicatorsTable[[#This Row],[INDICATOR_CODE]],6)),FIND(".",IndicatorsTable[[#This Row],[INDICATOR_CODE]]),FIND(".",IndicatorsTable[[#This Row],[INDICATOR_CODE]],6))-1)</f>
        <v>PA1</v>
      </c>
      <c r="B32" s="5" t="str">
        <f>RIGHT(IndicatorsTable[[#This Row],[INDICATOR_CODE]],LEN(IndicatorsTable[[#This Row],[INDICATOR_CODE]])-IF(ISERROR(FIND(".",IndicatorsTable[[#This Row],[INDICATOR_CODE]],6)),FIND(".",IndicatorsTable[[#This Row],[INDICATOR_CODE]]),FIND(".",IndicatorsTable[[#This Row],[INDICATOR_CODE]],6)))</f>
        <v>C3</v>
      </c>
      <c r="C32" s="5" t="str">
        <f>IF(LEFT(IndicatorsTable[[#This Row],[OS_NB_CODE]],1)="O","Overall",IF(LEFT(IndicatorsTable[[#This Row],[OS_NB_CODE]],1)="S","Subindicator",IF(IndicatorsTable[[#This Row],[IFMAIN]] ="Main","Main",IF(LEFT(IndicatorsTable[[#This Row],[OS_NB_CODE]],1)="C","Context",""))))</f>
        <v>Context</v>
      </c>
      <c r="D32" s="6" t="s">
        <v>89</v>
      </c>
      <c r="E32" s="6" t="str">
        <f>IF(IndicatorsTable[[#This Row],[OS_NB_CODE]]="O1",VLOOKUP(IndicatorsTable[[#This Row],[POLICY_CODE]],Table7[#All],2,FALSE),"")</f>
        <v/>
      </c>
      <c r="F32" s="6" t="str">
        <f>IF(IndicatorsTable[[#This Row],[OS_NB_CODE]]="O1",VLOOKUP(IndicatorsTable[[#This Row],[POLICY_CODE]],Table7[#All],3,FALSE),"")</f>
        <v/>
      </c>
      <c r="G32" s="6" t="s">
        <v>226</v>
      </c>
      <c r="H32" s="6" t="s">
        <v>164</v>
      </c>
      <c r="I32" s="6" t="str">
        <f>IndicatorsTable[[#This Row],[INDICATOR_CODE]]&amp;"."&amp;IndicatorsTable[[#This Row],[SUBPOLICY_CODE]]</f>
        <v>PA1.C3.50-59</v>
      </c>
      <c r="J32" s="6"/>
      <c r="K32" s="6"/>
      <c r="L32" s="7">
        <f t="shared" si="0"/>
        <v>31</v>
      </c>
      <c r="M32" s="6" t="s">
        <v>71</v>
      </c>
      <c r="N32" s="7">
        <f t="shared" si="1"/>
        <v>31</v>
      </c>
      <c r="O32" s="6">
        <v>1</v>
      </c>
      <c r="P32" s="6" t="s">
        <v>72</v>
      </c>
      <c r="Q32" s="6" t="s">
        <v>247</v>
      </c>
      <c r="R32" s="6"/>
      <c r="S32" s="6" t="s">
        <v>248</v>
      </c>
      <c r="T32" s="6" t="s">
        <v>248</v>
      </c>
      <c r="U32" s="50"/>
      <c r="V32" s="6"/>
      <c r="W32" s="52"/>
      <c r="X32" s="6"/>
      <c r="Y32" s="6" t="s">
        <v>232</v>
      </c>
      <c r="Z32" s="8" t="s">
        <v>232</v>
      </c>
      <c r="AA32" s="6" t="s">
        <v>249</v>
      </c>
      <c r="AB32" s="6" t="s">
        <v>79</v>
      </c>
      <c r="AC32" s="6" t="s">
        <v>80</v>
      </c>
      <c r="AD32" s="6" t="s">
        <v>81</v>
      </c>
      <c r="AE32" s="6"/>
      <c r="AF32" s="6"/>
      <c r="AG32" s="6" t="s">
        <v>82</v>
      </c>
      <c r="AH32" s="6"/>
      <c r="AI32" s="6"/>
      <c r="AJ32" s="6"/>
      <c r="AK32" s="1"/>
      <c r="AL32"/>
      <c r="AM32" s="1">
        <v>1</v>
      </c>
      <c r="AN32" s="1">
        <f>VLOOKUP(S32,'breaks 2014'!$C$19:$H$317,3,FALSE)</f>
        <v>0</v>
      </c>
      <c r="AO32" s="1"/>
      <c r="AP32" s="1"/>
      <c r="AQ32" s="6" t="s">
        <v>240</v>
      </c>
      <c r="AR32" s="6" t="s">
        <v>84</v>
      </c>
      <c r="AS32" s="6" t="s">
        <v>85</v>
      </c>
      <c r="AT32" s="6" t="s">
        <v>121</v>
      </c>
      <c r="AU32" s="6" t="s">
        <v>152</v>
      </c>
      <c r="AV32" s="6" t="s">
        <v>168</v>
      </c>
      <c r="AW32" s="6"/>
      <c r="AX32" s="6"/>
      <c r="AY32" s="6"/>
      <c r="BQ32" s="100"/>
    </row>
    <row r="33" spans="1:69" ht="11.25" customHeight="1" x14ac:dyDescent="0.2">
      <c r="A33" s="4" t="str">
        <f>LEFT(IndicatorsTable[[#This Row],[INDICATOR_CODE]],IF(ISERROR(FIND(".",IndicatorsTable[[#This Row],[INDICATOR_CODE]],6)),FIND(".",IndicatorsTable[[#This Row],[INDICATOR_CODE]]),FIND(".",IndicatorsTable[[#This Row],[INDICATOR_CODE]],6))-1)</f>
        <v>PA1</v>
      </c>
      <c r="B33" s="5" t="str">
        <f>RIGHT(IndicatorsTable[[#This Row],[INDICATOR_CODE]],LEN(IndicatorsTable[[#This Row],[INDICATOR_CODE]])-IF(ISERROR(FIND(".",IndicatorsTable[[#This Row],[INDICATOR_CODE]],6)),FIND(".",IndicatorsTable[[#This Row],[INDICATOR_CODE]]),FIND(".",IndicatorsTable[[#This Row],[INDICATOR_CODE]],6)))</f>
        <v>C3</v>
      </c>
      <c r="C33" s="5" t="str">
        <f>IF(LEFT(IndicatorsTable[[#This Row],[OS_NB_CODE]],1)="O","Overall",IF(LEFT(IndicatorsTable[[#This Row],[OS_NB_CODE]],1)="S","Subindicator",IF(IndicatorsTable[[#This Row],[IFMAIN]] ="Main","Main",IF(LEFT(IndicatorsTable[[#This Row],[OS_NB_CODE]],1)="C","Context",""))))</f>
        <v>Context</v>
      </c>
      <c r="D33" s="6" t="s">
        <v>89</v>
      </c>
      <c r="E33" s="6" t="str">
        <f>IF(IndicatorsTable[[#This Row],[OS_NB_CODE]]="O1",VLOOKUP(IndicatorsTable[[#This Row],[POLICY_CODE]],Table7[#All],2,FALSE),"")</f>
        <v/>
      </c>
      <c r="F33" s="6" t="str">
        <f>IF(IndicatorsTable[[#This Row],[OS_NB_CODE]]="O1",VLOOKUP(IndicatorsTable[[#This Row],[POLICY_CODE]],Table7[#All],3,FALSE),"")</f>
        <v/>
      </c>
      <c r="G33" s="6" t="s">
        <v>226</v>
      </c>
      <c r="H33" s="6" t="s">
        <v>169</v>
      </c>
      <c r="I33" s="6" t="str">
        <f>IndicatorsTable[[#This Row],[INDICATOR_CODE]]&amp;"."&amp;IndicatorsTable[[#This Row],[SUBPOLICY_CODE]]</f>
        <v>PA1.C3.60-64</v>
      </c>
      <c r="J33" s="6"/>
      <c r="K33" s="6"/>
      <c r="L33" s="7">
        <f t="shared" si="0"/>
        <v>32</v>
      </c>
      <c r="M33" s="6" t="s">
        <v>71</v>
      </c>
      <c r="N33" s="7">
        <f t="shared" si="1"/>
        <v>32</v>
      </c>
      <c r="O33" s="6">
        <v>1</v>
      </c>
      <c r="P33" s="6" t="s">
        <v>72</v>
      </c>
      <c r="Q33" s="6" t="s">
        <v>250</v>
      </c>
      <c r="R33" s="6"/>
      <c r="S33" s="6" t="s">
        <v>251</v>
      </c>
      <c r="T33" s="6" t="s">
        <v>251</v>
      </c>
      <c r="U33" s="50"/>
      <c r="V33" s="6"/>
      <c r="W33" s="52"/>
      <c r="X33" s="6"/>
      <c r="Y33" s="6" t="s">
        <v>232</v>
      </c>
      <c r="Z33" s="8" t="s">
        <v>232</v>
      </c>
      <c r="AA33" s="6" t="s">
        <v>252</v>
      </c>
      <c r="AB33" s="6" t="s">
        <v>79</v>
      </c>
      <c r="AC33" s="6" t="s">
        <v>80</v>
      </c>
      <c r="AD33" s="6" t="s">
        <v>81</v>
      </c>
      <c r="AE33" s="6"/>
      <c r="AF33" s="6"/>
      <c r="AG33" s="6" t="s">
        <v>82</v>
      </c>
      <c r="AH33" s="6"/>
      <c r="AI33" s="6"/>
      <c r="AJ33" s="6"/>
      <c r="AK33" s="1"/>
      <c r="AL33"/>
      <c r="AM33" s="1">
        <v>1</v>
      </c>
      <c r="AN33" s="1">
        <f>VLOOKUP(S33,'breaks 2014'!$C$19:$H$317,3,FALSE)</f>
        <v>0</v>
      </c>
      <c r="AO33" s="1"/>
      <c r="AP33" s="1"/>
      <c r="AQ33" s="6" t="s">
        <v>240</v>
      </c>
      <c r="AR33" s="6" t="s">
        <v>84</v>
      </c>
      <c r="AS33" s="6" t="s">
        <v>85</v>
      </c>
      <c r="AT33" s="6" t="s">
        <v>121</v>
      </c>
      <c r="AU33" s="6" t="s">
        <v>152</v>
      </c>
      <c r="AV33" s="6" t="s">
        <v>173</v>
      </c>
      <c r="AW33" s="6"/>
      <c r="AX33" s="6"/>
      <c r="AY33" s="6"/>
      <c r="BQ33" s="100"/>
    </row>
    <row r="34" spans="1:69" ht="11.25" customHeight="1" x14ac:dyDescent="0.2">
      <c r="A34" s="4" t="str">
        <f>LEFT(IndicatorsTable[[#This Row],[INDICATOR_CODE]],IF(ISERROR(FIND(".",IndicatorsTable[[#This Row],[INDICATOR_CODE]],6)),FIND(".",IndicatorsTable[[#This Row],[INDICATOR_CODE]]),FIND(".",IndicatorsTable[[#This Row],[INDICATOR_CODE]],6))-1)</f>
        <v>PA1</v>
      </c>
      <c r="B34" s="5" t="str">
        <f>RIGHT(IndicatorsTable[[#This Row],[INDICATOR_CODE]],LEN(IndicatorsTable[[#This Row],[INDICATOR_CODE]])-IF(ISERROR(FIND(".",IndicatorsTable[[#This Row],[INDICATOR_CODE]],6)),FIND(".",IndicatorsTable[[#This Row],[INDICATOR_CODE]]),FIND(".",IndicatorsTable[[#This Row],[INDICATOR_CODE]],6)))</f>
        <v>C3</v>
      </c>
      <c r="C34" s="5" t="str">
        <f>IF(LEFT(IndicatorsTable[[#This Row],[OS_NB_CODE]],1)="O","Overall",IF(LEFT(IndicatorsTable[[#This Row],[OS_NB_CODE]],1)="S","Subindicator",IF(IndicatorsTable[[#This Row],[IFMAIN]] ="Main","Main",IF(LEFT(IndicatorsTable[[#This Row],[OS_NB_CODE]],1)="C","Context",""))))</f>
        <v>Context</v>
      </c>
      <c r="D34" s="6" t="s">
        <v>89</v>
      </c>
      <c r="E34" s="6" t="str">
        <f>IF(IndicatorsTable[[#This Row],[OS_NB_CODE]]="O1",VLOOKUP(IndicatorsTable[[#This Row],[POLICY_CODE]],Table7[#All],2,FALSE),"")</f>
        <v/>
      </c>
      <c r="F34" s="6" t="str">
        <f>IF(IndicatorsTable[[#This Row],[OS_NB_CODE]]="O1",VLOOKUP(IndicatorsTable[[#This Row],[POLICY_CODE]],Table7[#All],3,FALSE),"")</f>
        <v/>
      </c>
      <c r="G34" s="6" t="s">
        <v>226</v>
      </c>
      <c r="H34" s="6" t="s">
        <v>174</v>
      </c>
      <c r="I34" s="6" t="str">
        <f>IndicatorsTable[[#This Row],[INDICATOR_CODE]]&amp;"."&amp;IndicatorsTable[[#This Row],[SUBPOLICY_CODE]]</f>
        <v>PA1.C3.65-69</v>
      </c>
      <c r="J34" s="6"/>
      <c r="K34" s="6"/>
      <c r="L34" s="7">
        <f t="shared" si="0"/>
        <v>33</v>
      </c>
      <c r="M34" s="6" t="s">
        <v>71</v>
      </c>
      <c r="N34" s="7">
        <f t="shared" si="1"/>
        <v>33</v>
      </c>
      <c r="O34" s="6">
        <v>1</v>
      </c>
      <c r="P34" s="6" t="s">
        <v>72</v>
      </c>
      <c r="Q34" s="6" t="s">
        <v>253</v>
      </c>
      <c r="R34" s="6"/>
      <c r="S34" s="6" t="s">
        <v>254</v>
      </c>
      <c r="T34" s="6" t="s">
        <v>254</v>
      </c>
      <c r="U34" s="50"/>
      <c r="V34" s="6"/>
      <c r="W34" s="52"/>
      <c r="X34" s="6"/>
      <c r="Y34" s="6" t="s">
        <v>232</v>
      </c>
      <c r="Z34" s="8" t="s">
        <v>232</v>
      </c>
      <c r="AA34" s="6" t="s">
        <v>255</v>
      </c>
      <c r="AB34" s="6" t="s">
        <v>79</v>
      </c>
      <c r="AC34" s="6" t="s">
        <v>80</v>
      </c>
      <c r="AD34" s="6" t="s">
        <v>81</v>
      </c>
      <c r="AE34" s="6"/>
      <c r="AF34" s="6"/>
      <c r="AG34" s="6" t="s">
        <v>82</v>
      </c>
      <c r="AH34" s="6"/>
      <c r="AI34" s="6"/>
      <c r="AJ34" s="6"/>
      <c r="AK34" s="1"/>
      <c r="AL34"/>
      <c r="AM34" s="1">
        <v>1</v>
      </c>
      <c r="AN34" s="1">
        <f>VLOOKUP(S34,'breaks 2014'!$C$19:$H$317,3,FALSE)</f>
        <v>0</v>
      </c>
      <c r="AO34" s="1"/>
      <c r="AP34" s="1"/>
      <c r="AQ34" s="6" t="s">
        <v>240</v>
      </c>
      <c r="AR34" s="6" t="s">
        <v>84</v>
      </c>
      <c r="AS34" s="6" t="s">
        <v>85</v>
      </c>
      <c r="AT34" s="6" t="s">
        <v>121</v>
      </c>
      <c r="AU34" s="6" t="s">
        <v>152</v>
      </c>
      <c r="AV34" s="6" t="s">
        <v>178</v>
      </c>
      <c r="AW34" s="6"/>
      <c r="AX34" s="6"/>
      <c r="AY34" s="6"/>
      <c r="BQ34" s="100"/>
    </row>
    <row r="35" spans="1:69" ht="11.25" customHeight="1" x14ac:dyDescent="0.2">
      <c r="A35" s="4" t="str">
        <f>LEFT(IndicatorsTable[[#This Row],[INDICATOR_CODE]],IF(ISERROR(FIND(".",IndicatorsTable[[#This Row],[INDICATOR_CODE]],6)),FIND(".",IndicatorsTable[[#This Row],[INDICATOR_CODE]]),FIND(".",IndicatorsTable[[#This Row],[INDICATOR_CODE]],6))-1)</f>
        <v>PA1</v>
      </c>
      <c r="B35" s="5" t="str">
        <f>RIGHT(IndicatorsTable[[#This Row],[INDICATOR_CODE]],LEN(IndicatorsTable[[#This Row],[INDICATOR_CODE]])-IF(ISERROR(FIND(".",IndicatorsTable[[#This Row],[INDICATOR_CODE]],6)),FIND(".",IndicatorsTable[[#This Row],[INDICATOR_CODE]]),FIND(".",IndicatorsTable[[#This Row],[INDICATOR_CODE]],6)))</f>
        <v>C3</v>
      </c>
      <c r="C35" s="5" t="str">
        <f>IF(LEFT(IndicatorsTable[[#This Row],[OS_NB_CODE]],1)="O","Overall",IF(LEFT(IndicatorsTable[[#This Row],[OS_NB_CODE]],1)="S","Subindicator",IF(IndicatorsTable[[#This Row],[IFMAIN]] ="Main","Main",IF(LEFT(IndicatorsTable[[#This Row],[OS_NB_CODE]],1)="C","Context",""))))</f>
        <v>Context</v>
      </c>
      <c r="D35" s="6" t="s">
        <v>89</v>
      </c>
      <c r="E35" s="6" t="str">
        <f>IF(IndicatorsTable[[#This Row],[OS_NB_CODE]]="O1",VLOOKUP(IndicatorsTable[[#This Row],[POLICY_CODE]],Table7[#All],2,FALSE),"")</f>
        <v/>
      </c>
      <c r="F35" s="6" t="str">
        <f>IF(IndicatorsTable[[#This Row],[OS_NB_CODE]]="O1",VLOOKUP(IndicatorsTable[[#This Row],[POLICY_CODE]],Table7[#All],3,FALSE),"")</f>
        <v/>
      </c>
      <c r="G35" s="6" t="s">
        <v>226</v>
      </c>
      <c r="H35" s="6" t="s">
        <v>179</v>
      </c>
      <c r="I35" s="6" t="str">
        <f>IndicatorsTable[[#This Row],[INDICATOR_CODE]]&amp;"."&amp;IndicatorsTable[[#This Row],[SUBPOLICY_CODE]]</f>
        <v>PA1.C3.15-64.M</v>
      </c>
      <c r="J35" s="6"/>
      <c r="K35" s="6"/>
      <c r="L35" s="7">
        <f t="shared" si="0"/>
        <v>34</v>
      </c>
      <c r="M35" s="6" t="s">
        <v>71</v>
      </c>
      <c r="N35" s="7">
        <f t="shared" si="1"/>
        <v>34</v>
      </c>
      <c r="O35" s="6">
        <v>1</v>
      </c>
      <c r="P35" s="6" t="s">
        <v>72</v>
      </c>
      <c r="Q35" s="6" t="s">
        <v>256</v>
      </c>
      <c r="R35" s="6"/>
      <c r="S35" s="6" t="s">
        <v>257</v>
      </c>
      <c r="T35" s="6" t="s">
        <v>257</v>
      </c>
      <c r="U35" s="50"/>
      <c r="V35" s="6"/>
      <c r="W35" s="52"/>
      <c r="X35" s="6"/>
      <c r="Y35" s="6" t="s">
        <v>232</v>
      </c>
      <c r="Z35" s="8" t="s">
        <v>232</v>
      </c>
      <c r="AA35" s="6" t="s">
        <v>258</v>
      </c>
      <c r="AB35" s="6" t="s">
        <v>79</v>
      </c>
      <c r="AC35" s="6" t="s">
        <v>80</v>
      </c>
      <c r="AD35" s="6" t="s">
        <v>81</v>
      </c>
      <c r="AE35" s="6"/>
      <c r="AF35" s="6"/>
      <c r="AG35" s="6" t="s">
        <v>82</v>
      </c>
      <c r="AH35" s="6"/>
      <c r="AI35" s="6"/>
      <c r="AJ35" s="6"/>
      <c r="AK35" s="1"/>
      <c r="AL35"/>
      <c r="AM35" s="1">
        <v>1</v>
      </c>
      <c r="AN35" s="1">
        <f>VLOOKUP(S35,'breaks 2014'!$C$19:$H$317,3,FALSE)</f>
        <v>0</v>
      </c>
      <c r="AO35" s="1"/>
      <c r="AP35" s="1"/>
      <c r="AQ35" s="6" t="s">
        <v>240</v>
      </c>
      <c r="AR35" s="6" t="s">
        <v>84</v>
      </c>
      <c r="AS35" s="6" t="s">
        <v>98</v>
      </c>
      <c r="AT35" s="6" t="s">
        <v>121</v>
      </c>
      <c r="AU35" s="6" t="s">
        <v>152</v>
      </c>
      <c r="AV35" s="6" t="s">
        <v>153</v>
      </c>
      <c r="AW35" s="6"/>
      <c r="AX35" s="6"/>
      <c r="AY35" s="6"/>
      <c r="BQ35" s="100"/>
    </row>
    <row r="36" spans="1:69" ht="11.25" customHeight="1" x14ac:dyDescent="0.2">
      <c r="A36" s="4" t="str">
        <f>LEFT(IndicatorsTable[[#This Row],[INDICATOR_CODE]],IF(ISERROR(FIND(".",IndicatorsTable[[#This Row],[INDICATOR_CODE]],6)),FIND(".",IndicatorsTable[[#This Row],[INDICATOR_CODE]]),FIND(".",IndicatorsTable[[#This Row],[INDICATOR_CODE]],6))-1)</f>
        <v>PA1</v>
      </c>
      <c r="B36" s="5" t="str">
        <f>RIGHT(IndicatorsTable[[#This Row],[INDICATOR_CODE]],LEN(IndicatorsTable[[#This Row],[INDICATOR_CODE]])-IF(ISERROR(FIND(".",IndicatorsTable[[#This Row],[INDICATOR_CODE]],6)),FIND(".",IndicatorsTable[[#This Row],[INDICATOR_CODE]]),FIND(".",IndicatorsTable[[#This Row],[INDICATOR_CODE]],6)))</f>
        <v>C3</v>
      </c>
      <c r="C36" s="5" t="str">
        <f>IF(LEFT(IndicatorsTable[[#This Row],[OS_NB_CODE]],1)="O","Overall",IF(LEFT(IndicatorsTable[[#This Row],[OS_NB_CODE]],1)="S","Subindicator",IF(IndicatorsTable[[#This Row],[IFMAIN]] ="Main","Main",IF(LEFT(IndicatorsTable[[#This Row],[OS_NB_CODE]],1)="C","Context",""))))</f>
        <v>Context</v>
      </c>
      <c r="D36" s="6" t="s">
        <v>89</v>
      </c>
      <c r="E36" s="6" t="str">
        <f>IF(IndicatorsTable[[#This Row],[OS_NB_CODE]]="O1",VLOOKUP(IndicatorsTable[[#This Row],[POLICY_CODE]],Table7[#All],2,FALSE),"")</f>
        <v/>
      </c>
      <c r="F36" s="6" t="str">
        <f>IF(IndicatorsTable[[#This Row],[OS_NB_CODE]]="O1",VLOOKUP(IndicatorsTable[[#This Row],[POLICY_CODE]],Table7[#All],3,FALSE),"")</f>
        <v/>
      </c>
      <c r="G36" s="6" t="s">
        <v>226</v>
      </c>
      <c r="H36" s="6" t="s">
        <v>183</v>
      </c>
      <c r="I36" s="6" t="str">
        <f>IndicatorsTable[[#This Row],[INDICATOR_CODE]]&amp;"."&amp;IndicatorsTable[[#This Row],[SUBPOLICY_CODE]]</f>
        <v>PA1.C3.15-19.M</v>
      </c>
      <c r="J36" s="6"/>
      <c r="K36" s="6"/>
      <c r="L36" s="7">
        <f t="shared" si="0"/>
        <v>35</v>
      </c>
      <c r="M36" s="6" t="s">
        <v>71</v>
      </c>
      <c r="N36" s="7">
        <f t="shared" si="1"/>
        <v>35</v>
      </c>
      <c r="O36" s="6">
        <v>1</v>
      </c>
      <c r="P36" s="6" t="s">
        <v>72</v>
      </c>
      <c r="Q36" s="6" t="s">
        <v>259</v>
      </c>
      <c r="R36" s="6"/>
      <c r="S36" s="6" t="s">
        <v>260</v>
      </c>
      <c r="T36" s="6" t="s">
        <v>260</v>
      </c>
      <c r="U36" s="50"/>
      <c r="V36" s="6"/>
      <c r="W36" s="52"/>
      <c r="X36" s="6"/>
      <c r="Y36" s="6" t="s">
        <v>232</v>
      </c>
      <c r="Z36" s="8" t="s">
        <v>232</v>
      </c>
      <c r="AA36" s="6" t="s">
        <v>261</v>
      </c>
      <c r="AB36" s="6" t="s">
        <v>79</v>
      </c>
      <c r="AC36" s="6" t="s">
        <v>80</v>
      </c>
      <c r="AD36" s="6" t="s">
        <v>81</v>
      </c>
      <c r="AE36" s="6"/>
      <c r="AF36" s="6"/>
      <c r="AG36" s="6" t="s">
        <v>82</v>
      </c>
      <c r="AH36" s="6"/>
      <c r="AI36" s="6"/>
      <c r="AJ36" s="6"/>
      <c r="AK36" s="1"/>
      <c r="AL36"/>
      <c r="AM36" s="1">
        <v>1</v>
      </c>
      <c r="AN36" s="1">
        <f>VLOOKUP(S36,'breaks 2014'!$C$19:$H$317,3,FALSE)</f>
        <v>0</v>
      </c>
      <c r="AO36" s="1"/>
      <c r="AP36" s="1"/>
      <c r="AQ36" s="6" t="s">
        <v>240</v>
      </c>
      <c r="AR36" s="6" t="s">
        <v>84</v>
      </c>
      <c r="AS36" s="6" t="s">
        <v>98</v>
      </c>
      <c r="AT36" s="6" t="s">
        <v>121</v>
      </c>
      <c r="AU36" s="6" t="s">
        <v>152</v>
      </c>
      <c r="AV36" s="6" t="s">
        <v>158</v>
      </c>
      <c r="AW36" s="6"/>
      <c r="AX36" s="6"/>
      <c r="AY36" s="6"/>
      <c r="BQ36" s="100"/>
    </row>
    <row r="37" spans="1:69" ht="11.25" customHeight="1" x14ac:dyDescent="0.2">
      <c r="A37" s="4" t="str">
        <f>LEFT(IndicatorsTable[[#This Row],[INDICATOR_CODE]],IF(ISERROR(FIND(".",IndicatorsTable[[#This Row],[INDICATOR_CODE]],6)),FIND(".",IndicatorsTable[[#This Row],[INDICATOR_CODE]]),FIND(".",IndicatorsTable[[#This Row],[INDICATOR_CODE]],6))-1)</f>
        <v>PA1</v>
      </c>
      <c r="B37" s="5" t="str">
        <f>RIGHT(IndicatorsTable[[#This Row],[INDICATOR_CODE]],LEN(IndicatorsTable[[#This Row],[INDICATOR_CODE]])-IF(ISERROR(FIND(".",IndicatorsTable[[#This Row],[INDICATOR_CODE]],6)),FIND(".",IndicatorsTable[[#This Row],[INDICATOR_CODE]]),FIND(".",IndicatorsTable[[#This Row],[INDICATOR_CODE]],6)))</f>
        <v>C3</v>
      </c>
      <c r="C37" s="5" t="str">
        <f>IF(LEFT(IndicatorsTable[[#This Row],[OS_NB_CODE]],1)="O","Overall",IF(LEFT(IndicatorsTable[[#This Row],[OS_NB_CODE]],1)="S","Subindicator",IF(IndicatorsTable[[#This Row],[IFMAIN]] ="Main","Main",IF(LEFT(IndicatorsTable[[#This Row],[OS_NB_CODE]],1)="C","Context",""))))</f>
        <v>Context</v>
      </c>
      <c r="D37" s="6" t="s">
        <v>89</v>
      </c>
      <c r="E37" s="6" t="str">
        <f>IF(IndicatorsTable[[#This Row],[OS_NB_CODE]]="O1",VLOOKUP(IndicatorsTable[[#This Row],[POLICY_CODE]],Table7[#All],2,FALSE),"")</f>
        <v/>
      </c>
      <c r="F37" s="6" t="str">
        <f>IF(IndicatorsTable[[#This Row],[OS_NB_CODE]]="O1",VLOOKUP(IndicatorsTable[[#This Row],[POLICY_CODE]],Table7[#All],3,FALSE),"")</f>
        <v/>
      </c>
      <c r="G37" s="6" t="s">
        <v>226</v>
      </c>
      <c r="H37" s="6" t="s">
        <v>187</v>
      </c>
      <c r="I37" s="6" t="str">
        <f>IndicatorsTable[[#This Row],[INDICATOR_CODE]]&amp;"."&amp;IndicatorsTable[[#This Row],[SUBPOLICY_CODE]]</f>
        <v>PA1.C3.15-24.M</v>
      </c>
      <c r="J37" s="6"/>
      <c r="K37" s="6"/>
      <c r="L37" s="7">
        <f t="shared" si="0"/>
        <v>36</v>
      </c>
      <c r="M37" s="6" t="s">
        <v>71</v>
      </c>
      <c r="N37" s="7">
        <f t="shared" si="1"/>
        <v>36</v>
      </c>
      <c r="O37" s="6">
        <v>1</v>
      </c>
      <c r="P37" s="6" t="s">
        <v>72</v>
      </c>
      <c r="Q37" s="6" t="s">
        <v>262</v>
      </c>
      <c r="R37" s="6"/>
      <c r="S37" s="6" t="s">
        <v>263</v>
      </c>
      <c r="T37" s="6" t="s">
        <v>263</v>
      </c>
      <c r="U37" s="50"/>
      <c r="V37" s="6"/>
      <c r="W37" s="52"/>
      <c r="X37" s="6"/>
      <c r="Y37" s="6" t="s">
        <v>232</v>
      </c>
      <c r="Z37" s="8" t="s">
        <v>232</v>
      </c>
      <c r="AA37" s="6" t="s">
        <v>264</v>
      </c>
      <c r="AB37" s="6" t="s">
        <v>79</v>
      </c>
      <c r="AC37" s="6" t="s">
        <v>80</v>
      </c>
      <c r="AD37" s="6" t="s">
        <v>81</v>
      </c>
      <c r="AE37" s="6"/>
      <c r="AF37" s="6"/>
      <c r="AG37" s="6" t="s">
        <v>82</v>
      </c>
      <c r="AH37" s="6"/>
      <c r="AI37" s="6"/>
      <c r="AJ37" s="6"/>
      <c r="AK37" s="1"/>
      <c r="AL37"/>
      <c r="AM37" s="1">
        <v>1</v>
      </c>
      <c r="AN37" s="1">
        <f>VLOOKUP(S37,'breaks 2014'!$C$19:$H$317,3,FALSE)</f>
        <v>0</v>
      </c>
      <c r="AO37" s="1"/>
      <c r="AP37" s="1"/>
      <c r="AQ37" s="6" t="s">
        <v>240</v>
      </c>
      <c r="AR37" s="6" t="s">
        <v>84</v>
      </c>
      <c r="AS37" s="6" t="s">
        <v>98</v>
      </c>
      <c r="AT37" s="6" t="s">
        <v>121</v>
      </c>
      <c r="AU37" s="6" t="s">
        <v>152</v>
      </c>
      <c r="AV37" s="6" t="s">
        <v>163</v>
      </c>
      <c r="AW37" s="6"/>
      <c r="AX37" s="6"/>
      <c r="AY37" s="6"/>
      <c r="BQ37" s="100"/>
    </row>
    <row r="38" spans="1:69" ht="11.25" customHeight="1" x14ac:dyDescent="0.2">
      <c r="A38" s="4" t="str">
        <f>LEFT(IndicatorsTable[[#This Row],[INDICATOR_CODE]],IF(ISERROR(FIND(".",IndicatorsTable[[#This Row],[INDICATOR_CODE]],6)),FIND(".",IndicatorsTable[[#This Row],[INDICATOR_CODE]]),FIND(".",IndicatorsTable[[#This Row],[INDICATOR_CODE]],6))-1)</f>
        <v>PA1</v>
      </c>
      <c r="B38" s="5" t="str">
        <f>RIGHT(IndicatorsTable[[#This Row],[INDICATOR_CODE]],LEN(IndicatorsTable[[#This Row],[INDICATOR_CODE]])-IF(ISERROR(FIND(".",IndicatorsTable[[#This Row],[INDICATOR_CODE]],6)),FIND(".",IndicatorsTable[[#This Row],[INDICATOR_CODE]]),FIND(".",IndicatorsTable[[#This Row],[INDICATOR_CODE]],6)))</f>
        <v>C3</v>
      </c>
      <c r="C38" s="5" t="str">
        <f>IF(LEFT(IndicatorsTable[[#This Row],[OS_NB_CODE]],1)="O","Overall",IF(LEFT(IndicatorsTable[[#This Row],[OS_NB_CODE]],1)="S","Subindicator",IF(IndicatorsTable[[#This Row],[IFMAIN]] ="Main","Main",IF(LEFT(IndicatorsTable[[#This Row],[OS_NB_CODE]],1)="C","Context",""))))</f>
        <v>Context</v>
      </c>
      <c r="D38" s="6" t="s">
        <v>89</v>
      </c>
      <c r="E38" s="6" t="str">
        <f>IF(IndicatorsTable[[#This Row],[OS_NB_CODE]]="O1",VLOOKUP(IndicatorsTable[[#This Row],[POLICY_CODE]],Table7[#All],2,FALSE),"")</f>
        <v/>
      </c>
      <c r="F38" s="6" t="str">
        <f>IF(IndicatorsTable[[#This Row],[OS_NB_CODE]]="O1",VLOOKUP(IndicatorsTable[[#This Row],[POLICY_CODE]],Table7[#All],3,FALSE),"")</f>
        <v/>
      </c>
      <c r="G38" s="6" t="s">
        <v>226</v>
      </c>
      <c r="H38" s="6" t="s">
        <v>191</v>
      </c>
      <c r="I38" s="6" t="str">
        <f>IndicatorsTable[[#This Row],[INDICATOR_CODE]]&amp;"."&amp;IndicatorsTable[[#This Row],[SUBPOLICY_CODE]]</f>
        <v>PA1.C3.50-59.M</v>
      </c>
      <c r="J38" s="6"/>
      <c r="K38" s="6"/>
      <c r="L38" s="7">
        <f t="shared" si="0"/>
        <v>37</v>
      </c>
      <c r="M38" s="6" t="s">
        <v>71</v>
      </c>
      <c r="N38" s="7">
        <f t="shared" si="1"/>
        <v>37</v>
      </c>
      <c r="O38" s="6">
        <v>1</v>
      </c>
      <c r="P38" s="6" t="s">
        <v>72</v>
      </c>
      <c r="Q38" s="6" t="s">
        <v>265</v>
      </c>
      <c r="R38" s="6"/>
      <c r="S38" s="6" t="s">
        <v>266</v>
      </c>
      <c r="T38" s="6" t="s">
        <v>266</v>
      </c>
      <c r="U38" s="50"/>
      <c r="V38" s="6"/>
      <c r="W38" s="52"/>
      <c r="X38" s="6"/>
      <c r="Y38" s="6" t="s">
        <v>232</v>
      </c>
      <c r="Z38" s="8" t="s">
        <v>232</v>
      </c>
      <c r="AA38" s="6" t="s">
        <v>267</v>
      </c>
      <c r="AB38" s="6" t="s">
        <v>79</v>
      </c>
      <c r="AC38" s="6" t="s">
        <v>80</v>
      </c>
      <c r="AD38" s="6" t="s">
        <v>81</v>
      </c>
      <c r="AE38" s="6"/>
      <c r="AF38" s="6"/>
      <c r="AG38" s="6" t="s">
        <v>82</v>
      </c>
      <c r="AH38" s="6"/>
      <c r="AI38" s="6"/>
      <c r="AJ38" s="6"/>
      <c r="AK38" s="1"/>
      <c r="AL38"/>
      <c r="AM38" s="1">
        <v>1</v>
      </c>
      <c r="AN38" s="1">
        <f>VLOOKUP(S38,'breaks 2014'!$C$19:$H$317,3,FALSE)</f>
        <v>0</v>
      </c>
      <c r="AO38" s="1"/>
      <c r="AP38" s="1"/>
      <c r="AQ38" s="6" t="s">
        <v>240</v>
      </c>
      <c r="AR38" s="6" t="s">
        <v>84</v>
      </c>
      <c r="AS38" s="6" t="s">
        <v>98</v>
      </c>
      <c r="AT38" s="6" t="s">
        <v>121</v>
      </c>
      <c r="AU38" s="6" t="s">
        <v>152</v>
      </c>
      <c r="AV38" s="6" t="s">
        <v>168</v>
      </c>
      <c r="AW38" s="6"/>
      <c r="AX38" s="6"/>
      <c r="AY38" s="6"/>
      <c r="BQ38" s="100"/>
    </row>
    <row r="39" spans="1:69" ht="11.25" customHeight="1" x14ac:dyDescent="0.2">
      <c r="A39" s="4" t="str">
        <f>LEFT(IndicatorsTable[[#This Row],[INDICATOR_CODE]],IF(ISERROR(FIND(".",IndicatorsTable[[#This Row],[INDICATOR_CODE]],6)),FIND(".",IndicatorsTable[[#This Row],[INDICATOR_CODE]]),FIND(".",IndicatorsTable[[#This Row],[INDICATOR_CODE]],6))-1)</f>
        <v>PA1</v>
      </c>
      <c r="B39" s="5" t="str">
        <f>RIGHT(IndicatorsTable[[#This Row],[INDICATOR_CODE]],LEN(IndicatorsTable[[#This Row],[INDICATOR_CODE]])-IF(ISERROR(FIND(".",IndicatorsTable[[#This Row],[INDICATOR_CODE]],6)),FIND(".",IndicatorsTable[[#This Row],[INDICATOR_CODE]]),FIND(".",IndicatorsTable[[#This Row],[INDICATOR_CODE]],6)))</f>
        <v>C3</v>
      </c>
      <c r="C39" s="5" t="str">
        <f>IF(LEFT(IndicatorsTable[[#This Row],[OS_NB_CODE]],1)="O","Overall",IF(LEFT(IndicatorsTable[[#This Row],[OS_NB_CODE]],1)="S","Subindicator",IF(IndicatorsTable[[#This Row],[IFMAIN]] ="Main","Main",IF(LEFT(IndicatorsTable[[#This Row],[OS_NB_CODE]],1)="C","Context",""))))</f>
        <v>Context</v>
      </c>
      <c r="D39" s="6" t="s">
        <v>89</v>
      </c>
      <c r="E39" s="6" t="str">
        <f>IF(IndicatorsTable[[#This Row],[OS_NB_CODE]]="O1",VLOOKUP(IndicatorsTable[[#This Row],[POLICY_CODE]],Table7[#All],2,FALSE),"")</f>
        <v/>
      </c>
      <c r="F39" s="6" t="str">
        <f>IF(IndicatorsTable[[#This Row],[OS_NB_CODE]]="O1",VLOOKUP(IndicatorsTable[[#This Row],[POLICY_CODE]],Table7[#All],3,FALSE),"")</f>
        <v/>
      </c>
      <c r="G39" s="6" t="s">
        <v>226</v>
      </c>
      <c r="H39" s="6" t="s">
        <v>195</v>
      </c>
      <c r="I39" s="6" t="str">
        <f>IndicatorsTable[[#This Row],[INDICATOR_CODE]]&amp;"."&amp;IndicatorsTable[[#This Row],[SUBPOLICY_CODE]]</f>
        <v>PA1.C3.60-64.M</v>
      </c>
      <c r="J39" s="6"/>
      <c r="K39" s="6"/>
      <c r="L39" s="7">
        <f t="shared" si="0"/>
        <v>38</v>
      </c>
      <c r="M39" s="6" t="s">
        <v>71</v>
      </c>
      <c r="N39" s="7">
        <f t="shared" si="1"/>
        <v>38</v>
      </c>
      <c r="O39" s="6">
        <v>1</v>
      </c>
      <c r="P39" s="6" t="s">
        <v>72</v>
      </c>
      <c r="Q39" s="6" t="s">
        <v>268</v>
      </c>
      <c r="R39" s="6"/>
      <c r="S39" s="6" t="s">
        <v>269</v>
      </c>
      <c r="T39" s="6" t="s">
        <v>269</v>
      </c>
      <c r="U39" s="50"/>
      <c r="V39" s="6"/>
      <c r="W39" s="52"/>
      <c r="X39" s="6"/>
      <c r="Y39" s="6" t="s">
        <v>232</v>
      </c>
      <c r="Z39" s="8" t="s">
        <v>232</v>
      </c>
      <c r="AA39" s="6" t="s">
        <v>270</v>
      </c>
      <c r="AB39" s="6" t="s">
        <v>79</v>
      </c>
      <c r="AC39" s="6" t="s">
        <v>80</v>
      </c>
      <c r="AD39" s="6" t="s">
        <v>81</v>
      </c>
      <c r="AE39" s="6"/>
      <c r="AF39" s="6"/>
      <c r="AG39" s="6" t="s">
        <v>82</v>
      </c>
      <c r="AH39" s="6"/>
      <c r="AI39" s="6"/>
      <c r="AJ39" s="6"/>
      <c r="AK39" s="1"/>
      <c r="AL39"/>
      <c r="AM39" s="1">
        <v>1</v>
      </c>
      <c r="AN39" s="1">
        <f>VLOOKUP(S39,'breaks 2014'!$C$19:$H$317,3,FALSE)</f>
        <v>0</v>
      </c>
      <c r="AO39" s="1"/>
      <c r="AP39" s="1"/>
      <c r="AQ39" s="6" t="s">
        <v>240</v>
      </c>
      <c r="AR39" s="6" t="s">
        <v>84</v>
      </c>
      <c r="AS39" s="6" t="s">
        <v>98</v>
      </c>
      <c r="AT39" s="6" t="s">
        <v>121</v>
      </c>
      <c r="AU39" s="6" t="s">
        <v>152</v>
      </c>
      <c r="AV39" s="6" t="s">
        <v>173</v>
      </c>
      <c r="AW39" s="6"/>
      <c r="AX39" s="6"/>
      <c r="AY39" s="6"/>
      <c r="BQ39" s="100"/>
    </row>
    <row r="40" spans="1:69" ht="11.25" customHeight="1" x14ac:dyDescent="0.2">
      <c r="A40" s="4" t="str">
        <f>LEFT(IndicatorsTable[[#This Row],[INDICATOR_CODE]],IF(ISERROR(FIND(".",IndicatorsTable[[#This Row],[INDICATOR_CODE]],6)),FIND(".",IndicatorsTable[[#This Row],[INDICATOR_CODE]]),FIND(".",IndicatorsTable[[#This Row],[INDICATOR_CODE]],6))-1)</f>
        <v>PA1</v>
      </c>
      <c r="B40" s="5" t="str">
        <f>RIGHT(IndicatorsTable[[#This Row],[INDICATOR_CODE]],LEN(IndicatorsTable[[#This Row],[INDICATOR_CODE]])-IF(ISERROR(FIND(".",IndicatorsTable[[#This Row],[INDICATOR_CODE]],6)),FIND(".",IndicatorsTable[[#This Row],[INDICATOR_CODE]]),FIND(".",IndicatorsTable[[#This Row],[INDICATOR_CODE]],6)))</f>
        <v>C3</v>
      </c>
      <c r="C40" s="5" t="str">
        <f>IF(LEFT(IndicatorsTable[[#This Row],[OS_NB_CODE]],1)="O","Overall",IF(LEFT(IndicatorsTable[[#This Row],[OS_NB_CODE]],1)="S","Subindicator",IF(IndicatorsTable[[#This Row],[IFMAIN]] ="Main","Main",IF(LEFT(IndicatorsTable[[#This Row],[OS_NB_CODE]],1)="C","Context",""))))</f>
        <v>Context</v>
      </c>
      <c r="D40" s="6" t="s">
        <v>89</v>
      </c>
      <c r="E40" s="6" t="str">
        <f>IF(IndicatorsTable[[#This Row],[OS_NB_CODE]]="O1",VLOOKUP(IndicatorsTable[[#This Row],[POLICY_CODE]],Table7[#All],2,FALSE),"")</f>
        <v/>
      </c>
      <c r="F40" s="6" t="str">
        <f>IF(IndicatorsTable[[#This Row],[OS_NB_CODE]]="O1",VLOOKUP(IndicatorsTable[[#This Row],[POLICY_CODE]],Table7[#All],3,FALSE),"")</f>
        <v/>
      </c>
      <c r="G40" s="6" t="s">
        <v>226</v>
      </c>
      <c r="H40" s="6" t="s">
        <v>271</v>
      </c>
      <c r="I40" s="6" t="str">
        <f>IndicatorsTable[[#This Row],[INDICATOR_CODE]]&amp;"."&amp;IndicatorsTable[[#This Row],[SUBPOLICY_CODE]]</f>
        <v>PA1.C3.65-69.M</v>
      </c>
      <c r="J40" s="6"/>
      <c r="K40" s="6"/>
      <c r="L40" s="7">
        <f t="shared" si="0"/>
        <v>39</v>
      </c>
      <c r="M40" s="6" t="s">
        <v>71</v>
      </c>
      <c r="N40" s="7">
        <f t="shared" si="1"/>
        <v>39</v>
      </c>
      <c r="O40" s="6">
        <v>1</v>
      </c>
      <c r="P40" s="6" t="s">
        <v>72</v>
      </c>
      <c r="Q40" s="6" t="s">
        <v>272</v>
      </c>
      <c r="R40" s="6"/>
      <c r="S40" s="6" t="s">
        <v>273</v>
      </c>
      <c r="T40" s="6" t="s">
        <v>273</v>
      </c>
      <c r="U40" s="50"/>
      <c r="V40" s="6"/>
      <c r="W40" s="52"/>
      <c r="X40" s="6"/>
      <c r="Y40" s="6" t="s">
        <v>232</v>
      </c>
      <c r="Z40" s="8" t="s">
        <v>232</v>
      </c>
      <c r="AA40" s="6" t="s">
        <v>274</v>
      </c>
      <c r="AB40" s="6" t="s">
        <v>79</v>
      </c>
      <c r="AC40" s="6" t="s">
        <v>80</v>
      </c>
      <c r="AD40" s="6" t="s">
        <v>81</v>
      </c>
      <c r="AE40" s="6"/>
      <c r="AF40" s="6"/>
      <c r="AG40" s="6" t="s">
        <v>82</v>
      </c>
      <c r="AH40" s="6"/>
      <c r="AI40" s="6"/>
      <c r="AJ40" s="6"/>
      <c r="AK40" s="1"/>
      <c r="AL40"/>
      <c r="AM40" s="1">
        <v>1</v>
      </c>
      <c r="AN40" s="1">
        <f>VLOOKUP(S40,'breaks 2014'!$C$19:$H$317,3,FALSE)</f>
        <v>0</v>
      </c>
      <c r="AO40" s="1"/>
      <c r="AP40" s="1"/>
      <c r="AQ40" s="6" t="s">
        <v>240</v>
      </c>
      <c r="AR40" s="6" t="s">
        <v>84</v>
      </c>
      <c r="AS40" s="6" t="s">
        <v>98</v>
      </c>
      <c r="AT40" s="6" t="s">
        <v>121</v>
      </c>
      <c r="AU40" s="6" t="s">
        <v>152</v>
      </c>
      <c r="AV40" s="6" t="s">
        <v>178</v>
      </c>
      <c r="AW40" s="6"/>
      <c r="AX40" s="6"/>
      <c r="AY40" s="6"/>
      <c r="BQ40" s="100"/>
    </row>
    <row r="41" spans="1:69" ht="11.25" customHeight="1" x14ac:dyDescent="0.2">
      <c r="A41" s="4" t="str">
        <f>LEFT(IndicatorsTable[[#This Row],[INDICATOR_CODE]],IF(ISERROR(FIND(".",IndicatorsTable[[#This Row],[INDICATOR_CODE]],6)),FIND(".",IndicatorsTable[[#This Row],[INDICATOR_CODE]]),FIND(".",IndicatorsTable[[#This Row],[INDICATOR_CODE]],6))-1)</f>
        <v>PA1</v>
      </c>
      <c r="B41" s="5" t="str">
        <f>RIGHT(IndicatorsTable[[#This Row],[INDICATOR_CODE]],LEN(IndicatorsTable[[#This Row],[INDICATOR_CODE]])-IF(ISERROR(FIND(".",IndicatorsTable[[#This Row],[INDICATOR_CODE]],6)),FIND(".",IndicatorsTable[[#This Row],[INDICATOR_CODE]]),FIND(".",IndicatorsTable[[#This Row],[INDICATOR_CODE]],6)))</f>
        <v>C3</v>
      </c>
      <c r="C41" s="5" t="str">
        <f>IF(LEFT(IndicatorsTable[[#This Row],[OS_NB_CODE]],1)="O","Overall",IF(LEFT(IndicatorsTable[[#This Row],[OS_NB_CODE]],1)="S","Subindicator",IF(IndicatorsTable[[#This Row],[IFMAIN]] ="Main","Main",IF(LEFT(IndicatorsTable[[#This Row],[OS_NB_CODE]],1)="C","Context",""))))</f>
        <v>Context</v>
      </c>
      <c r="D41" s="6" t="s">
        <v>89</v>
      </c>
      <c r="E41" s="6" t="str">
        <f>IF(IndicatorsTable[[#This Row],[OS_NB_CODE]]="O1",VLOOKUP(IndicatorsTable[[#This Row],[POLICY_CODE]],Table7[#All],2,FALSE),"")</f>
        <v/>
      </c>
      <c r="F41" s="6" t="str">
        <f>IF(IndicatorsTable[[#This Row],[OS_NB_CODE]]="O1",VLOOKUP(IndicatorsTable[[#This Row],[POLICY_CODE]],Table7[#All],3,FALSE),"")</f>
        <v/>
      </c>
      <c r="G41" s="6" t="s">
        <v>226</v>
      </c>
      <c r="H41" s="6" t="s">
        <v>202</v>
      </c>
      <c r="I41" s="6" t="str">
        <f>IndicatorsTable[[#This Row],[INDICATOR_CODE]]&amp;"."&amp;IndicatorsTable[[#This Row],[SUBPOLICY_CODE]]</f>
        <v>PA1.C3.15-64.F</v>
      </c>
      <c r="J41" s="6"/>
      <c r="K41" s="6"/>
      <c r="L41" s="7">
        <f t="shared" si="0"/>
        <v>40</v>
      </c>
      <c r="M41" s="6" t="s">
        <v>71</v>
      </c>
      <c r="N41" s="7">
        <f t="shared" si="1"/>
        <v>40</v>
      </c>
      <c r="O41" s="6">
        <v>1</v>
      </c>
      <c r="P41" s="6" t="s">
        <v>72</v>
      </c>
      <c r="Q41" s="6" t="s">
        <v>275</v>
      </c>
      <c r="R41" s="6"/>
      <c r="S41" s="6" t="s">
        <v>276</v>
      </c>
      <c r="T41" s="6" t="s">
        <v>276</v>
      </c>
      <c r="U41" s="50"/>
      <c r="V41" s="6"/>
      <c r="W41" s="52"/>
      <c r="X41" s="6"/>
      <c r="Y41" s="6" t="s">
        <v>232</v>
      </c>
      <c r="Z41" s="8" t="s">
        <v>232</v>
      </c>
      <c r="AA41" s="6" t="s">
        <v>277</v>
      </c>
      <c r="AB41" s="6" t="s">
        <v>79</v>
      </c>
      <c r="AC41" s="6" t="s">
        <v>80</v>
      </c>
      <c r="AD41" s="6" t="s">
        <v>81</v>
      </c>
      <c r="AE41" s="6"/>
      <c r="AF41" s="6"/>
      <c r="AG41" s="6" t="s">
        <v>82</v>
      </c>
      <c r="AH41" s="6"/>
      <c r="AI41" s="6"/>
      <c r="AJ41" s="6"/>
      <c r="AK41" s="1"/>
      <c r="AL41"/>
      <c r="AM41" s="1">
        <v>1</v>
      </c>
      <c r="AN41" s="1">
        <f>VLOOKUP(S41,'breaks 2014'!$C$19:$H$317,3,FALSE)</f>
        <v>0</v>
      </c>
      <c r="AO41" s="1"/>
      <c r="AP41" s="1"/>
      <c r="AQ41" s="6" t="s">
        <v>240</v>
      </c>
      <c r="AR41" s="6" t="s">
        <v>84</v>
      </c>
      <c r="AS41" s="6" t="s">
        <v>104</v>
      </c>
      <c r="AT41" s="6" t="s">
        <v>121</v>
      </c>
      <c r="AU41" s="6" t="s">
        <v>152</v>
      </c>
      <c r="AV41" s="6" t="s">
        <v>153</v>
      </c>
      <c r="AW41" s="6"/>
      <c r="AX41" s="6"/>
      <c r="AY41" s="6"/>
      <c r="BQ41" s="100"/>
    </row>
    <row r="42" spans="1:69" ht="11.25" customHeight="1" x14ac:dyDescent="0.2">
      <c r="A42" s="4" t="str">
        <f>LEFT(IndicatorsTable[[#This Row],[INDICATOR_CODE]],IF(ISERROR(FIND(".",IndicatorsTable[[#This Row],[INDICATOR_CODE]],6)),FIND(".",IndicatorsTable[[#This Row],[INDICATOR_CODE]]),FIND(".",IndicatorsTable[[#This Row],[INDICATOR_CODE]],6))-1)</f>
        <v>PA1</v>
      </c>
      <c r="B42" s="5" t="str">
        <f>RIGHT(IndicatorsTable[[#This Row],[INDICATOR_CODE]],LEN(IndicatorsTable[[#This Row],[INDICATOR_CODE]])-IF(ISERROR(FIND(".",IndicatorsTable[[#This Row],[INDICATOR_CODE]],6)),FIND(".",IndicatorsTable[[#This Row],[INDICATOR_CODE]]),FIND(".",IndicatorsTable[[#This Row],[INDICATOR_CODE]],6)))</f>
        <v>C3</v>
      </c>
      <c r="C42" s="5" t="str">
        <f>IF(LEFT(IndicatorsTable[[#This Row],[OS_NB_CODE]],1)="O","Overall",IF(LEFT(IndicatorsTable[[#This Row],[OS_NB_CODE]],1)="S","Subindicator",IF(IndicatorsTable[[#This Row],[IFMAIN]] ="Main","Main",IF(LEFT(IndicatorsTable[[#This Row],[OS_NB_CODE]],1)="C","Context",""))))</f>
        <v>Context</v>
      </c>
      <c r="D42" s="6" t="s">
        <v>89</v>
      </c>
      <c r="E42" s="6" t="str">
        <f>IF(IndicatorsTable[[#This Row],[OS_NB_CODE]]="O1",VLOOKUP(IndicatorsTable[[#This Row],[POLICY_CODE]],Table7[#All],2,FALSE),"")</f>
        <v/>
      </c>
      <c r="F42" s="6" t="str">
        <f>IF(IndicatorsTable[[#This Row],[OS_NB_CODE]]="O1",VLOOKUP(IndicatorsTable[[#This Row],[POLICY_CODE]],Table7[#All],3,FALSE),"")</f>
        <v/>
      </c>
      <c r="G42" s="6" t="s">
        <v>226</v>
      </c>
      <c r="H42" s="6" t="s">
        <v>206</v>
      </c>
      <c r="I42" s="6" t="str">
        <f>IndicatorsTable[[#This Row],[INDICATOR_CODE]]&amp;"."&amp;IndicatorsTable[[#This Row],[SUBPOLICY_CODE]]</f>
        <v>PA1.C3.15-19.F</v>
      </c>
      <c r="J42" s="6"/>
      <c r="K42" s="6"/>
      <c r="L42" s="7">
        <f t="shared" si="0"/>
        <v>41</v>
      </c>
      <c r="M42" s="6" t="s">
        <v>71</v>
      </c>
      <c r="N42" s="7">
        <f t="shared" si="1"/>
        <v>41</v>
      </c>
      <c r="O42" s="6">
        <v>1</v>
      </c>
      <c r="P42" s="6" t="s">
        <v>72</v>
      </c>
      <c r="Q42" s="6" t="s">
        <v>278</v>
      </c>
      <c r="R42" s="6"/>
      <c r="S42" s="6" t="s">
        <v>279</v>
      </c>
      <c r="T42" s="6" t="s">
        <v>279</v>
      </c>
      <c r="U42" s="50"/>
      <c r="V42" s="6"/>
      <c r="W42" s="52"/>
      <c r="X42" s="6"/>
      <c r="Y42" s="6" t="s">
        <v>232</v>
      </c>
      <c r="Z42" s="8" t="s">
        <v>232</v>
      </c>
      <c r="AA42" s="6" t="s">
        <v>280</v>
      </c>
      <c r="AB42" s="6" t="s">
        <v>79</v>
      </c>
      <c r="AC42" s="6" t="s">
        <v>80</v>
      </c>
      <c r="AD42" s="6" t="s">
        <v>81</v>
      </c>
      <c r="AE42" s="6"/>
      <c r="AF42" s="6"/>
      <c r="AG42" s="6" t="s">
        <v>82</v>
      </c>
      <c r="AH42" s="6"/>
      <c r="AI42" s="6"/>
      <c r="AJ42" s="6"/>
      <c r="AK42" s="1"/>
      <c r="AL42"/>
      <c r="AM42" s="1">
        <v>1</v>
      </c>
      <c r="AN42" s="1">
        <f>VLOOKUP(S42,'breaks 2014'!$C$19:$H$317,3,FALSE)</f>
        <v>0</v>
      </c>
      <c r="AO42" s="1"/>
      <c r="AP42" s="1"/>
      <c r="AQ42" s="6" t="s">
        <v>240</v>
      </c>
      <c r="AR42" s="6" t="s">
        <v>84</v>
      </c>
      <c r="AS42" s="6" t="s">
        <v>104</v>
      </c>
      <c r="AT42" s="6" t="s">
        <v>121</v>
      </c>
      <c r="AU42" s="6" t="s">
        <v>152</v>
      </c>
      <c r="AV42" s="6" t="s">
        <v>158</v>
      </c>
      <c r="AW42" s="6"/>
      <c r="AX42" s="6"/>
      <c r="AY42" s="6"/>
      <c r="BQ42" s="100"/>
    </row>
    <row r="43" spans="1:69" ht="11.25" customHeight="1" x14ac:dyDescent="0.2">
      <c r="A43" s="4" t="str">
        <f>LEFT(IndicatorsTable[[#This Row],[INDICATOR_CODE]],IF(ISERROR(FIND(".",IndicatorsTable[[#This Row],[INDICATOR_CODE]],6)),FIND(".",IndicatorsTable[[#This Row],[INDICATOR_CODE]]),FIND(".",IndicatorsTable[[#This Row],[INDICATOR_CODE]],6))-1)</f>
        <v>PA1</v>
      </c>
      <c r="B43" s="5" t="str">
        <f>RIGHT(IndicatorsTable[[#This Row],[INDICATOR_CODE]],LEN(IndicatorsTable[[#This Row],[INDICATOR_CODE]])-IF(ISERROR(FIND(".",IndicatorsTable[[#This Row],[INDICATOR_CODE]],6)),FIND(".",IndicatorsTable[[#This Row],[INDICATOR_CODE]]),FIND(".",IndicatorsTable[[#This Row],[INDICATOR_CODE]],6)))</f>
        <v>C3</v>
      </c>
      <c r="C43" s="5" t="str">
        <f>IF(LEFT(IndicatorsTable[[#This Row],[OS_NB_CODE]],1)="O","Overall",IF(LEFT(IndicatorsTable[[#This Row],[OS_NB_CODE]],1)="S","Subindicator",IF(IndicatorsTable[[#This Row],[IFMAIN]] ="Main","Main",IF(LEFT(IndicatorsTable[[#This Row],[OS_NB_CODE]],1)="C","Context",""))))</f>
        <v>Context</v>
      </c>
      <c r="D43" s="6" t="s">
        <v>89</v>
      </c>
      <c r="E43" s="6" t="str">
        <f>IF(IndicatorsTable[[#This Row],[OS_NB_CODE]]="O1",VLOOKUP(IndicatorsTable[[#This Row],[POLICY_CODE]],Table7[#All],2,FALSE),"")</f>
        <v/>
      </c>
      <c r="F43" s="6" t="str">
        <f>IF(IndicatorsTable[[#This Row],[OS_NB_CODE]]="O1",VLOOKUP(IndicatorsTable[[#This Row],[POLICY_CODE]],Table7[#All],3,FALSE),"")</f>
        <v/>
      </c>
      <c r="G43" s="6" t="s">
        <v>226</v>
      </c>
      <c r="H43" s="6" t="s">
        <v>210</v>
      </c>
      <c r="I43" s="6" t="str">
        <f>IndicatorsTable[[#This Row],[INDICATOR_CODE]]&amp;"."&amp;IndicatorsTable[[#This Row],[SUBPOLICY_CODE]]</f>
        <v>PA1.C3.15-24.F</v>
      </c>
      <c r="J43" s="6"/>
      <c r="K43" s="6"/>
      <c r="L43" s="7">
        <f t="shared" si="0"/>
        <v>42</v>
      </c>
      <c r="M43" s="6" t="s">
        <v>71</v>
      </c>
      <c r="N43" s="7">
        <f t="shared" si="1"/>
        <v>42</v>
      </c>
      <c r="O43" s="6">
        <v>1</v>
      </c>
      <c r="P43" s="6" t="s">
        <v>72</v>
      </c>
      <c r="Q43" s="6" t="s">
        <v>281</v>
      </c>
      <c r="R43" s="6"/>
      <c r="S43" s="6" t="s">
        <v>282</v>
      </c>
      <c r="T43" s="6" t="s">
        <v>282</v>
      </c>
      <c r="U43" s="50"/>
      <c r="V43" s="6"/>
      <c r="W43" s="52"/>
      <c r="X43" s="6"/>
      <c r="Y43" s="6" t="s">
        <v>232</v>
      </c>
      <c r="Z43" s="8" t="s">
        <v>232</v>
      </c>
      <c r="AA43" s="6" t="s">
        <v>283</v>
      </c>
      <c r="AB43" s="6" t="s">
        <v>79</v>
      </c>
      <c r="AC43" s="6" t="s">
        <v>80</v>
      </c>
      <c r="AD43" s="6" t="s">
        <v>81</v>
      </c>
      <c r="AE43" s="6"/>
      <c r="AF43" s="6"/>
      <c r="AG43" s="6" t="s">
        <v>82</v>
      </c>
      <c r="AH43" s="6"/>
      <c r="AI43" s="6"/>
      <c r="AJ43" s="6"/>
      <c r="AK43" s="1"/>
      <c r="AL43"/>
      <c r="AM43" s="1">
        <v>1</v>
      </c>
      <c r="AN43" s="1">
        <f>VLOOKUP(S43,'breaks 2014'!$C$19:$H$317,3,FALSE)</f>
        <v>0</v>
      </c>
      <c r="AO43" s="1"/>
      <c r="AP43" s="1"/>
      <c r="AQ43" s="6" t="s">
        <v>240</v>
      </c>
      <c r="AR43" s="6" t="s">
        <v>84</v>
      </c>
      <c r="AS43" s="6" t="s">
        <v>104</v>
      </c>
      <c r="AT43" s="6" t="s">
        <v>121</v>
      </c>
      <c r="AU43" s="6" t="s">
        <v>152</v>
      </c>
      <c r="AV43" s="6" t="s">
        <v>163</v>
      </c>
      <c r="AW43" s="6"/>
      <c r="AX43" s="6"/>
      <c r="AY43" s="6"/>
      <c r="BQ43" s="100"/>
    </row>
    <row r="44" spans="1:69" ht="11.25" customHeight="1" x14ac:dyDescent="0.2">
      <c r="A44" s="4" t="str">
        <f>LEFT(IndicatorsTable[[#This Row],[INDICATOR_CODE]],IF(ISERROR(FIND(".",IndicatorsTable[[#This Row],[INDICATOR_CODE]],6)),FIND(".",IndicatorsTable[[#This Row],[INDICATOR_CODE]]),FIND(".",IndicatorsTable[[#This Row],[INDICATOR_CODE]],6))-1)</f>
        <v>PA1</v>
      </c>
      <c r="B44" s="5" t="str">
        <f>RIGHT(IndicatorsTable[[#This Row],[INDICATOR_CODE]],LEN(IndicatorsTable[[#This Row],[INDICATOR_CODE]])-IF(ISERROR(FIND(".",IndicatorsTable[[#This Row],[INDICATOR_CODE]],6)),FIND(".",IndicatorsTable[[#This Row],[INDICATOR_CODE]]),FIND(".",IndicatorsTable[[#This Row],[INDICATOR_CODE]],6)))</f>
        <v>C3</v>
      </c>
      <c r="C44" s="5" t="str">
        <f>IF(LEFT(IndicatorsTable[[#This Row],[OS_NB_CODE]],1)="O","Overall",IF(LEFT(IndicatorsTable[[#This Row],[OS_NB_CODE]],1)="S","Subindicator",IF(IndicatorsTable[[#This Row],[IFMAIN]] ="Main","Main",IF(LEFT(IndicatorsTable[[#This Row],[OS_NB_CODE]],1)="C","Context",""))))</f>
        <v>Context</v>
      </c>
      <c r="D44" s="6" t="s">
        <v>89</v>
      </c>
      <c r="E44" s="6" t="str">
        <f>IF(IndicatorsTable[[#This Row],[OS_NB_CODE]]="O1",VLOOKUP(IndicatorsTable[[#This Row],[POLICY_CODE]],Table7[#All],2,FALSE),"")</f>
        <v/>
      </c>
      <c r="F44" s="6" t="str">
        <f>IF(IndicatorsTable[[#This Row],[OS_NB_CODE]]="O1",VLOOKUP(IndicatorsTable[[#This Row],[POLICY_CODE]],Table7[#All],3,FALSE),"")</f>
        <v/>
      </c>
      <c r="G44" s="6" t="s">
        <v>226</v>
      </c>
      <c r="H44" s="6" t="s">
        <v>214</v>
      </c>
      <c r="I44" s="6" t="str">
        <f>IndicatorsTable[[#This Row],[INDICATOR_CODE]]&amp;"."&amp;IndicatorsTable[[#This Row],[SUBPOLICY_CODE]]</f>
        <v>PA1.C3.50-59.F</v>
      </c>
      <c r="J44" s="6"/>
      <c r="K44" s="6"/>
      <c r="L44" s="7">
        <f t="shared" si="0"/>
        <v>43</v>
      </c>
      <c r="M44" s="6" t="s">
        <v>71</v>
      </c>
      <c r="N44" s="7">
        <f t="shared" si="1"/>
        <v>43</v>
      </c>
      <c r="O44" s="6">
        <v>1</v>
      </c>
      <c r="P44" s="6" t="s">
        <v>72</v>
      </c>
      <c r="Q44" s="6" t="s">
        <v>284</v>
      </c>
      <c r="R44" s="6"/>
      <c r="S44" s="6" t="s">
        <v>285</v>
      </c>
      <c r="T44" s="6" t="s">
        <v>285</v>
      </c>
      <c r="U44" s="50"/>
      <c r="V44" s="6"/>
      <c r="W44" s="52"/>
      <c r="X44" s="6"/>
      <c r="Y44" s="6" t="s">
        <v>232</v>
      </c>
      <c r="Z44" s="8" t="s">
        <v>232</v>
      </c>
      <c r="AA44" s="6" t="s">
        <v>286</v>
      </c>
      <c r="AB44" s="6" t="s">
        <v>79</v>
      </c>
      <c r="AC44" s="6" t="s">
        <v>80</v>
      </c>
      <c r="AD44" s="6" t="s">
        <v>81</v>
      </c>
      <c r="AE44" s="6"/>
      <c r="AF44" s="6"/>
      <c r="AG44" s="6" t="s">
        <v>82</v>
      </c>
      <c r="AH44" s="6"/>
      <c r="AI44" s="6"/>
      <c r="AJ44" s="6"/>
      <c r="AK44" s="1"/>
      <c r="AL44"/>
      <c r="AM44" s="1">
        <v>1</v>
      </c>
      <c r="AN44" s="1">
        <f>VLOOKUP(S44,'breaks 2014'!$C$19:$H$317,3,FALSE)</f>
        <v>0</v>
      </c>
      <c r="AO44" s="1"/>
      <c r="AP44" s="1"/>
      <c r="AQ44" s="6" t="s">
        <v>240</v>
      </c>
      <c r="AR44" s="6" t="s">
        <v>84</v>
      </c>
      <c r="AS44" s="6" t="s">
        <v>104</v>
      </c>
      <c r="AT44" s="6" t="s">
        <v>121</v>
      </c>
      <c r="AU44" s="6" t="s">
        <v>152</v>
      </c>
      <c r="AV44" s="6" t="s">
        <v>168</v>
      </c>
      <c r="AW44" s="6"/>
      <c r="AX44" s="6"/>
      <c r="AY44" s="6"/>
      <c r="BQ44" s="100"/>
    </row>
    <row r="45" spans="1:69" ht="11.25" customHeight="1" x14ac:dyDescent="0.2">
      <c r="A45" s="4" t="str">
        <f>LEFT(IndicatorsTable[[#This Row],[INDICATOR_CODE]],IF(ISERROR(FIND(".",IndicatorsTable[[#This Row],[INDICATOR_CODE]],6)),FIND(".",IndicatorsTable[[#This Row],[INDICATOR_CODE]]),FIND(".",IndicatorsTable[[#This Row],[INDICATOR_CODE]],6))-1)</f>
        <v>PA1</v>
      </c>
      <c r="B45" s="5" t="str">
        <f>RIGHT(IndicatorsTable[[#This Row],[INDICATOR_CODE]],LEN(IndicatorsTable[[#This Row],[INDICATOR_CODE]])-IF(ISERROR(FIND(".",IndicatorsTable[[#This Row],[INDICATOR_CODE]],6)),FIND(".",IndicatorsTable[[#This Row],[INDICATOR_CODE]]),FIND(".",IndicatorsTable[[#This Row],[INDICATOR_CODE]],6)))</f>
        <v>C3</v>
      </c>
      <c r="C45" s="5" t="str">
        <f>IF(LEFT(IndicatorsTable[[#This Row],[OS_NB_CODE]],1)="O","Overall",IF(LEFT(IndicatorsTable[[#This Row],[OS_NB_CODE]],1)="S","Subindicator",IF(IndicatorsTable[[#This Row],[IFMAIN]] ="Main","Main",IF(LEFT(IndicatorsTable[[#This Row],[OS_NB_CODE]],1)="C","Context",""))))</f>
        <v>Context</v>
      </c>
      <c r="D45" s="6" t="s">
        <v>89</v>
      </c>
      <c r="E45" s="6" t="str">
        <f>IF(IndicatorsTable[[#This Row],[OS_NB_CODE]]="O1",VLOOKUP(IndicatorsTable[[#This Row],[POLICY_CODE]],Table7[#All],2,FALSE),"")</f>
        <v/>
      </c>
      <c r="F45" s="6" t="str">
        <f>IF(IndicatorsTable[[#This Row],[OS_NB_CODE]]="O1",VLOOKUP(IndicatorsTable[[#This Row],[POLICY_CODE]],Table7[#All],3,FALSE),"")</f>
        <v/>
      </c>
      <c r="G45" s="6" t="s">
        <v>226</v>
      </c>
      <c r="H45" s="6" t="s">
        <v>218</v>
      </c>
      <c r="I45" s="6" t="str">
        <f>IndicatorsTable[[#This Row],[INDICATOR_CODE]]&amp;"."&amp;IndicatorsTable[[#This Row],[SUBPOLICY_CODE]]</f>
        <v>PA1.C3.60-64.F</v>
      </c>
      <c r="J45" s="6"/>
      <c r="K45" s="6"/>
      <c r="L45" s="7">
        <f t="shared" si="0"/>
        <v>44</v>
      </c>
      <c r="M45" s="6" t="s">
        <v>71</v>
      </c>
      <c r="N45" s="7">
        <f t="shared" si="1"/>
        <v>44</v>
      </c>
      <c r="O45" s="6">
        <v>1</v>
      </c>
      <c r="P45" s="6" t="s">
        <v>72</v>
      </c>
      <c r="Q45" s="6" t="s">
        <v>287</v>
      </c>
      <c r="R45" s="6"/>
      <c r="S45" s="6" t="s">
        <v>288</v>
      </c>
      <c r="T45" s="6" t="s">
        <v>288</v>
      </c>
      <c r="U45" s="50"/>
      <c r="V45" s="6"/>
      <c r="W45" s="52"/>
      <c r="X45" s="6"/>
      <c r="Y45" s="6" t="s">
        <v>232</v>
      </c>
      <c r="Z45" s="8" t="s">
        <v>232</v>
      </c>
      <c r="AA45" s="6" t="s">
        <v>289</v>
      </c>
      <c r="AB45" s="6" t="s">
        <v>79</v>
      </c>
      <c r="AC45" s="6" t="s">
        <v>80</v>
      </c>
      <c r="AD45" s="6" t="s">
        <v>81</v>
      </c>
      <c r="AE45" s="6"/>
      <c r="AF45" s="6"/>
      <c r="AG45" s="6" t="s">
        <v>82</v>
      </c>
      <c r="AH45" s="6"/>
      <c r="AI45" s="6"/>
      <c r="AJ45" s="6"/>
      <c r="AK45" s="1"/>
      <c r="AL45"/>
      <c r="AM45" s="1">
        <v>1</v>
      </c>
      <c r="AN45" s="1">
        <f>VLOOKUP(S45,'breaks 2014'!$C$19:$H$317,3,FALSE)</f>
        <v>0</v>
      </c>
      <c r="AO45" s="1"/>
      <c r="AP45" s="1"/>
      <c r="AQ45" s="6" t="s">
        <v>240</v>
      </c>
      <c r="AR45" s="6" t="s">
        <v>84</v>
      </c>
      <c r="AS45" s="6" t="s">
        <v>104</v>
      </c>
      <c r="AT45" s="6" t="s">
        <v>121</v>
      </c>
      <c r="AU45" s="6" t="s">
        <v>152</v>
      </c>
      <c r="AV45" s="6" t="s">
        <v>173</v>
      </c>
      <c r="AW45" s="6"/>
      <c r="AX45" s="6"/>
      <c r="AY45" s="6"/>
      <c r="BQ45" s="100"/>
    </row>
    <row r="46" spans="1:69" ht="11.25" customHeight="1" x14ac:dyDescent="0.2">
      <c r="A46" s="4" t="str">
        <f>LEFT(IndicatorsTable[[#This Row],[INDICATOR_CODE]],IF(ISERROR(FIND(".",IndicatorsTable[[#This Row],[INDICATOR_CODE]],6)),FIND(".",IndicatorsTable[[#This Row],[INDICATOR_CODE]]),FIND(".",IndicatorsTable[[#This Row],[INDICATOR_CODE]],6))-1)</f>
        <v>PA1</v>
      </c>
      <c r="B46" s="5" t="str">
        <f>RIGHT(IndicatorsTable[[#This Row],[INDICATOR_CODE]],LEN(IndicatorsTable[[#This Row],[INDICATOR_CODE]])-IF(ISERROR(FIND(".",IndicatorsTable[[#This Row],[INDICATOR_CODE]],6)),FIND(".",IndicatorsTable[[#This Row],[INDICATOR_CODE]]),FIND(".",IndicatorsTable[[#This Row],[INDICATOR_CODE]],6)))</f>
        <v>C3</v>
      </c>
      <c r="C46" s="5" t="str">
        <f>IF(LEFT(IndicatorsTable[[#This Row],[OS_NB_CODE]],1)="O","Overall",IF(LEFT(IndicatorsTable[[#This Row],[OS_NB_CODE]],1)="S","Subindicator",IF(IndicatorsTable[[#This Row],[IFMAIN]] ="Main","Main",IF(LEFT(IndicatorsTable[[#This Row],[OS_NB_CODE]],1)="C","Context",""))))</f>
        <v>Context</v>
      </c>
      <c r="D46" s="6" t="s">
        <v>89</v>
      </c>
      <c r="E46" s="6" t="str">
        <f>IF(IndicatorsTable[[#This Row],[OS_NB_CODE]]="O1",VLOOKUP(IndicatorsTable[[#This Row],[POLICY_CODE]],Table7[#All],2,FALSE),"")</f>
        <v/>
      </c>
      <c r="F46" s="6" t="str">
        <f>IF(IndicatorsTable[[#This Row],[OS_NB_CODE]]="O1",VLOOKUP(IndicatorsTable[[#This Row],[POLICY_CODE]],Table7[#All],3,FALSE),"")</f>
        <v/>
      </c>
      <c r="G46" s="6" t="s">
        <v>226</v>
      </c>
      <c r="H46" s="6" t="s">
        <v>222</v>
      </c>
      <c r="I46" s="6" t="str">
        <f>IndicatorsTable[[#This Row],[INDICATOR_CODE]]&amp;"."&amp;IndicatorsTable[[#This Row],[SUBPOLICY_CODE]]</f>
        <v>PA1.C3.65-69.F</v>
      </c>
      <c r="J46" s="6"/>
      <c r="K46" s="6"/>
      <c r="L46" s="7">
        <f t="shared" si="0"/>
        <v>45</v>
      </c>
      <c r="M46" s="6" t="s">
        <v>71</v>
      </c>
      <c r="N46" s="7">
        <f t="shared" si="1"/>
        <v>45</v>
      </c>
      <c r="O46" s="6">
        <v>1</v>
      </c>
      <c r="P46" s="6" t="s">
        <v>72</v>
      </c>
      <c r="Q46" s="6" t="s">
        <v>290</v>
      </c>
      <c r="R46" s="6"/>
      <c r="S46" s="6" t="s">
        <v>291</v>
      </c>
      <c r="T46" s="6" t="s">
        <v>291</v>
      </c>
      <c r="U46" s="50"/>
      <c r="V46" s="6"/>
      <c r="W46" s="52"/>
      <c r="X46" s="6"/>
      <c r="Y46" s="6" t="s">
        <v>232</v>
      </c>
      <c r="Z46" s="8" t="s">
        <v>232</v>
      </c>
      <c r="AA46" s="6" t="s">
        <v>292</v>
      </c>
      <c r="AB46" s="6" t="s">
        <v>79</v>
      </c>
      <c r="AC46" s="6" t="s">
        <v>80</v>
      </c>
      <c r="AD46" s="6" t="s">
        <v>81</v>
      </c>
      <c r="AE46" s="6"/>
      <c r="AF46" s="6"/>
      <c r="AG46" s="6" t="s">
        <v>82</v>
      </c>
      <c r="AH46" s="6"/>
      <c r="AI46" s="6"/>
      <c r="AJ46" s="6"/>
      <c r="AK46" s="1"/>
      <c r="AL46"/>
      <c r="AM46" s="1">
        <v>1</v>
      </c>
      <c r="AN46" s="1">
        <f>VLOOKUP(S46,'breaks 2014'!$C$19:$H$317,3,FALSE)</f>
        <v>0</v>
      </c>
      <c r="AO46" s="1"/>
      <c r="AP46" s="1"/>
      <c r="AQ46" s="6" t="s">
        <v>240</v>
      </c>
      <c r="AR46" s="6" t="s">
        <v>84</v>
      </c>
      <c r="AS46" s="6" t="s">
        <v>104</v>
      </c>
      <c r="AT46" s="6" t="s">
        <v>121</v>
      </c>
      <c r="AU46" s="6" t="s">
        <v>152</v>
      </c>
      <c r="AV46" s="6" t="s">
        <v>178</v>
      </c>
      <c r="AW46" s="6"/>
      <c r="AX46" s="6"/>
      <c r="AY46" s="6"/>
      <c r="BQ46" s="100"/>
    </row>
    <row r="47" spans="1:69" ht="11.25" customHeight="1" x14ac:dyDescent="0.2">
      <c r="A47" s="4" t="str">
        <f>LEFT(IndicatorsTable[[#This Row],[INDICATOR_CODE]],IF(ISERROR(FIND(".",IndicatorsTable[[#This Row],[INDICATOR_CODE]],6)),FIND(".",IndicatorsTable[[#This Row],[INDICATOR_CODE]]),FIND(".",IndicatorsTable[[#This Row],[INDICATOR_CODE]],6))-1)</f>
        <v>PA1</v>
      </c>
      <c r="B47" s="5" t="str">
        <f>RIGHT(IndicatorsTable[[#This Row],[INDICATOR_CODE]],LEN(IndicatorsTable[[#This Row],[INDICATOR_CODE]])-IF(ISERROR(FIND(".",IndicatorsTable[[#This Row],[INDICATOR_CODE]],6)),FIND(".",IndicatorsTable[[#This Row],[INDICATOR_CODE]]),FIND(".",IndicatorsTable[[#This Row],[INDICATOR_CODE]],6)))</f>
        <v>C3</v>
      </c>
      <c r="C47" s="5" t="str">
        <f>IF(LEFT(IndicatorsTable[[#This Row],[OS_NB_CODE]],1)="O","Overall",IF(LEFT(IndicatorsTable[[#This Row],[OS_NB_CODE]],1)="S","Subindicator",IF(IndicatorsTable[[#This Row],[IFMAIN]] ="Main","Main",IF(LEFT(IndicatorsTable[[#This Row],[OS_NB_CODE]],1)="C","Context",""))))</f>
        <v>Context</v>
      </c>
      <c r="D47" s="6" t="s">
        <v>89</v>
      </c>
      <c r="E47" s="6" t="str">
        <f>IF(IndicatorsTable[[#This Row],[OS_NB_CODE]]="O1",VLOOKUP(IndicatorsTable[[#This Row],[POLICY_CODE]],Table7[#All],2,FALSE),"")</f>
        <v/>
      </c>
      <c r="F47" s="6" t="str">
        <f>IF(IndicatorsTable[[#This Row],[OS_NB_CODE]]="O1",VLOOKUP(IndicatorsTable[[#This Row],[POLICY_CODE]],Table7[#All],3,FALSE),"")</f>
        <v/>
      </c>
      <c r="G47" s="6" t="s">
        <v>226</v>
      </c>
      <c r="H47" s="6" t="s">
        <v>293</v>
      </c>
      <c r="I47" s="6" t="str">
        <f>IndicatorsTable[[#This Row],[INDICATOR_CODE]]&amp;"."&amp;IndicatorsTable[[#This Row],[SUBPOLICY_CODE]]</f>
        <v>PA1.C3.NAT</v>
      </c>
      <c r="J47" s="6"/>
      <c r="K47" s="6"/>
      <c r="L47" s="7">
        <f t="shared" si="0"/>
        <v>46</v>
      </c>
      <c r="M47" s="6" t="s">
        <v>71</v>
      </c>
      <c r="N47" s="7">
        <f t="shared" si="1"/>
        <v>46</v>
      </c>
      <c r="O47" s="6">
        <v>1</v>
      </c>
      <c r="P47" s="6" t="s">
        <v>72</v>
      </c>
      <c r="Q47" s="6" t="s">
        <v>294</v>
      </c>
      <c r="R47" s="6"/>
      <c r="S47" s="6" t="s">
        <v>295</v>
      </c>
      <c r="T47" s="6" t="s">
        <v>295</v>
      </c>
      <c r="U47" s="50"/>
      <c r="V47" s="6"/>
      <c r="W47" s="52"/>
      <c r="X47" s="6"/>
      <c r="Y47" s="6" t="s">
        <v>232</v>
      </c>
      <c r="Z47" s="8" t="s">
        <v>232</v>
      </c>
      <c r="AA47" s="6" t="s">
        <v>296</v>
      </c>
      <c r="AB47" s="6" t="s">
        <v>79</v>
      </c>
      <c r="AC47" s="6" t="s">
        <v>80</v>
      </c>
      <c r="AD47" s="6" t="s">
        <v>81</v>
      </c>
      <c r="AE47" s="6"/>
      <c r="AF47" s="6"/>
      <c r="AG47" s="6" t="s">
        <v>82</v>
      </c>
      <c r="AH47" s="6"/>
      <c r="AI47" s="6"/>
      <c r="AJ47" s="6"/>
      <c r="AK47" s="1"/>
      <c r="AL47"/>
      <c r="AM47" s="1">
        <v>1</v>
      </c>
      <c r="AN47" s="1">
        <f>VLOOKUP(S47,'breaks 2014'!$C$19:$H$317,3,FALSE)</f>
        <v>0</v>
      </c>
      <c r="AO47" s="1"/>
      <c r="AP47" s="1"/>
      <c r="AQ47" s="6" t="s">
        <v>240</v>
      </c>
      <c r="AR47" s="6" t="s">
        <v>84</v>
      </c>
      <c r="AS47" s="6" t="s">
        <v>85</v>
      </c>
      <c r="AT47" s="6" t="s">
        <v>121</v>
      </c>
      <c r="AU47" s="6" t="s">
        <v>297</v>
      </c>
      <c r="AV47" s="6" t="s">
        <v>153</v>
      </c>
      <c r="AW47" s="6"/>
      <c r="AX47" s="6"/>
      <c r="AY47" s="6"/>
      <c r="BQ47" s="100"/>
    </row>
    <row r="48" spans="1:69" ht="11.25" customHeight="1" x14ac:dyDescent="0.2">
      <c r="A48" s="4" t="str">
        <f>LEFT(IndicatorsTable[[#This Row],[INDICATOR_CODE]],IF(ISERROR(FIND(".",IndicatorsTable[[#This Row],[INDICATOR_CODE]],6)),FIND(".",IndicatorsTable[[#This Row],[INDICATOR_CODE]]),FIND(".",IndicatorsTable[[#This Row],[INDICATOR_CODE]],6))-1)</f>
        <v>PA1</v>
      </c>
      <c r="B48" s="5" t="str">
        <f>RIGHT(IndicatorsTable[[#This Row],[INDICATOR_CODE]],LEN(IndicatorsTable[[#This Row],[INDICATOR_CODE]])-IF(ISERROR(FIND(".",IndicatorsTable[[#This Row],[INDICATOR_CODE]],6)),FIND(".",IndicatorsTable[[#This Row],[INDICATOR_CODE]]),FIND(".",IndicatorsTable[[#This Row],[INDICATOR_CODE]],6)))</f>
        <v>C3</v>
      </c>
      <c r="C48" s="5" t="str">
        <f>IF(LEFT(IndicatorsTable[[#This Row],[OS_NB_CODE]],1)="O","Overall",IF(LEFT(IndicatorsTable[[#This Row],[OS_NB_CODE]],1)="S","Subindicator",IF(IndicatorsTable[[#This Row],[IFMAIN]] ="Main","Main",IF(LEFT(IndicatorsTable[[#This Row],[OS_NB_CODE]],1)="C","Context",""))))</f>
        <v>Context</v>
      </c>
      <c r="D48" s="6" t="s">
        <v>89</v>
      </c>
      <c r="E48" s="6" t="str">
        <f>IF(IndicatorsTable[[#This Row],[OS_NB_CODE]]="O1",VLOOKUP(IndicatorsTable[[#This Row],[POLICY_CODE]],Table7[#All],2,FALSE),"")</f>
        <v/>
      </c>
      <c r="F48" s="6" t="str">
        <f>IF(IndicatorsTable[[#This Row],[OS_NB_CODE]]="O1",VLOOKUP(IndicatorsTable[[#This Row],[POLICY_CODE]],Table7[#All],3,FALSE),"")</f>
        <v/>
      </c>
      <c r="G48" s="6" t="s">
        <v>226</v>
      </c>
      <c r="H48" s="6" t="s">
        <v>298</v>
      </c>
      <c r="I48" s="6" t="str">
        <f>IndicatorsTable[[#This Row],[INDICATOR_CODE]]&amp;"."&amp;IndicatorsTable[[#This Row],[SUBPOLICY_CODE]]</f>
        <v>PA1.C3.EU27_2020</v>
      </c>
      <c r="J48" s="6"/>
      <c r="K48" s="6"/>
      <c r="L48" s="7">
        <f t="shared" si="0"/>
        <v>47</v>
      </c>
      <c r="M48" s="6" t="s">
        <v>71</v>
      </c>
      <c r="N48" s="7">
        <f t="shared" si="1"/>
        <v>47</v>
      </c>
      <c r="O48" s="6">
        <v>1</v>
      </c>
      <c r="P48" s="6" t="s">
        <v>72</v>
      </c>
      <c r="Q48" s="6" t="s">
        <v>299</v>
      </c>
      <c r="R48" s="6"/>
      <c r="S48" s="6" t="s">
        <v>300</v>
      </c>
      <c r="T48" s="6" t="s">
        <v>300</v>
      </c>
      <c r="U48" s="50"/>
      <c r="V48" s="6"/>
      <c r="W48" s="52"/>
      <c r="X48" s="6"/>
      <c r="Y48" s="6" t="s">
        <v>232</v>
      </c>
      <c r="Z48" s="8" t="s">
        <v>232</v>
      </c>
      <c r="AA48" s="6" t="s">
        <v>301</v>
      </c>
      <c r="AB48" s="6" t="s">
        <v>79</v>
      </c>
      <c r="AC48" s="6" t="s">
        <v>80</v>
      </c>
      <c r="AD48" s="6" t="s">
        <v>81</v>
      </c>
      <c r="AE48" s="6"/>
      <c r="AF48" s="6"/>
      <c r="AG48" s="6" t="s">
        <v>82</v>
      </c>
      <c r="AH48" s="6"/>
      <c r="AI48" s="6"/>
      <c r="AJ48" s="6"/>
      <c r="AK48" s="1"/>
      <c r="AL48"/>
      <c r="AM48" s="1">
        <v>1</v>
      </c>
      <c r="AN48" s="1" t="e">
        <f>VLOOKUP(S48,'breaks 2014'!$C$19:$H$317,3,FALSE)</f>
        <v>#N/A</v>
      </c>
      <c r="AO48" s="1"/>
      <c r="AP48" s="1"/>
      <c r="AQ48" s="6" t="s">
        <v>240</v>
      </c>
      <c r="AR48" s="6" t="s">
        <v>84</v>
      </c>
      <c r="AS48" s="6" t="s">
        <v>85</v>
      </c>
      <c r="AT48" s="6" t="s">
        <v>121</v>
      </c>
      <c r="AU48" s="6" t="s">
        <v>302</v>
      </c>
      <c r="AV48" s="6" t="s">
        <v>153</v>
      </c>
      <c r="AW48" s="6"/>
      <c r="AX48" s="6"/>
      <c r="AY48" s="6"/>
      <c r="BQ48" s="100"/>
    </row>
    <row r="49" spans="1:69" ht="11.25" customHeight="1" x14ac:dyDescent="0.2">
      <c r="A49" s="4" t="str">
        <f>LEFT(IndicatorsTable[[#This Row],[INDICATOR_CODE]],IF(ISERROR(FIND(".",IndicatorsTable[[#This Row],[INDICATOR_CODE]],6)),FIND(".",IndicatorsTable[[#This Row],[INDICATOR_CODE]]),FIND(".",IndicatorsTable[[#This Row],[INDICATOR_CODE]],6))-1)</f>
        <v>PA1</v>
      </c>
      <c r="B49" s="5" t="str">
        <f>RIGHT(IndicatorsTable[[#This Row],[INDICATOR_CODE]],LEN(IndicatorsTable[[#This Row],[INDICATOR_CODE]])-IF(ISERROR(FIND(".",IndicatorsTable[[#This Row],[INDICATOR_CODE]],6)),FIND(".",IndicatorsTable[[#This Row],[INDICATOR_CODE]]),FIND(".",IndicatorsTable[[#This Row],[INDICATOR_CODE]],6)))</f>
        <v>C3</v>
      </c>
      <c r="C49" s="5" t="str">
        <f>IF(LEFT(IndicatorsTable[[#This Row],[OS_NB_CODE]],1)="O","Overall",IF(LEFT(IndicatorsTable[[#This Row],[OS_NB_CODE]],1)="S","Subindicator",IF(IndicatorsTable[[#This Row],[IFMAIN]] ="Main","Main",IF(LEFT(IndicatorsTable[[#This Row],[OS_NB_CODE]],1)="C","Context",""))))</f>
        <v>Context</v>
      </c>
      <c r="D49" s="6" t="s">
        <v>89</v>
      </c>
      <c r="E49" s="6" t="str">
        <f>IF(IndicatorsTable[[#This Row],[OS_NB_CODE]]="O1",VLOOKUP(IndicatorsTable[[#This Row],[POLICY_CODE]],Table7[#All],2,FALSE),"")</f>
        <v/>
      </c>
      <c r="F49" s="6" t="str">
        <f>IF(IndicatorsTable[[#This Row],[OS_NB_CODE]]="O1",VLOOKUP(IndicatorsTable[[#This Row],[POLICY_CODE]],Table7[#All],3,FALSE),"")</f>
        <v/>
      </c>
      <c r="G49" s="6" t="s">
        <v>226</v>
      </c>
      <c r="H49" s="6" t="s">
        <v>303</v>
      </c>
      <c r="I49" s="6" t="str">
        <f>IndicatorsTable[[#This Row],[INDICATOR_CODE]]&amp;"."&amp;IndicatorsTable[[#This Row],[SUBPOLICY_CODE]]</f>
        <v>PA1.C3.nonEU27_2020</v>
      </c>
      <c r="J49" s="6"/>
      <c r="K49" s="6"/>
      <c r="L49" s="7">
        <f t="shared" si="0"/>
        <v>48</v>
      </c>
      <c r="M49" s="6" t="s">
        <v>71</v>
      </c>
      <c r="N49" s="7">
        <f t="shared" si="1"/>
        <v>48</v>
      </c>
      <c r="O49" s="6">
        <v>1</v>
      </c>
      <c r="P49" s="6" t="s">
        <v>72</v>
      </c>
      <c r="Q49" s="6" t="s">
        <v>304</v>
      </c>
      <c r="R49" s="6"/>
      <c r="S49" s="6" t="s">
        <v>305</v>
      </c>
      <c r="T49" s="6" t="s">
        <v>305</v>
      </c>
      <c r="U49" s="50"/>
      <c r="V49" s="6"/>
      <c r="W49" s="52"/>
      <c r="X49" s="6"/>
      <c r="Y49" s="6" t="s">
        <v>232</v>
      </c>
      <c r="Z49" s="8" t="s">
        <v>232</v>
      </c>
      <c r="AA49" s="6" t="s">
        <v>306</v>
      </c>
      <c r="AB49" s="6" t="s">
        <v>79</v>
      </c>
      <c r="AC49" s="6" t="s">
        <v>80</v>
      </c>
      <c r="AD49" s="6" t="s">
        <v>81</v>
      </c>
      <c r="AE49" s="6"/>
      <c r="AF49" s="6"/>
      <c r="AG49" s="6" t="s">
        <v>82</v>
      </c>
      <c r="AH49" s="6"/>
      <c r="AI49" s="6"/>
      <c r="AJ49" s="6"/>
      <c r="AK49" s="1"/>
      <c r="AL49"/>
      <c r="AM49" s="1">
        <v>1</v>
      </c>
      <c r="AN49" s="1" t="e">
        <f>VLOOKUP(S49,'breaks 2014'!$C$19:$H$317,3,FALSE)</f>
        <v>#N/A</v>
      </c>
      <c r="AO49" s="1"/>
      <c r="AP49" s="1"/>
      <c r="AQ49" s="6" t="s">
        <v>240</v>
      </c>
      <c r="AR49" s="6" t="s">
        <v>84</v>
      </c>
      <c r="AS49" s="6" t="s">
        <v>85</v>
      </c>
      <c r="AT49" s="6" t="s">
        <v>121</v>
      </c>
      <c r="AU49" s="6" t="s">
        <v>136</v>
      </c>
      <c r="AV49" s="6" t="s">
        <v>153</v>
      </c>
      <c r="AW49" s="6"/>
      <c r="AX49" s="6"/>
      <c r="AY49" s="6"/>
      <c r="BQ49" s="100"/>
    </row>
    <row r="50" spans="1:69" ht="11.25" customHeight="1" x14ac:dyDescent="0.2">
      <c r="A50" s="4" t="str">
        <f>LEFT(IndicatorsTable[[#This Row],[INDICATOR_CODE]],IF(ISERROR(FIND(".",IndicatorsTable[[#This Row],[INDICATOR_CODE]],6)),FIND(".",IndicatorsTable[[#This Row],[INDICATOR_CODE]]),FIND(".",IndicatorsTable[[#This Row],[INDICATOR_CODE]],6))-1)</f>
        <v>PA1</v>
      </c>
      <c r="B50" s="5" t="str">
        <f>RIGHT(IndicatorsTable[[#This Row],[INDICATOR_CODE]],LEN(IndicatorsTable[[#This Row],[INDICATOR_CODE]])-IF(ISERROR(FIND(".",IndicatorsTable[[#This Row],[INDICATOR_CODE]],6)),FIND(".",IndicatorsTable[[#This Row],[INDICATOR_CODE]]),FIND(".",IndicatorsTable[[#This Row],[INDICATOR_CODE]],6)))</f>
        <v>C3</v>
      </c>
      <c r="C50" s="5" t="str">
        <f>IF(LEFT(IndicatorsTable[[#This Row],[OS_NB_CODE]],1)="O","Overall",IF(LEFT(IndicatorsTable[[#This Row],[OS_NB_CODE]],1)="S","Subindicator",IF(IndicatorsTable[[#This Row],[IFMAIN]] ="Main","Main",IF(LEFT(IndicatorsTable[[#This Row],[OS_NB_CODE]],1)="C","Context",""))))</f>
        <v>Context</v>
      </c>
      <c r="D50" s="6" t="s">
        <v>89</v>
      </c>
      <c r="E50" s="6" t="str">
        <f>IF(IndicatorsTable[[#This Row],[OS_NB_CODE]]="O1",VLOOKUP(IndicatorsTable[[#This Row],[POLICY_CODE]],Table7[#All],2,FALSE),"")</f>
        <v/>
      </c>
      <c r="F50" s="6" t="str">
        <f>IF(IndicatorsTable[[#This Row],[OS_NB_CODE]]="O1",VLOOKUP(IndicatorsTable[[#This Row],[POLICY_CODE]],Table7[#All],3,FALSE),"")</f>
        <v/>
      </c>
      <c r="G50" s="6" t="s">
        <v>226</v>
      </c>
      <c r="H50" s="6" t="s">
        <v>307</v>
      </c>
      <c r="I50" s="6" t="str">
        <f>IndicatorsTable[[#This Row],[INDICATOR_CODE]]&amp;"."&amp;IndicatorsTable[[#This Row],[SUBPOLICY_CODE]]</f>
        <v>PA1.C3.low</v>
      </c>
      <c r="J50" s="6"/>
      <c r="K50" s="6"/>
      <c r="L50" s="7">
        <f t="shared" si="0"/>
        <v>49</v>
      </c>
      <c r="M50" s="6" t="s">
        <v>71</v>
      </c>
      <c r="N50" s="7">
        <f t="shared" si="1"/>
        <v>49</v>
      </c>
      <c r="O50" s="6">
        <v>1</v>
      </c>
      <c r="P50" s="6" t="s">
        <v>72</v>
      </c>
      <c r="Q50" s="6" t="s">
        <v>308</v>
      </c>
      <c r="R50" s="6"/>
      <c r="S50" s="6" t="s">
        <v>309</v>
      </c>
      <c r="T50" s="6" t="s">
        <v>309</v>
      </c>
      <c r="U50" s="50"/>
      <c r="V50" s="6"/>
      <c r="W50" s="52"/>
      <c r="X50" s="6"/>
      <c r="Y50" s="6" t="s">
        <v>232</v>
      </c>
      <c r="Z50" s="8" t="s">
        <v>232</v>
      </c>
      <c r="AA50" s="6" t="s">
        <v>310</v>
      </c>
      <c r="AB50" s="6" t="s">
        <v>79</v>
      </c>
      <c r="AC50" s="6" t="s">
        <v>80</v>
      </c>
      <c r="AD50" s="6" t="s">
        <v>81</v>
      </c>
      <c r="AE50" s="6"/>
      <c r="AF50" s="6"/>
      <c r="AG50" s="6" t="s">
        <v>82</v>
      </c>
      <c r="AH50" s="6"/>
      <c r="AI50" s="6"/>
      <c r="AJ50" s="6"/>
      <c r="AK50" s="1"/>
      <c r="AL50"/>
      <c r="AM50" s="1">
        <v>1</v>
      </c>
      <c r="AN50" s="1">
        <v>0</v>
      </c>
      <c r="AO50" s="1"/>
      <c r="AP50" s="1"/>
      <c r="AQ50" s="6" t="s">
        <v>311</v>
      </c>
      <c r="AR50" s="6" t="s">
        <v>84</v>
      </c>
      <c r="AS50" s="6" t="s">
        <v>129</v>
      </c>
      <c r="AT50" s="6" t="s">
        <v>85</v>
      </c>
      <c r="AU50" s="6" t="s">
        <v>121</v>
      </c>
      <c r="AV50" s="6" t="s">
        <v>153</v>
      </c>
      <c r="AW50" s="6"/>
      <c r="AX50" s="6"/>
      <c r="AY50" s="6"/>
      <c r="BQ50" s="100"/>
    </row>
    <row r="51" spans="1:69" ht="11.25" customHeight="1" x14ac:dyDescent="0.2">
      <c r="A51" s="4" t="str">
        <f>LEFT(IndicatorsTable[[#This Row],[INDICATOR_CODE]],IF(ISERROR(FIND(".",IndicatorsTable[[#This Row],[INDICATOR_CODE]],6)),FIND(".",IndicatorsTable[[#This Row],[INDICATOR_CODE]]),FIND(".",IndicatorsTable[[#This Row],[INDICATOR_CODE]],6))-1)</f>
        <v>PA1</v>
      </c>
      <c r="B51" s="5" t="str">
        <f>RIGHT(IndicatorsTable[[#This Row],[INDICATOR_CODE]],LEN(IndicatorsTable[[#This Row],[INDICATOR_CODE]])-IF(ISERROR(FIND(".",IndicatorsTable[[#This Row],[INDICATOR_CODE]],6)),FIND(".",IndicatorsTable[[#This Row],[INDICATOR_CODE]]),FIND(".",IndicatorsTable[[#This Row],[INDICATOR_CODE]],6)))</f>
        <v>C3</v>
      </c>
      <c r="C51" s="5" t="str">
        <f>IF(LEFT(IndicatorsTable[[#This Row],[OS_NB_CODE]],1)="O","Overall",IF(LEFT(IndicatorsTable[[#This Row],[OS_NB_CODE]],1)="S","Subindicator",IF(IndicatorsTable[[#This Row],[IFMAIN]] ="Main","Main",IF(LEFT(IndicatorsTable[[#This Row],[OS_NB_CODE]],1)="C","Context",""))))</f>
        <v>Context</v>
      </c>
      <c r="D51" s="6" t="s">
        <v>89</v>
      </c>
      <c r="E51" s="6" t="str">
        <f>IF(IndicatorsTable[[#This Row],[OS_NB_CODE]]="O1",VLOOKUP(IndicatorsTable[[#This Row],[POLICY_CODE]],Table7[#All],2,FALSE),"")</f>
        <v/>
      </c>
      <c r="F51" s="6" t="str">
        <f>IF(IndicatorsTable[[#This Row],[OS_NB_CODE]]="O1",VLOOKUP(IndicatorsTable[[#This Row],[POLICY_CODE]],Table7[#All],3,FALSE),"")</f>
        <v/>
      </c>
      <c r="G51" s="6" t="s">
        <v>226</v>
      </c>
      <c r="H51" s="6" t="s">
        <v>312</v>
      </c>
      <c r="I51" s="6" t="str">
        <f>IndicatorsTable[[#This Row],[INDICATOR_CODE]]&amp;"."&amp;IndicatorsTable[[#This Row],[SUBPOLICY_CODE]]</f>
        <v>PA1.C3.med</v>
      </c>
      <c r="J51" s="6"/>
      <c r="K51" s="6"/>
      <c r="L51" s="7">
        <f t="shared" si="0"/>
        <v>50</v>
      </c>
      <c r="M51" s="6" t="s">
        <v>71</v>
      </c>
      <c r="N51" s="7">
        <f t="shared" si="1"/>
        <v>50</v>
      </c>
      <c r="O51" s="6">
        <v>1</v>
      </c>
      <c r="P51" s="6" t="s">
        <v>72</v>
      </c>
      <c r="Q51" s="6" t="s">
        <v>313</v>
      </c>
      <c r="R51" s="6"/>
      <c r="S51" s="6" t="s">
        <v>314</v>
      </c>
      <c r="T51" s="6" t="s">
        <v>314</v>
      </c>
      <c r="U51" s="50"/>
      <c r="V51" s="6"/>
      <c r="W51" s="52"/>
      <c r="X51" s="6"/>
      <c r="Y51" s="6" t="s">
        <v>232</v>
      </c>
      <c r="Z51" s="8" t="s">
        <v>232</v>
      </c>
      <c r="AA51" s="6" t="s">
        <v>315</v>
      </c>
      <c r="AB51" s="6" t="s">
        <v>79</v>
      </c>
      <c r="AC51" s="6" t="s">
        <v>80</v>
      </c>
      <c r="AD51" s="6" t="s">
        <v>81</v>
      </c>
      <c r="AE51" s="6"/>
      <c r="AF51" s="6"/>
      <c r="AG51" s="6" t="s">
        <v>82</v>
      </c>
      <c r="AH51" s="6"/>
      <c r="AI51" s="6"/>
      <c r="AJ51" s="6"/>
      <c r="AK51" s="1"/>
      <c r="AL51"/>
      <c r="AM51" s="1">
        <v>1</v>
      </c>
      <c r="AN51" s="1">
        <v>0</v>
      </c>
      <c r="AO51" s="1"/>
      <c r="AP51" s="1"/>
      <c r="AQ51" s="6" t="s">
        <v>311</v>
      </c>
      <c r="AR51" s="6" t="s">
        <v>84</v>
      </c>
      <c r="AS51" s="6" t="s">
        <v>316</v>
      </c>
      <c r="AT51" s="6" t="s">
        <v>85</v>
      </c>
      <c r="AU51" s="6" t="s">
        <v>121</v>
      </c>
      <c r="AV51" s="6" t="s">
        <v>153</v>
      </c>
      <c r="AW51" s="6"/>
      <c r="AX51" s="6"/>
      <c r="AY51" s="6"/>
      <c r="BQ51" s="100"/>
    </row>
    <row r="52" spans="1:69" ht="11.25" customHeight="1" x14ac:dyDescent="0.2">
      <c r="A52" s="4" t="str">
        <f>LEFT(IndicatorsTable[[#This Row],[INDICATOR_CODE]],IF(ISERROR(FIND(".",IndicatorsTable[[#This Row],[INDICATOR_CODE]],6)),FIND(".",IndicatorsTable[[#This Row],[INDICATOR_CODE]]),FIND(".",IndicatorsTable[[#This Row],[INDICATOR_CODE]],6))-1)</f>
        <v>PA1</v>
      </c>
      <c r="B52" s="5" t="str">
        <f>RIGHT(IndicatorsTable[[#This Row],[INDICATOR_CODE]],LEN(IndicatorsTable[[#This Row],[INDICATOR_CODE]])-IF(ISERROR(FIND(".",IndicatorsTable[[#This Row],[INDICATOR_CODE]],6)),FIND(".",IndicatorsTable[[#This Row],[INDICATOR_CODE]]),FIND(".",IndicatorsTable[[#This Row],[INDICATOR_CODE]],6)))</f>
        <v>C3</v>
      </c>
      <c r="C52" s="5" t="str">
        <f>IF(LEFT(IndicatorsTable[[#This Row],[OS_NB_CODE]],1)="O","Overall",IF(LEFT(IndicatorsTable[[#This Row],[OS_NB_CODE]],1)="S","Subindicator",IF(IndicatorsTable[[#This Row],[IFMAIN]] ="Main","Main",IF(LEFT(IndicatorsTable[[#This Row],[OS_NB_CODE]],1)="C","Context",""))))</f>
        <v>Context</v>
      </c>
      <c r="D52" s="6" t="s">
        <v>89</v>
      </c>
      <c r="E52" s="6" t="str">
        <f>IF(IndicatorsTable[[#This Row],[OS_NB_CODE]]="O1",VLOOKUP(IndicatorsTable[[#This Row],[POLICY_CODE]],Table7[#All],2,FALSE),"")</f>
        <v/>
      </c>
      <c r="F52" s="6" t="str">
        <f>IF(IndicatorsTable[[#This Row],[OS_NB_CODE]]="O1",VLOOKUP(IndicatorsTable[[#This Row],[POLICY_CODE]],Table7[#All],3,FALSE),"")</f>
        <v/>
      </c>
      <c r="G52" s="6" t="s">
        <v>226</v>
      </c>
      <c r="H52" s="6" t="s">
        <v>317</v>
      </c>
      <c r="I52" s="6" t="str">
        <f>IndicatorsTable[[#This Row],[INDICATOR_CODE]]&amp;"."&amp;IndicatorsTable[[#This Row],[SUBPOLICY_CODE]]</f>
        <v>PA1.C3.high</v>
      </c>
      <c r="J52" s="6"/>
      <c r="K52" s="6"/>
      <c r="L52" s="7">
        <f t="shared" si="0"/>
        <v>51</v>
      </c>
      <c r="M52" s="6" t="s">
        <v>71</v>
      </c>
      <c r="N52" s="7">
        <f t="shared" si="1"/>
        <v>51</v>
      </c>
      <c r="O52" s="6">
        <v>1</v>
      </c>
      <c r="P52" s="6" t="s">
        <v>72</v>
      </c>
      <c r="Q52" s="6" t="s">
        <v>318</v>
      </c>
      <c r="R52" s="6"/>
      <c r="S52" s="6" t="s">
        <v>319</v>
      </c>
      <c r="T52" s="6" t="s">
        <v>319</v>
      </c>
      <c r="U52" s="50"/>
      <c r="V52" s="6"/>
      <c r="W52" s="52"/>
      <c r="X52" s="6"/>
      <c r="Y52" s="6" t="s">
        <v>232</v>
      </c>
      <c r="Z52" s="8" t="s">
        <v>232</v>
      </c>
      <c r="AA52" s="6" t="s">
        <v>320</v>
      </c>
      <c r="AB52" s="6" t="s">
        <v>79</v>
      </c>
      <c r="AC52" s="6" t="s">
        <v>80</v>
      </c>
      <c r="AD52" s="6" t="s">
        <v>81</v>
      </c>
      <c r="AE52" s="6"/>
      <c r="AF52" s="6"/>
      <c r="AG52" s="6" t="s">
        <v>82</v>
      </c>
      <c r="AH52" s="6"/>
      <c r="AI52" s="6"/>
      <c r="AJ52" s="6"/>
      <c r="AK52" s="1"/>
      <c r="AL52"/>
      <c r="AM52" s="1">
        <v>1</v>
      </c>
      <c r="AN52" s="1">
        <v>0</v>
      </c>
      <c r="AO52" s="1"/>
      <c r="AP52" s="1"/>
      <c r="AQ52" s="6" t="s">
        <v>311</v>
      </c>
      <c r="AR52" s="6" t="s">
        <v>84</v>
      </c>
      <c r="AS52" s="6" t="s">
        <v>321</v>
      </c>
      <c r="AT52" s="6" t="s">
        <v>85</v>
      </c>
      <c r="AU52" s="6" t="s">
        <v>121</v>
      </c>
      <c r="AV52" s="6" t="s">
        <v>153</v>
      </c>
      <c r="AW52" s="6"/>
      <c r="AX52" s="6"/>
      <c r="AY52" s="6"/>
      <c r="BQ52" s="100"/>
    </row>
    <row r="53" spans="1:69" ht="11.25" customHeight="1" x14ac:dyDescent="0.2">
      <c r="A53" s="4" t="str">
        <f>LEFT(IndicatorsTable[[#This Row],[INDICATOR_CODE]],IF(ISERROR(FIND(".",IndicatorsTable[[#This Row],[INDICATOR_CODE]],6)),FIND(".",IndicatorsTable[[#This Row],[INDICATOR_CODE]]),FIND(".",IndicatorsTable[[#This Row],[INDICATOR_CODE]],6))-1)</f>
        <v>PA1</v>
      </c>
      <c r="B53" s="5" t="str">
        <f>RIGHT(IndicatorsTable[[#This Row],[INDICATOR_CODE]],LEN(IndicatorsTable[[#This Row],[INDICATOR_CODE]])-IF(ISERROR(FIND(".",IndicatorsTable[[#This Row],[INDICATOR_CODE]],6)),FIND(".",IndicatorsTable[[#This Row],[INDICATOR_CODE]]),FIND(".",IndicatorsTable[[#This Row],[INDICATOR_CODE]],6)))</f>
        <v>C4</v>
      </c>
      <c r="C53" s="5" t="str">
        <f>IF(LEFT(IndicatorsTable[[#This Row],[OS_NB_CODE]],1)="O","Overall",IF(LEFT(IndicatorsTable[[#This Row],[OS_NB_CODE]],1)="S","Subindicator",IF(IndicatorsTable[[#This Row],[IFMAIN]] ="Main","Main",IF(LEFT(IndicatorsTable[[#This Row],[OS_NB_CODE]],1)="C","Context",""))))</f>
        <v>Main</v>
      </c>
      <c r="D53" s="6" t="s">
        <v>89</v>
      </c>
      <c r="E53" s="6" t="str">
        <f>IF(IndicatorsTable[[#This Row],[OS_NB_CODE]]="O1",VLOOKUP(IndicatorsTable[[#This Row],[POLICY_CODE]],Table7[#All],2,FALSE),"")</f>
        <v/>
      </c>
      <c r="F53" s="6" t="str">
        <f>IF(IndicatorsTable[[#This Row],[OS_NB_CODE]]="O1",VLOOKUP(IndicatorsTable[[#This Row],[POLICY_CODE]],Table7[#All],3,FALSE),"")</f>
        <v/>
      </c>
      <c r="G53" s="6" t="s">
        <v>322</v>
      </c>
      <c r="H53" s="6" t="s">
        <v>227</v>
      </c>
      <c r="I53" s="6" t="str">
        <f>IndicatorsTable[[#This Row],[INDICATOR_CODE]]&amp;"."&amp;IndicatorsTable[[#This Row],[SUBPOLICY_CODE]]</f>
        <v>PA1.C4.T</v>
      </c>
      <c r="J53" s="6" t="s">
        <v>323</v>
      </c>
      <c r="K53" s="6" t="s">
        <v>70</v>
      </c>
      <c r="L53" s="7">
        <f t="shared" si="0"/>
        <v>52</v>
      </c>
      <c r="M53" s="6" t="s">
        <v>71</v>
      </c>
      <c r="N53" s="7">
        <f t="shared" si="1"/>
        <v>52</v>
      </c>
      <c r="O53" s="6">
        <v>1</v>
      </c>
      <c r="P53" s="6" t="s">
        <v>72</v>
      </c>
      <c r="Q53" s="6" t="s">
        <v>324</v>
      </c>
      <c r="R53" s="6"/>
      <c r="S53" s="6" t="s">
        <v>325</v>
      </c>
      <c r="T53" s="6" t="s">
        <v>326</v>
      </c>
      <c r="U53" s="50"/>
      <c r="V53" s="6"/>
      <c r="W53" s="52"/>
      <c r="X53" s="6"/>
      <c r="Y53" s="6" t="s">
        <v>77</v>
      </c>
      <c r="Z53" s="8" t="s">
        <v>77</v>
      </c>
      <c r="AA53" s="6" t="s">
        <v>78</v>
      </c>
      <c r="AB53" s="6" t="s">
        <v>79</v>
      </c>
      <c r="AC53" s="6" t="s">
        <v>80</v>
      </c>
      <c r="AD53" s="6" t="s">
        <v>81</v>
      </c>
      <c r="AE53" s="6"/>
      <c r="AF53" s="6">
        <v>-3</v>
      </c>
      <c r="AG53" s="6" t="s">
        <v>82</v>
      </c>
      <c r="AH53" s="6"/>
      <c r="AI53" s="6"/>
      <c r="AJ53" s="6"/>
      <c r="AK53" s="1"/>
      <c r="AL53"/>
      <c r="AM53" s="1">
        <v>1</v>
      </c>
      <c r="AN53" s="1">
        <f>VLOOKUP(S53,'breaks 2014'!$C$19:$H$317,3,FALSE)</f>
        <v>0</v>
      </c>
      <c r="AO53" s="1"/>
      <c r="AP53" s="1"/>
      <c r="AQ53" s="6" t="s">
        <v>83</v>
      </c>
      <c r="AR53" s="6" t="s">
        <v>84</v>
      </c>
      <c r="AS53" s="6" t="s">
        <v>85</v>
      </c>
      <c r="AT53" s="6" t="s">
        <v>86</v>
      </c>
      <c r="AU53" s="6" t="s">
        <v>87</v>
      </c>
      <c r="AV53" s="6" t="s">
        <v>327</v>
      </c>
      <c r="AW53" s="6"/>
      <c r="AX53" s="6"/>
      <c r="AY53" s="6"/>
      <c r="BQ53" s="100"/>
    </row>
    <row r="54" spans="1:69" ht="11.25" customHeight="1" x14ac:dyDescent="0.2">
      <c r="A54" s="4" t="str">
        <f>LEFT(IndicatorsTable[[#This Row],[INDICATOR_CODE]],IF(ISERROR(FIND(".",IndicatorsTable[[#This Row],[INDICATOR_CODE]],6)),FIND(".",IndicatorsTable[[#This Row],[INDICATOR_CODE]]),FIND(".",IndicatorsTable[[#This Row],[INDICATOR_CODE]],6))-1)</f>
        <v>PA1</v>
      </c>
      <c r="B54" s="5" t="str">
        <f>RIGHT(IndicatorsTable[[#This Row],[INDICATOR_CODE]],LEN(IndicatorsTable[[#This Row],[INDICATOR_CODE]])-IF(ISERROR(FIND(".",IndicatorsTable[[#This Row],[INDICATOR_CODE]],6)),FIND(".",IndicatorsTable[[#This Row],[INDICATOR_CODE]]),FIND(".",IndicatorsTable[[#This Row],[INDICATOR_CODE]],6)))</f>
        <v>C4</v>
      </c>
      <c r="C54" s="5" t="str">
        <f>IF(LEFT(IndicatorsTable[[#This Row],[OS_NB_CODE]],1)="O","Overall",IF(LEFT(IndicatorsTable[[#This Row],[OS_NB_CODE]],1)="S","Subindicator",IF(IndicatorsTable[[#This Row],[IFMAIN]] ="Main","Main",IF(LEFT(IndicatorsTable[[#This Row],[OS_NB_CODE]],1)="C","Context",""))))</f>
        <v>Context</v>
      </c>
      <c r="D54" s="6" t="s">
        <v>89</v>
      </c>
      <c r="E54" s="6" t="str">
        <f>IF(IndicatorsTable[[#This Row],[OS_NB_CODE]]="O1",VLOOKUP(IndicatorsTable[[#This Row],[POLICY_CODE]],Table7[#All],2,FALSE),"")</f>
        <v/>
      </c>
      <c r="F54" s="6" t="str">
        <f>IF(IndicatorsTable[[#This Row],[OS_NB_CODE]]="O1",VLOOKUP(IndicatorsTable[[#This Row],[POLICY_CODE]],Table7[#All],3,FALSE),"")</f>
        <v/>
      </c>
      <c r="G54" s="6" t="s">
        <v>322</v>
      </c>
      <c r="H54" s="6" t="s">
        <v>148</v>
      </c>
      <c r="I54" s="6" t="str">
        <f>IndicatorsTable[[#This Row],[INDICATOR_CODE]]&amp;"."&amp;IndicatorsTable[[#This Row],[SUBPOLICY_CODE]]</f>
        <v>PA1.C4.15-64</v>
      </c>
      <c r="J54" s="6"/>
      <c r="K54" s="6"/>
      <c r="L54" s="7">
        <f t="shared" si="0"/>
        <v>53</v>
      </c>
      <c r="M54" s="6" t="s">
        <v>71</v>
      </c>
      <c r="N54" s="7">
        <f t="shared" si="1"/>
        <v>53</v>
      </c>
      <c r="O54" s="6">
        <v>1</v>
      </c>
      <c r="P54" s="6" t="s">
        <v>72</v>
      </c>
      <c r="Q54" s="6" t="s">
        <v>328</v>
      </c>
      <c r="R54" s="6"/>
      <c r="S54" s="6" t="s">
        <v>329</v>
      </c>
      <c r="T54" s="6" t="s">
        <v>329</v>
      </c>
      <c r="U54" s="50"/>
      <c r="V54" s="6"/>
      <c r="W54" s="52"/>
      <c r="X54" s="6"/>
      <c r="Y54" s="6" t="s">
        <v>77</v>
      </c>
      <c r="Z54" s="8" t="s">
        <v>77</v>
      </c>
      <c r="AA54" s="6" t="s">
        <v>151</v>
      </c>
      <c r="AB54" s="6" t="s">
        <v>79</v>
      </c>
      <c r="AC54" s="6" t="s">
        <v>80</v>
      </c>
      <c r="AD54" s="6" t="s">
        <v>81</v>
      </c>
      <c r="AE54" s="6"/>
      <c r="AF54" s="6"/>
      <c r="AG54" s="6" t="s">
        <v>82</v>
      </c>
      <c r="AH54" s="6"/>
      <c r="AI54" s="6"/>
      <c r="AJ54" s="6"/>
      <c r="AK54" s="1"/>
      <c r="AL54"/>
      <c r="AM54" s="1">
        <v>1</v>
      </c>
      <c r="AN54" s="1">
        <f>VLOOKUP(S54,'breaks 2014'!$C$19:$H$317,3,FALSE)</f>
        <v>0</v>
      </c>
      <c r="AO54" s="1"/>
      <c r="AP54" s="1"/>
      <c r="AQ54" s="6" t="s">
        <v>330</v>
      </c>
      <c r="AR54" s="6" t="s">
        <v>84</v>
      </c>
      <c r="AS54" s="6" t="s">
        <v>85</v>
      </c>
      <c r="AT54" s="6" t="s">
        <v>121</v>
      </c>
      <c r="AU54" s="6" t="s">
        <v>152</v>
      </c>
      <c r="AV54" s="6" t="s">
        <v>153</v>
      </c>
      <c r="AW54" s="6"/>
      <c r="AX54" s="6"/>
      <c r="AY54" s="6"/>
      <c r="BQ54" s="100"/>
    </row>
    <row r="55" spans="1:69" ht="11.25" customHeight="1" x14ac:dyDescent="0.2">
      <c r="A55" s="4" t="str">
        <f>LEFT(IndicatorsTable[[#This Row],[INDICATOR_CODE]],IF(ISERROR(FIND(".",IndicatorsTable[[#This Row],[INDICATOR_CODE]],6)),FIND(".",IndicatorsTable[[#This Row],[INDICATOR_CODE]]),FIND(".",IndicatorsTable[[#This Row],[INDICATOR_CODE]],6))-1)</f>
        <v>PA1</v>
      </c>
      <c r="B55" s="5" t="str">
        <f>RIGHT(IndicatorsTable[[#This Row],[INDICATOR_CODE]],LEN(IndicatorsTable[[#This Row],[INDICATOR_CODE]])-IF(ISERROR(FIND(".",IndicatorsTable[[#This Row],[INDICATOR_CODE]],6)),FIND(".",IndicatorsTable[[#This Row],[INDICATOR_CODE]]),FIND(".",IndicatorsTable[[#This Row],[INDICATOR_CODE]],6)))</f>
        <v>C4</v>
      </c>
      <c r="C55" s="5" t="str">
        <f>IF(LEFT(IndicatorsTable[[#This Row],[OS_NB_CODE]],1)="O","Overall",IF(LEFT(IndicatorsTable[[#This Row],[OS_NB_CODE]],1)="S","Subindicator",IF(IndicatorsTable[[#This Row],[IFMAIN]] ="Main","Main",IF(LEFT(IndicatorsTable[[#This Row],[OS_NB_CODE]],1)="C","Context",""))))</f>
        <v>Context</v>
      </c>
      <c r="D55" s="6" t="s">
        <v>89</v>
      </c>
      <c r="E55" s="6" t="str">
        <f>IF(IndicatorsTable[[#This Row],[OS_NB_CODE]]="O1",VLOOKUP(IndicatorsTable[[#This Row],[POLICY_CODE]],Table7[#All],2,FALSE),"")</f>
        <v/>
      </c>
      <c r="F55" s="6" t="str">
        <f>IF(IndicatorsTable[[#This Row],[OS_NB_CODE]]="O1",VLOOKUP(IndicatorsTable[[#This Row],[POLICY_CODE]],Table7[#All],3,FALSE),"")</f>
        <v/>
      </c>
      <c r="G55" s="6" t="s">
        <v>322</v>
      </c>
      <c r="H55" s="6" t="s">
        <v>154</v>
      </c>
      <c r="I55" s="6" t="str">
        <f>IndicatorsTable[[#This Row],[INDICATOR_CODE]]&amp;"."&amp;IndicatorsTable[[#This Row],[SUBPOLICY_CODE]]</f>
        <v>PA1.C4.15-19</v>
      </c>
      <c r="J55" s="6"/>
      <c r="K55" s="6"/>
      <c r="L55" s="7">
        <f t="shared" si="0"/>
        <v>54</v>
      </c>
      <c r="M55" s="6" t="s">
        <v>71</v>
      </c>
      <c r="N55" s="7">
        <f t="shared" si="1"/>
        <v>54</v>
      </c>
      <c r="O55" s="6">
        <v>1</v>
      </c>
      <c r="P55" s="6" t="s">
        <v>72</v>
      </c>
      <c r="Q55" s="6" t="s">
        <v>331</v>
      </c>
      <c r="R55" s="6"/>
      <c r="S55" s="6" t="s">
        <v>332</v>
      </c>
      <c r="T55" s="6" t="s">
        <v>332</v>
      </c>
      <c r="U55" s="50"/>
      <c r="V55" s="6"/>
      <c r="W55" s="52"/>
      <c r="X55" s="6"/>
      <c r="Y55" s="6" t="s">
        <v>77</v>
      </c>
      <c r="Z55" s="8" t="s">
        <v>77</v>
      </c>
      <c r="AA55" s="6" t="s">
        <v>157</v>
      </c>
      <c r="AB55" s="6" t="s">
        <v>79</v>
      </c>
      <c r="AC55" s="6" t="s">
        <v>80</v>
      </c>
      <c r="AD55" s="6" t="s">
        <v>81</v>
      </c>
      <c r="AE55" s="6"/>
      <c r="AF55" s="6"/>
      <c r="AG55" s="6" t="s">
        <v>82</v>
      </c>
      <c r="AH55" s="6"/>
      <c r="AI55" s="6"/>
      <c r="AJ55" s="6"/>
      <c r="AK55" s="1"/>
      <c r="AL55"/>
      <c r="AM55" s="1">
        <v>1</v>
      </c>
      <c r="AN55" s="1">
        <f>VLOOKUP(S55,'breaks 2014'!$C$19:$H$317,3,FALSE)</f>
        <v>0</v>
      </c>
      <c r="AO55" s="1"/>
      <c r="AP55" s="1"/>
      <c r="AQ55" s="6" t="s">
        <v>330</v>
      </c>
      <c r="AR55" s="6" t="s">
        <v>84</v>
      </c>
      <c r="AS55" s="6" t="s">
        <v>85</v>
      </c>
      <c r="AT55" s="6" t="s">
        <v>121</v>
      </c>
      <c r="AU55" s="6" t="s">
        <v>152</v>
      </c>
      <c r="AV55" s="6" t="s">
        <v>158</v>
      </c>
      <c r="AW55" s="6"/>
      <c r="AX55" s="6"/>
      <c r="AY55" s="6"/>
      <c r="BQ55" s="100"/>
    </row>
    <row r="56" spans="1:69" ht="11.25" customHeight="1" x14ac:dyDescent="0.2">
      <c r="A56" s="4" t="str">
        <f>LEFT(IndicatorsTable[[#This Row],[INDICATOR_CODE]],IF(ISERROR(FIND(".",IndicatorsTable[[#This Row],[INDICATOR_CODE]],6)),FIND(".",IndicatorsTable[[#This Row],[INDICATOR_CODE]]),FIND(".",IndicatorsTable[[#This Row],[INDICATOR_CODE]],6))-1)</f>
        <v>PA1</v>
      </c>
      <c r="B56" s="5" t="str">
        <f>RIGHT(IndicatorsTable[[#This Row],[INDICATOR_CODE]],LEN(IndicatorsTable[[#This Row],[INDICATOR_CODE]])-IF(ISERROR(FIND(".",IndicatorsTable[[#This Row],[INDICATOR_CODE]],6)),FIND(".",IndicatorsTable[[#This Row],[INDICATOR_CODE]]),FIND(".",IndicatorsTable[[#This Row],[INDICATOR_CODE]],6)))</f>
        <v>C4</v>
      </c>
      <c r="C56" s="5" t="str">
        <f>IF(LEFT(IndicatorsTable[[#This Row],[OS_NB_CODE]],1)="O","Overall",IF(LEFT(IndicatorsTable[[#This Row],[OS_NB_CODE]],1)="S","Subindicator",IF(IndicatorsTable[[#This Row],[IFMAIN]] ="Main","Main",IF(LEFT(IndicatorsTable[[#This Row],[OS_NB_CODE]],1)="C","Context",""))))</f>
        <v>Context</v>
      </c>
      <c r="D56" s="6" t="s">
        <v>89</v>
      </c>
      <c r="E56" s="6" t="str">
        <f>IF(IndicatorsTable[[#This Row],[OS_NB_CODE]]="O1",VLOOKUP(IndicatorsTable[[#This Row],[POLICY_CODE]],Table7[#All],2,FALSE),"")</f>
        <v/>
      </c>
      <c r="F56" s="6" t="str">
        <f>IF(IndicatorsTable[[#This Row],[OS_NB_CODE]]="O1",VLOOKUP(IndicatorsTable[[#This Row],[POLICY_CODE]],Table7[#All],3,FALSE),"")</f>
        <v/>
      </c>
      <c r="G56" s="6" t="s">
        <v>322</v>
      </c>
      <c r="H56" s="6" t="s">
        <v>159</v>
      </c>
      <c r="I56" s="6" t="str">
        <f>IndicatorsTable[[#This Row],[INDICATOR_CODE]]&amp;"."&amp;IndicatorsTable[[#This Row],[SUBPOLICY_CODE]]</f>
        <v>PA1.C4.15-24</v>
      </c>
      <c r="J56" s="6"/>
      <c r="K56" s="6"/>
      <c r="L56" s="7">
        <f t="shared" si="0"/>
        <v>55</v>
      </c>
      <c r="M56" s="6" t="s">
        <v>71</v>
      </c>
      <c r="N56" s="7">
        <f t="shared" si="1"/>
        <v>55</v>
      </c>
      <c r="O56" s="6">
        <v>1</v>
      </c>
      <c r="P56" s="6" t="s">
        <v>72</v>
      </c>
      <c r="Q56" s="6" t="s">
        <v>333</v>
      </c>
      <c r="R56" s="6"/>
      <c r="S56" s="6" t="s">
        <v>334</v>
      </c>
      <c r="T56" s="6" t="s">
        <v>334</v>
      </c>
      <c r="U56" s="50"/>
      <c r="V56" s="6"/>
      <c r="W56" s="52"/>
      <c r="X56" s="6"/>
      <c r="Y56" s="6" t="s">
        <v>77</v>
      </c>
      <c r="Z56" s="8" t="s">
        <v>77</v>
      </c>
      <c r="AA56" s="6" t="s">
        <v>162</v>
      </c>
      <c r="AB56" s="6" t="s">
        <v>79</v>
      </c>
      <c r="AC56" s="6" t="s">
        <v>80</v>
      </c>
      <c r="AD56" s="6" t="s">
        <v>81</v>
      </c>
      <c r="AE56" s="6"/>
      <c r="AF56" s="6"/>
      <c r="AG56" s="6" t="s">
        <v>82</v>
      </c>
      <c r="AH56" s="6"/>
      <c r="AI56" s="6"/>
      <c r="AJ56" s="6"/>
      <c r="AK56" s="1"/>
      <c r="AL56"/>
      <c r="AM56" s="1">
        <v>1</v>
      </c>
      <c r="AN56" s="1">
        <f>VLOOKUP(S56,'breaks 2014'!$C$19:$H$317,3,FALSE)</f>
        <v>0</v>
      </c>
      <c r="AO56" s="1"/>
      <c r="AP56" s="1"/>
      <c r="AQ56" s="6" t="s">
        <v>330</v>
      </c>
      <c r="AR56" s="6" t="s">
        <v>84</v>
      </c>
      <c r="AS56" s="6" t="s">
        <v>85</v>
      </c>
      <c r="AT56" s="6" t="s">
        <v>121</v>
      </c>
      <c r="AU56" s="6" t="s">
        <v>152</v>
      </c>
      <c r="AV56" s="6" t="s">
        <v>163</v>
      </c>
      <c r="AW56" s="6"/>
      <c r="AX56" s="6"/>
      <c r="AY56" s="6"/>
      <c r="BQ56" s="100"/>
    </row>
    <row r="57" spans="1:69" ht="11.25" customHeight="1" x14ac:dyDescent="0.2">
      <c r="A57" s="4" t="str">
        <f>LEFT(IndicatorsTable[[#This Row],[INDICATOR_CODE]],IF(ISERROR(FIND(".",IndicatorsTable[[#This Row],[INDICATOR_CODE]],6)),FIND(".",IndicatorsTable[[#This Row],[INDICATOR_CODE]]),FIND(".",IndicatorsTable[[#This Row],[INDICATOR_CODE]],6))-1)</f>
        <v>PA1</v>
      </c>
      <c r="B57" s="5" t="str">
        <f>RIGHT(IndicatorsTable[[#This Row],[INDICATOR_CODE]],LEN(IndicatorsTable[[#This Row],[INDICATOR_CODE]])-IF(ISERROR(FIND(".",IndicatorsTable[[#This Row],[INDICATOR_CODE]],6)),FIND(".",IndicatorsTable[[#This Row],[INDICATOR_CODE]]),FIND(".",IndicatorsTable[[#This Row],[INDICATOR_CODE]],6)))</f>
        <v>C4</v>
      </c>
      <c r="C57" s="5" t="str">
        <f>IF(LEFT(IndicatorsTable[[#This Row],[OS_NB_CODE]],1)="O","Overall",IF(LEFT(IndicatorsTable[[#This Row],[OS_NB_CODE]],1)="S","Subindicator",IF(IndicatorsTable[[#This Row],[IFMAIN]] ="Main","Main",IF(LEFT(IndicatorsTable[[#This Row],[OS_NB_CODE]],1)="C","Context",""))))</f>
        <v>Context</v>
      </c>
      <c r="D57" s="6" t="s">
        <v>89</v>
      </c>
      <c r="E57" s="6" t="str">
        <f>IF(IndicatorsTable[[#This Row],[OS_NB_CODE]]="O1",VLOOKUP(IndicatorsTable[[#This Row],[POLICY_CODE]],Table7[#All],2,FALSE),"")</f>
        <v/>
      </c>
      <c r="F57" s="6" t="str">
        <f>IF(IndicatorsTable[[#This Row],[OS_NB_CODE]]="O1",VLOOKUP(IndicatorsTable[[#This Row],[POLICY_CODE]],Table7[#All],3,FALSE),"")</f>
        <v/>
      </c>
      <c r="G57" s="6" t="s">
        <v>322</v>
      </c>
      <c r="H57" s="6" t="s">
        <v>164</v>
      </c>
      <c r="I57" s="6" t="str">
        <f>IndicatorsTable[[#This Row],[INDICATOR_CODE]]&amp;"."&amp;IndicatorsTable[[#This Row],[SUBPOLICY_CODE]]</f>
        <v>PA1.C4.50-59</v>
      </c>
      <c r="J57" s="6"/>
      <c r="K57" s="6"/>
      <c r="L57" s="7">
        <f t="shared" si="0"/>
        <v>56</v>
      </c>
      <c r="M57" s="6" t="s">
        <v>71</v>
      </c>
      <c r="N57" s="7">
        <f t="shared" si="1"/>
        <v>56</v>
      </c>
      <c r="O57" s="6">
        <v>1</v>
      </c>
      <c r="P57" s="6" t="s">
        <v>72</v>
      </c>
      <c r="Q57" s="6" t="s">
        <v>335</v>
      </c>
      <c r="R57" s="6"/>
      <c r="S57" s="6" t="s">
        <v>336</v>
      </c>
      <c r="T57" s="6" t="s">
        <v>336</v>
      </c>
      <c r="U57" s="50"/>
      <c r="V57" s="6"/>
      <c r="W57" s="52"/>
      <c r="X57" s="6"/>
      <c r="Y57" s="6" t="s">
        <v>77</v>
      </c>
      <c r="Z57" s="8" t="s">
        <v>77</v>
      </c>
      <c r="AA57" s="6" t="s">
        <v>167</v>
      </c>
      <c r="AB57" s="6" t="s">
        <v>79</v>
      </c>
      <c r="AC57" s="6" t="s">
        <v>80</v>
      </c>
      <c r="AD57" s="6" t="s">
        <v>81</v>
      </c>
      <c r="AE57" s="6"/>
      <c r="AF57" s="6"/>
      <c r="AG57" s="6" t="s">
        <v>82</v>
      </c>
      <c r="AH57" s="6"/>
      <c r="AI57" s="6"/>
      <c r="AJ57" s="6"/>
      <c r="AK57" s="1"/>
      <c r="AL57"/>
      <c r="AM57" s="1">
        <v>1</v>
      </c>
      <c r="AN57" s="1">
        <f>VLOOKUP(S57,'breaks 2014'!$C$19:$H$317,3,FALSE)</f>
        <v>0</v>
      </c>
      <c r="AO57" s="1"/>
      <c r="AP57" s="1"/>
      <c r="AQ57" s="6" t="s">
        <v>330</v>
      </c>
      <c r="AR57" s="6" t="s">
        <v>84</v>
      </c>
      <c r="AS57" s="6" t="s">
        <v>85</v>
      </c>
      <c r="AT57" s="6" t="s">
        <v>121</v>
      </c>
      <c r="AU57" s="6" t="s">
        <v>152</v>
      </c>
      <c r="AV57" s="6" t="s">
        <v>168</v>
      </c>
      <c r="AW57" s="6"/>
      <c r="AX57" s="6"/>
      <c r="AY57" s="6"/>
      <c r="BQ57" s="100"/>
    </row>
    <row r="58" spans="1:69" ht="11.25" customHeight="1" x14ac:dyDescent="0.2">
      <c r="A58" s="4" t="str">
        <f>LEFT(IndicatorsTable[[#This Row],[INDICATOR_CODE]],IF(ISERROR(FIND(".",IndicatorsTable[[#This Row],[INDICATOR_CODE]],6)),FIND(".",IndicatorsTable[[#This Row],[INDICATOR_CODE]]),FIND(".",IndicatorsTable[[#This Row],[INDICATOR_CODE]],6))-1)</f>
        <v>PA1</v>
      </c>
      <c r="B58" s="5" t="str">
        <f>RIGHT(IndicatorsTable[[#This Row],[INDICATOR_CODE]],LEN(IndicatorsTable[[#This Row],[INDICATOR_CODE]])-IF(ISERROR(FIND(".",IndicatorsTable[[#This Row],[INDICATOR_CODE]],6)),FIND(".",IndicatorsTable[[#This Row],[INDICATOR_CODE]]),FIND(".",IndicatorsTable[[#This Row],[INDICATOR_CODE]],6)))</f>
        <v>C4</v>
      </c>
      <c r="C58" s="5" t="str">
        <f>IF(LEFT(IndicatorsTable[[#This Row],[OS_NB_CODE]],1)="O","Overall",IF(LEFT(IndicatorsTable[[#This Row],[OS_NB_CODE]],1)="S","Subindicator",IF(IndicatorsTable[[#This Row],[IFMAIN]] ="Main","Main",IF(LEFT(IndicatorsTable[[#This Row],[OS_NB_CODE]],1)="C","Context",""))))</f>
        <v>Context</v>
      </c>
      <c r="D58" s="6" t="s">
        <v>89</v>
      </c>
      <c r="E58" s="6" t="str">
        <f>IF(IndicatorsTable[[#This Row],[OS_NB_CODE]]="O1",VLOOKUP(IndicatorsTable[[#This Row],[POLICY_CODE]],Table7[#All],2,FALSE),"")</f>
        <v/>
      </c>
      <c r="F58" s="6" t="str">
        <f>IF(IndicatorsTable[[#This Row],[OS_NB_CODE]]="O1",VLOOKUP(IndicatorsTable[[#This Row],[POLICY_CODE]],Table7[#All],3,FALSE),"")</f>
        <v/>
      </c>
      <c r="G58" s="6" t="s">
        <v>322</v>
      </c>
      <c r="H58" s="6" t="s">
        <v>169</v>
      </c>
      <c r="I58" s="6" t="str">
        <f>IndicatorsTable[[#This Row],[INDICATOR_CODE]]&amp;"."&amp;IndicatorsTable[[#This Row],[SUBPOLICY_CODE]]</f>
        <v>PA1.C4.60-64</v>
      </c>
      <c r="J58" s="6"/>
      <c r="K58" s="6"/>
      <c r="L58" s="7">
        <f t="shared" si="0"/>
        <v>57</v>
      </c>
      <c r="M58" s="6" t="s">
        <v>71</v>
      </c>
      <c r="N58" s="7">
        <f t="shared" si="1"/>
        <v>57</v>
      </c>
      <c r="O58" s="6">
        <v>1</v>
      </c>
      <c r="P58" s="6" t="s">
        <v>72</v>
      </c>
      <c r="Q58" s="6" t="s">
        <v>337</v>
      </c>
      <c r="R58" s="6"/>
      <c r="S58" s="6" t="s">
        <v>338</v>
      </c>
      <c r="T58" s="6" t="s">
        <v>338</v>
      </c>
      <c r="U58" s="50"/>
      <c r="V58" s="6"/>
      <c r="W58" s="52"/>
      <c r="X58" s="6"/>
      <c r="Y58" s="6" t="s">
        <v>77</v>
      </c>
      <c r="Z58" s="8" t="s">
        <v>77</v>
      </c>
      <c r="AA58" s="6" t="s">
        <v>172</v>
      </c>
      <c r="AB58" s="6" t="s">
        <v>79</v>
      </c>
      <c r="AC58" s="6" t="s">
        <v>80</v>
      </c>
      <c r="AD58" s="6" t="s">
        <v>81</v>
      </c>
      <c r="AE58" s="6"/>
      <c r="AF58" s="6"/>
      <c r="AG58" s="6" t="s">
        <v>82</v>
      </c>
      <c r="AH58" s="6"/>
      <c r="AI58" s="6"/>
      <c r="AJ58" s="6"/>
      <c r="AK58" s="1"/>
      <c r="AL58"/>
      <c r="AM58" s="1">
        <v>1</v>
      </c>
      <c r="AN58" s="1">
        <f>VLOOKUP(S58,'breaks 2014'!$C$19:$H$317,3,FALSE)</f>
        <v>0</v>
      </c>
      <c r="AO58" s="1"/>
      <c r="AP58" s="1"/>
      <c r="AQ58" s="6" t="s">
        <v>330</v>
      </c>
      <c r="AR58" s="6" t="s">
        <v>84</v>
      </c>
      <c r="AS58" s="6" t="s">
        <v>85</v>
      </c>
      <c r="AT58" s="6" t="s">
        <v>121</v>
      </c>
      <c r="AU58" s="6" t="s">
        <v>152</v>
      </c>
      <c r="AV58" s="6" t="s">
        <v>173</v>
      </c>
      <c r="AW58" s="6"/>
      <c r="AX58" s="6"/>
      <c r="AY58" s="6"/>
      <c r="BQ58" s="100"/>
    </row>
    <row r="59" spans="1:69" ht="11.25" customHeight="1" x14ac:dyDescent="0.2">
      <c r="A59" s="4" t="str">
        <f>LEFT(IndicatorsTable[[#This Row],[INDICATOR_CODE]],IF(ISERROR(FIND(".",IndicatorsTable[[#This Row],[INDICATOR_CODE]],6)),FIND(".",IndicatorsTable[[#This Row],[INDICATOR_CODE]]),FIND(".",IndicatorsTable[[#This Row],[INDICATOR_CODE]],6))-1)</f>
        <v>PA1</v>
      </c>
      <c r="B59" s="5" t="str">
        <f>RIGHT(IndicatorsTable[[#This Row],[INDICATOR_CODE]],LEN(IndicatorsTable[[#This Row],[INDICATOR_CODE]])-IF(ISERROR(FIND(".",IndicatorsTable[[#This Row],[INDICATOR_CODE]],6)),FIND(".",IndicatorsTable[[#This Row],[INDICATOR_CODE]]),FIND(".",IndicatorsTable[[#This Row],[INDICATOR_CODE]],6)))</f>
        <v>C4</v>
      </c>
      <c r="C59" s="5" t="str">
        <f>IF(LEFT(IndicatorsTable[[#This Row],[OS_NB_CODE]],1)="O","Overall",IF(LEFT(IndicatorsTable[[#This Row],[OS_NB_CODE]],1)="S","Subindicator",IF(IndicatorsTable[[#This Row],[IFMAIN]] ="Main","Main",IF(LEFT(IndicatorsTable[[#This Row],[OS_NB_CODE]],1)="C","Context",""))))</f>
        <v>Context</v>
      </c>
      <c r="D59" s="6" t="s">
        <v>89</v>
      </c>
      <c r="E59" s="6" t="str">
        <f>IF(IndicatorsTable[[#This Row],[OS_NB_CODE]]="O1",VLOOKUP(IndicatorsTable[[#This Row],[POLICY_CODE]],Table7[#All],2,FALSE),"")</f>
        <v/>
      </c>
      <c r="F59" s="6" t="str">
        <f>IF(IndicatorsTable[[#This Row],[OS_NB_CODE]]="O1",VLOOKUP(IndicatorsTable[[#This Row],[POLICY_CODE]],Table7[#All],3,FALSE),"")</f>
        <v/>
      </c>
      <c r="G59" s="6" t="s">
        <v>322</v>
      </c>
      <c r="H59" s="6" t="s">
        <v>174</v>
      </c>
      <c r="I59" s="6" t="str">
        <f>IndicatorsTable[[#This Row],[INDICATOR_CODE]]&amp;"."&amp;IndicatorsTable[[#This Row],[SUBPOLICY_CODE]]</f>
        <v>PA1.C4.65-69</v>
      </c>
      <c r="J59" s="6"/>
      <c r="K59" s="6"/>
      <c r="L59" s="7">
        <f t="shared" si="0"/>
        <v>58</v>
      </c>
      <c r="M59" s="6" t="s">
        <v>71</v>
      </c>
      <c r="N59" s="7">
        <f t="shared" si="1"/>
        <v>58</v>
      </c>
      <c r="O59" s="6">
        <v>1</v>
      </c>
      <c r="P59" s="6" t="s">
        <v>72</v>
      </c>
      <c r="Q59" s="6" t="s">
        <v>339</v>
      </c>
      <c r="R59" s="6"/>
      <c r="S59" s="6" t="s">
        <v>340</v>
      </c>
      <c r="T59" s="6" t="s">
        <v>340</v>
      </c>
      <c r="U59" s="50"/>
      <c r="V59" s="6"/>
      <c r="W59" s="52"/>
      <c r="X59" s="6"/>
      <c r="Y59" s="6" t="s">
        <v>77</v>
      </c>
      <c r="Z59" s="8" t="s">
        <v>77</v>
      </c>
      <c r="AA59" s="6" t="s">
        <v>177</v>
      </c>
      <c r="AB59" s="6" t="s">
        <v>79</v>
      </c>
      <c r="AC59" s="6" t="s">
        <v>80</v>
      </c>
      <c r="AD59" s="6" t="s">
        <v>81</v>
      </c>
      <c r="AE59" s="6"/>
      <c r="AF59" s="6"/>
      <c r="AG59" s="6" t="s">
        <v>82</v>
      </c>
      <c r="AH59" s="6"/>
      <c r="AI59" s="6"/>
      <c r="AJ59" s="6"/>
      <c r="AK59" s="1"/>
      <c r="AL59"/>
      <c r="AM59" s="1">
        <v>1</v>
      </c>
      <c r="AN59" s="1">
        <f>VLOOKUP(S59,'breaks 2014'!$C$19:$H$317,3,FALSE)</f>
        <v>0</v>
      </c>
      <c r="AO59" s="1"/>
      <c r="AP59" s="1"/>
      <c r="AQ59" s="6" t="s">
        <v>330</v>
      </c>
      <c r="AR59" s="6" t="s">
        <v>84</v>
      </c>
      <c r="AS59" s="6" t="s">
        <v>85</v>
      </c>
      <c r="AT59" s="6" t="s">
        <v>121</v>
      </c>
      <c r="AU59" s="6" t="s">
        <v>152</v>
      </c>
      <c r="AV59" s="6" t="s">
        <v>178</v>
      </c>
      <c r="AW59" s="6"/>
      <c r="AX59" s="6"/>
      <c r="AY59" s="6"/>
      <c r="BQ59" s="100"/>
    </row>
    <row r="60" spans="1:69" ht="11.25" customHeight="1" x14ac:dyDescent="0.2">
      <c r="A60" s="4" t="str">
        <f>LEFT(IndicatorsTable[[#This Row],[INDICATOR_CODE]],IF(ISERROR(FIND(".",IndicatorsTable[[#This Row],[INDICATOR_CODE]],6)),FIND(".",IndicatorsTable[[#This Row],[INDICATOR_CODE]]),FIND(".",IndicatorsTable[[#This Row],[INDICATOR_CODE]],6))-1)</f>
        <v>PA1</v>
      </c>
      <c r="B60" s="5" t="str">
        <f>RIGHT(IndicatorsTable[[#This Row],[INDICATOR_CODE]],LEN(IndicatorsTable[[#This Row],[INDICATOR_CODE]])-IF(ISERROR(FIND(".",IndicatorsTable[[#This Row],[INDICATOR_CODE]],6)),FIND(".",IndicatorsTable[[#This Row],[INDICATOR_CODE]]),FIND(".",IndicatorsTable[[#This Row],[INDICATOR_CODE]],6)))</f>
        <v>C4</v>
      </c>
      <c r="C60" s="5" t="str">
        <f>IF(LEFT(IndicatorsTable[[#This Row],[OS_NB_CODE]],1)="O","Overall",IF(LEFT(IndicatorsTable[[#This Row],[OS_NB_CODE]],1)="S","Subindicator",IF(IndicatorsTable[[#This Row],[IFMAIN]] ="Main","Main",IF(LEFT(IndicatorsTable[[#This Row],[OS_NB_CODE]],1)="C","Context",""))))</f>
        <v>Context</v>
      </c>
      <c r="D60" s="6" t="s">
        <v>89</v>
      </c>
      <c r="E60" s="6" t="str">
        <f>IF(IndicatorsTable[[#This Row],[OS_NB_CODE]]="O1",VLOOKUP(IndicatorsTable[[#This Row],[POLICY_CODE]],Table7[#All],2,FALSE),"")</f>
        <v/>
      </c>
      <c r="F60" s="6" t="str">
        <f>IF(IndicatorsTable[[#This Row],[OS_NB_CODE]]="O1",VLOOKUP(IndicatorsTable[[#This Row],[POLICY_CODE]],Table7[#All],3,FALSE),"")</f>
        <v/>
      </c>
      <c r="G60" s="6" t="s">
        <v>322</v>
      </c>
      <c r="H60" s="6" t="s">
        <v>179</v>
      </c>
      <c r="I60" s="6" t="str">
        <f>IndicatorsTable[[#This Row],[INDICATOR_CODE]]&amp;"."&amp;IndicatorsTable[[#This Row],[SUBPOLICY_CODE]]</f>
        <v>PA1.C4.15-64.M</v>
      </c>
      <c r="J60" s="6"/>
      <c r="K60" s="6"/>
      <c r="L60" s="7">
        <f t="shared" si="0"/>
        <v>59</v>
      </c>
      <c r="M60" s="6" t="s">
        <v>71</v>
      </c>
      <c r="N60" s="7">
        <f t="shared" si="1"/>
        <v>59</v>
      </c>
      <c r="O60" s="6">
        <v>1</v>
      </c>
      <c r="P60" s="6" t="s">
        <v>72</v>
      </c>
      <c r="Q60" s="6" t="s">
        <v>341</v>
      </c>
      <c r="R60" s="6"/>
      <c r="S60" s="6" t="s">
        <v>342</v>
      </c>
      <c r="T60" s="6" t="s">
        <v>342</v>
      </c>
      <c r="U60" s="50"/>
      <c r="V60" s="6"/>
      <c r="W60" s="52"/>
      <c r="X60" s="6"/>
      <c r="Y60" s="6" t="s">
        <v>77</v>
      </c>
      <c r="Z60" s="8" t="s">
        <v>77</v>
      </c>
      <c r="AA60" s="6" t="s">
        <v>182</v>
      </c>
      <c r="AB60" s="6" t="s">
        <v>79</v>
      </c>
      <c r="AC60" s="6" t="s">
        <v>80</v>
      </c>
      <c r="AD60" s="6" t="s">
        <v>81</v>
      </c>
      <c r="AE60" s="6"/>
      <c r="AF60" s="6"/>
      <c r="AG60" s="6" t="s">
        <v>82</v>
      </c>
      <c r="AH60" s="6"/>
      <c r="AI60" s="6"/>
      <c r="AJ60" s="6"/>
      <c r="AK60" s="1"/>
      <c r="AL60"/>
      <c r="AM60" s="1">
        <v>1</v>
      </c>
      <c r="AN60" s="1">
        <f>VLOOKUP(S60,'breaks 2014'!$C$19:$H$317,3,FALSE)</f>
        <v>0</v>
      </c>
      <c r="AO60" s="1"/>
      <c r="AP60" s="1"/>
      <c r="AQ60" s="6" t="s">
        <v>330</v>
      </c>
      <c r="AR60" s="6" t="s">
        <v>84</v>
      </c>
      <c r="AS60" s="6" t="s">
        <v>98</v>
      </c>
      <c r="AT60" s="6" t="s">
        <v>121</v>
      </c>
      <c r="AU60" s="6" t="s">
        <v>152</v>
      </c>
      <c r="AV60" s="6" t="s">
        <v>153</v>
      </c>
      <c r="AW60" s="6"/>
      <c r="AX60" s="6"/>
      <c r="AY60" s="6"/>
      <c r="BQ60" s="100"/>
    </row>
    <row r="61" spans="1:69" ht="11.25" customHeight="1" x14ac:dyDescent="0.2">
      <c r="A61" s="4" t="str">
        <f>LEFT(IndicatorsTable[[#This Row],[INDICATOR_CODE]],IF(ISERROR(FIND(".",IndicatorsTable[[#This Row],[INDICATOR_CODE]],6)),FIND(".",IndicatorsTable[[#This Row],[INDICATOR_CODE]]),FIND(".",IndicatorsTable[[#This Row],[INDICATOR_CODE]],6))-1)</f>
        <v>PA1</v>
      </c>
      <c r="B61" s="5" t="str">
        <f>RIGHT(IndicatorsTable[[#This Row],[INDICATOR_CODE]],LEN(IndicatorsTable[[#This Row],[INDICATOR_CODE]])-IF(ISERROR(FIND(".",IndicatorsTable[[#This Row],[INDICATOR_CODE]],6)),FIND(".",IndicatorsTable[[#This Row],[INDICATOR_CODE]]),FIND(".",IndicatorsTable[[#This Row],[INDICATOR_CODE]],6)))</f>
        <v>C4</v>
      </c>
      <c r="C61" s="5" t="str">
        <f>IF(LEFT(IndicatorsTable[[#This Row],[OS_NB_CODE]],1)="O","Overall",IF(LEFT(IndicatorsTable[[#This Row],[OS_NB_CODE]],1)="S","Subindicator",IF(IndicatorsTable[[#This Row],[IFMAIN]] ="Main","Main",IF(LEFT(IndicatorsTable[[#This Row],[OS_NB_CODE]],1)="C","Context",""))))</f>
        <v>Context</v>
      </c>
      <c r="D61" s="6" t="s">
        <v>89</v>
      </c>
      <c r="E61" s="6" t="str">
        <f>IF(IndicatorsTable[[#This Row],[OS_NB_CODE]]="O1",VLOOKUP(IndicatorsTable[[#This Row],[POLICY_CODE]],Table7[#All],2,FALSE),"")</f>
        <v/>
      </c>
      <c r="F61" s="6" t="str">
        <f>IF(IndicatorsTable[[#This Row],[OS_NB_CODE]]="O1",VLOOKUP(IndicatorsTable[[#This Row],[POLICY_CODE]],Table7[#All],3,FALSE),"")</f>
        <v/>
      </c>
      <c r="G61" s="6" t="s">
        <v>322</v>
      </c>
      <c r="H61" s="6" t="s">
        <v>183</v>
      </c>
      <c r="I61" s="6" t="str">
        <f>IndicatorsTable[[#This Row],[INDICATOR_CODE]]&amp;"."&amp;IndicatorsTable[[#This Row],[SUBPOLICY_CODE]]</f>
        <v>PA1.C4.15-19.M</v>
      </c>
      <c r="J61" s="6"/>
      <c r="K61" s="6"/>
      <c r="L61" s="7">
        <f t="shared" si="0"/>
        <v>60</v>
      </c>
      <c r="M61" s="6" t="s">
        <v>71</v>
      </c>
      <c r="N61" s="7">
        <f t="shared" si="1"/>
        <v>60</v>
      </c>
      <c r="O61" s="6">
        <v>1</v>
      </c>
      <c r="P61" s="6" t="s">
        <v>72</v>
      </c>
      <c r="Q61" s="6" t="s">
        <v>343</v>
      </c>
      <c r="R61" s="6"/>
      <c r="S61" s="6" t="s">
        <v>344</v>
      </c>
      <c r="T61" s="6" t="s">
        <v>344</v>
      </c>
      <c r="U61" s="50"/>
      <c r="V61" s="6"/>
      <c r="W61" s="52"/>
      <c r="X61" s="6"/>
      <c r="Y61" s="6" t="s">
        <v>77</v>
      </c>
      <c r="Z61" s="8" t="s">
        <v>77</v>
      </c>
      <c r="AA61" s="6" t="s">
        <v>186</v>
      </c>
      <c r="AB61" s="6" t="s">
        <v>79</v>
      </c>
      <c r="AC61" s="6" t="s">
        <v>80</v>
      </c>
      <c r="AD61" s="6" t="s">
        <v>81</v>
      </c>
      <c r="AE61" s="6"/>
      <c r="AF61" s="6"/>
      <c r="AG61" s="6" t="s">
        <v>82</v>
      </c>
      <c r="AH61" s="6"/>
      <c r="AI61" s="6"/>
      <c r="AJ61" s="6"/>
      <c r="AK61" s="1"/>
      <c r="AL61"/>
      <c r="AM61" s="1">
        <v>1</v>
      </c>
      <c r="AN61" s="1">
        <f>VLOOKUP(S61,'breaks 2014'!$C$19:$H$317,3,FALSE)</f>
        <v>0</v>
      </c>
      <c r="AO61" s="1"/>
      <c r="AP61" s="1"/>
      <c r="AQ61" s="6" t="s">
        <v>330</v>
      </c>
      <c r="AR61" s="6" t="s">
        <v>84</v>
      </c>
      <c r="AS61" s="6" t="s">
        <v>98</v>
      </c>
      <c r="AT61" s="6" t="s">
        <v>121</v>
      </c>
      <c r="AU61" s="6" t="s">
        <v>152</v>
      </c>
      <c r="AV61" s="6" t="s">
        <v>158</v>
      </c>
      <c r="AW61" s="6"/>
      <c r="AX61" s="6"/>
      <c r="AY61" s="6"/>
      <c r="BQ61" s="100"/>
    </row>
    <row r="62" spans="1:69" ht="11.25" customHeight="1" x14ac:dyDescent="0.2">
      <c r="A62" s="4" t="str">
        <f>LEFT(IndicatorsTable[[#This Row],[INDICATOR_CODE]],IF(ISERROR(FIND(".",IndicatorsTable[[#This Row],[INDICATOR_CODE]],6)),FIND(".",IndicatorsTable[[#This Row],[INDICATOR_CODE]]),FIND(".",IndicatorsTable[[#This Row],[INDICATOR_CODE]],6))-1)</f>
        <v>PA1</v>
      </c>
      <c r="B62" s="5" t="str">
        <f>RIGHT(IndicatorsTable[[#This Row],[INDICATOR_CODE]],LEN(IndicatorsTable[[#This Row],[INDICATOR_CODE]])-IF(ISERROR(FIND(".",IndicatorsTable[[#This Row],[INDICATOR_CODE]],6)),FIND(".",IndicatorsTable[[#This Row],[INDICATOR_CODE]]),FIND(".",IndicatorsTable[[#This Row],[INDICATOR_CODE]],6)))</f>
        <v>C4</v>
      </c>
      <c r="C62" s="5" t="str">
        <f>IF(LEFT(IndicatorsTable[[#This Row],[OS_NB_CODE]],1)="O","Overall",IF(LEFT(IndicatorsTable[[#This Row],[OS_NB_CODE]],1)="S","Subindicator",IF(IndicatorsTable[[#This Row],[IFMAIN]] ="Main","Main",IF(LEFT(IndicatorsTable[[#This Row],[OS_NB_CODE]],1)="C","Context",""))))</f>
        <v>Context</v>
      </c>
      <c r="D62" s="6" t="s">
        <v>89</v>
      </c>
      <c r="E62" s="6" t="str">
        <f>IF(IndicatorsTable[[#This Row],[OS_NB_CODE]]="O1",VLOOKUP(IndicatorsTable[[#This Row],[POLICY_CODE]],Table7[#All],2,FALSE),"")</f>
        <v/>
      </c>
      <c r="F62" s="6" t="str">
        <f>IF(IndicatorsTable[[#This Row],[OS_NB_CODE]]="O1",VLOOKUP(IndicatorsTable[[#This Row],[POLICY_CODE]],Table7[#All],3,FALSE),"")</f>
        <v/>
      </c>
      <c r="G62" s="6" t="s">
        <v>322</v>
      </c>
      <c r="H62" s="6" t="s">
        <v>187</v>
      </c>
      <c r="I62" s="6" t="str">
        <f>IndicatorsTable[[#This Row],[INDICATOR_CODE]]&amp;"."&amp;IndicatorsTable[[#This Row],[SUBPOLICY_CODE]]</f>
        <v>PA1.C4.15-24.M</v>
      </c>
      <c r="J62" s="6"/>
      <c r="K62" s="6"/>
      <c r="L62" s="7">
        <f t="shared" si="0"/>
        <v>61</v>
      </c>
      <c r="M62" s="6" t="s">
        <v>71</v>
      </c>
      <c r="N62" s="7">
        <f t="shared" si="1"/>
        <v>61</v>
      </c>
      <c r="O62" s="6">
        <v>1</v>
      </c>
      <c r="P62" s="6" t="s">
        <v>72</v>
      </c>
      <c r="Q62" s="6" t="s">
        <v>345</v>
      </c>
      <c r="R62" s="6"/>
      <c r="S62" s="6" t="s">
        <v>346</v>
      </c>
      <c r="T62" s="6" t="s">
        <v>346</v>
      </c>
      <c r="U62" s="50"/>
      <c r="V62" s="6"/>
      <c r="W62" s="52"/>
      <c r="X62" s="6"/>
      <c r="Y62" s="6" t="s">
        <v>77</v>
      </c>
      <c r="Z62" s="8" t="s">
        <v>77</v>
      </c>
      <c r="AA62" s="6" t="s">
        <v>190</v>
      </c>
      <c r="AB62" s="6" t="s">
        <v>79</v>
      </c>
      <c r="AC62" s="6" t="s">
        <v>80</v>
      </c>
      <c r="AD62" s="6" t="s">
        <v>81</v>
      </c>
      <c r="AE62" s="6"/>
      <c r="AF62" s="6"/>
      <c r="AG62" s="6" t="s">
        <v>82</v>
      </c>
      <c r="AH62" s="6"/>
      <c r="AI62" s="6"/>
      <c r="AJ62" s="6"/>
      <c r="AK62" s="1"/>
      <c r="AL62"/>
      <c r="AM62" s="1">
        <v>1</v>
      </c>
      <c r="AN62" s="1">
        <f>VLOOKUP(S62,'breaks 2014'!$C$19:$H$317,3,FALSE)</f>
        <v>0</v>
      </c>
      <c r="AO62" s="1"/>
      <c r="AP62" s="1"/>
      <c r="AQ62" s="6" t="s">
        <v>330</v>
      </c>
      <c r="AR62" s="6" t="s">
        <v>84</v>
      </c>
      <c r="AS62" s="6" t="s">
        <v>98</v>
      </c>
      <c r="AT62" s="6" t="s">
        <v>121</v>
      </c>
      <c r="AU62" s="6" t="s">
        <v>152</v>
      </c>
      <c r="AV62" s="6" t="s">
        <v>163</v>
      </c>
      <c r="AW62" s="6"/>
      <c r="AX62" s="6"/>
      <c r="AY62" s="6"/>
      <c r="BQ62" s="100"/>
    </row>
    <row r="63" spans="1:69" ht="11.25" customHeight="1" x14ac:dyDescent="0.2">
      <c r="A63" s="4" t="str">
        <f>LEFT(IndicatorsTable[[#This Row],[INDICATOR_CODE]],IF(ISERROR(FIND(".",IndicatorsTable[[#This Row],[INDICATOR_CODE]],6)),FIND(".",IndicatorsTable[[#This Row],[INDICATOR_CODE]]),FIND(".",IndicatorsTable[[#This Row],[INDICATOR_CODE]],6))-1)</f>
        <v>PA1</v>
      </c>
      <c r="B63" s="5" t="str">
        <f>RIGHT(IndicatorsTable[[#This Row],[INDICATOR_CODE]],LEN(IndicatorsTable[[#This Row],[INDICATOR_CODE]])-IF(ISERROR(FIND(".",IndicatorsTable[[#This Row],[INDICATOR_CODE]],6)),FIND(".",IndicatorsTable[[#This Row],[INDICATOR_CODE]]),FIND(".",IndicatorsTable[[#This Row],[INDICATOR_CODE]],6)))</f>
        <v>C4</v>
      </c>
      <c r="C63" s="5" t="str">
        <f>IF(LEFT(IndicatorsTable[[#This Row],[OS_NB_CODE]],1)="O","Overall",IF(LEFT(IndicatorsTable[[#This Row],[OS_NB_CODE]],1)="S","Subindicator",IF(IndicatorsTable[[#This Row],[IFMAIN]] ="Main","Main",IF(LEFT(IndicatorsTable[[#This Row],[OS_NB_CODE]],1)="C","Context",""))))</f>
        <v>Context</v>
      </c>
      <c r="D63" s="6" t="s">
        <v>89</v>
      </c>
      <c r="E63" s="6" t="str">
        <f>IF(IndicatorsTable[[#This Row],[OS_NB_CODE]]="O1",VLOOKUP(IndicatorsTable[[#This Row],[POLICY_CODE]],Table7[#All],2,FALSE),"")</f>
        <v/>
      </c>
      <c r="F63" s="6" t="str">
        <f>IF(IndicatorsTable[[#This Row],[OS_NB_CODE]]="O1",VLOOKUP(IndicatorsTable[[#This Row],[POLICY_CODE]],Table7[#All],3,FALSE),"")</f>
        <v/>
      </c>
      <c r="G63" s="6" t="s">
        <v>322</v>
      </c>
      <c r="H63" s="6" t="s">
        <v>191</v>
      </c>
      <c r="I63" s="6" t="str">
        <f>IndicatorsTable[[#This Row],[INDICATOR_CODE]]&amp;"."&amp;IndicatorsTable[[#This Row],[SUBPOLICY_CODE]]</f>
        <v>PA1.C4.50-59.M</v>
      </c>
      <c r="J63" s="6"/>
      <c r="K63" s="6"/>
      <c r="L63" s="7">
        <f t="shared" si="0"/>
        <v>62</v>
      </c>
      <c r="M63" s="6" t="s">
        <v>71</v>
      </c>
      <c r="N63" s="7">
        <f t="shared" si="1"/>
        <v>62</v>
      </c>
      <c r="O63" s="6">
        <v>1</v>
      </c>
      <c r="P63" s="6" t="s">
        <v>72</v>
      </c>
      <c r="Q63" s="6" t="s">
        <v>347</v>
      </c>
      <c r="R63" s="6"/>
      <c r="S63" s="6" t="s">
        <v>348</v>
      </c>
      <c r="T63" s="6" t="s">
        <v>348</v>
      </c>
      <c r="U63" s="50"/>
      <c r="V63" s="6"/>
      <c r="W63" s="52"/>
      <c r="X63" s="6"/>
      <c r="Y63" s="6" t="s">
        <v>77</v>
      </c>
      <c r="Z63" s="8" t="s">
        <v>77</v>
      </c>
      <c r="AA63" s="6" t="s">
        <v>194</v>
      </c>
      <c r="AB63" s="6" t="s">
        <v>79</v>
      </c>
      <c r="AC63" s="6" t="s">
        <v>80</v>
      </c>
      <c r="AD63" s="6" t="s">
        <v>81</v>
      </c>
      <c r="AE63" s="6"/>
      <c r="AF63" s="6"/>
      <c r="AG63" s="6" t="s">
        <v>82</v>
      </c>
      <c r="AH63" s="6"/>
      <c r="AI63" s="6"/>
      <c r="AJ63" s="6"/>
      <c r="AK63" s="1"/>
      <c r="AL63"/>
      <c r="AM63" s="1">
        <v>1</v>
      </c>
      <c r="AN63" s="1">
        <f>VLOOKUP(S63,'breaks 2014'!$C$19:$H$317,3,FALSE)</f>
        <v>0</v>
      </c>
      <c r="AO63" s="1"/>
      <c r="AP63" s="1"/>
      <c r="AQ63" s="6" t="s">
        <v>330</v>
      </c>
      <c r="AR63" s="6" t="s">
        <v>84</v>
      </c>
      <c r="AS63" s="6" t="s">
        <v>98</v>
      </c>
      <c r="AT63" s="6" t="s">
        <v>121</v>
      </c>
      <c r="AU63" s="6" t="s">
        <v>152</v>
      </c>
      <c r="AV63" s="6" t="s">
        <v>168</v>
      </c>
      <c r="AW63" s="6"/>
      <c r="AX63" s="6"/>
      <c r="AY63" s="6"/>
      <c r="BQ63" s="100"/>
    </row>
    <row r="64" spans="1:69" ht="11.25" customHeight="1" x14ac:dyDescent="0.2">
      <c r="A64" s="4" t="str">
        <f>LEFT(IndicatorsTable[[#This Row],[INDICATOR_CODE]],IF(ISERROR(FIND(".",IndicatorsTable[[#This Row],[INDICATOR_CODE]],6)),FIND(".",IndicatorsTable[[#This Row],[INDICATOR_CODE]]),FIND(".",IndicatorsTable[[#This Row],[INDICATOR_CODE]],6))-1)</f>
        <v>PA1</v>
      </c>
      <c r="B64" s="5" t="str">
        <f>RIGHT(IndicatorsTable[[#This Row],[INDICATOR_CODE]],LEN(IndicatorsTable[[#This Row],[INDICATOR_CODE]])-IF(ISERROR(FIND(".",IndicatorsTable[[#This Row],[INDICATOR_CODE]],6)),FIND(".",IndicatorsTable[[#This Row],[INDICATOR_CODE]]),FIND(".",IndicatorsTable[[#This Row],[INDICATOR_CODE]],6)))</f>
        <v>C4</v>
      </c>
      <c r="C64" s="5" t="str">
        <f>IF(LEFT(IndicatorsTable[[#This Row],[OS_NB_CODE]],1)="O","Overall",IF(LEFT(IndicatorsTable[[#This Row],[OS_NB_CODE]],1)="S","Subindicator",IF(IndicatorsTable[[#This Row],[IFMAIN]] ="Main","Main",IF(LEFT(IndicatorsTable[[#This Row],[OS_NB_CODE]],1)="C","Context",""))))</f>
        <v>Context</v>
      </c>
      <c r="D64" s="6" t="s">
        <v>89</v>
      </c>
      <c r="E64" s="6" t="str">
        <f>IF(IndicatorsTable[[#This Row],[OS_NB_CODE]]="O1",VLOOKUP(IndicatorsTable[[#This Row],[POLICY_CODE]],Table7[#All],2,FALSE),"")</f>
        <v/>
      </c>
      <c r="F64" s="6" t="str">
        <f>IF(IndicatorsTable[[#This Row],[OS_NB_CODE]]="O1",VLOOKUP(IndicatorsTable[[#This Row],[POLICY_CODE]],Table7[#All],3,FALSE),"")</f>
        <v/>
      </c>
      <c r="G64" s="6" t="s">
        <v>322</v>
      </c>
      <c r="H64" s="6" t="s">
        <v>195</v>
      </c>
      <c r="I64" s="6" t="str">
        <f>IndicatorsTable[[#This Row],[INDICATOR_CODE]]&amp;"."&amp;IndicatorsTable[[#This Row],[SUBPOLICY_CODE]]</f>
        <v>PA1.C4.60-64.M</v>
      </c>
      <c r="J64" s="6"/>
      <c r="K64" s="6"/>
      <c r="L64" s="7">
        <f t="shared" si="0"/>
        <v>63</v>
      </c>
      <c r="M64" s="6" t="s">
        <v>71</v>
      </c>
      <c r="N64" s="7">
        <f t="shared" si="1"/>
        <v>63</v>
      </c>
      <c r="O64" s="6">
        <v>1</v>
      </c>
      <c r="P64" s="6" t="s">
        <v>72</v>
      </c>
      <c r="Q64" s="6" t="s">
        <v>349</v>
      </c>
      <c r="R64" s="6"/>
      <c r="S64" s="6" t="s">
        <v>350</v>
      </c>
      <c r="T64" s="6" t="s">
        <v>350</v>
      </c>
      <c r="U64" s="50"/>
      <c r="V64" s="6"/>
      <c r="W64" s="52"/>
      <c r="X64" s="6"/>
      <c r="Y64" s="6" t="s">
        <v>77</v>
      </c>
      <c r="Z64" s="8" t="s">
        <v>77</v>
      </c>
      <c r="AA64" s="6" t="s">
        <v>198</v>
      </c>
      <c r="AB64" s="6" t="s">
        <v>79</v>
      </c>
      <c r="AC64" s="6" t="s">
        <v>80</v>
      </c>
      <c r="AD64" s="6" t="s">
        <v>81</v>
      </c>
      <c r="AE64" s="6"/>
      <c r="AF64" s="6"/>
      <c r="AG64" s="6" t="s">
        <v>82</v>
      </c>
      <c r="AH64" s="6"/>
      <c r="AI64" s="6"/>
      <c r="AJ64" s="6"/>
      <c r="AK64" s="1"/>
      <c r="AL64"/>
      <c r="AM64" s="1">
        <v>1</v>
      </c>
      <c r="AN64" s="1">
        <f>VLOOKUP(S64,'breaks 2014'!$C$19:$H$317,3,FALSE)</f>
        <v>0</v>
      </c>
      <c r="AO64" s="1"/>
      <c r="AP64" s="1"/>
      <c r="AQ64" s="6" t="s">
        <v>330</v>
      </c>
      <c r="AR64" s="6" t="s">
        <v>84</v>
      </c>
      <c r="AS64" s="6" t="s">
        <v>98</v>
      </c>
      <c r="AT64" s="6" t="s">
        <v>121</v>
      </c>
      <c r="AU64" s="6" t="s">
        <v>152</v>
      </c>
      <c r="AV64" s="6" t="s">
        <v>173</v>
      </c>
      <c r="AW64" s="6"/>
      <c r="AX64" s="6"/>
      <c r="AY64" s="6"/>
      <c r="BQ64" s="100"/>
    </row>
    <row r="65" spans="1:69" ht="11.25" customHeight="1" x14ac:dyDescent="0.2">
      <c r="A65" s="4" t="str">
        <f>LEFT(IndicatorsTable[[#This Row],[INDICATOR_CODE]],IF(ISERROR(FIND(".",IndicatorsTable[[#This Row],[INDICATOR_CODE]],6)),FIND(".",IndicatorsTable[[#This Row],[INDICATOR_CODE]]),FIND(".",IndicatorsTable[[#This Row],[INDICATOR_CODE]],6))-1)</f>
        <v>PA1</v>
      </c>
      <c r="B65" s="5" t="str">
        <f>RIGHT(IndicatorsTable[[#This Row],[INDICATOR_CODE]],LEN(IndicatorsTable[[#This Row],[INDICATOR_CODE]])-IF(ISERROR(FIND(".",IndicatorsTable[[#This Row],[INDICATOR_CODE]],6)),FIND(".",IndicatorsTable[[#This Row],[INDICATOR_CODE]]),FIND(".",IndicatorsTable[[#This Row],[INDICATOR_CODE]],6)))</f>
        <v>C4</v>
      </c>
      <c r="C65" s="5" t="str">
        <f>IF(LEFT(IndicatorsTable[[#This Row],[OS_NB_CODE]],1)="O","Overall",IF(LEFT(IndicatorsTable[[#This Row],[OS_NB_CODE]],1)="S","Subindicator",IF(IndicatorsTable[[#This Row],[IFMAIN]] ="Main","Main",IF(LEFT(IndicatorsTable[[#This Row],[OS_NB_CODE]],1)="C","Context",""))))</f>
        <v>Context</v>
      </c>
      <c r="D65" s="6" t="s">
        <v>89</v>
      </c>
      <c r="E65" s="6" t="str">
        <f>IF(IndicatorsTable[[#This Row],[OS_NB_CODE]]="O1",VLOOKUP(IndicatorsTable[[#This Row],[POLICY_CODE]],Table7[#All],2,FALSE),"")</f>
        <v/>
      </c>
      <c r="F65" s="6" t="str">
        <f>IF(IndicatorsTable[[#This Row],[OS_NB_CODE]]="O1",VLOOKUP(IndicatorsTable[[#This Row],[POLICY_CODE]],Table7[#All],3,FALSE),"")</f>
        <v/>
      </c>
      <c r="G65" s="6" t="s">
        <v>322</v>
      </c>
      <c r="H65" s="6" t="s">
        <v>271</v>
      </c>
      <c r="I65" s="6" t="str">
        <f>IndicatorsTable[[#This Row],[INDICATOR_CODE]]&amp;"."&amp;IndicatorsTable[[#This Row],[SUBPOLICY_CODE]]</f>
        <v>PA1.C4.65-69.M</v>
      </c>
      <c r="J65" s="6"/>
      <c r="K65" s="6"/>
      <c r="L65" s="7">
        <f t="shared" si="0"/>
        <v>64</v>
      </c>
      <c r="M65" s="6" t="s">
        <v>71</v>
      </c>
      <c r="N65" s="7">
        <f t="shared" si="1"/>
        <v>64</v>
      </c>
      <c r="O65" s="6">
        <v>1</v>
      </c>
      <c r="P65" s="6" t="s">
        <v>72</v>
      </c>
      <c r="Q65" s="6" t="s">
        <v>351</v>
      </c>
      <c r="R65" s="6"/>
      <c r="S65" s="6" t="s">
        <v>352</v>
      </c>
      <c r="T65" s="6" t="s">
        <v>352</v>
      </c>
      <c r="U65" s="50"/>
      <c r="V65" s="6"/>
      <c r="W65" s="52"/>
      <c r="X65" s="6"/>
      <c r="Y65" s="6" t="s">
        <v>77</v>
      </c>
      <c r="Z65" s="8" t="s">
        <v>77</v>
      </c>
      <c r="AA65" s="6" t="s">
        <v>201</v>
      </c>
      <c r="AB65" s="6" t="s">
        <v>79</v>
      </c>
      <c r="AC65" s="6" t="s">
        <v>80</v>
      </c>
      <c r="AD65" s="6" t="s">
        <v>81</v>
      </c>
      <c r="AE65" s="6"/>
      <c r="AF65" s="6"/>
      <c r="AG65" s="6" t="s">
        <v>82</v>
      </c>
      <c r="AH65" s="6"/>
      <c r="AI65" s="6"/>
      <c r="AJ65" s="6"/>
      <c r="AK65" s="1"/>
      <c r="AL65"/>
      <c r="AM65" s="1">
        <v>1</v>
      </c>
      <c r="AN65" s="1">
        <f>VLOOKUP(S65,'breaks 2014'!$C$19:$H$317,3,FALSE)</f>
        <v>0</v>
      </c>
      <c r="AO65" s="1"/>
      <c r="AP65" s="1"/>
      <c r="AQ65" s="6" t="s">
        <v>330</v>
      </c>
      <c r="AR65" s="6" t="s">
        <v>84</v>
      </c>
      <c r="AS65" s="6" t="s">
        <v>98</v>
      </c>
      <c r="AT65" s="6" t="s">
        <v>121</v>
      </c>
      <c r="AU65" s="6" t="s">
        <v>152</v>
      </c>
      <c r="AV65" s="6" t="s">
        <v>178</v>
      </c>
      <c r="AW65" s="6"/>
      <c r="AX65" s="6"/>
      <c r="AY65" s="6"/>
      <c r="BQ65" s="100"/>
    </row>
    <row r="66" spans="1:69" ht="11.25" customHeight="1" x14ac:dyDescent="0.2">
      <c r="A66" s="4" t="str">
        <f>LEFT(IndicatorsTable[[#This Row],[INDICATOR_CODE]],IF(ISERROR(FIND(".",IndicatorsTable[[#This Row],[INDICATOR_CODE]],6)),FIND(".",IndicatorsTable[[#This Row],[INDICATOR_CODE]]),FIND(".",IndicatorsTable[[#This Row],[INDICATOR_CODE]],6))-1)</f>
        <v>PA1</v>
      </c>
      <c r="B66" s="5" t="str">
        <f>RIGHT(IndicatorsTable[[#This Row],[INDICATOR_CODE]],LEN(IndicatorsTable[[#This Row],[INDICATOR_CODE]])-IF(ISERROR(FIND(".",IndicatorsTable[[#This Row],[INDICATOR_CODE]],6)),FIND(".",IndicatorsTable[[#This Row],[INDICATOR_CODE]]),FIND(".",IndicatorsTable[[#This Row],[INDICATOR_CODE]],6)))</f>
        <v>C4</v>
      </c>
      <c r="C66" s="5" t="str">
        <f>IF(LEFT(IndicatorsTable[[#This Row],[OS_NB_CODE]],1)="O","Overall",IF(LEFT(IndicatorsTable[[#This Row],[OS_NB_CODE]],1)="S","Subindicator",IF(IndicatorsTable[[#This Row],[IFMAIN]] ="Main","Main",IF(LEFT(IndicatorsTable[[#This Row],[OS_NB_CODE]],1)="C","Context",""))))</f>
        <v>Context</v>
      </c>
      <c r="D66" s="6" t="s">
        <v>89</v>
      </c>
      <c r="E66" s="6" t="str">
        <f>IF(IndicatorsTable[[#This Row],[OS_NB_CODE]]="O1",VLOOKUP(IndicatorsTable[[#This Row],[POLICY_CODE]],Table7[#All],2,FALSE),"")</f>
        <v/>
      </c>
      <c r="F66" s="6" t="str">
        <f>IF(IndicatorsTable[[#This Row],[OS_NB_CODE]]="O1",VLOOKUP(IndicatorsTable[[#This Row],[POLICY_CODE]],Table7[#All],3,FALSE),"")</f>
        <v/>
      </c>
      <c r="G66" s="6" t="s">
        <v>322</v>
      </c>
      <c r="H66" s="6" t="s">
        <v>202</v>
      </c>
      <c r="I66" s="6" t="str">
        <f>IndicatorsTable[[#This Row],[INDICATOR_CODE]]&amp;"."&amp;IndicatorsTable[[#This Row],[SUBPOLICY_CODE]]</f>
        <v>PA1.C4.15-64.F</v>
      </c>
      <c r="J66" s="6"/>
      <c r="K66" s="6"/>
      <c r="L66" s="7">
        <f t="shared" si="0"/>
        <v>65</v>
      </c>
      <c r="M66" s="6" t="s">
        <v>71</v>
      </c>
      <c r="N66" s="7">
        <f t="shared" si="1"/>
        <v>65</v>
      </c>
      <c r="O66" s="6">
        <v>1</v>
      </c>
      <c r="P66" s="6" t="s">
        <v>72</v>
      </c>
      <c r="Q66" s="6" t="s">
        <v>353</v>
      </c>
      <c r="R66" s="6"/>
      <c r="S66" s="6" t="s">
        <v>354</v>
      </c>
      <c r="T66" s="6" t="s">
        <v>354</v>
      </c>
      <c r="U66" s="50"/>
      <c r="V66" s="6"/>
      <c r="W66" s="52"/>
      <c r="X66" s="6"/>
      <c r="Y66" s="6" t="s">
        <v>77</v>
      </c>
      <c r="Z66" s="8" t="s">
        <v>77</v>
      </c>
      <c r="AA66" s="6" t="s">
        <v>205</v>
      </c>
      <c r="AB66" s="6" t="s">
        <v>79</v>
      </c>
      <c r="AC66" s="6" t="s">
        <v>80</v>
      </c>
      <c r="AD66" s="6" t="s">
        <v>81</v>
      </c>
      <c r="AE66" s="6"/>
      <c r="AF66" s="6"/>
      <c r="AG66" s="6" t="s">
        <v>82</v>
      </c>
      <c r="AH66" s="6"/>
      <c r="AI66" s="6"/>
      <c r="AJ66" s="6"/>
      <c r="AK66" s="1"/>
      <c r="AL66"/>
      <c r="AM66" s="1">
        <v>1</v>
      </c>
      <c r="AN66" s="1">
        <f>VLOOKUP(S66,'breaks 2014'!$C$19:$H$317,3,FALSE)</f>
        <v>0</v>
      </c>
      <c r="AO66" s="1"/>
      <c r="AP66" s="1"/>
      <c r="AQ66" s="6" t="s">
        <v>330</v>
      </c>
      <c r="AR66" s="6" t="s">
        <v>84</v>
      </c>
      <c r="AS66" s="6" t="s">
        <v>104</v>
      </c>
      <c r="AT66" s="6" t="s">
        <v>121</v>
      </c>
      <c r="AU66" s="6" t="s">
        <v>152</v>
      </c>
      <c r="AV66" s="6" t="s">
        <v>153</v>
      </c>
      <c r="AW66" s="6"/>
      <c r="AX66" s="6"/>
      <c r="AY66" s="6"/>
      <c r="BQ66" s="100"/>
    </row>
    <row r="67" spans="1:69" ht="11.25" customHeight="1" x14ac:dyDescent="0.2">
      <c r="A67" s="4" t="str">
        <f>LEFT(IndicatorsTable[[#This Row],[INDICATOR_CODE]],IF(ISERROR(FIND(".",IndicatorsTable[[#This Row],[INDICATOR_CODE]],6)),FIND(".",IndicatorsTable[[#This Row],[INDICATOR_CODE]]),FIND(".",IndicatorsTable[[#This Row],[INDICATOR_CODE]],6))-1)</f>
        <v>PA1</v>
      </c>
      <c r="B67" s="5" t="str">
        <f>RIGHT(IndicatorsTable[[#This Row],[INDICATOR_CODE]],LEN(IndicatorsTable[[#This Row],[INDICATOR_CODE]])-IF(ISERROR(FIND(".",IndicatorsTable[[#This Row],[INDICATOR_CODE]],6)),FIND(".",IndicatorsTable[[#This Row],[INDICATOR_CODE]]),FIND(".",IndicatorsTable[[#This Row],[INDICATOR_CODE]],6)))</f>
        <v>C4</v>
      </c>
      <c r="C67" s="5" t="str">
        <f>IF(LEFT(IndicatorsTable[[#This Row],[OS_NB_CODE]],1)="O","Overall",IF(LEFT(IndicatorsTable[[#This Row],[OS_NB_CODE]],1)="S","Subindicator",IF(IndicatorsTable[[#This Row],[IFMAIN]] ="Main","Main",IF(LEFT(IndicatorsTable[[#This Row],[OS_NB_CODE]],1)="C","Context",""))))</f>
        <v>Context</v>
      </c>
      <c r="D67" s="6" t="s">
        <v>89</v>
      </c>
      <c r="E67" s="6" t="str">
        <f>IF(IndicatorsTable[[#This Row],[OS_NB_CODE]]="O1",VLOOKUP(IndicatorsTable[[#This Row],[POLICY_CODE]],Table7[#All],2,FALSE),"")</f>
        <v/>
      </c>
      <c r="F67" s="6" t="str">
        <f>IF(IndicatorsTable[[#This Row],[OS_NB_CODE]]="O1",VLOOKUP(IndicatorsTable[[#This Row],[POLICY_CODE]],Table7[#All],3,FALSE),"")</f>
        <v/>
      </c>
      <c r="G67" s="6" t="s">
        <v>322</v>
      </c>
      <c r="H67" s="6" t="s">
        <v>206</v>
      </c>
      <c r="I67" s="6" t="str">
        <f>IndicatorsTable[[#This Row],[INDICATOR_CODE]]&amp;"."&amp;IndicatorsTable[[#This Row],[SUBPOLICY_CODE]]</f>
        <v>PA1.C4.15-19.F</v>
      </c>
      <c r="J67" s="6"/>
      <c r="K67" s="6"/>
      <c r="L67" s="7">
        <f t="shared" si="0"/>
        <v>66</v>
      </c>
      <c r="M67" s="6" t="s">
        <v>71</v>
      </c>
      <c r="N67" s="7">
        <f t="shared" si="1"/>
        <v>66</v>
      </c>
      <c r="O67" s="6">
        <v>1</v>
      </c>
      <c r="P67" s="6" t="s">
        <v>72</v>
      </c>
      <c r="Q67" s="6" t="s">
        <v>355</v>
      </c>
      <c r="R67" s="6"/>
      <c r="S67" s="6" t="s">
        <v>356</v>
      </c>
      <c r="T67" s="6" t="s">
        <v>356</v>
      </c>
      <c r="U67" s="50"/>
      <c r="V67" s="6"/>
      <c r="W67" s="52"/>
      <c r="X67" s="6"/>
      <c r="Y67" s="6" t="s">
        <v>77</v>
      </c>
      <c r="Z67" s="8" t="s">
        <v>77</v>
      </c>
      <c r="AA67" s="6" t="s">
        <v>209</v>
      </c>
      <c r="AB67" s="6" t="s">
        <v>79</v>
      </c>
      <c r="AC67" s="6" t="s">
        <v>80</v>
      </c>
      <c r="AD67" s="6" t="s">
        <v>81</v>
      </c>
      <c r="AE67" s="6"/>
      <c r="AF67" s="6"/>
      <c r="AG67" s="6" t="s">
        <v>82</v>
      </c>
      <c r="AH67" s="6"/>
      <c r="AI67" s="6"/>
      <c r="AJ67" s="6"/>
      <c r="AK67" s="1"/>
      <c r="AL67"/>
      <c r="AM67" s="1">
        <v>1</v>
      </c>
      <c r="AN67" s="1">
        <f>VLOOKUP(S67,'breaks 2014'!$C$19:$H$317,3,FALSE)</f>
        <v>0</v>
      </c>
      <c r="AO67" s="1"/>
      <c r="AP67" s="1"/>
      <c r="AQ67" s="6" t="s">
        <v>330</v>
      </c>
      <c r="AR67" s="6" t="s">
        <v>84</v>
      </c>
      <c r="AS67" s="6" t="s">
        <v>104</v>
      </c>
      <c r="AT67" s="6" t="s">
        <v>121</v>
      </c>
      <c r="AU67" s="6" t="s">
        <v>152</v>
      </c>
      <c r="AV67" s="6" t="s">
        <v>158</v>
      </c>
      <c r="AW67" s="6"/>
      <c r="AX67" s="6"/>
      <c r="AY67" s="6"/>
      <c r="BQ67" s="100"/>
    </row>
    <row r="68" spans="1:69" ht="11.25" customHeight="1" x14ac:dyDescent="0.2">
      <c r="A68" s="4" t="str">
        <f>LEFT(IndicatorsTable[[#This Row],[INDICATOR_CODE]],IF(ISERROR(FIND(".",IndicatorsTable[[#This Row],[INDICATOR_CODE]],6)),FIND(".",IndicatorsTable[[#This Row],[INDICATOR_CODE]]),FIND(".",IndicatorsTable[[#This Row],[INDICATOR_CODE]],6))-1)</f>
        <v>PA1</v>
      </c>
      <c r="B68" s="5" t="str">
        <f>RIGHT(IndicatorsTable[[#This Row],[INDICATOR_CODE]],LEN(IndicatorsTable[[#This Row],[INDICATOR_CODE]])-IF(ISERROR(FIND(".",IndicatorsTable[[#This Row],[INDICATOR_CODE]],6)),FIND(".",IndicatorsTable[[#This Row],[INDICATOR_CODE]]),FIND(".",IndicatorsTable[[#This Row],[INDICATOR_CODE]],6)))</f>
        <v>C4</v>
      </c>
      <c r="C68" s="5" t="str">
        <f>IF(LEFT(IndicatorsTable[[#This Row],[OS_NB_CODE]],1)="O","Overall",IF(LEFT(IndicatorsTable[[#This Row],[OS_NB_CODE]],1)="S","Subindicator",IF(IndicatorsTable[[#This Row],[IFMAIN]] ="Main","Main",IF(LEFT(IndicatorsTable[[#This Row],[OS_NB_CODE]],1)="C","Context",""))))</f>
        <v>Context</v>
      </c>
      <c r="D68" s="6" t="s">
        <v>89</v>
      </c>
      <c r="E68" s="6" t="str">
        <f>IF(IndicatorsTable[[#This Row],[OS_NB_CODE]]="O1",VLOOKUP(IndicatorsTable[[#This Row],[POLICY_CODE]],Table7[#All],2,FALSE),"")</f>
        <v/>
      </c>
      <c r="F68" s="6" t="str">
        <f>IF(IndicatorsTable[[#This Row],[OS_NB_CODE]]="O1",VLOOKUP(IndicatorsTable[[#This Row],[POLICY_CODE]],Table7[#All],3,FALSE),"")</f>
        <v/>
      </c>
      <c r="G68" s="6" t="s">
        <v>322</v>
      </c>
      <c r="H68" s="6" t="s">
        <v>210</v>
      </c>
      <c r="I68" s="6" t="str">
        <f>IndicatorsTable[[#This Row],[INDICATOR_CODE]]&amp;"."&amp;IndicatorsTable[[#This Row],[SUBPOLICY_CODE]]</f>
        <v>PA1.C4.15-24.F</v>
      </c>
      <c r="J68" s="6"/>
      <c r="K68" s="6"/>
      <c r="L68" s="7">
        <f t="shared" ref="L68:L134" si="2">L67+1</f>
        <v>67</v>
      </c>
      <c r="M68" s="6" t="s">
        <v>71</v>
      </c>
      <c r="N68" s="7">
        <f t="shared" ref="N68:N134" si="3">N67+1</f>
        <v>67</v>
      </c>
      <c r="O68" s="6">
        <v>1</v>
      </c>
      <c r="P68" s="6" t="s">
        <v>72</v>
      </c>
      <c r="Q68" s="6" t="s">
        <v>357</v>
      </c>
      <c r="R68" s="6"/>
      <c r="S68" s="6" t="s">
        <v>358</v>
      </c>
      <c r="T68" s="6" t="s">
        <v>358</v>
      </c>
      <c r="U68" s="50"/>
      <c r="V68" s="6"/>
      <c r="W68" s="52"/>
      <c r="X68" s="6"/>
      <c r="Y68" s="6" t="s">
        <v>77</v>
      </c>
      <c r="Z68" s="8" t="s">
        <v>77</v>
      </c>
      <c r="AA68" s="6" t="s">
        <v>213</v>
      </c>
      <c r="AB68" s="6" t="s">
        <v>79</v>
      </c>
      <c r="AC68" s="6" t="s">
        <v>80</v>
      </c>
      <c r="AD68" s="6" t="s">
        <v>81</v>
      </c>
      <c r="AE68" s="6"/>
      <c r="AF68" s="6"/>
      <c r="AG68" s="6" t="s">
        <v>82</v>
      </c>
      <c r="AH68" s="6"/>
      <c r="AI68" s="6"/>
      <c r="AJ68" s="6"/>
      <c r="AK68" s="1"/>
      <c r="AL68"/>
      <c r="AM68" s="1">
        <v>1</v>
      </c>
      <c r="AN68" s="1">
        <f>VLOOKUP(S68,'breaks 2014'!$C$19:$H$317,3,FALSE)</f>
        <v>0</v>
      </c>
      <c r="AO68" s="1"/>
      <c r="AP68" s="1"/>
      <c r="AQ68" s="6" t="s">
        <v>330</v>
      </c>
      <c r="AR68" s="6" t="s">
        <v>84</v>
      </c>
      <c r="AS68" s="6" t="s">
        <v>104</v>
      </c>
      <c r="AT68" s="6" t="s">
        <v>121</v>
      </c>
      <c r="AU68" s="6" t="s">
        <v>152</v>
      </c>
      <c r="AV68" s="6" t="s">
        <v>163</v>
      </c>
      <c r="AW68" s="6"/>
      <c r="AX68" s="6"/>
      <c r="AY68" s="6"/>
      <c r="BQ68" s="100"/>
    </row>
    <row r="69" spans="1:69" ht="11.25" customHeight="1" x14ac:dyDescent="0.2">
      <c r="A69" s="4" t="str">
        <f>LEFT(IndicatorsTable[[#This Row],[INDICATOR_CODE]],IF(ISERROR(FIND(".",IndicatorsTable[[#This Row],[INDICATOR_CODE]],6)),FIND(".",IndicatorsTable[[#This Row],[INDICATOR_CODE]]),FIND(".",IndicatorsTable[[#This Row],[INDICATOR_CODE]],6))-1)</f>
        <v>PA1</v>
      </c>
      <c r="B69" s="5" t="str">
        <f>RIGHT(IndicatorsTable[[#This Row],[INDICATOR_CODE]],LEN(IndicatorsTable[[#This Row],[INDICATOR_CODE]])-IF(ISERROR(FIND(".",IndicatorsTable[[#This Row],[INDICATOR_CODE]],6)),FIND(".",IndicatorsTable[[#This Row],[INDICATOR_CODE]]),FIND(".",IndicatorsTable[[#This Row],[INDICATOR_CODE]],6)))</f>
        <v>C4</v>
      </c>
      <c r="C69" s="5" t="str">
        <f>IF(LEFT(IndicatorsTable[[#This Row],[OS_NB_CODE]],1)="O","Overall",IF(LEFT(IndicatorsTable[[#This Row],[OS_NB_CODE]],1)="S","Subindicator",IF(IndicatorsTable[[#This Row],[IFMAIN]] ="Main","Main",IF(LEFT(IndicatorsTable[[#This Row],[OS_NB_CODE]],1)="C","Context",""))))</f>
        <v>Context</v>
      </c>
      <c r="D69" s="6" t="s">
        <v>89</v>
      </c>
      <c r="E69" s="6" t="str">
        <f>IF(IndicatorsTable[[#This Row],[OS_NB_CODE]]="O1",VLOOKUP(IndicatorsTable[[#This Row],[POLICY_CODE]],Table7[#All],2,FALSE),"")</f>
        <v/>
      </c>
      <c r="F69" s="6" t="str">
        <f>IF(IndicatorsTable[[#This Row],[OS_NB_CODE]]="O1",VLOOKUP(IndicatorsTable[[#This Row],[POLICY_CODE]],Table7[#All],3,FALSE),"")</f>
        <v/>
      </c>
      <c r="G69" s="6" t="s">
        <v>322</v>
      </c>
      <c r="H69" s="6" t="s">
        <v>214</v>
      </c>
      <c r="I69" s="6" t="str">
        <f>IndicatorsTable[[#This Row],[INDICATOR_CODE]]&amp;"."&amp;IndicatorsTable[[#This Row],[SUBPOLICY_CODE]]</f>
        <v>PA1.C4.50-59.F</v>
      </c>
      <c r="J69" s="6"/>
      <c r="K69" s="6"/>
      <c r="L69" s="7">
        <f t="shared" si="2"/>
        <v>68</v>
      </c>
      <c r="M69" s="6" t="s">
        <v>71</v>
      </c>
      <c r="N69" s="7">
        <f t="shared" si="3"/>
        <v>68</v>
      </c>
      <c r="O69" s="6">
        <v>1</v>
      </c>
      <c r="P69" s="6" t="s">
        <v>72</v>
      </c>
      <c r="Q69" s="6" t="s">
        <v>359</v>
      </c>
      <c r="R69" s="6"/>
      <c r="S69" s="6" t="s">
        <v>360</v>
      </c>
      <c r="T69" s="6" t="s">
        <v>360</v>
      </c>
      <c r="U69" s="50"/>
      <c r="V69" s="6"/>
      <c r="W69" s="52"/>
      <c r="X69" s="6"/>
      <c r="Y69" s="6" t="s">
        <v>77</v>
      </c>
      <c r="Z69" s="8" t="s">
        <v>77</v>
      </c>
      <c r="AA69" s="6" t="s">
        <v>217</v>
      </c>
      <c r="AB69" s="6" t="s">
        <v>79</v>
      </c>
      <c r="AC69" s="6" t="s">
        <v>80</v>
      </c>
      <c r="AD69" s="6" t="s">
        <v>81</v>
      </c>
      <c r="AE69" s="6"/>
      <c r="AF69" s="6"/>
      <c r="AG69" s="6" t="s">
        <v>82</v>
      </c>
      <c r="AH69" s="6"/>
      <c r="AI69" s="6"/>
      <c r="AJ69" s="6"/>
      <c r="AK69" s="1"/>
      <c r="AL69"/>
      <c r="AM69" s="1">
        <v>1</v>
      </c>
      <c r="AN69" s="1">
        <f>VLOOKUP(S69,'breaks 2014'!$C$19:$H$317,3,FALSE)</f>
        <v>0</v>
      </c>
      <c r="AO69" s="1"/>
      <c r="AP69" s="1"/>
      <c r="AQ69" s="6" t="s">
        <v>330</v>
      </c>
      <c r="AR69" s="6" t="s">
        <v>84</v>
      </c>
      <c r="AS69" s="6" t="s">
        <v>104</v>
      </c>
      <c r="AT69" s="6" t="s">
        <v>121</v>
      </c>
      <c r="AU69" s="6" t="s">
        <v>152</v>
      </c>
      <c r="AV69" s="6" t="s">
        <v>168</v>
      </c>
      <c r="AW69" s="6"/>
      <c r="AX69" s="6"/>
      <c r="AY69" s="6"/>
      <c r="BQ69" s="100"/>
    </row>
    <row r="70" spans="1:69" ht="11.25" customHeight="1" x14ac:dyDescent="0.2">
      <c r="A70" s="4" t="str">
        <f>LEFT(IndicatorsTable[[#This Row],[INDICATOR_CODE]],IF(ISERROR(FIND(".",IndicatorsTable[[#This Row],[INDICATOR_CODE]],6)),FIND(".",IndicatorsTable[[#This Row],[INDICATOR_CODE]]),FIND(".",IndicatorsTable[[#This Row],[INDICATOR_CODE]],6))-1)</f>
        <v>PA1</v>
      </c>
      <c r="B70" s="5" t="str">
        <f>RIGHT(IndicatorsTable[[#This Row],[INDICATOR_CODE]],LEN(IndicatorsTable[[#This Row],[INDICATOR_CODE]])-IF(ISERROR(FIND(".",IndicatorsTable[[#This Row],[INDICATOR_CODE]],6)),FIND(".",IndicatorsTable[[#This Row],[INDICATOR_CODE]]),FIND(".",IndicatorsTable[[#This Row],[INDICATOR_CODE]],6)))</f>
        <v>C4</v>
      </c>
      <c r="C70" s="5" t="str">
        <f>IF(LEFT(IndicatorsTable[[#This Row],[OS_NB_CODE]],1)="O","Overall",IF(LEFT(IndicatorsTable[[#This Row],[OS_NB_CODE]],1)="S","Subindicator",IF(IndicatorsTable[[#This Row],[IFMAIN]] ="Main","Main",IF(LEFT(IndicatorsTable[[#This Row],[OS_NB_CODE]],1)="C","Context",""))))</f>
        <v>Context</v>
      </c>
      <c r="D70" s="6" t="s">
        <v>89</v>
      </c>
      <c r="E70" s="6" t="str">
        <f>IF(IndicatorsTable[[#This Row],[OS_NB_CODE]]="O1",VLOOKUP(IndicatorsTable[[#This Row],[POLICY_CODE]],Table7[#All],2,FALSE),"")</f>
        <v/>
      </c>
      <c r="F70" s="6" t="str">
        <f>IF(IndicatorsTable[[#This Row],[OS_NB_CODE]]="O1",VLOOKUP(IndicatorsTable[[#This Row],[POLICY_CODE]],Table7[#All],3,FALSE),"")</f>
        <v/>
      </c>
      <c r="G70" s="6" t="s">
        <v>322</v>
      </c>
      <c r="H70" s="6" t="s">
        <v>218</v>
      </c>
      <c r="I70" s="6" t="str">
        <f>IndicatorsTable[[#This Row],[INDICATOR_CODE]]&amp;"."&amp;IndicatorsTable[[#This Row],[SUBPOLICY_CODE]]</f>
        <v>PA1.C4.60-64.F</v>
      </c>
      <c r="J70" s="6"/>
      <c r="K70" s="6"/>
      <c r="L70" s="7">
        <f t="shared" si="2"/>
        <v>69</v>
      </c>
      <c r="M70" s="6" t="s">
        <v>71</v>
      </c>
      <c r="N70" s="7">
        <f t="shared" si="3"/>
        <v>69</v>
      </c>
      <c r="O70" s="6">
        <v>1</v>
      </c>
      <c r="P70" s="6" t="s">
        <v>72</v>
      </c>
      <c r="Q70" s="6" t="s">
        <v>361</v>
      </c>
      <c r="R70" s="6"/>
      <c r="S70" s="6" t="s">
        <v>362</v>
      </c>
      <c r="T70" s="6" t="s">
        <v>362</v>
      </c>
      <c r="U70" s="50"/>
      <c r="V70" s="6"/>
      <c r="W70" s="52"/>
      <c r="X70" s="6"/>
      <c r="Y70" s="6" t="s">
        <v>77</v>
      </c>
      <c r="Z70" s="8" t="s">
        <v>77</v>
      </c>
      <c r="AA70" s="6" t="s">
        <v>221</v>
      </c>
      <c r="AB70" s="6" t="s">
        <v>79</v>
      </c>
      <c r="AC70" s="6" t="s">
        <v>80</v>
      </c>
      <c r="AD70" s="6" t="s">
        <v>81</v>
      </c>
      <c r="AE70" s="6"/>
      <c r="AF70" s="6"/>
      <c r="AG70" s="6" t="s">
        <v>82</v>
      </c>
      <c r="AH70" s="6"/>
      <c r="AI70" s="6"/>
      <c r="AJ70" s="6"/>
      <c r="AK70" s="1"/>
      <c r="AL70"/>
      <c r="AM70" s="1">
        <v>1</v>
      </c>
      <c r="AN70" s="1">
        <f>VLOOKUP(S70,'breaks 2014'!$C$19:$H$317,3,FALSE)</f>
        <v>0</v>
      </c>
      <c r="AO70" s="1"/>
      <c r="AP70" s="1"/>
      <c r="AQ70" s="6" t="s">
        <v>330</v>
      </c>
      <c r="AR70" s="6" t="s">
        <v>84</v>
      </c>
      <c r="AS70" s="6" t="s">
        <v>104</v>
      </c>
      <c r="AT70" s="6" t="s">
        <v>121</v>
      </c>
      <c r="AU70" s="6" t="s">
        <v>152</v>
      </c>
      <c r="AV70" s="6" t="s">
        <v>173</v>
      </c>
      <c r="AW70" s="6"/>
      <c r="AX70" s="6"/>
      <c r="AY70" s="6"/>
      <c r="BQ70" s="100"/>
    </row>
    <row r="71" spans="1:69" ht="11.25" customHeight="1" x14ac:dyDescent="0.2">
      <c r="A71" s="4" t="str">
        <f>LEFT(IndicatorsTable[[#This Row],[INDICATOR_CODE]],IF(ISERROR(FIND(".",IndicatorsTable[[#This Row],[INDICATOR_CODE]],6)),FIND(".",IndicatorsTable[[#This Row],[INDICATOR_CODE]]),FIND(".",IndicatorsTable[[#This Row],[INDICATOR_CODE]],6))-1)</f>
        <v>PA1</v>
      </c>
      <c r="B71" s="5" t="str">
        <f>RIGHT(IndicatorsTable[[#This Row],[INDICATOR_CODE]],LEN(IndicatorsTable[[#This Row],[INDICATOR_CODE]])-IF(ISERROR(FIND(".",IndicatorsTable[[#This Row],[INDICATOR_CODE]],6)),FIND(".",IndicatorsTable[[#This Row],[INDICATOR_CODE]]),FIND(".",IndicatorsTable[[#This Row],[INDICATOR_CODE]],6)))</f>
        <v>C4</v>
      </c>
      <c r="C71" s="5" t="str">
        <f>IF(LEFT(IndicatorsTable[[#This Row],[OS_NB_CODE]],1)="O","Overall",IF(LEFT(IndicatorsTable[[#This Row],[OS_NB_CODE]],1)="S","Subindicator",IF(IndicatorsTable[[#This Row],[IFMAIN]] ="Main","Main",IF(LEFT(IndicatorsTable[[#This Row],[OS_NB_CODE]],1)="C","Context",""))))</f>
        <v>Context</v>
      </c>
      <c r="D71" s="6" t="s">
        <v>89</v>
      </c>
      <c r="E71" s="6" t="str">
        <f>IF(IndicatorsTable[[#This Row],[OS_NB_CODE]]="O1",VLOOKUP(IndicatorsTable[[#This Row],[POLICY_CODE]],Table7[#All],2,FALSE),"")</f>
        <v/>
      </c>
      <c r="F71" s="6" t="str">
        <f>IF(IndicatorsTable[[#This Row],[OS_NB_CODE]]="O1",VLOOKUP(IndicatorsTable[[#This Row],[POLICY_CODE]],Table7[#All],3,FALSE),"")</f>
        <v/>
      </c>
      <c r="G71" s="6" t="s">
        <v>322</v>
      </c>
      <c r="H71" s="6" t="s">
        <v>222</v>
      </c>
      <c r="I71" s="6" t="str">
        <f>IndicatorsTable[[#This Row],[INDICATOR_CODE]]&amp;"."&amp;IndicatorsTable[[#This Row],[SUBPOLICY_CODE]]</f>
        <v>PA1.C4.65-69.F</v>
      </c>
      <c r="J71" s="6"/>
      <c r="K71" s="6"/>
      <c r="L71" s="7">
        <f t="shared" si="2"/>
        <v>70</v>
      </c>
      <c r="M71" s="6" t="s">
        <v>71</v>
      </c>
      <c r="N71" s="7">
        <f t="shared" si="3"/>
        <v>70</v>
      </c>
      <c r="O71" s="6">
        <v>1</v>
      </c>
      <c r="P71" s="6" t="s">
        <v>72</v>
      </c>
      <c r="Q71" s="6" t="s">
        <v>363</v>
      </c>
      <c r="R71" s="6"/>
      <c r="S71" s="6" t="s">
        <v>364</v>
      </c>
      <c r="T71" s="6" t="s">
        <v>364</v>
      </c>
      <c r="U71" s="50"/>
      <c r="V71" s="6"/>
      <c r="W71" s="52"/>
      <c r="X71" s="6"/>
      <c r="Y71" s="6" t="s">
        <v>77</v>
      </c>
      <c r="Z71" s="8" t="s">
        <v>77</v>
      </c>
      <c r="AA71" s="6" t="s">
        <v>225</v>
      </c>
      <c r="AB71" s="6" t="s">
        <v>79</v>
      </c>
      <c r="AC71" s="6" t="s">
        <v>80</v>
      </c>
      <c r="AD71" s="6" t="s">
        <v>81</v>
      </c>
      <c r="AE71" s="6"/>
      <c r="AF71" s="6"/>
      <c r="AG71" s="6" t="s">
        <v>82</v>
      </c>
      <c r="AH71" s="6"/>
      <c r="AI71" s="6"/>
      <c r="AJ71" s="6"/>
      <c r="AK71" s="1"/>
      <c r="AL71"/>
      <c r="AM71" s="1">
        <v>1</v>
      </c>
      <c r="AN71" s="1">
        <f>VLOOKUP(S71,'breaks 2014'!$C$19:$H$317,3,FALSE)</f>
        <v>0</v>
      </c>
      <c r="AO71" s="1"/>
      <c r="AP71" s="1"/>
      <c r="AQ71" s="6" t="s">
        <v>330</v>
      </c>
      <c r="AR71" s="6" t="s">
        <v>84</v>
      </c>
      <c r="AS71" s="6" t="s">
        <v>104</v>
      </c>
      <c r="AT71" s="6" t="s">
        <v>121</v>
      </c>
      <c r="AU71" s="6" t="s">
        <v>152</v>
      </c>
      <c r="AV71" s="6" t="s">
        <v>178</v>
      </c>
      <c r="AW71" s="6"/>
      <c r="AX71" s="6"/>
      <c r="AY71" s="6"/>
      <c r="BQ71" s="100"/>
    </row>
    <row r="72" spans="1:69" ht="11.25" customHeight="1" x14ac:dyDescent="0.2">
      <c r="A72" s="4" t="str">
        <f>LEFT(IndicatorsTable[[#This Row],[INDICATOR_CODE]],IF(ISERROR(FIND(".",IndicatorsTable[[#This Row],[INDICATOR_CODE]],6)),FIND(".",IndicatorsTable[[#This Row],[INDICATOR_CODE]]),FIND(".",IndicatorsTable[[#This Row],[INDICATOR_CODE]],6))-1)</f>
        <v>PA1</v>
      </c>
      <c r="B72" s="5" t="str">
        <f>RIGHT(IndicatorsTable[[#This Row],[INDICATOR_CODE]],LEN(IndicatorsTable[[#This Row],[INDICATOR_CODE]])-IF(ISERROR(FIND(".",IndicatorsTable[[#This Row],[INDICATOR_CODE]],6)),FIND(".",IndicatorsTable[[#This Row],[INDICATOR_CODE]]),FIND(".",IndicatorsTable[[#This Row],[INDICATOR_CODE]],6)))</f>
        <v>C4</v>
      </c>
      <c r="C72" s="5" t="str">
        <f>IF(LEFT(IndicatorsTable[[#This Row],[OS_NB_CODE]],1)="O","Overall",IF(LEFT(IndicatorsTable[[#This Row],[OS_NB_CODE]],1)="S","Subindicator",IF(IndicatorsTable[[#This Row],[IFMAIN]] ="Main","Main",IF(LEFT(IndicatorsTable[[#This Row],[OS_NB_CODE]],1)="C","Context",""))))</f>
        <v>Context</v>
      </c>
      <c r="D72" s="6" t="s">
        <v>89</v>
      </c>
      <c r="E72" s="6" t="str">
        <f>IF(IndicatorsTable[[#This Row],[OS_NB_CODE]]="O1",VLOOKUP(IndicatorsTable[[#This Row],[POLICY_CODE]],Table7[#All],2,FALSE),"")</f>
        <v/>
      </c>
      <c r="F72" s="6" t="str">
        <f>IF(IndicatorsTable[[#This Row],[OS_NB_CODE]]="O1",VLOOKUP(IndicatorsTable[[#This Row],[POLICY_CODE]],Table7[#All],3,FALSE),"")</f>
        <v/>
      </c>
      <c r="G72" s="6" t="s">
        <v>322</v>
      </c>
      <c r="H72" s="6" t="s">
        <v>293</v>
      </c>
      <c r="I72" s="6" t="str">
        <f>IndicatorsTable[[#This Row],[INDICATOR_CODE]]&amp;"."&amp;IndicatorsTable[[#This Row],[SUBPOLICY_CODE]]</f>
        <v>PA1.C4.NAT</v>
      </c>
      <c r="J72" s="6"/>
      <c r="K72" s="6"/>
      <c r="L72" s="7">
        <f t="shared" si="2"/>
        <v>71</v>
      </c>
      <c r="M72" s="6" t="s">
        <v>71</v>
      </c>
      <c r="N72" s="7">
        <f t="shared" si="3"/>
        <v>71</v>
      </c>
      <c r="O72" s="6">
        <v>1</v>
      </c>
      <c r="P72" s="6" t="s">
        <v>72</v>
      </c>
      <c r="Q72" s="6" t="s">
        <v>365</v>
      </c>
      <c r="R72" s="6"/>
      <c r="S72" s="6" t="s">
        <v>366</v>
      </c>
      <c r="T72" s="6" t="s">
        <v>366</v>
      </c>
      <c r="U72" s="50"/>
      <c r="V72" s="6"/>
      <c r="W72" s="52"/>
      <c r="X72" s="6"/>
      <c r="Y72" s="6" t="s">
        <v>77</v>
      </c>
      <c r="Z72" s="8" t="s">
        <v>77</v>
      </c>
      <c r="AA72" s="6" t="s">
        <v>367</v>
      </c>
      <c r="AB72" s="6" t="s">
        <v>79</v>
      </c>
      <c r="AC72" s="6" t="s">
        <v>80</v>
      </c>
      <c r="AD72" s="6" t="s">
        <v>81</v>
      </c>
      <c r="AE72" s="6"/>
      <c r="AF72" s="6"/>
      <c r="AG72" s="6" t="s">
        <v>82</v>
      </c>
      <c r="AH72" s="6"/>
      <c r="AI72" s="6"/>
      <c r="AJ72" s="6"/>
      <c r="AK72" s="1"/>
      <c r="AL72"/>
      <c r="AM72" s="1">
        <v>1</v>
      </c>
      <c r="AN72" s="1">
        <f>VLOOKUP(S72,'breaks 2014'!$C$19:$H$317,3,FALSE)</f>
        <v>0</v>
      </c>
      <c r="AO72" s="1"/>
      <c r="AP72" s="1"/>
      <c r="AQ72" s="6" t="s">
        <v>330</v>
      </c>
      <c r="AR72" s="6" t="s">
        <v>84</v>
      </c>
      <c r="AS72" s="6" t="s">
        <v>85</v>
      </c>
      <c r="AT72" s="6" t="s">
        <v>121</v>
      </c>
      <c r="AU72" s="6" t="s">
        <v>297</v>
      </c>
      <c r="AV72" s="6" t="s">
        <v>153</v>
      </c>
      <c r="AW72" s="6"/>
      <c r="AX72" s="6"/>
      <c r="AY72" s="6"/>
      <c r="BQ72" s="100"/>
    </row>
    <row r="73" spans="1:69" ht="11.25" customHeight="1" x14ac:dyDescent="0.2">
      <c r="A73" s="4" t="str">
        <f>LEFT(IndicatorsTable[[#This Row],[INDICATOR_CODE]],IF(ISERROR(FIND(".",IndicatorsTable[[#This Row],[INDICATOR_CODE]],6)),FIND(".",IndicatorsTable[[#This Row],[INDICATOR_CODE]]),FIND(".",IndicatorsTable[[#This Row],[INDICATOR_CODE]],6))-1)</f>
        <v>PA1</v>
      </c>
      <c r="B73" s="5" t="str">
        <f>RIGHT(IndicatorsTable[[#This Row],[INDICATOR_CODE]],LEN(IndicatorsTable[[#This Row],[INDICATOR_CODE]])-IF(ISERROR(FIND(".",IndicatorsTable[[#This Row],[INDICATOR_CODE]],6)),FIND(".",IndicatorsTable[[#This Row],[INDICATOR_CODE]]),FIND(".",IndicatorsTable[[#This Row],[INDICATOR_CODE]],6)))</f>
        <v>C4</v>
      </c>
      <c r="C73" s="5" t="str">
        <f>IF(LEFT(IndicatorsTable[[#This Row],[OS_NB_CODE]],1)="O","Overall",IF(LEFT(IndicatorsTable[[#This Row],[OS_NB_CODE]],1)="S","Subindicator",IF(IndicatorsTable[[#This Row],[IFMAIN]] ="Main","Main",IF(LEFT(IndicatorsTable[[#This Row],[OS_NB_CODE]],1)="C","Context",""))))</f>
        <v>Context</v>
      </c>
      <c r="D73" s="6" t="s">
        <v>89</v>
      </c>
      <c r="E73" s="6" t="str">
        <f>IF(IndicatorsTable[[#This Row],[OS_NB_CODE]]="O1",VLOOKUP(IndicatorsTable[[#This Row],[POLICY_CODE]],Table7[#All],2,FALSE),"")</f>
        <v/>
      </c>
      <c r="F73" s="6" t="str">
        <f>IF(IndicatorsTable[[#This Row],[OS_NB_CODE]]="O1",VLOOKUP(IndicatorsTable[[#This Row],[POLICY_CODE]],Table7[#All],3,FALSE),"")</f>
        <v/>
      </c>
      <c r="G73" s="6" t="s">
        <v>322</v>
      </c>
      <c r="H73" s="6" t="s">
        <v>298</v>
      </c>
      <c r="I73" s="6" t="str">
        <f>IndicatorsTable[[#This Row],[INDICATOR_CODE]]&amp;"."&amp;IndicatorsTable[[#This Row],[SUBPOLICY_CODE]]</f>
        <v>PA1.C4.EU27_2020</v>
      </c>
      <c r="J73" s="6"/>
      <c r="K73" s="6"/>
      <c r="L73" s="7">
        <f t="shared" si="2"/>
        <v>72</v>
      </c>
      <c r="M73" s="6" t="s">
        <v>71</v>
      </c>
      <c r="N73" s="7">
        <f t="shared" si="3"/>
        <v>72</v>
      </c>
      <c r="O73" s="6">
        <v>1</v>
      </c>
      <c r="P73" s="6" t="s">
        <v>72</v>
      </c>
      <c r="Q73" s="6" t="s">
        <v>368</v>
      </c>
      <c r="R73" s="6"/>
      <c r="S73" s="6" t="s">
        <v>369</v>
      </c>
      <c r="T73" s="6" t="s">
        <v>369</v>
      </c>
      <c r="U73" s="50"/>
      <c r="V73" s="6"/>
      <c r="W73" s="52"/>
      <c r="X73" s="6"/>
      <c r="Y73" s="6" t="s">
        <v>77</v>
      </c>
      <c r="Z73" s="8" t="s">
        <v>77</v>
      </c>
      <c r="AA73" s="6" t="s">
        <v>370</v>
      </c>
      <c r="AB73" s="6" t="s">
        <v>79</v>
      </c>
      <c r="AC73" s="6" t="s">
        <v>80</v>
      </c>
      <c r="AD73" s="6" t="s">
        <v>81</v>
      </c>
      <c r="AE73" s="6"/>
      <c r="AF73" s="6"/>
      <c r="AG73" s="6" t="s">
        <v>82</v>
      </c>
      <c r="AH73" s="6"/>
      <c r="AI73" s="6"/>
      <c r="AJ73" s="6"/>
      <c r="AK73" s="1"/>
      <c r="AL73"/>
      <c r="AM73" s="1">
        <v>1</v>
      </c>
      <c r="AN73" s="1" t="e">
        <f>VLOOKUP(S73,'breaks 2014'!$C$19:$H$317,3,FALSE)</f>
        <v>#N/A</v>
      </c>
      <c r="AO73" s="1"/>
      <c r="AP73" s="1"/>
      <c r="AQ73" s="6" t="s">
        <v>330</v>
      </c>
      <c r="AR73" s="6" t="s">
        <v>84</v>
      </c>
      <c r="AS73" s="6" t="s">
        <v>85</v>
      </c>
      <c r="AT73" s="6" t="s">
        <v>121</v>
      </c>
      <c r="AU73" s="6" t="s">
        <v>302</v>
      </c>
      <c r="AV73" s="6" t="s">
        <v>153</v>
      </c>
      <c r="AW73" s="6"/>
      <c r="AX73" s="6"/>
      <c r="AY73" s="6"/>
      <c r="BQ73" s="100"/>
    </row>
    <row r="74" spans="1:69" ht="11.25" customHeight="1" x14ac:dyDescent="0.2">
      <c r="A74" s="4" t="str">
        <f>LEFT(IndicatorsTable[[#This Row],[INDICATOR_CODE]],IF(ISERROR(FIND(".",IndicatorsTable[[#This Row],[INDICATOR_CODE]],6)),FIND(".",IndicatorsTable[[#This Row],[INDICATOR_CODE]]),FIND(".",IndicatorsTable[[#This Row],[INDICATOR_CODE]],6))-1)</f>
        <v>PA1</v>
      </c>
      <c r="B74" s="5" t="str">
        <f>RIGHT(IndicatorsTable[[#This Row],[INDICATOR_CODE]],LEN(IndicatorsTable[[#This Row],[INDICATOR_CODE]])-IF(ISERROR(FIND(".",IndicatorsTable[[#This Row],[INDICATOR_CODE]],6)),FIND(".",IndicatorsTable[[#This Row],[INDICATOR_CODE]]),FIND(".",IndicatorsTable[[#This Row],[INDICATOR_CODE]],6)))</f>
        <v>C4</v>
      </c>
      <c r="C74" s="5" t="str">
        <f>IF(LEFT(IndicatorsTable[[#This Row],[OS_NB_CODE]],1)="O","Overall",IF(LEFT(IndicatorsTable[[#This Row],[OS_NB_CODE]],1)="S","Subindicator",IF(IndicatorsTable[[#This Row],[IFMAIN]] ="Main","Main",IF(LEFT(IndicatorsTable[[#This Row],[OS_NB_CODE]],1)="C","Context",""))))</f>
        <v>Context</v>
      </c>
      <c r="D74" s="6" t="s">
        <v>89</v>
      </c>
      <c r="E74" s="6" t="str">
        <f>IF(IndicatorsTable[[#This Row],[OS_NB_CODE]]="O1",VLOOKUP(IndicatorsTable[[#This Row],[POLICY_CODE]],Table7[#All],2,FALSE),"")</f>
        <v/>
      </c>
      <c r="F74" s="6" t="str">
        <f>IF(IndicatorsTable[[#This Row],[OS_NB_CODE]]="O1",VLOOKUP(IndicatorsTable[[#This Row],[POLICY_CODE]],Table7[#All],3,FALSE),"")</f>
        <v/>
      </c>
      <c r="G74" s="6" t="s">
        <v>322</v>
      </c>
      <c r="H74" s="6" t="s">
        <v>303</v>
      </c>
      <c r="I74" s="6" t="str">
        <f>IndicatorsTable[[#This Row],[INDICATOR_CODE]]&amp;"."&amp;IndicatorsTable[[#This Row],[SUBPOLICY_CODE]]</f>
        <v>PA1.C4.nonEU27_2020</v>
      </c>
      <c r="J74" s="6"/>
      <c r="K74" s="6"/>
      <c r="L74" s="7">
        <f t="shared" si="2"/>
        <v>73</v>
      </c>
      <c r="M74" s="6" t="s">
        <v>71</v>
      </c>
      <c r="N74" s="7">
        <f t="shared" si="3"/>
        <v>73</v>
      </c>
      <c r="O74" s="6">
        <v>1</v>
      </c>
      <c r="P74" s="6" t="s">
        <v>72</v>
      </c>
      <c r="Q74" s="6" t="s">
        <v>371</v>
      </c>
      <c r="R74" s="6"/>
      <c r="S74" s="6" t="s">
        <v>372</v>
      </c>
      <c r="T74" s="6" t="s">
        <v>372</v>
      </c>
      <c r="U74" s="50"/>
      <c r="V74" s="6"/>
      <c r="W74" s="52"/>
      <c r="X74" s="6"/>
      <c r="Y74" s="6" t="s">
        <v>77</v>
      </c>
      <c r="Z74" s="8" t="s">
        <v>77</v>
      </c>
      <c r="AA74" s="6" t="s">
        <v>373</v>
      </c>
      <c r="AB74" s="6" t="s">
        <v>79</v>
      </c>
      <c r="AC74" s="6" t="s">
        <v>80</v>
      </c>
      <c r="AD74" s="6" t="s">
        <v>81</v>
      </c>
      <c r="AE74" s="6"/>
      <c r="AF74" s="6"/>
      <c r="AG74" s="6" t="s">
        <v>82</v>
      </c>
      <c r="AH74" s="6"/>
      <c r="AI74" s="6"/>
      <c r="AJ74" s="6"/>
      <c r="AK74" s="1"/>
      <c r="AL74"/>
      <c r="AM74" s="1">
        <v>1</v>
      </c>
      <c r="AN74" s="1" t="e">
        <f>VLOOKUP(S74,'breaks 2014'!$C$19:$H$317,3,FALSE)</f>
        <v>#N/A</v>
      </c>
      <c r="AO74" s="1"/>
      <c r="AP74" s="1"/>
      <c r="AQ74" s="6" t="s">
        <v>330</v>
      </c>
      <c r="AR74" s="6" t="s">
        <v>84</v>
      </c>
      <c r="AS74" s="6" t="s">
        <v>85</v>
      </c>
      <c r="AT74" s="6" t="s">
        <v>121</v>
      </c>
      <c r="AU74" s="6" t="s">
        <v>136</v>
      </c>
      <c r="AV74" s="6" t="s">
        <v>153</v>
      </c>
      <c r="AW74" s="6"/>
      <c r="AX74" s="6"/>
      <c r="AY74" s="6"/>
      <c r="BQ74" s="100"/>
    </row>
    <row r="75" spans="1:69" ht="11.25" customHeight="1" x14ac:dyDescent="0.2">
      <c r="A75" s="4" t="str">
        <f>LEFT(IndicatorsTable[[#This Row],[INDICATOR_CODE]],IF(ISERROR(FIND(".",IndicatorsTable[[#This Row],[INDICATOR_CODE]],6)),FIND(".",IndicatorsTable[[#This Row],[INDICATOR_CODE]]),FIND(".",IndicatorsTable[[#This Row],[INDICATOR_CODE]],6))-1)</f>
        <v>PA1</v>
      </c>
      <c r="B75" s="5" t="str">
        <f>RIGHT(IndicatorsTable[[#This Row],[INDICATOR_CODE]],LEN(IndicatorsTable[[#This Row],[INDICATOR_CODE]])-IF(ISERROR(FIND(".",IndicatorsTable[[#This Row],[INDICATOR_CODE]],6)),FIND(".",IndicatorsTable[[#This Row],[INDICATOR_CODE]]),FIND(".",IndicatorsTable[[#This Row],[INDICATOR_CODE]],6)))</f>
        <v>C4</v>
      </c>
      <c r="C75" s="5" t="str">
        <f>IF(LEFT(IndicatorsTable[[#This Row],[OS_NB_CODE]],1)="O","Overall",IF(LEFT(IndicatorsTable[[#This Row],[OS_NB_CODE]],1)="S","Subindicator",IF(IndicatorsTable[[#This Row],[IFMAIN]] ="Main","Main",IF(LEFT(IndicatorsTable[[#This Row],[OS_NB_CODE]],1)="C","Context",""))))</f>
        <v>Context</v>
      </c>
      <c r="D75" s="6" t="s">
        <v>89</v>
      </c>
      <c r="E75" s="6" t="str">
        <f>IF(IndicatorsTable[[#This Row],[OS_NB_CODE]]="O1",VLOOKUP(IndicatorsTable[[#This Row],[POLICY_CODE]],Table7[#All],2,FALSE),"")</f>
        <v/>
      </c>
      <c r="F75" s="6" t="str">
        <f>IF(IndicatorsTable[[#This Row],[OS_NB_CODE]]="O1",VLOOKUP(IndicatorsTable[[#This Row],[POLICY_CODE]],Table7[#All],3,FALSE),"")</f>
        <v/>
      </c>
      <c r="G75" s="6" t="s">
        <v>322</v>
      </c>
      <c r="H75" s="6" t="s">
        <v>307</v>
      </c>
      <c r="I75" s="6" t="str">
        <f>IndicatorsTable[[#This Row],[INDICATOR_CODE]]&amp;"."&amp;IndicatorsTable[[#This Row],[SUBPOLICY_CODE]]</f>
        <v>PA1.C4.low</v>
      </c>
      <c r="J75" s="6"/>
      <c r="K75" s="6"/>
      <c r="L75" s="7">
        <f t="shared" si="2"/>
        <v>74</v>
      </c>
      <c r="M75" s="6" t="s">
        <v>71</v>
      </c>
      <c r="N75" s="7">
        <f t="shared" si="3"/>
        <v>74</v>
      </c>
      <c r="O75" s="6">
        <v>1</v>
      </c>
      <c r="P75" s="6" t="s">
        <v>72</v>
      </c>
      <c r="Q75" s="6" t="s">
        <v>374</v>
      </c>
      <c r="R75" s="6"/>
      <c r="S75" s="6" t="s">
        <v>375</v>
      </c>
      <c r="T75" s="6" t="s">
        <v>375</v>
      </c>
      <c r="U75" s="50"/>
      <c r="V75" s="6"/>
      <c r="W75" s="52"/>
      <c r="X75" s="6"/>
      <c r="Y75" s="6" t="s">
        <v>77</v>
      </c>
      <c r="Z75" s="8" t="s">
        <v>77</v>
      </c>
      <c r="AA75" s="6" t="s">
        <v>376</v>
      </c>
      <c r="AB75" s="6" t="s">
        <v>79</v>
      </c>
      <c r="AC75" s="6" t="s">
        <v>80</v>
      </c>
      <c r="AD75" s="6" t="s">
        <v>81</v>
      </c>
      <c r="AE75" s="6"/>
      <c r="AF75" s="6"/>
      <c r="AG75" s="6" t="s">
        <v>82</v>
      </c>
      <c r="AH75" s="6"/>
      <c r="AI75" s="6"/>
      <c r="AJ75" s="6"/>
      <c r="AK75" s="1"/>
      <c r="AL75"/>
      <c r="AM75" s="1">
        <v>1</v>
      </c>
      <c r="AN75" s="1" t="str">
        <f>VLOOKUP(S75,'breaks 2014'!$C$19:$H$317,3,FALSE)</f>
        <v>educ</v>
      </c>
      <c r="AO75" s="1"/>
      <c r="AP75" s="1"/>
      <c r="AQ75" s="6" t="s">
        <v>377</v>
      </c>
      <c r="AR75" s="6" t="s">
        <v>84</v>
      </c>
      <c r="AS75" s="6" t="s">
        <v>129</v>
      </c>
      <c r="AT75" s="6" t="s">
        <v>85</v>
      </c>
      <c r="AU75" s="6" t="s">
        <v>121</v>
      </c>
      <c r="AV75" s="6" t="s">
        <v>153</v>
      </c>
      <c r="AW75" s="6"/>
      <c r="AX75" s="6"/>
      <c r="AY75" s="6"/>
      <c r="BQ75" s="100"/>
    </row>
    <row r="76" spans="1:69" ht="11.25" customHeight="1" x14ac:dyDescent="0.2">
      <c r="A76" s="4" t="str">
        <f>LEFT(IndicatorsTable[[#This Row],[INDICATOR_CODE]],IF(ISERROR(FIND(".",IndicatorsTable[[#This Row],[INDICATOR_CODE]],6)),FIND(".",IndicatorsTable[[#This Row],[INDICATOR_CODE]]),FIND(".",IndicatorsTable[[#This Row],[INDICATOR_CODE]],6))-1)</f>
        <v>PA1</v>
      </c>
      <c r="B76" s="5" t="str">
        <f>RIGHT(IndicatorsTable[[#This Row],[INDICATOR_CODE]],LEN(IndicatorsTable[[#This Row],[INDICATOR_CODE]])-IF(ISERROR(FIND(".",IndicatorsTable[[#This Row],[INDICATOR_CODE]],6)),FIND(".",IndicatorsTable[[#This Row],[INDICATOR_CODE]]),FIND(".",IndicatorsTable[[#This Row],[INDICATOR_CODE]],6)))</f>
        <v>C4</v>
      </c>
      <c r="C76" s="5" t="str">
        <f>IF(LEFT(IndicatorsTable[[#This Row],[OS_NB_CODE]],1)="O","Overall",IF(LEFT(IndicatorsTable[[#This Row],[OS_NB_CODE]],1)="S","Subindicator",IF(IndicatorsTable[[#This Row],[IFMAIN]] ="Main","Main",IF(LEFT(IndicatorsTable[[#This Row],[OS_NB_CODE]],1)="C","Context",""))))</f>
        <v>Context</v>
      </c>
      <c r="D76" s="6" t="s">
        <v>89</v>
      </c>
      <c r="E76" s="6" t="str">
        <f>IF(IndicatorsTable[[#This Row],[OS_NB_CODE]]="O1",VLOOKUP(IndicatorsTable[[#This Row],[POLICY_CODE]],Table7[#All],2,FALSE),"")</f>
        <v/>
      </c>
      <c r="F76" s="6" t="str">
        <f>IF(IndicatorsTable[[#This Row],[OS_NB_CODE]]="O1",VLOOKUP(IndicatorsTable[[#This Row],[POLICY_CODE]],Table7[#All],3,FALSE),"")</f>
        <v/>
      </c>
      <c r="G76" s="6" t="s">
        <v>322</v>
      </c>
      <c r="H76" s="6" t="s">
        <v>312</v>
      </c>
      <c r="I76" s="6" t="str">
        <f>IndicatorsTable[[#This Row],[INDICATOR_CODE]]&amp;"."&amp;IndicatorsTable[[#This Row],[SUBPOLICY_CODE]]</f>
        <v>PA1.C4.med</v>
      </c>
      <c r="J76" s="6"/>
      <c r="K76" s="6"/>
      <c r="L76" s="7">
        <f t="shared" si="2"/>
        <v>75</v>
      </c>
      <c r="M76" s="6" t="s">
        <v>71</v>
      </c>
      <c r="N76" s="7">
        <f t="shared" si="3"/>
        <v>75</v>
      </c>
      <c r="O76" s="6">
        <v>1</v>
      </c>
      <c r="P76" s="6" t="s">
        <v>72</v>
      </c>
      <c r="Q76" s="6" t="s">
        <v>378</v>
      </c>
      <c r="R76" s="6"/>
      <c r="S76" s="6" t="s">
        <v>379</v>
      </c>
      <c r="T76" s="6" t="s">
        <v>379</v>
      </c>
      <c r="U76" s="50"/>
      <c r="V76" s="6"/>
      <c r="W76" s="52"/>
      <c r="X76" s="6"/>
      <c r="Y76" s="6" t="s">
        <v>77</v>
      </c>
      <c r="Z76" s="8" t="s">
        <v>77</v>
      </c>
      <c r="AA76" s="6" t="s">
        <v>380</v>
      </c>
      <c r="AB76" s="6" t="s">
        <v>79</v>
      </c>
      <c r="AC76" s="6" t="s">
        <v>80</v>
      </c>
      <c r="AD76" s="6" t="s">
        <v>81</v>
      </c>
      <c r="AE76" s="6"/>
      <c r="AF76" s="6"/>
      <c r="AG76" s="6" t="s">
        <v>82</v>
      </c>
      <c r="AH76" s="6"/>
      <c r="AI76" s="6"/>
      <c r="AJ76" s="6"/>
      <c r="AK76" s="1"/>
      <c r="AL76"/>
      <c r="AM76" s="1">
        <v>1</v>
      </c>
      <c r="AN76" s="1" t="str">
        <f>VLOOKUP(S76,'breaks 2014'!$C$19:$H$317,3,FALSE)</f>
        <v>educ</v>
      </c>
      <c r="AO76" s="1"/>
      <c r="AP76" s="1"/>
      <c r="AQ76" s="6" t="s">
        <v>377</v>
      </c>
      <c r="AR76" s="6" t="s">
        <v>84</v>
      </c>
      <c r="AS76" s="6" t="s">
        <v>316</v>
      </c>
      <c r="AT76" s="6" t="s">
        <v>85</v>
      </c>
      <c r="AU76" s="6" t="s">
        <v>121</v>
      </c>
      <c r="AV76" s="6" t="s">
        <v>153</v>
      </c>
      <c r="AW76" s="6"/>
      <c r="AX76" s="6"/>
      <c r="AY76" s="6"/>
      <c r="BQ76" s="100"/>
    </row>
    <row r="77" spans="1:69" ht="11.25" customHeight="1" x14ac:dyDescent="0.2">
      <c r="A77" s="4" t="str">
        <f>LEFT(IndicatorsTable[[#This Row],[INDICATOR_CODE]],IF(ISERROR(FIND(".",IndicatorsTable[[#This Row],[INDICATOR_CODE]],6)),FIND(".",IndicatorsTable[[#This Row],[INDICATOR_CODE]]),FIND(".",IndicatorsTable[[#This Row],[INDICATOR_CODE]],6))-1)</f>
        <v>PA1</v>
      </c>
      <c r="B77" s="5" t="str">
        <f>RIGHT(IndicatorsTable[[#This Row],[INDICATOR_CODE]],LEN(IndicatorsTable[[#This Row],[INDICATOR_CODE]])-IF(ISERROR(FIND(".",IndicatorsTable[[#This Row],[INDICATOR_CODE]],6)),FIND(".",IndicatorsTable[[#This Row],[INDICATOR_CODE]]),FIND(".",IndicatorsTable[[#This Row],[INDICATOR_CODE]],6)))</f>
        <v>C4</v>
      </c>
      <c r="C77" s="5" t="str">
        <f>IF(LEFT(IndicatorsTable[[#This Row],[OS_NB_CODE]],1)="O","Overall",IF(LEFT(IndicatorsTable[[#This Row],[OS_NB_CODE]],1)="S","Subindicator",IF(IndicatorsTable[[#This Row],[IFMAIN]] ="Main","Main",IF(LEFT(IndicatorsTable[[#This Row],[OS_NB_CODE]],1)="C","Context",""))))</f>
        <v>Context</v>
      </c>
      <c r="D77" s="6" t="s">
        <v>89</v>
      </c>
      <c r="E77" s="6" t="str">
        <f>IF(IndicatorsTable[[#This Row],[OS_NB_CODE]]="O1",VLOOKUP(IndicatorsTable[[#This Row],[POLICY_CODE]],Table7[#All],2,FALSE),"")</f>
        <v/>
      </c>
      <c r="F77" s="6" t="str">
        <f>IF(IndicatorsTable[[#This Row],[OS_NB_CODE]]="O1",VLOOKUP(IndicatorsTable[[#This Row],[POLICY_CODE]],Table7[#All],3,FALSE),"")</f>
        <v/>
      </c>
      <c r="G77" s="6" t="s">
        <v>322</v>
      </c>
      <c r="H77" s="6" t="s">
        <v>317</v>
      </c>
      <c r="I77" s="6" t="str">
        <f>IndicatorsTable[[#This Row],[INDICATOR_CODE]]&amp;"."&amp;IndicatorsTable[[#This Row],[SUBPOLICY_CODE]]</f>
        <v>PA1.C4.high</v>
      </c>
      <c r="J77" s="6"/>
      <c r="K77" s="6"/>
      <c r="L77" s="7">
        <f t="shared" si="2"/>
        <v>76</v>
      </c>
      <c r="M77" s="6" t="s">
        <v>71</v>
      </c>
      <c r="N77" s="7">
        <f t="shared" si="3"/>
        <v>76</v>
      </c>
      <c r="O77" s="6">
        <v>1</v>
      </c>
      <c r="P77" s="6" t="s">
        <v>72</v>
      </c>
      <c r="Q77" s="6" t="s">
        <v>381</v>
      </c>
      <c r="R77" s="6"/>
      <c r="S77" s="6" t="s">
        <v>382</v>
      </c>
      <c r="T77" s="6" t="s">
        <v>382</v>
      </c>
      <c r="U77" s="50"/>
      <c r="V77" s="6"/>
      <c r="W77" s="52"/>
      <c r="X77" s="6"/>
      <c r="Y77" s="6" t="s">
        <v>77</v>
      </c>
      <c r="Z77" s="8" t="s">
        <v>77</v>
      </c>
      <c r="AA77" s="6" t="s">
        <v>383</v>
      </c>
      <c r="AB77" s="6" t="s">
        <v>79</v>
      </c>
      <c r="AC77" s="6" t="s">
        <v>80</v>
      </c>
      <c r="AD77" s="6" t="s">
        <v>81</v>
      </c>
      <c r="AE77" s="6"/>
      <c r="AF77" s="6"/>
      <c r="AG77" s="6" t="s">
        <v>82</v>
      </c>
      <c r="AH77" s="6"/>
      <c r="AI77" s="6"/>
      <c r="AJ77" s="6"/>
      <c r="AK77" s="1"/>
      <c r="AL77"/>
      <c r="AM77" s="1">
        <v>1</v>
      </c>
      <c r="AN77" s="1" t="str">
        <f>VLOOKUP(S77,'breaks 2014'!$C$19:$H$317,3,FALSE)</f>
        <v>educ</v>
      </c>
      <c r="AO77" s="1"/>
      <c r="AP77" s="1"/>
      <c r="AQ77" s="6" t="s">
        <v>377</v>
      </c>
      <c r="AR77" s="6" t="s">
        <v>84</v>
      </c>
      <c r="AS77" s="6" t="s">
        <v>321</v>
      </c>
      <c r="AT77" s="6" t="s">
        <v>85</v>
      </c>
      <c r="AU77" s="6" t="s">
        <v>121</v>
      </c>
      <c r="AV77" s="6" t="s">
        <v>153</v>
      </c>
      <c r="AW77" s="6"/>
      <c r="AX77" s="6"/>
      <c r="AY77" s="6"/>
      <c r="BQ77" s="100"/>
    </row>
    <row r="78" spans="1:69" ht="11.25" customHeight="1" x14ac:dyDescent="0.2">
      <c r="A78" s="4" t="str">
        <f>LEFT(IndicatorsTable[[#This Row],[INDICATOR_CODE]],IF(ISERROR(FIND(".",IndicatorsTable[[#This Row],[INDICATOR_CODE]],6)),FIND(".",IndicatorsTable[[#This Row],[INDICATOR_CODE]]),FIND(".",IndicatorsTable[[#This Row],[INDICATOR_CODE]],6))-1)</f>
        <v>PA1</v>
      </c>
      <c r="B78" s="5" t="str">
        <f>RIGHT(IndicatorsTable[[#This Row],[INDICATOR_CODE]],LEN(IndicatorsTable[[#This Row],[INDICATOR_CODE]])-IF(ISERROR(FIND(".",IndicatorsTable[[#This Row],[INDICATOR_CODE]],6)),FIND(".",IndicatorsTable[[#This Row],[INDICATOR_CODE]]),FIND(".",IndicatorsTable[[#This Row],[INDICATOR_CODE]],6)))</f>
        <v>C5</v>
      </c>
      <c r="C78" s="5" t="str">
        <f>IF(LEFT(IndicatorsTable[[#This Row],[OS_NB_CODE]],1)="O","Overall",IF(LEFT(IndicatorsTable[[#This Row],[OS_NB_CODE]],1)="S","Subindicator",IF(IndicatorsTable[[#This Row],[IFMAIN]] ="Main","Main",IF(LEFT(IndicatorsTable[[#This Row],[OS_NB_CODE]],1)="C","Context",""))))</f>
        <v>Context</v>
      </c>
      <c r="D78" s="6" t="s">
        <v>89</v>
      </c>
      <c r="E78" s="6" t="str">
        <f>IF(IndicatorsTable[[#This Row],[OS_NB_CODE]]="O1",VLOOKUP(IndicatorsTable[[#This Row],[POLICY_CODE]],Table7[#All],2,FALSE),"")</f>
        <v/>
      </c>
      <c r="F78" s="6" t="str">
        <f>IF(IndicatorsTable[[#This Row],[OS_NB_CODE]]="O1",VLOOKUP(IndicatorsTable[[#This Row],[POLICY_CODE]],Table7[#All],3,FALSE),"")</f>
        <v/>
      </c>
      <c r="G78" s="6" t="s">
        <v>384</v>
      </c>
      <c r="H78" s="6" t="s">
        <v>385</v>
      </c>
      <c r="I78" s="6" t="str">
        <f>IndicatorsTable[[#This Row],[INDICATOR_CODE]]&amp;"."&amp;IndicatorsTable[[#This Row],[SUBPOLICY_CODE]]</f>
        <v>PA1.C5.gap</v>
      </c>
      <c r="J78" s="6"/>
      <c r="K78" s="6"/>
      <c r="L78" s="7">
        <f t="shared" si="2"/>
        <v>77</v>
      </c>
      <c r="M78" s="6"/>
      <c r="N78" s="7">
        <f t="shared" si="3"/>
        <v>77</v>
      </c>
      <c r="O78" s="6">
        <v>1</v>
      </c>
      <c r="P78" s="6"/>
      <c r="Q78" s="6" t="s">
        <v>386</v>
      </c>
      <c r="R78" s="6"/>
      <c r="S78" s="6"/>
      <c r="T78" s="6"/>
      <c r="U78" s="50"/>
      <c r="V78" s="6"/>
      <c r="W78" s="52"/>
      <c r="X78" s="6"/>
      <c r="Y78" s="6"/>
      <c r="Z78" s="8" t="s">
        <v>232</v>
      </c>
      <c r="AA78" s="6" t="s">
        <v>387</v>
      </c>
      <c r="AB78" s="6" t="s">
        <v>80</v>
      </c>
      <c r="AC78" s="6" t="s">
        <v>80</v>
      </c>
      <c r="AD78" s="6"/>
      <c r="AE78" s="6"/>
      <c r="AF78" s="6"/>
      <c r="AG78" s="6" t="s">
        <v>388</v>
      </c>
      <c r="AH78" s="6"/>
      <c r="AI78" s="6"/>
      <c r="AJ78" s="6"/>
      <c r="AK78" s="1"/>
      <c r="AL78"/>
      <c r="AM78" s="1">
        <v>1</v>
      </c>
      <c r="AN78" s="1" t="e">
        <f>VLOOKUP(S78,'breaks 2014'!$C$19:$H$317,3,FALSE)</f>
        <v>#N/A</v>
      </c>
      <c r="AO78" s="1"/>
      <c r="AP78" s="1"/>
      <c r="AQ78" s="6"/>
      <c r="AR78" s="6"/>
      <c r="AS78" s="6"/>
      <c r="AT78" s="6"/>
      <c r="AU78" s="6"/>
      <c r="AV78" s="6"/>
      <c r="AW78" s="6"/>
      <c r="AX78" s="6"/>
      <c r="AY78" s="6"/>
      <c r="BQ78" s="100"/>
    </row>
    <row r="79" spans="1:69" ht="11.25" customHeight="1" x14ac:dyDescent="0.2">
      <c r="A79" s="4" t="s">
        <v>2688</v>
      </c>
      <c r="B79" s="5" t="s">
        <v>3366</v>
      </c>
      <c r="C79" s="106" t="s">
        <v>2833</v>
      </c>
      <c r="D79" s="107" t="s">
        <v>89</v>
      </c>
      <c r="E79" s="107"/>
      <c r="F79" s="107"/>
      <c r="G79" s="6" t="s">
        <v>3367</v>
      </c>
      <c r="H79" s="107"/>
      <c r="I79" s="6" t="s">
        <v>3370</v>
      </c>
      <c r="J79" s="107" t="s">
        <v>390</v>
      </c>
      <c r="K79" s="107" t="s">
        <v>70</v>
      </c>
      <c r="L79" s="7">
        <f t="shared" si="2"/>
        <v>78</v>
      </c>
      <c r="M79" s="107" t="s">
        <v>71</v>
      </c>
      <c r="N79" s="7">
        <f t="shared" si="3"/>
        <v>78</v>
      </c>
      <c r="O79" s="107">
        <v>2</v>
      </c>
      <c r="P79" s="107" t="s">
        <v>72</v>
      </c>
      <c r="Q79" s="107" t="s">
        <v>3365</v>
      </c>
      <c r="R79" s="107"/>
      <c r="S79" s="107" t="s">
        <v>3253</v>
      </c>
      <c r="T79" s="107" t="s">
        <v>3253</v>
      </c>
      <c r="U79" s="99"/>
      <c r="V79" s="107"/>
      <c r="W79" s="108"/>
      <c r="X79" s="107"/>
      <c r="Y79" s="107" t="s">
        <v>232</v>
      </c>
      <c r="Z79" s="109" t="s">
        <v>394</v>
      </c>
      <c r="AA79" s="107" t="s">
        <v>3254</v>
      </c>
      <c r="AB79" s="107" t="s">
        <v>79</v>
      </c>
      <c r="AC79" s="107" t="s">
        <v>80</v>
      </c>
      <c r="AD79" s="107" t="s">
        <v>81</v>
      </c>
      <c r="AE79" s="107"/>
      <c r="AF79" s="107">
        <v>-3</v>
      </c>
      <c r="AG79" s="107" t="s">
        <v>629</v>
      </c>
      <c r="AH79" s="107"/>
      <c r="AI79" s="107"/>
      <c r="AJ79" s="107"/>
      <c r="AK79" s="110"/>
      <c r="AL79"/>
      <c r="AM79" s="110">
        <v>1</v>
      </c>
      <c r="AN79" s="110" t="s">
        <v>3061</v>
      </c>
      <c r="AO79" s="110"/>
      <c r="AP79" s="110"/>
      <c r="AQ79" s="107" t="s">
        <v>3255</v>
      </c>
      <c r="AR79" s="107" t="s">
        <v>84</v>
      </c>
      <c r="AS79" s="107" t="s">
        <v>85</v>
      </c>
      <c r="AT79" s="107" t="s">
        <v>3256</v>
      </c>
      <c r="AU79" s="107" t="s">
        <v>3257</v>
      </c>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t="s">
        <v>84</v>
      </c>
    </row>
    <row r="80" spans="1:69" ht="11.25" customHeight="1" x14ac:dyDescent="0.2">
      <c r="A80" s="101" t="s">
        <v>2688</v>
      </c>
      <c r="B80" s="101" t="s">
        <v>3078</v>
      </c>
      <c r="C80" s="101" t="s">
        <v>3238</v>
      </c>
      <c r="D80" s="101" t="s">
        <v>89</v>
      </c>
      <c r="E80" s="101" t="s">
        <v>2947</v>
      </c>
      <c r="F80" s="101" t="s">
        <v>2947</v>
      </c>
      <c r="G80" s="101" t="s">
        <v>226</v>
      </c>
      <c r="H80" s="101" t="s">
        <v>91</v>
      </c>
      <c r="I80" s="101" t="s">
        <v>3368</v>
      </c>
      <c r="J80" s="101"/>
      <c r="K80" s="101"/>
      <c r="L80" s="7">
        <f t="shared" si="2"/>
        <v>79</v>
      </c>
      <c r="M80" s="101" t="s">
        <v>71</v>
      </c>
      <c r="N80" s="7">
        <f t="shared" si="3"/>
        <v>79</v>
      </c>
      <c r="O80" s="101">
        <v>2</v>
      </c>
      <c r="P80" s="101" t="s">
        <v>72</v>
      </c>
      <c r="Q80" s="101" t="s">
        <v>3258</v>
      </c>
      <c r="R80" s="101"/>
      <c r="S80" s="101" t="s">
        <v>3253</v>
      </c>
      <c r="T80" s="101" t="s">
        <v>3253</v>
      </c>
      <c r="U80" s="101"/>
      <c r="V80" s="101"/>
      <c r="W80" s="101"/>
      <c r="X80" s="101"/>
      <c r="Y80" s="101" t="s">
        <v>232</v>
      </c>
      <c r="Z80" s="101" t="s">
        <v>77</v>
      </c>
      <c r="AA80" s="101" t="s">
        <v>3254</v>
      </c>
      <c r="AB80" s="101" t="s">
        <v>79</v>
      </c>
      <c r="AC80" s="101" t="s">
        <v>80</v>
      </c>
      <c r="AD80" s="101" t="s">
        <v>81</v>
      </c>
      <c r="AE80" s="101"/>
      <c r="AF80" s="101"/>
      <c r="AG80" s="101" t="s">
        <v>629</v>
      </c>
      <c r="AH80" s="101"/>
      <c r="AI80" s="101"/>
      <c r="AJ80" s="101"/>
      <c r="AK80" s="101"/>
      <c r="AL80" s="101"/>
      <c r="AM80" s="101">
        <v>1</v>
      </c>
      <c r="AN80" s="101" t="s">
        <v>3061</v>
      </c>
      <c r="AO80" s="101"/>
      <c r="AP80" s="101"/>
      <c r="AQ80" s="101" t="s">
        <v>3255</v>
      </c>
      <c r="AR80" s="101" t="s">
        <v>84</v>
      </c>
      <c r="AS80" s="101" t="s">
        <v>98</v>
      </c>
      <c r="AT80" s="101" t="s">
        <v>3256</v>
      </c>
      <c r="AU80" s="101" t="s">
        <v>3257</v>
      </c>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t="s">
        <v>84</v>
      </c>
    </row>
    <row r="81" spans="1:69" ht="11.25" customHeight="1" x14ac:dyDescent="0.2">
      <c r="A81" s="101" t="s">
        <v>2688</v>
      </c>
      <c r="B81" s="101" t="s">
        <v>3078</v>
      </c>
      <c r="C81" s="101" t="s">
        <v>3238</v>
      </c>
      <c r="D81" s="101" t="s">
        <v>89</v>
      </c>
      <c r="E81" s="101" t="s">
        <v>2947</v>
      </c>
      <c r="F81" s="101" t="s">
        <v>2947</v>
      </c>
      <c r="G81" s="101" t="s">
        <v>226</v>
      </c>
      <c r="H81" s="101" t="s">
        <v>99</v>
      </c>
      <c r="I81" s="101" t="s">
        <v>3369</v>
      </c>
      <c r="J81" s="101"/>
      <c r="K81" s="101"/>
      <c r="L81" s="7">
        <f t="shared" si="2"/>
        <v>80</v>
      </c>
      <c r="M81" s="101" t="s">
        <v>71</v>
      </c>
      <c r="N81" s="7">
        <f t="shared" si="3"/>
        <v>80</v>
      </c>
      <c r="O81" s="101">
        <v>2</v>
      </c>
      <c r="P81" s="101" t="s">
        <v>72</v>
      </c>
      <c r="Q81" s="101" t="s">
        <v>3259</v>
      </c>
      <c r="R81" s="101"/>
      <c r="S81" s="101" t="s">
        <v>3253</v>
      </c>
      <c r="T81" s="101" t="s">
        <v>3253</v>
      </c>
      <c r="U81" s="101"/>
      <c r="V81" s="101"/>
      <c r="W81" s="101"/>
      <c r="X81" s="101"/>
      <c r="Y81" s="101" t="s">
        <v>232</v>
      </c>
      <c r="Z81" s="101" t="s">
        <v>77</v>
      </c>
      <c r="AA81" s="101" t="s">
        <v>3254</v>
      </c>
      <c r="AB81" s="101" t="s">
        <v>79</v>
      </c>
      <c r="AC81" s="101" t="s">
        <v>80</v>
      </c>
      <c r="AD81" s="101" t="s">
        <v>81</v>
      </c>
      <c r="AE81" s="101"/>
      <c r="AF81" s="101"/>
      <c r="AG81" s="101" t="s">
        <v>629</v>
      </c>
      <c r="AH81" s="101"/>
      <c r="AI81" s="101"/>
      <c r="AJ81" s="101"/>
      <c r="AK81" s="101"/>
      <c r="AL81" s="101"/>
      <c r="AM81" s="101">
        <v>1</v>
      </c>
      <c r="AN81" s="101" t="s">
        <v>3061</v>
      </c>
      <c r="AO81" s="101"/>
      <c r="AP81" s="101"/>
      <c r="AQ81" s="101" t="s">
        <v>3255</v>
      </c>
      <c r="AR81" s="101" t="s">
        <v>84</v>
      </c>
      <c r="AS81" s="101" t="s">
        <v>104</v>
      </c>
      <c r="AT81" s="101" t="s">
        <v>3256</v>
      </c>
      <c r="AU81" s="101" t="s">
        <v>3257</v>
      </c>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t="s">
        <v>84</v>
      </c>
    </row>
    <row r="82" spans="1:69" ht="11.25" customHeight="1" x14ac:dyDescent="0.2">
      <c r="A82" s="4" t="str">
        <f>LEFT(IndicatorsTable[[#This Row],[INDICATOR_CODE]],IF(ISERROR(FIND(".",IndicatorsTable[[#This Row],[INDICATOR_CODE]],6)),FIND(".",IndicatorsTable[[#This Row],[INDICATOR_CODE]]),FIND(".",IndicatorsTable[[#This Row],[INDICATOR_CODE]],6))-1)</f>
        <v>PA1b</v>
      </c>
      <c r="B82" s="5" t="str">
        <f>RIGHT(IndicatorsTable[[#This Row],[INDICATOR_CODE]],LEN(IndicatorsTable[[#This Row],[INDICATOR_CODE]])-IF(ISERROR(FIND(".",IndicatorsTable[[#This Row],[INDICATOR_CODE]],6)),FIND(".",IndicatorsTable[[#This Row],[INDICATOR_CODE]]),FIND(".",IndicatorsTable[[#This Row],[INDICATOR_CODE]],6)))</f>
        <v>O1</v>
      </c>
      <c r="C82" s="5" t="str">
        <f>IF(LEFT(IndicatorsTable[[#This Row],[OS_NB_CODE]],1)="O","Overall",IF(LEFT(IndicatorsTable[[#This Row],[OS_NB_CODE]],1)="S","Subindicator",IF(IndicatorsTable[[#This Row],[IFMAIN]] ="Main","Main",IF(LEFT(IndicatorsTable[[#This Row],[OS_NB_CODE]],1)="C","Context",""))))</f>
        <v>Overall</v>
      </c>
      <c r="D82" s="6" t="s">
        <v>89</v>
      </c>
      <c r="E82" s="6" t="str">
        <f>IF(IndicatorsTable[[#This Row],[OS_NB_CODE]]="O1",VLOOKUP(IndicatorsTable[[#This Row],[POLICY_CODE]],Table7[#All],2,FALSE),"")</f>
        <v xml:space="preserve">Increase labour market participation </v>
      </c>
      <c r="F82" s="6" t="str">
        <f>IF(IndicatorsTable[[#This Row],[OS_NB_CODE]]="O1",VLOOKUP(IndicatorsTable[[#This Row],[POLICY_CODE]],Table7[#All],3,FALSE),"")</f>
        <v>Improve labour market situation of youth</v>
      </c>
      <c r="G82" s="6" t="s">
        <v>389</v>
      </c>
      <c r="H82" s="6"/>
      <c r="I82" s="6" t="str">
        <f>IndicatorsTable[[#This Row],[INDICATOR_CODE]]&amp;"."&amp;IndicatorsTable[[#This Row],[SUBPOLICY_CODE]]</f>
        <v>PA1b.O1.</v>
      </c>
      <c r="J82" s="6" t="s">
        <v>390</v>
      </c>
      <c r="K82" s="6" t="s">
        <v>70</v>
      </c>
      <c r="L82" s="7">
        <f t="shared" si="2"/>
        <v>81</v>
      </c>
      <c r="M82" s="6" t="s">
        <v>71</v>
      </c>
      <c r="N82" s="7">
        <f t="shared" si="3"/>
        <v>81</v>
      </c>
      <c r="O82" s="6">
        <v>2</v>
      </c>
      <c r="P82" s="6" t="s">
        <v>72</v>
      </c>
      <c r="Q82" s="6" t="s">
        <v>391</v>
      </c>
      <c r="R82" s="6"/>
      <c r="S82" s="6" t="s">
        <v>392</v>
      </c>
      <c r="T82" s="6" t="s">
        <v>392</v>
      </c>
      <c r="U82" s="50" t="s">
        <v>393</v>
      </c>
      <c r="V82" s="6"/>
      <c r="W82" s="52"/>
      <c r="X82" s="6"/>
      <c r="Y82" s="6" t="s">
        <v>232</v>
      </c>
      <c r="Z82" s="8" t="s">
        <v>394</v>
      </c>
      <c r="AA82" s="6" t="s">
        <v>162</v>
      </c>
      <c r="AB82" s="6" t="s">
        <v>79</v>
      </c>
      <c r="AC82" s="6" t="s">
        <v>80</v>
      </c>
      <c r="AD82" s="6" t="s">
        <v>81</v>
      </c>
      <c r="AE82" s="6"/>
      <c r="AF82" s="6">
        <v>-3</v>
      </c>
      <c r="AG82" s="6" t="s">
        <v>82</v>
      </c>
      <c r="AH82" s="6"/>
      <c r="AI82" s="6"/>
      <c r="AJ82" s="6"/>
      <c r="AK82" s="1"/>
      <c r="AL82"/>
      <c r="AM82" s="1">
        <v>1</v>
      </c>
      <c r="AN82" s="1" t="str">
        <f>VLOOKUP(S82,'breaks 2014'!$C$19:$H$317,3,FALSE)</f>
        <v>LLL</v>
      </c>
      <c r="AO82" s="1"/>
      <c r="AP82" s="1"/>
      <c r="AQ82" s="6" t="s">
        <v>395</v>
      </c>
      <c r="AR82" s="6" t="s">
        <v>84</v>
      </c>
      <c r="AS82" s="6" t="s">
        <v>85</v>
      </c>
      <c r="AT82" s="6" t="s">
        <v>121</v>
      </c>
      <c r="AU82" s="6" t="s">
        <v>396</v>
      </c>
      <c r="AV82" s="6" t="s">
        <v>163</v>
      </c>
      <c r="AW82" s="6" t="s">
        <v>397</v>
      </c>
      <c r="AX82" s="6"/>
      <c r="AY82" s="6"/>
      <c r="BQ82" s="100"/>
    </row>
    <row r="83" spans="1:69" s="101" customFormat="1" ht="11.25" customHeight="1" x14ac:dyDescent="0.2">
      <c r="A83" s="101" t="s">
        <v>2691</v>
      </c>
      <c r="B83" s="101" t="s">
        <v>3070</v>
      </c>
      <c r="C83" s="101" t="s">
        <v>2833</v>
      </c>
      <c r="D83" s="101" t="s">
        <v>89</v>
      </c>
      <c r="E83" s="101" t="s">
        <v>2689</v>
      </c>
      <c r="F83" s="101" t="s">
        <v>2692</v>
      </c>
      <c r="G83" s="101" t="s">
        <v>3220</v>
      </c>
      <c r="I83" s="101" t="str">
        <f>G83&amp;"."&amp;H83</f>
        <v>PA1b.O1.n.</v>
      </c>
      <c r="J83" s="101" t="s">
        <v>390</v>
      </c>
      <c r="K83" s="101" t="s">
        <v>70</v>
      </c>
      <c r="L83" s="7">
        <f t="shared" si="2"/>
        <v>82</v>
      </c>
      <c r="M83" s="101" t="s">
        <v>71</v>
      </c>
      <c r="N83" s="7">
        <f t="shared" si="3"/>
        <v>82</v>
      </c>
      <c r="O83" s="101">
        <v>2</v>
      </c>
      <c r="P83" s="101" t="s">
        <v>72</v>
      </c>
      <c r="Q83" s="101" t="s">
        <v>3221</v>
      </c>
      <c r="S83" s="101" t="s">
        <v>3222</v>
      </c>
      <c r="T83" s="101" t="s">
        <v>3222</v>
      </c>
      <c r="Y83" s="101" t="s">
        <v>232</v>
      </c>
      <c r="Z83" s="101" t="s">
        <v>394</v>
      </c>
      <c r="AA83" s="101" t="s">
        <v>3223</v>
      </c>
      <c r="AB83" s="101" t="s">
        <v>79</v>
      </c>
      <c r="AC83" s="101" t="s">
        <v>80</v>
      </c>
      <c r="AD83" s="101" t="s">
        <v>81</v>
      </c>
      <c r="AF83" s="101">
        <v>-3</v>
      </c>
      <c r="AG83" s="101" t="s">
        <v>82</v>
      </c>
      <c r="AM83" s="101">
        <v>1</v>
      </c>
      <c r="AN83" s="101" t="s">
        <v>3061</v>
      </c>
      <c r="AQ83" s="101" t="s">
        <v>395</v>
      </c>
      <c r="AR83" s="101" t="s">
        <v>84</v>
      </c>
      <c r="AS83" s="101" t="s">
        <v>85</v>
      </c>
      <c r="AT83" s="101" t="s">
        <v>121</v>
      </c>
      <c r="AU83" s="101" t="s">
        <v>396</v>
      </c>
      <c r="AV83" s="101" t="s">
        <v>3224</v>
      </c>
      <c r="AW83" s="101" t="s">
        <v>397</v>
      </c>
      <c r="BQ83" s="101" t="s">
        <v>84</v>
      </c>
    </row>
    <row r="84" spans="1:69" ht="11.25" customHeight="1" x14ac:dyDescent="0.2">
      <c r="A84" s="4" t="str">
        <f>LEFT(IndicatorsTable[[#This Row],[INDICATOR_CODE]],IF(ISERROR(FIND(".",IndicatorsTable[[#This Row],[INDICATOR_CODE]],6)),FIND(".",IndicatorsTable[[#This Row],[INDICATOR_CODE]]),FIND(".",IndicatorsTable[[#This Row],[INDICATOR_CODE]],6))-1)</f>
        <v>PA1b</v>
      </c>
      <c r="B84" s="5" t="str">
        <f>RIGHT(IndicatorsTable[[#This Row],[INDICATOR_CODE]],LEN(IndicatorsTable[[#This Row],[INDICATOR_CODE]])-IF(ISERROR(FIND(".",IndicatorsTable[[#This Row],[INDICATOR_CODE]],6)),FIND(".",IndicatorsTable[[#This Row],[INDICATOR_CODE]]),FIND(".",IndicatorsTable[[#This Row],[INDICATOR_CODE]],6)))</f>
        <v>S1</v>
      </c>
      <c r="C84" s="5" t="str">
        <f>IF(LEFT(IndicatorsTable[[#This Row],[OS_NB_CODE]],1)="O","Overall",IF(LEFT(IndicatorsTable[[#This Row],[OS_NB_CODE]],1)="S","Subindicator",IF(IndicatorsTable[[#This Row],[IFMAIN]] ="Main","Main",IF(LEFT(IndicatorsTable[[#This Row],[OS_NB_CODE]],1)="C","Context",""))))</f>
        <v>Subindicator</v>
      </c>
      <c r="D84" s="6" t="s">
        <v>89</v>
      </c>
      <c r="E84" s="6" t="str">
        <f>IF(IndicatorsTable[[#This Row],[OS_NB_CODE]]="O1",VLOOKUP(IndicatorsTable[[#This Row],[POLICY_CODE]],Table7[#All],2,FALSE),"")</f>
        <v/>
      </c>
      <c r="F84" s="6" t="str">
        <f>IF(IndicatorsTable[[#This Row],[OS_NB_CODE]]="O1",VLOOKUP(IndicatorsTable[[#This Row],[POLICY_CODE]],Table7[#All],3,FALSE),"")</f>
        <v/>
      </c>
      <c r="G84" s="6" t="s">
        <v>398</v>
      </c>
      <c r="H84" s="6" t="s">
        <v>91</v>
      </c>
      <c r="I84" s="6" t="str">
        <f>IndicatorsTable[[#This Row],[INDICATOR_CODE]]&amp;"."&amp;IndicatorsTable[[#This Row],[SUBPOLICY_CODE]]</f>
        <v>PA1b.S1.M</v>
      </c>
      <c r="J84" s="6"/>
      <c r="K84" s="6"/>
      <c r="L84" s="7">
        <f t="shared" si="2"/>
        <v>83</v>
      </c>
      <c r="M84" s="6" t="s">
        <v>71</v>
      </c>
      <c r="N84" s="7">
        <f t="shared" si="3"/>
        <v>83</v>
      </c>
      <c r="O84" s="6">
        <v>2</v>
      </c>
      <c r="P84" s="6" t="s">
        <v>72</v>
      </c>
      <c r="Q84" s="6" t="s">
        <v>399</v>
      </c>
      <c r="R84" s="6"/>
      <c r="S84" s="6" t="s">
        <v>400</v>
      </c>
      <c r="T84" s="6" t="s">
        <v>400</v>
      </c>
      <c r="U84" s="50" t="s">
        <v>401</v>
      </c>
      <c r="V84" s="6"/>
      <c r="W84" s="52"/>
      <c r="X84" s="6"/>
      <c r="Y84" s="6" t="s">
        <v>232</v>
      </c>
      <c r="Z84" s="8" t="s">
        <v>77</v>
      </c>
      <c r="AA84" s="6" t="s">
        <v>190</v>
      </c>
      <c r="AB84" s="6" t="s">
        <v>79</v>
      </c>
      <c r="AC84" s="6" t="s">
        <v>80</v>
      </c>
      <c r="AD84" s="6" t="s">
        <v>81</v>
      </c>
      <c r="AE84" s="6"/>
      <c r="AF84" s="6">
        <v>-3</v>
      </c>
      <c r="AG84" s="6" t="s">
        <v>82</v>
      </c>
      <c r="AH84" s="6"/>
      <c r="AI84" s="6"/>
      <c r="AJ84" s="6"/>
      <c r="AK84" s="1"/>
      <c r="AL84"/>
      <c r="AM84" s="1">
        <v>1</v>
      </c>
      <c r="AN84" s="1" t="str">
        <f>VLOOKUP(S84,'breaks 2014'!$C$19:$H$317,3,FALSE)</f>
        <v>LLL</v>
      </c>
      <c r="AO84" s="1"/>
      <c r="AP84" s="1"/>
      <c r="AQ84" s="6" t="s">
        <v>395</v>
      </c>
      <c r="AR84" s="6" t="s">
        <v>84</v>
      </c>
      <c r="AS84" s="6" t="s">
        <v>98</v>
      </c>
      <c r="AT84" s="6" t="s">
        <v>121</v>
      </c>
      <c r="AU84" s="6" t="s">
        <v>396</v>
      </c>
      <c r="AV84" s="6" t="s">
        <v>163</v>
      </c>
      <c r="AW84" s="6" t="s">
        <v>397</v>
      </c>
      <c r="AX84" s="6"/>
      <c r="AY84" s="6"/>
      <c r="BQ84" s="100"/>
    </row>
    <row r="85" spans="1:69" ht="11.25" customHeight="1" x14ac:dyDescent="0.2">
      <c r="A85" s="4" t="str">
        <f>LEFT(IndicatorsTable[[#This Row],[INDICATOR_CODE]],IF(ISERROR(FIND(".",IndicatorsTable[[#This Row],[INDICATOR_CODE]],6)),FIND(".",IndicatorsTable[[#This Row],[INDICATOR_CODE]]),FIND(".",IndicatorsTable[[#This Row],[INDICATOR_CODE]],6))-1)</f>
        <v>PA1b</v>
      </c>
      <c r="B85" s="5" t="str">
        <f>RIGHT(IndicatorsTable[[#This Row],[INDICATOR_CODE]],LEN(IndicatorsTable[[#This Row],[INDICATOR_CODE]])-IF(ISERROR(FIND(".",IndicatorsTable[[#This Row],[INDICATOR_CODE]],6)),FIND(".",IndicatorsTable[[#This Row],[INDICATOR_CODE]]),FIND(".",IndicatorsTable[[#This Row],[INDICATOR_CODE]],6)))</f>
        <v>S1</v>
      </c>
      <c r="C85" s="5" t="str">
        <f>IF(LEFT(IndicatorsTable[[#This Row],[OS_NB_CODE]],1)="O","Overall",IF(LEFT(IndicatorsTable[[#This Row],[OS_NB_CODE]],1)="S","Subindicator",IF(IndicatorsTable[[#This Row],[IFMAIN]] ="Main","Main",IF(LEFT(IndicatorsTable[[#This Row],[OS_NB_CODE]],1)="C","Context",""))))</f>
        <v>Subindicator</v>
      </c>
      <c r="D85" s="6" t="s">
        <v>89</v>
      </c>
      <c r="E85" s="6" t="str">
        <f>IF(IndicatorsTable[[#This Row],[OS_NB_CODE]]="O1",VLOOKUP(IndicatorsTable[[#This Row],[POLICY_CODE]],Table7[#All],2,FALSE),"")</f>
        <v/>
      </c>
      <c r="F85" s="6" t="str">
        <f>IF(IndicatorsTable[[#This Row],[OS_NB_CODE]]="O1",VLOOKUP(IndicatorsTable[[#This Row],[POLICY_CODE]],Table7[#All],3,FALSE),"")</f>
        <v/>
      </c>
      <c r="G85" s="6" t="s">
        <v>398</v>
      </c>
      <c r="H85" s="6" t="s">
        <v>99</v>
      </c>
      <c r="I85" s="6" t="str">
        <f>IndicatorsTable[[#This Row],[INDICATOR_CODE]]&amp;"."&amp;IndicatorsTable[[#This Row],[SUBPOLICY_CODE]]</f>
        <v>PA1b.S1.F</v>
      </c>
      <c r="J85" s="6"/>
      <c r="K85" s="6"/>
      <c r="L85" s="7">
        <f t="shared" si="2"/>
        <v>84</v>
      </c>
      <c r="M85" s="6" t="s">
        <v>71</v>
      </c>
      <c r="N85" s="7">
        <f t="shared" si="3"/>
        <v>84</v>
      </c>
      <c r="O85" s="6">
        <v>2</v>
      </c>
      <c r="P85" s="6" t="s">
        <v>72</v>
      </c>
      <c r="Q85" s="6" t="s">
        <v>402</v>
      </c>
      <c r="R85" s="6"/>
      <c r="S85" s="6" t="s">
        <v>403</v>
      </c>
      <c r="T85" s="6" t="s">
        <v>403</v>
      </c>
      <c r="U85" s="50" t="s">
        <v>401</v>
      </c>
      <c r="V85" s="6"/>
      <c r="W85" s="52"/>
      <c r="X85" s="6"/>
      <c r="Y85" s="6" t="s">
        <v>232</v>
      </c>
      <c r="Z85" s="8" t="s">
        <v>77</v>
      </c>
      <c r="AA85" s="6" t="s">
        <v>213</v>
      </c>
      <c r="AB85" s="6" t="s">
        <v>79</v>
      </c>
      <c r="AC85" s="6" t="s">
        <v>80</v>
      </c>
      <c r="AD85" s="6" t="s">
        <v>81</v>
      </c>
      <c r="AE85" s="6"/>
      <c r="AF85" s="6">
        <v>-3</v>
      </c>
      <c r="AG85" s="6" t="s">
        <v>82</v>
      </c>
      <c r="AH85" s="6"/>
      <c r="AI85" s="6"/>
      <c r="AJ85" s="6"/>
      <c r="AK85" s="1"/>
      <c r="AL85"/>
      <c r="AM85" s="1">
        <v>1</v>
      </c>
      <c r="AN85" s="1" t="str">
        <f>VLOOKUP(S85,'breaks 2014'!$C$19:$H$317,3,FALSE)</f>
        <v>LLL</v>
      </c>
      <c r="AO85" s="1"/>
      <c r="AP85" s="1"/>
      <c r="AQ85" s="6" t="s">
        <v>395</v>
      </c>
      <c r="AR85" s="6" t="s">
        <v>84</v>
      </c>
      <c r="AS85" s="6" t="s">
        <v>104</v>
      </c>
      <c r="AT85" s="6" t="s">
        <v>121</v>
      </c>
      <c r="AU85" s="6" t="s">
        <v>396</v>
      </c>
      <c r="AV85" s="6" t="s">
        <v>163</v>
      </c>
      <c r="AW85" s="6" t="s">
        <v>397</v>
      </c>
      <c r="AX85" s="6"/>
      <c r="AY85" s="6"/>
      <c r="BQ85" s="100"/>
    </row>
    <row r="86" spans="1:69" ht="11.25" customHeight="1" x14ac:dyDescent="0.2">
      <c r="A86" s="4" t="str">
        <f>LEFT(IndicatorsTable[[#This Row],[INDICATOR_CODE]],IF(ISERROR(FIND(".",IndicatorsTable[[#This Row],[INDICATOR_CODE]],6)),FIND(".",IndicatorsTable[[#This Row],[INDICATOR_CODE]]),FIND(".",IndicatorsTable[[#This Row],[INDICATOR_CODE]],6))-1)</f>
        <v>PA1b</v>
      </c>
      <c r="B86" s="5" t="str">
        <f>RIGHT(IndicatorsTable[[#This Row],[INDICATOR_CODE]],LEN(IndicatorsTable[[#This Row],[INDICATOR_CODE]])-IF(ISERROR(FIND(".",IndicatorsTable[[#This Row],[INDICATOR_CODE]],6)),FIND(".",IndicatorsTable[[#This Row],[INDICATOR_CODE]]),FIND(".",IndicatorsTable[[#This Row],[INDICATOR_CODE]],6)))</f>
        <v>S2</v>
      </c>
      <c r="C86" s="5" t="str">
        <f>IF(LEFT(IndicatorsTable[[#This Row],[OS_NB_CODE]],1)="O","Overall",IF(LEFT(IndicatorsTable[[#This Row],[OS_NB_CODE]],1)="S","Subindicator",IF(IndicatorsTable[[#This Row],[IFMAIN]] ="Main","Main",IF(LEFT(IndicatorsTable[[#This Row],[OS_NB_CODE]],1)="C","Context",""))))</f>
        <v>Subindicator</v>
      </c>
      <c r="D86" s="6" t="s">
        <v>89</v>
      </c>
      <c r="E86" s="6" t="str">
        <f>IF(IndicatorsTable[[#This Row],[OS_NB_CODE]]="O1",VLOOKUP(IndicatorsTable[[#This Row],[POLICY_CODE]],Table7[#All],2,FALSE),"")</f>
        <v/>
      </c>
      <c r="F86" s="6" t="str">
        <f>IF(IndicatorsTable[[#This Row],[OS_NB_CODE]]="O1",VLOOKUP(IndicatorsTable[[#This Row],[POLICY_CODE]],Table7[#All],3,FALSE),"")</f>
        <v/>
      </c>
      <c r="G86" s="6" t="s">
        <v>404</v>
      </c>
      <c r="H86" s="6"/>
      <c r="I86" s="6" t="str">
        <f>IndicatorsTable[[#This Row],[INDICATOR_CODE]]&amp;"."&amp;IndicatorsTable[[#This Row],[SUBPOLICY_CODE]]</f>
        <v>PA1b.S2.</v>
      </c>
      <c r="J86" s="6"/>
      <c r="K86" s="6"/>
      <c r="L86" s="7">
        <f t="shared" si="2"/>
        <v>85</v>
      </c>
      <c r="M86" s="6" t="s">
        <v>71</v>
      </c>
      <c r="N86" s="7">
        <f t="shared" si="3"/>
        <v>85</v>
      </c>
      <c r="O86" s="6">
        <v>2</v>
      </c>
      <c r="P86" s="6" t="s">
        <v>72</v>
      </c>
      <c r="Q86" s="6" t="s">
        <v>405</v>
      </c>
      <c r="R86" s="6"/>
      <c r="S86" s="6" t="s">
        <v>406</v>
      </c>
      <c r="T86" s="6" t="s">
        <v>406</v>
      </c>
      <c r="U86" s="50" t="s">
        <v>407</v>
      </c>
      <c r="V86" s="6"/>
      <c r="W86" s="52"/>
      <c r="X86" s="6"/>
      <c r="Y86" s="6" t="s">
        <v>232</v>
      </c>
      <c r="Z86" s="8" t="s">
        <v>77</v>
      </c>
      <c r="AA86" s="6" t="s">
        <v>246</v>
      </c>
      <c r="AB86" s="6" t="s">
        <v>79</v>
      </c>
      <c r="AC86" s="6" t="s">
        <v>80</v>
      </c>
      <c r="AD86" s="6" t="s">
        <v>81</v>
      </c>
      <c r="AE86" s="6"/>
      <c r="AF86" s="6">
        <v>-3</v>
      </c>
      <c r="AG86" s="6" t="s">
        <v>82</v>
      </c>
      <c r="AH86" s="6"/>
      <c r="AI86" s="6"/>
      <c r="AJ86" s="6"/>
      <c r="AK86" s="1"/>
      <c r="AL86"/>
      <c r="AM86" s="1">
        <v>1</v>
      </c>
      <c r="AN86" s="1">
        <f>VLOOKUP(S86,'breaks 2014'!$C$19:$H$317,3,FALSE)</f>
        <v>0</v>
      </c>
      <c r="AO86" s="1"/>
      <c r="AP86" s="1"/>
      <c r="AQ86" s="6" t="s">
        <v>234</v>
      </c>
      <c r="AR86" s="6" t="s">
        <v>84</v>
      </c>
      <c r="AS86" s="6" t="s">
        <v>85</v>
      </c>
      <c r="AT86" s="6" t="s">
        <v>235</v>
      </c>
      <c r="AU86" s="6" t="s">
        <v>163</v>
      </c>
      <c r="AV86" s="6"/>
      <c r="AW86" s="6"/>
      <c r="AX86" s="6"/>
      <c r="AY86" s="6"/>
      <c r="BQ86" s="100"/>
    </row>
    <row r="87" spans="1:69" ht="11.25" customHeight="1" x14ac:dyDescent="0.2">
      <c r="A87" s="4" t="str">
        <f>LEFT(IndicatorsTable[[#This Row],[INDICATOR_CODE]],IF(ISERROR(FIND(".",IndicatorsTable[[#This Row],[INDICATOR_CODE]],6)),FIND(".",IndicatorsTable[[#This Row],[INDICATOR_CODE]]),FIND(".",IndicatorsTable[[#This Row],[INDICATOR_CODE]],6))-1)</f>
        <v>PA1b</v>
      </c>
      <c r="B87" s="5" t="str">
        <f>RIGHT(IndicatorsTable[[#This Row],[INDICATOR_CODE]],LEN(IndicatorsTable[[#This Row],[INDICATOR_CODE]])-IF(ISERROR(FIND(".",IndicatorsTable[[#This Row],[INDICATOR_CODE]],6)),FIND(".",IndicatorsTable[[#This Row],[INDICATOR_CODE]]),FIND(".",IndicatorsTable[[#This Row],[INDICATOR_CODE]],6)))</f>
        <v>S3</v>
      </c>
      <c r="C87" s="5" t="str">
        <f>IF(LEFT(IndicatorsTable[[#This Row],[OS_NB_CODE]],1)="O","Overall",IF(LEFT(IndicatorsTable[[#This Row],[OS_NB_CODE]],1)="S","Subindicator",IF(IndicatorsTable[[#This Row],[IFMAIN]] ="Main","Main",IF(LEFT(IndicatorsTable[[#This Row],[OS_NB_CODE]],1)="C","Context",""))))</f>
        <v>Subindicator</v>
      </c>
      <c r="D87" s="6" t="s">
        <v>89</v>
      </c>
      <c r="E87" s="6" t="str">
        <f>IF(IndicatorsTable[[#This Row],[OS_NB_CODE]]="O1",VLOOKUP(IndicatorsTable[[#This Row],[POLICY_CODE]],Table7[#All],2,FALSE),"")</f>
        <v/>
      </c>
      <c r="F87" s="6" t="str">
        <f>IF(IndicatorsTable[[#This Row],[OS_NB_CODE]]="O1",VLOOKUP(IndicatorsTable[[#This Row],[POLICY_CODE]],Table7[#All],3,FALSE),"")</f>
        <v/>
      </c>
      <c r="G87" s="6" t="s">
        <v>408</v>
      </c>
      <c r="H87" s="6"/>
      <c r="I87" s="6" t="str">
        <f>IndicatorsTable[[#This Row],[INDICATOR_CODE]]&amp;"."&amp;IndicatorsTable[[#This Row],[SUBPOLICY_CODE]]</f>
        <v>PA1b.S3.</v>
      </c>
      <c r="J87" s="6"/>
      <c r="K87" s="6"/>
      <c r="L87" s="7">
        <f t="shared" si="2"/>
        <v>86</v>
      </c>
      <c r="M87" s="6" t="s">
        <v>71</v>
      </c>
      <c r="N87" s="7">
        <f t="shared" si="3"/>
        <v>86</v>
      </c>
      <c r="O87" s="6">
        <v>2</v>
      </c>
      <c r="P87" s="6" t="s">
        <v>72</v>
      </c>
      <c r="Q87" s="6" t="s">
        <v>409</v>
      </c>
      <c r="R87" s="6"/>
      <c r="S87" s="6" t="s">
        <v>410</v>
      </c>
      <c r="T87" s="6" t="s">
        <v>410</v>
      </c>
      <c r="U87" s="50" t="s">
        <v>411</v>
      </c>
      <c r="V87" s="6"/>
      <c r="W87" s="52"/>
      <c r="X87" s="6"/>
      <c r="Y87" s="6" t="s">
        <v>232</v>
      </c>
      <c r="Z87" s="8" t="s">
        <v>77</v>
      </c>
      <c r="AA87" s="6" t="s">
        <v>162</v>
      </c>
      <c r="AB87" s="6" t="s">
        <v>79</v>
      </c>
      <c r="AC87" s="6" t="s">
        <v>80</v>
      </c>
      <c r="AD87" s="6" t="s">
        <v>81</v>
      </c>
      <c r="AE87" s="6"/>
      <c r="AF87" s="6">
        <v>-3</v>
      </c>
      <c r="AG87" s="6" t="s">
        <v>82</v>
      </c>
      <c r="AH87" s="6"/>
      <c r="AI87" s="6"/>
      <c r="AJ87" s="6"/>
      <c r="AK87" s="1"/>
      <c r="AL87"/>
      <c r="AM87" s="1">
        <v>1</v>
      </c>
      <c r="AN87" s="1">
        <f>VLOOKUP(S87,'breaks 2014'!$C$19:$H$317,3,FALSE)</f>
        <v>0</v>
      </c>
      <c r="AO87" s="1"/>
      <c r="AP87" s="1"/>
      <c r="AQ87" s="6" t="s">
        <v>412</v>
      </c>
      <c r="AR87" s="6" t="s">
        <v>143</v>
      </c>
      <c r="AS87" s="6"/>
      <c r="AT87" s="6"/>
      <c r="AU87" s="6"/>
      <c r="AV87" s="6"/>
      <c r="AW87" s="6"/>
      <c r="AX87" s="6"/>
      <c r="AY87" s="6"/>
      <c r="AZ87" t="s">
        <v>412</v>
      </c>
      <c r="BA87" t="s">
        <v>84</v>
      </c>
      <c r="BB87" t="s">
        <v>413</v>
      </c>
      <c r="BC87" t="s">
        <v>3304</v>
      </c>
      <c r="BD87" t="s">
        <v>3305</v>
      </c>
      <c r="BQ87" s="100"/>
    </row>
    <row r="88" spans="1:69" ht="11.25" customHeight="1" x14ac:dyDescent="0.2">
      <c r="A88" s="4" t="str">
        <f>LEFT(IndicatorsTable[[#This Row],[INDICATOR_CODE]],IF(ISERROR(FIND(".",IndicatorsTable[[#This Row],[INDICATOR_CODE]],6)),FIND(".",IndicatorsTable[[#This Row],[INDICATOR_CODE]]),FIND(".",IndicatorsTable[[#This Row],[INDICATOR_CODE]],6))-1)</f>
        <v>PA1b</v>
      </c>
      <c r="B88" s="5" t="str">
        <f>RIGHT(IndicatorsTable[[#This Row],[INDICATOR_CODE]],LEN(IndicatorsTable[[#This Row],[INDICATOR_CODE]])-IF(ISERROR(FIND(".",IndicatorsTable[[#This Row],[INDICATOR_CODE]],6)),FIND(".",IndicatorsTable[[#This Row],[INDICATOR_CODE]]),FIND(".",IndicatorsTable[[#This Row],[INDICATOR_CODE]],6)))</f>
        <v>S4</v>
      </c>
      <c r="C88" s="5" t="str">
        <f>IF(LEFT(IndicatorsTable[[#This Row],[OS_NB_CODE]],1)="O","Overall",IF(LEFT(IndicatorsTable[[#This Row],[OS_NB_CODE]],1)="S","Subindicator",IF(IndicatorsTable[[#This Row],[IFMAIN]] ="Main","Main",IF(LEFT(IndicatorsTable[[#This Row],[OS_NB_CODE]],1)="C","Context",""))))</f>
        <v>Subindicator</v>
      </c>
      <c r="D88" s="6" t="s">
        <v>89</v>
      </c>
      <c r="E88" s="6" t="str">
        <f>IF(IndicatorsTable[[#This Row],[OS_NB_CODE]]="O1",VLOOKUP(IndicatorsTable[[#This Row],[POLICY_CODE]],Table7[#All],2,FALSE),"")</f>
        <v/>
      </c>
      <c r="F88" s="6" t="str">
        <f>IF(IndicatorsTable[[#This Row],[OS_NB_CODE]]="O1",VLOOKUP(IndicatorsTable[[#This Row],[POLICY_CODE]],Table7[#All],3,FALSE),"")</f>
        <v/>
      </c>
      <c r="G88" s="6" t="s">
        <v>414</v>
      </c>
      <c r="H88" s="6"/>
      <c r="I88" s="6" t="str">
        <f>IndicatorsTable[[#This Row],[INDICATOR_CODE]]&amp;"."&amp;IndicatorsTable[[#This Row],[SUBPOLICY_CODE]]</f>
        <v>PA1b.S4.</v>
      </c>
      <c r="J88" s="6"/>
      <c r="K88" s="6"/>
      <c r="L88" s="7">
        <f t="shared" si="2"/>
        <v>87</v>
      </c>
      <c r="M88" s="6" t="s">
        <v>71</v>
      </c>
      <c r="N88" s="7">
        <f t="shared" si="3"/>
        <v>87</v>
      </c>
      <c r="O88" s="6">
        <v>2</v>
      </c>
      <c r="P88" s="6" t="s">
        <v>72</v>
      </c>
      <c r="Q88" s="6" t="s">
        <v>415</v>
      </c>
      <c r="R88" s="6"/>
      <c r="S88" s="6" t="s">
        <v>416</v>
      </c>
      <c r="T88" s="6" t="s">
        <v>416</v>
      </c>
      <c r="U88" s="50"/>
      <c r="V88" s="6"/>
      <c r="W88" s="52"/>
      <c r="X88" s="6"/>
      <c r="Y88" s="6" t="s">
        <v>232</v>
      </c>
      <c r="Z88" s="8" t="s">
        <v>77</v>
      </c>
      <c r="AA88" s="6" t="s">
        <v>417</v>
      </c>
      <c r="AB88" s="6" t="s">
        <v>417</v>
      </c>
      <c r="AC88" s="6" t="s">
        <v>418</v>
      </c>
      <c r="AD88" s="6" t="s">
        <v>81</v>
      </c>
      <c r="AE88" s="6"/>
      <c r="AF88" s="6">
        <v>-3</v>
      </c>
      <c r="AG88" s="6" t="s">
        <v>82</v>
      </c>
      <c r="AH88" s="6"/>
      <c r="AI88" s="6"/>
      <c r="AJ88" s="6"/>
      <c r="AK88" s="1"/>
      <c r="AL88"/>
      <c r="AM88" s="1">
        <v>1</v>
      </c>
      <c r="AN88" s="1">
        <f>VLOOKUP(S88,'breaks 2014'!$C$19:$H$317,3,FALSE)</f>
        <v>0</v>
      </c>
      <c r="AO88" s="1" t="s">
        <v>419</v>
      </c>
      <c r="AP88" s="1"/>
      <c r="AQ88" s="6" t="s">
        <v>420</v>
      </c>
      <c r="AR88" s="6" t="s">
        <v>143</v>
      </c>
      <c r="AS88" s="6"/>
      <c r="AT88" s="6"/>
      <c r="AU88" s="6"/>
      <c r="AV88" s="6"/>
      <c r="AW88" s="6"/>
      <c r="AX88" s="6"/>
      <c r="AY88" s="6"/>
      <c r="AZ88" t="s">
        <v>420</v>
      </c>
      <c r="BA88" t="s">
        <v>84</v>
      </c>
      <c r="BB88" t="s">
        <v>421</v>
      </c>
      <c r="BC88" t="s">
        <v>3304</v>
      </c>
      <c r="BD88" t="s">
        <v>3305</v>
      </c>
      <c r="BE88" t="s">
        <v>3306</v>
      </c>
      <c r="BF88" t="s">
        <v>3307</v>
      </c>
      <c r="BQ88" s="100"/>
    </row>
    <row r="89" spans="1:69" ht="11.25" customHeight="1" x14ac:dyDescent="0.2">
      <c r="A89" s="4" t="str">
        <f>LEFT(IndicatorsTable[[#This Row],[INDICATOR_CODE]],IF(ISERROR(FIND(".",IndicatorsTable[[#This Row],[INDICATOR_CODE]],6)),FIND(".",IndicatorsTable[[#This Row],[INDICATOR_CODE]]),FIND(".",IndicatorsTable[[#This Row],[INDICATOR_CODE]],6))-1)</f>
        <v>PA1b</v>
      </c>
      <c r="B89" s="5" t="str">
        <f>RIGHT(IndicatorsTable[[#This Row],[INDICATOR_CODE]],LEN(IndicatorsTable[[#This Row],[INDICATOR_CODE]])-IF(ISERROR(FIND(".",IndicatorsTable[[#This Row],[INDICATOR_CODE]],6)),FIND(".",IndicatorsTable[[#This Row],[INDICATOR_CODE]]),FIND(".",IndicatorsTable[[#This Row],[INDICATOR_CODE]],6)))</f>
        <v>S5</v>
      </c>
      <c r="C89" s="5" t="str">
        <f>IF(LEFT(IndicatorsTable[[#This Row],[OS_NB_CODE]],1)="O","Overall",IF(LEFT(IndicatorsTable[[#This Row],[OS_NB_CODE]],1)="S","Subindicator",IF(IndicatorsTable[[#This Row],[IFMAIN]] ="Main","Main",IF(LEFT(IndicatorsTable[[#This Row],[OS_NB_CODE]],1)="C","Context",""))))</f>
        <v>Subindicator</v>
      </c>
      <c r="D89" s="6" t="s">
        <v>89</v>
      </c>
      <c r="E89" s="6" t="str">
        <f>IF(IndicatorsTable[[#This Row],[OS_NB_CODE]]="O1",VLOOKUP(IndicatorsTable[[#This Row],[POLICY_CODE]],Table7[#All],2,FALSE),"")</f>
        <v/>
      </c>
      <c r="F89" s="6" t="str">
        <f>IF(IndicatorsTable[[#This Row],[OS_NB_CODE]]="O1",VLOOKUP(IndicatorsTable[[#This Row],[POLICY_CODE]],Table7[#All],3,FALSE),"")</f>
        <v/>
      </c>
      <c r="G89" s="6" t="s">
        <v>422</v>
      </c>
      <c r="H89" s="6"/>
      <c r="I89" s="6" t="str">
        <f>IndicatorsTable[[#This Row],[INDICATOR_CODE]]&amp;"."&amp;IndicatorsTable[[#This Row],[SUBPOLICY_CODE]]</f>
        <v>PA1b.S5.</v>
      </c>
      <c r="J89" s="6"/>
      <c r="K89" s="6"/>
      <c r="L89" s="7">
        <f t="shared" si="2"/>
        <v>88</v>
      </c>
      <c r="M89" s="6" t="s">
        <v>71</v>
      </c>
      <c r="N89" s="7">
        <f t="shared" si="3"/>
        <v>88</v>
      </c>
      <c r="O89" s="6">
        <v>2</v>
      </c>
      <c r="P89" s="6" t="s">
        <v>72</v>
      </c>
      <c r="Q89" s="6" t="s">
        <v>423</v>
      </c>
      <c r="R89" s="6"/>
      <c r="S89" s="6" t="s">
        <v>424</v>
      </c>
      <c r="T89" s="6" t="s">
        <v>424</v>
      </c>
      <c r="U89" s="50"/>
      <c r="V89" s="6"/>
      <c r="W89" s="52"/>
      <c r="X89" s="6"/>
      <c r="Y89" s="6" t="s">
        <v>232</v>
      </c>
      <c r="Z89" s="8" t="s">
        <v>77</v>
      </c>
      <c r="AA89" s="6" t="s">
        <v>162</v>
      </c>
      <c r="AB89" s="6" t="s">
        <v>79</v>
      </c>
      <c r="AC89" s="6" t="s">
        <v>80</v>
      </c>
      <c r="AD89" s="6" t="s">
        <v>81</v>
      </c>
      <c r="AE89" s="6"/>
      <c r="AF89" s="6">
        <v>-3</v>
      </c>
      <c r="AG89" s="6" t="s">
        <v>82</v>
      </c>
      <c r="AH89" s="6"/>
      <c r="AI89" s="6"/>
      <c r="AJ89" s="6"/>
      <c r="AK89" s="1"/>
      <c r="AL89"/>
      <c r="AM89" s="1">
        <v>1</v>
      </c>
      <c r="AN89" s="1" t="str">
        <f>VLOOKUP(S89,'breaks 2014'!$C$19:$H$317,3,FALSE)</f>
        <v>LLL</v>
      </c>
      <c r="AO89" s="1" t="s">
        <v>419</v>
      </c>
      <c r="AP89" s="1"/>
      <c r="AQ89" s="6" t="s">
        <v>395</v>
      </c>
      <c r="AR89" s="6" t="s">
        <v>84</v>
      </c>
      <c r="AS89" s="6" t="s">
        <v>85</v>
      </c>
      <c r="AT89" s="6" t="s">
        <v>121</v>
      </c>
      <c r="AU89" s="6" t="s">
        <v>425</v>
      </c>
      <c r="AV89" s="6" t="s">
        <v>163</v>
      </c>
      <c r="AW89" s="6" t="s">
        <v>397</v>
      </c>
      <c r="AX89" s="6"/>
      <c r="AY89" s="6"/>
      <c r="BQ89" s="100"/>
    </row>
    <row r="90" spans="1:69" ht="11.25" customHeight="1" x14ac:dyDescent="0.2">
      <c r="A90" s="4" t="str">
        <f>LEFT(IndicatorsTable[[#This Row],[INDICATOR_CODE]],IF(ISERROR(FIND(".",IndicatorsTable[[#This Row],[INDICATOR_CODE]],6)),FIND(".",IndicatorsTable[[#This Row],[INDICATOR_CODE]]),FIND(".",IndicatorsTable[[#This Row],[INDICATOR_CODE]],6))-1)</f>
        <v>PA1b</v>
      </c>
      <c r="B90" s="5" t="str">
        <f>RIGHT(IndicatorsTable[[#This Row],[INDICATOR_CODE]],LEN(IndicatorsTable[[#This Row],[INDICATOR_CODE]])-IF(ISERROR(FIND(".",IndicatorsTable[[#This Row],[INDICATOR_CODE]],6)),FIND(".",IndicatorsTable[[#This Row],[INDICATOR_CODE]]),FIND(".",IndicatorsTable[[#This Row],[INDICATOR_CODE]],6)))</f>
        <v>S6</v>
      </c>
      <c r="C90" s="5" t="str">
        <f>IF(LEFT(IndicatorsTable[[#This Row],[OS_NB_CODE]],1)="O","Overall",IF(LEFT(IndicatorsTable[[#This Row],[OS_NB_CODE]],1)="S","Subindicator",IF(IndicatorsTable[[#This Row],[IFMAIN]] ="Main","Main",IF(LEFT(IndicatorsTable[[#This Row],[OS_NB_CODE]],1)="C","Context",""))))</f>
        <v>Subindicator</v>
      </c>
      <c r="D90" s="6" t="s">
        <v>89</v>
      </c>
      <c r="E90" s="6" t="str">
        <f>IF(IndicatorsTable[[#This Row],[OS_NB_CODE]]="O1",VLOOKUP(IndicatorsTable[[#This Row],[POLICY_CODE]],Table7[#All],2,FALSE),"")</f>
        <v/>
      </c>
      <c r="F90" s="6" t="str">
        <f>IF(IndicatorsTable[[#This Row],[OS_NB_CODE]]="O1",VLOOKUP(IndicatorsTable[[#This Row],[POLICY_CODE]],Table7[#All],3,FALSE),"")</f>
        <v/>
      </c>
      <c r="G90" s="6" t="s">
        <v>426</v>
      </c>
      <c r="H90" s="6"/>
      <c r="I90" s="6" t="str">
        <f>IndicatorsTable[[#This Row],[INDICATOR_CODE]]&amp;"."&amp;IndicatorsTable[[#This Row],[SUBPOLICY_CODE]]</f>
        <v>PA1b.S6.</v>
      </c>
      <c r="J90" s="6"/>
      <c r="K90" s="6"/>
      <c r="L90" s="7">
        <f t="shared" si="2"/>
        <v>89</v>
      </c>
      <c r="M90" s="6" t="s">
        <v>71</v>
      </c>
      <c r="N90" s="7">
        <f t="shared" si="3"/>
        <v>89</v>
      </c>
      <c r="O90" s="6">
        <v>2</v>
      </c>
      <c r="P90" s="6" t="s">
        <v>72</v>
      </c>
      <c r="Q90" s="6" t="s">
        <v>427</v>
      </c>
      <c r="R90" s="6"/>
      <c r="S90" s="6" t="s">
        <v>428</v>
      </c>
      <c r="T90" s="6" t="s">
        <v>428</v>
      </c>
      <c r="U90" s="50"/>
      <c r="V90" s="6"/>
      <c r="W90" s="52"/>
      <c r="X90" s="6"/>
      <c r="Y90" s="6" t="s">
        <v>232</v>
      </c>
      <c r="Z90" s="8" t="s">
        <v>77</v>
      </c>
      <c r="AA90" s="6" t="s">
        <v>162</v>
      </c>
      <c r="AB90" s="6" t="s">
        <v>79</v>
      </c>
      <c r="AC90" s="6" t="s">
        <v>80</v>
      </c>
      <c r="AD90" s="6" t="s">
        <v>81</v>
      </c>
      <c r="AE90" s="6"/>
      <c r="AF90" s="6">
        <v>-3</v>
      </c>
      <c r="AG90" s="6" t="s">
        <v>82</v>
      </c>
      <c r="AH90" s="6"/>
      <c r="AI90" s="6"/>
      <c r="AJ90" s="6"/>
      <c r="AK90" s="1"/>
      <c r="AL90"/>
      <c r="AM90" s="1">
        <v>1</v>
      </c>
      <c r="AN90" s="1" t="str">
        <f>VLOOKUP(S90,'breaks 2014'!$C$19:$H$317,3,FALSE)</f>
        <v>LLL</v>
      </c>
      <c r="AO90" s="1" t="s">
        <v>419</v>
      </c>
      <c r="AP90" s="1"/>
      <c r="AQ90" s="6" t="s">
        <v>395</v>
      </c>
      <c r="AR90" s="6" t="s">
        <v>84</v>
      </c>
      <c r="AS90" s="6" t="s">
        <v>85</v>
      </c>
      <c r="AT90" s="6" t="s">
        <v>121</v>
      </c>
      <c r="AU90" s="6" t="s">
        <v>429</v>
      </c>
      <c r="AV90" s="6" t="s">
        <v>163</v>
      </c>
      <c r="AW90" s="6" t="s">
        <v>397</v>
      </c>
      <c r="AX90" s="6"/>
      <c r="AY90" s="6"/>
      <c r="BQ90" s="100"/>
    </row>
    <row r="91" spans="1:69" s="101" customFormat="1" ht="11.25" customHeight="1" x14ac:dyDescent="0.2">
      <c r="A91" s="101" t="s">
        <v>2691</v>
      </c>
      <c r="B91" s="101" t="s">
        <v>3033</v>
      </c>
      <c r="C91" s="101" t="s">
        <v>2834</v>
      </c>
      <c r="D91" s="101" t="s">
        <v>89</v>
      </c>
      <c r="E91" s="101" t="s">
        <v>2947</v>
      </c>
      <c r="F91" s="101" t="s">
        <v>2947</v>
      </c>
      <c r="G91" s="101" t="s">
        <v>3225</v>
      </c>
      <c r="H91" s="101" t="s">
        <v>91</v>
      </c>
      <c r="I91" s="101" t="str">
        <f>G91&amp;"."&amp;H91</f>
        <v>PA1b.S1.n.M</v>
      </c>
      <c r="L91" s="7">
        <f t="shared" si="2"/>
        <v>90</v>
      </c>
      <c r="M91" s="101" t="s">
        <v>71</v>
      </c>
      <c r="N91" s="7">
        <f t="shared" si="3"/>
        <v>90</v>
      </c>
      <c r="O91" s="101">
        <v>2</v>
      </c>
      <c r="P91" s="101" t="s">
        <v>72</v>
      </c>
      <c r="Q91" s="101" t="s">
        <v>3226</v>
      </c>
      <c r="S91" s="101" t="s">
        <v>3227</v>
      </c>
      <c r="T91" s="101" t="s">
        <v>3227</v>
      </c>
      <c r="Y91" s="101" t="s">
        <v>232</v>
      </c>
      <c r="Z91" s="101" t="s">
        <v>77</v>
      </c>
      <c r="AA91" s="101" t="s">
        <v>3228</v>
      </c>
      <c r="AB91" s="101" t="s">
        <v>79</v>
      </c>
      <c r="AC91" s="101" t="s">
        <v>80</v>
      </c>
      <c r="AD91" s="101" t="s">
        <v>81</v>
      </c>
      <c r="AF91" s="101">
        <v>-3</v>
      </c>
      <c r="AG91" s="101" t="s">
        <v>82</v>
      </c>
      <c r="AM91" s="101">
        <v>1</v>
      </c>
      <c r="AN91" s="101" t="s">
        <v>3061</v>
      </c>
      <c r="AQ91" s="101" t="s">
        <v>395</v>
      </c>
      <c r="AR91" s="101" t="s">
        <v>84</v>
      </c>
      <c r="AS91" s="101" t="s">
        <v>98</v>
      </c>
      <c r="AT91" s="101" t="s">
        <v>121</v>
      </c>
      <c r="AU91" s="101" t="s">
        <v>396</v>
      </c>
      <c r="AV91" s="101" t="s">
        <v>3224</v>
      </c>
      <c r="AW91" s="101" t="s">
        <v>397</v>
      </c>
      <c r="BQ91" s="101" t="s">
        <v>84</v>
      </c>
    </row>
    <row r="92" spans="1:69" s="101" customFormat="1" ht="11.25" customHeight="1" x14ac:dyDescent="0.2">
      <c r="A92" s="101" t="s">
        <v>2691</v>
      </c>
      <c r="B92" s="101" t="s">
        <v>3033</v>
      </c>
      <c r="C92" s="101" t="s">
        <v>2834</v>
      </c>
      <c r="D92" s="101" t="s">
        <v>89</v>
      </c>
      <c r="E92" s="101" t="s">
        <v>2947</v>
      </c>
      <c r="F92" s="101" t="s">
        <v>2947</v>
      </c>
      <c r="G92" s="101" t="s">
        <v>3225</v>
      </c>
      <c r="H92" s="101" t="s">
        <v>99</v>
      </c>
      <c r="I92" s="101" t="str">
        <f>G92&amp;"."&amp;H92</f>
        <v>PA1b.S1.n.F</v>
      </c>
      <c r="L92" s="7">
        <f t="shared" si="2"/>
        <v>91</v>
      </c>
      <c r="M92" s="101" t="s">
        <v>71</v>
      </c>
      <c r="N92" s="7">
        <f t="shared" si="3"/>
        <v>91</v>
      </c>
      <c r="O92" s="101">
        <v>2</v>
      </c>
      <c r="P92" s="101" t="s">
        <v>72</v>
      </c>
      <c r="Q92" s="101" t="s">
        <v>3229</v>
      </c>
      <c r="S92" s="101" t="s">
        <v>3230</v>
      </c>
      <c r="T92" s="101" t="s">
        <v>3230</v>
      </c>
      <c r="Y92" s="101" t="s">
        <v>232</v>
      </c>
      <c r="Z92" s="101" t="s">
        <v>77</v>
      </c>
      <c r="AA92" s="101" t="s">
        <v>3231</v>
      </c>
      <c r="AB92" s="101" t="s">
        <v>79</v>
      </c>
      <c r="AC92" s="101" t="s">
        <v>80</v>
      </c>
      <c r="AD92" s="101" t="s">
        <v>81</v>
      </c>
      <c r="AF92" s="101">
        <v>-3</v>
      </c>
      <c r="AG92" s="101" t="s">
        <v>82</v>
      </c>
      <c r="AM92" s="101">
        <v>1</v>
      </c>
      <c r="AN92" s="101" t="s">
        <v>3061</v>
      </c>
      <c r="AQ92" s="101" t="s">
        <v>395</v>
      </c>
      <c r="AR92" s="101" t="s">
        <v>84</v>
      </c>
      <c r="AS92" s="101" t="s">
        <v>104</v>
      </c>
      <c r="AT92" s="101" t="s">
        <v>121</v>
      </c>
      <c r="AU92" s="101" t="s">
        <v>396</v>
      </c>
      <c r="AV92" s="101" t="s">
        <v>3224</v>
      </c>
      <c r="AW92" s="101" t="s">
        <v>397</v>
      </c>
      <c r="BQ92" s="101" t="s">
        <v>84</v>
      </c>
    </row>
    <row r="93" spans="1:69" s="101" customFormat="1" ht="11.25" customHeight="1" x14ac:dyDescent="0.2">
      <c r="A93" s="101" t="s">
        <v>2691</v>
      </c>
      <c r="B93" s="101" t="s">
        <v>3076</v>
      </c>
      <c r="C93" s="101" t="s">
        <v>2834</v>
      </c>
      <c r="D93" s="101" t="s">
        <v>89</v>
      </c>
      <c r="E93" s="101" t="s">
        <v>2947</v>
      </c>
      <c r="F93" s="101" t="s">
        <v>2947</v>
      </c>
      <c r="G93" s="101" t="s">
        <v>3232</v>
      </c>
      <c r="I93" s="101" t="str">
        <f>G93&amp;"."&amp;H93</f>
        <v>PA1b.S5.n.</v>
      </c>
      <c r="L93" s="7">
        <f t="shared" si="2"/>
        <v>92</v>
      </c>
      <c r="M93" s="101" t="s">
        <v>71</v>
      </c>
      <c r="N93" s="7">
        <f t="shared" si="3"/>
        <v>92</v>
      </c>
      <c r="O93" s="101">
        <v>2</v>
      </c>
      <c r="P93" s="101" t="s">
        <v>72</v>
      </c>
      <c r="Q93" s="101" t="s">
        <v>3233</v>
      </c>
      <c r="S93" s="101" t="s">
        <v>3234</v>
      </c>
      <c r="T93" s="101" t="s">
        <v>3234</v>
      </c>
      <c r="Y93" s="101" t="s">
        <v>232</v>
      </c>
      <c r="Z93" s="101" t="s">
        <v>77</v>
      </c>
      <c r="AA93" s="101" t="s">
        <v>3223</v>
      </c>
      <c r="AB93" s="101" t="s">
        <v>79</v>
      </c>
      <c r="AC93" s="101" t="s">
        <v>80</v>
      </c>
      <c r="AD93" s="101" t="s">
        <v>81</v>
      </c>
      <c r="AF93" s="101">
        <v>-3</v>
      </c>
      <c r="AG93" s="101" t="s">
        <v>82</v>
      </c>
      <c r="AM93" s="101">
        <v>1</v>
      </c>
      <c r="AN93" s="101" t="s">
        <v>3061</v>
      </c>
      <c r="AO93" s="101" t="s">
        <v>419</v>
      </c>
      <c r="AQ93" s="101" t="s">
        <v>395</v>
      </c>
      <c r="AR93" s="101" t="s">
        <v>84</v>
      </c>
      <c r="AS93" s="101" t="s">
        <v>85</v>
      </c>
      <c r="AT93" s="101" t="s">
        <v>121</v>
      </c>
      <c r="AU93" s="101" t="s">
        <v>425</v>
      </c>
      <c r="AV93" s="101" t="s">
        <v>3224</v>
      </c>
      <c r="AW93" s="101" t="s">
        <v>397</v>
      </c>
      <c r="BQ93" s="101" t="s">
        <v>84</v>
      </c>
    </row>
    <row r="94" spans="1:69" s="101" customFormat="1" ht="11.25" customHeight="1" x14ac:dyDescent="0.2">
      <c r="A94" s="101" t="s">
        <v>2691</v>
      </c>
      <c r="B94" s="101" t="s">
        <v>3085</v>
      </c>
      <c r="C94" s="101" t="s">
        <v>2834</v>
      </c>
      <c r="D94" s="101" t="s">
        <v>89</v>
      </c>
      <c r="E94" s="101" t="s">
        <v>2947</v>
      </c>
      <c r="F94" s="101" t="s">
        <v>2947</v>
      </c>
      <c r="G94" s="101" t="s">
        <v>3235</v>
      </c>
      <c r="I94" s="101" t="str">
        <f>G94&amp;"."&amp;H94</f>
        <v>PA1b.S6.n.</v>
      </c>
      <c r="L94" s="7">
        <f t="shared" si="2"/>
        <v>93</v>
      </c>
      <c r="M94" s="101" t="s">
        <v>71</v>
      </c>
      <c r="N94" s="7">
        <f t="shared" si="3"/>
        <v>93</v>
      </c>
      <c r="O94" s="101">
        <v>2</v>
      </c>
      <c r="P94" s="101" t="s">
        <v>72</v>
      </c>
      <c r="Q94" s="101" t="s">
        <v>3236</v>
      </c>
      <c r="S94" s="101" t="s">
        <v>3237</v>
      </c>
      <c r="T94" s="101" t="s">
        <v>3237</v>
      </c>
      <c r="Y94" s="101" t="s">
        <v>232</v>
      </c>
      <c r="Z94" s="101" t="s">
        <v>77</v>
      </c>
      <c r="AA94" s="101" t="s">
        <v>3223</v>
      </c>
      <c r="AB94" s="101" t="s">
        <v>79</v>
      </c>
      <c r="AC94" s="101" t="s">
        <v>80</v>
      </c>
      <c r="AD94" s="101" t="s">
        <v>81</v>
      </c>
      <c r="AF94" s="101">
        <v>-3</v>
      </c>
      <c r="AG94" s="101" t="s">
        <v>82</v>
      </c>
      <c r="AM94" s="101">
        <v>1</v>
      </c>
      <c r="AN94" s="101" t="s">
        <v>3061</v>
      </c>
      <c r="AO94" s="101" t="s">
        <v>419</v>
      </c>
      <c r="AQ94" s="101" t="s">
        <v>395</v>
      </c>
      <c r="AR94" s="101" t="s">
        <v>84</v>
      </c>
      <c r="AS94" s="101" t="s">
        <v>85</v>
      </c>
      <c r="AT94" s="101" t="s">
        <v>121</v>
      </c>
      <c r="AU94" s="101" t="s">
        <v>429</v>
      </c>
      <c r="AV94" s="101" t="s">
        <v>3224</v>
      </c>
      <c r="AW94" s="101" t="s">
        <v>397</v>
      </c>
      <c r="BQ94" s="101" t="s">
        <v>84</v>
      </c>
    </row>
    <row r="95" spans="1:69" ht="11.25" customHeight="1" x14ac:dyDescent="0.2">
      <c r="A95" s="4" t="str">
        <f>LEFT(IndicatorsTable[[#This Row],[INDICATOR_CODE]],IF(ISERROR(FIND(".",IndicatorsTable[[#This Row],[INDICATOR_CODE]],6)),FIND(".",IndicatorsTable[[#This Row],[INDICATOR_CODE]]),FIND(".",IndicatorsTable[[#This Row],[INDICATOR_CODE]],6))-1)</f>
        <v>PA1b</v>
      </c>
      <c r="B95" s="5" t="str">
        <f>RIGHT(IndicatorsTable[[#This Row],[INDICATOR_CODE]],LEN(IndicatorsTable[[#This Row],[INDICATOR_CODE]])-IF(ISERROR(FIND(".",IndicatorsTable[[#This Row],[INDICATOR_CODE]],6)),FIND(".",IndicatorsTable[[#This Row],[INDICATOR_CODE]]),FIND(".",IndicatorsTable[[#This Row],[INDICATOR_CODE]],6)))</f>
        <v>C1</v>
      </c>
      <c r="C95" s="5" t="str">
        <f>IF(LEFT(IndicatorsTable[[#This Row],[OS_NB_CODE]],1)="O","Overall",IF(LEFT(IndicatorsTable[[#This Row],[OS_NB_CODE]],1)="S","Subindicator",IF(IndicatorsTable[[#This Row],[IFMAIN]] ="Main","Main",IF(LEFT(IndicatorsTable[[#This Row],[OS_NB_CODE]],1)="C","Context",""))))</f>
        <v>Context</v>
      </c>
      <c r="D95" s="6" t="s">
        <v>89</v>
      </c>
      <c r="E95" s="6" t="str">
        <f>IF(IndicatorsTable[[#This Row],[OS_NB_CODE]]="O1",VLOOKUP(IndicatorsTable[[#This Row],[POLICY_CODE]],Table7[#All],2,FALSE),"")</f>
        <v/>
      </c>
      <c r="F95" s="6" t="str">
        <f>IF(IndicatorsTable[[#This Row],[OS_NB_CODE]]="O1",VLOOKUP(IndicatorsTable[[#This Row],[POLICY_CODE]],Table7[#All],3,FALSE),"")</f>
        <v/>
      </c>
      <c r="G95" s="6" t="s">
        <v>430</v>
      </c>
      <c r="H95" s="6" t="s">
        <v>431</v>
      </c>
      <c r="I95" s="6" t="str">
        <f>IndicatorsTable[[#This Row],[INDICATOR_CODE]]&amp;"."&amp;IndicatorsTable[[#This Row],[SUBPOLICY_CODE]]</f>
        <v>PA1b.C1.Y15-19.T</v>
      </c>
      <c r="J95" s="6"/>
      <c r="K95" s="6"/>
      <c r="L95" s="7">
        <f t="shared" si="2"/>
        <v>94</v>
      </c>
      <c r="M95" s="6" t="s">
        <v>71</v>
      </c>
      <c r="N95" s="7">
        <f t="shared" si="3"/>
        <v>94</v>
      </c>
      <c r="O95" s="6">
        <v>2</v>
      </c>
      <c r="P95" s="6" t="s">
        <v>72</v>
      </c>
      <c r="Q95" s="6" t="s">
        <v>432</v>
      </c>
      <c r="R95" s="6"/>
      <c r="S95" s="6" t="s">
        <v>433</v>
      </c>
      <c r="T95" s="6" t="s">
        <v>433</v>
      </c>
      <c r="U95" s="50"/>
      <c r="V95" s="6"/>
      <c r="W95" s="52"/>
      <c r="X95" s="6"/>
      <c r="Y95" s="6" t="s">
        <v>232</v>
      </c>
      <c r="Z95" s="8" t="s">
        <v>77</v>
      </c>
      <c r="AA95" s="6" t="s">
        <v>157</v>
      </c>
      <c r="AB95" s="6" t="s">
        <v>79</v>
      </c>
      <c r="AC95" s="6" t="s">
        <v>80</v>
      </c>
      <c r="AD95" s="6" t="s">
        <v>81</v>
      </c>
      <c r="AE95" s="6"/>
      <c r="AF95" s="6"/>
      <c r="AG95" s="6" t="s">
        <v>82</v>
      </c>
      <c r="AH95" s="6"/>
      <c r="AI95" s="6"/>
      <c r="AJ95" s="6"/>
      <c r="AK95" s="1"/>
      <c r="AL95"/>
      <c r="AM95" s="1">
        <v>1</v>
      </c>
      <c r="AN95" s="1" t="str">
        <f>VLOOKUP(S95,'breaks 2014'!$C$19:$H$317,3,FALSE)</f>
        <v>LLL</v>
      </c>
      <c r="AO95" s="1"/>
      <c r="AP95" s="1"/>
      <c r="AQ95" s="6" t="s">
        <v>395</v>
      </c>
      <c r="AR95" s="6" t="s">
        <v>84</v>
      </c>
      <c r="AS95" s="6" t="s">
        <v>85</v>
      </c>
      <c r="AT95" s="6" t="s">
        <v>121</v>
      </c>
      <c r="AU95" s="6" t="s">
        <v>396</v>
      </c>
      <c r="AV95" s="6" t="s">
        <v>158</v>
      </c>
      <c r="AW95" s="6" t="s">
        <v>397</v>
      </c>
      <c r="AX95" s="6"/>
      <c r="AY95" s="6"/>
      <c r="BQ95" s="100"/>
    </row>
    <row r="96" spans="1:69" ht="11.25" customHeight="1" x14ac:dyDescent="0.2">
      <c r="A96" s="4" t="str">
        <f>LEFT(IndicatorsTable[[#This Row],[INDICATOR_CODE]],IF(ISERROR(FIND(".",IndicatorsTable[[#This Row],[INDICATOR_CODE]],6)),FIND(".",IndicatorsTable[[#This Row],[INDICATOR_CODE]]),FIND(".",IndicatorsTable[[#This Row],[INDICATOR_CODE]],6))-1)</f>
        <v>PA1b</v>
      </c>
      <c r="B96" s="5" t="str">
        <f>RIGHT(IndicatorsTable[[#This Row],[INDICATOR_CODE]],LEN(IndicatorsTable[[#This Row],[INDICATOR_CODE]])-IF(ISERROR(FIND(".",IndicatorsTable[[#This Row],[INDICATOR_CODE]],6)),FIND(".",IndicatorsTable[[#This Row],[INDICATOR_CODE]]),FIND(".",IndicatorsTable[[#This Row],[INDICATOR_CODE]],6)))</f>
        <v>C1</v>
      </c>
      <c r="C96" s="5" t="str">
        <f>IF(LEFT(IndicatorsTable[[#This Row],[OS_NB_CODE]],1)="O","Overall",IF(LEFT(IndicatorsTable[[#This Row],[OS_NB_CODE]],1)="S","Subindicator",IF(IndicatorsTable[[#This Row],[IFMAIN]] ="Main","Main",IF(LEFT(IndicatorsTable[[#This Row],[OS_NB_CODE]],1)="C","Context",""))))</f>
        <v>Context</v>
      </c>
      <c r="D96" s="6" t="s">
        <v>89</v>
      </c>
      <c r="E96" s="6" t="str">
        <f>IF(IndicatorsTable[[#This Row],[OS_NB_CODE]]="O1",VLOOKUP(IndicatorsTable[[#This Row],[POLICY_CODE]],Table7[#All],2,FALSE),"")</f>
        <v/>
      </c>
      <c r="F96" s="6" t="str">
        <f>IF(IndicatorsTable[[#This Row],[OS_NB_CODE]]="O1",VLOOKUP(IndicatorsTable[[#This Row],[POLICY_CODE]],Table7[#All],3,FALSE),"")</f>
        <v/>
      </c>
      <c r="G96" s="6" t="s">
        <v>430</v>
      </c>
      <c r="H96" s="6" t="s">
        <v>434</v>
      </c>
      <c r="I96" s="6" t="str">
        <f>IndicatorsTable[[#This Row],[INDICATOR_CODE]]&amp;"."&amp;IndicatorsTable[[#This Row],[SUBPOLICY_CODE]]</f>
        <v>PA1b.C1.Y15-19.M</v>
      </c>
      <c r="J96" s="6"/>
      <c r="K96" s="6"/>
      <c r="L96" s="7">
        <f t="shared" si="2"/>
        <v>95</v>
      </c>
      <c r="M96" s="6" t="s">
        <v>71</v>
      </c>
      <c r="N96" s="7">
        <f t="shared" si="3"/>
        <v>95</v>
      </c>
      <c r="O96" s="6">
        <v>2</v>
      </c>
      <c r="P96" s="6" t="s">
        <v>72</v>
      </c>
      <c r="Q96" s="6" t="s">
        <v>435</v>
      </c>
      <c r="R96" s="6"/>
      <c r="S96" s="6" t="s">
        <v>436</v>
      </c>
      <c r="T96" s="6" t="s">
        <v>436</v>
      </c>
      <c r="U96" s="50"/>
      <c r="V96" s="6"/>
      <c r="W96" s="52"/>
      <c r="X96" s="6"/>
      <c r="Y96" s="6" t="s">
        <v>232</v>
      </c>
      <c r="Z96" s="8" t="s">
        <v>77</v>
      </c>
      <c r="AA96" s="6" t="s">
        <v>186</v>
      </c>
      <c r="AB96" s="6" t="s">
        <v>79</v>
      </c>
      <c r="AC96" s="6" t="s">
        <v>80</v>
      </c>
      <c r="AD96" s="6" t="s">
        <v>81</v>
      </c>
      <c r="AE96" s="6"/>
      <c r="AF96" s="6"/>
      <c r="AG96" s="6" t="s">
        <v>82</v>
      </c>
      <c r="AH96" s="6"/>
      <c r="AI96" s="6"/>
      <c r="AJ96" s="6"/>
      <c r="AK96" s="1"/>
      <c r="AL96"/>
      <c r="AM96" s="1">
        <v>1</v>
      </c>
      <c r="AN96" s="1" t="str">
        <f>VLOOKUP(S96,'breaks 2014'!$C$19:$H$317,3,FALSE)</f>
        <v>LLL</v>
      </c>
      <c r="AO96" s="1"/>
      <c r="AP96" s="1"/>
      <c r="AQ96" s="6" t="s">
        <v>395</v>
      </c>
      <c r="AR96" s="6" t="s">
        <v>84</v>
      </c>
      <c r="AS96" s="6" t="s">
        <v>98</v>
      </c>
      <c r="AT96" s="6" t="s">
        <v>121</v>
      </c>
      <c r="AU96" s="6" t="s">
        <v>396</v>
      </c>
      <c r="AV96" s="6" t="s">
        <v>158</v>
      </c>
      <c r="AW96" s="6" t="s">
        <v>397</v>
      </c>
      <c r="AX96" s="6"/>
      <c r="AY96" s="6"/>
      <c r="BQ96" s="100"/>
    </row>
    <row r="97" spans="1:69" ht="11.25" customHeight="1" x14ac:dyDescent="0.2">
      <c r="A97" s="4" t="str">
        <f>LEFT(IndicatorsTable[[#This Row],[INDICATOR_CODE]],IF(ISERROR(FIND(".",IndicatorsTable[[#This Row],[INDICATOR_CODE]],6)),FIND(".",IndicatorsTable[[#This Row],[INDICATOR_CODE]]),FIND(".",IndicatorsTable[[#This Row],[INDICATOR_CODE]],6))-1)</f>
        <v>PA1b</v>
      </c>
      <c r="B97" s="5" t="str">
        <f>RIGHT(IndicatorsTable[[#This Row],[INDICATOR_CODE]],LEN(IndicatorsTable[[#This Row],[INDICATOR_CODE]])-IF(ISERROR(FIND(".",IndicatorsTable[[#This Row],[INDICATOR_CODE]],6)),FIND(".",IndicatorsTable[[#This Row],[INDICATOR_CODE]]),FIND(".",IndicatorsTable[[#This Row],[INDICATOR_CODE]],6)))</f>
        <v>C1</v>
      </c>
      <c r="C97" s="5" t="str">
        <f>IF(LEFT(IndicatorsTable[[#This Row],[OS_NB_CODE]],1)="O","Overall",IF(LEFT(IndicatorsTable[[#This Row],[OS_NB_CODE]],1)="S","Subindicator",IF(IndicatorsTable[[#This Row],[IFMAIN]] ="Main","Main",IF(LEFT(IndicatorsTable[[#This Row],[OS_NB_CODE]],1)="C","Context",""))))</f>
        <v>Context</v>
      </c>
      <c r="D97" s="6" t="s">
        <v>89</v>
      </c>
      <c r="E97" s="6" t="str">
        <f>IF(IndicatorsTable[[#This Row],[OS_NB_CODE]]="O1",VLOOKUP(IndicatorsTable[[#This Row],[POLICY_CODE]],Table7[#All],2,FALSE),"")</f>
        <v/>
      </c>
      <c r="F97" s="6" t="str">
        <f>IF(IndicatorsTable[[#This Row],[OS_NB_CODE]]="O1",VLOOKUP(IndicatorsTable[[#This Row],[POLICY_CODE]],Table7[#All],3,FALSE),"")</f>
        <v/>
      </c>
      <c r="G97" s="6" t="s">
        <v>430</v>
      </c>
      <c r="H97" s="6" t="s">
        <v>437</v>
      </c>
      <c r="I97" s="6" t="str">
        <f>IndicatorsTable[[#This Row],[INDICATOR_CODE]]&amp;"."&amp;IndicatorsTable[[#This Row],[SUBPOLICY_CODE]]</f>
        <v>PA1b.C1.Y15-19.F</v>
      </c>
      <c r="J97" s="6"/>
      <c r="K97" s="6"/>
      <c r="L97" s="7">
        <f t="shared" si="2"/>
        <v>96</v>
      </c>
      <c r="M97" s="6" t="s">
        <v>71</v>
      </c>
      <c r="N97" s="7">
        <f t="shared" si="3"/>
        <v>96</v>
      </c>
      <c r="O97" s="6">
        <v>2</v>
      </c>
      <c r="P97" s="6" t="s">
        <v>72</v>
      </c>
      <c r="Q97" s="6" t="s">
        <v>438</v>
      </c>
      <c r="R97" s="6"/>
      <c r="S97" s="6" t="s">
        <v>439</v>
      </c>
      <c r="T97" s="6" t="s">
        <v>439</v>
      </c>
      <c r="U97" s="50"/>
      <c r="V97" s="6"/>
      <c r="W97" s="52"/>
      <c r="X97" s="6"/>
      <c r="Y97" s="6" t="s">
        <v>232</v>
      </c>
      <c r="Z97" s="8" t="s">
        <v>77</v>
      </c>
      <c r="AA97" s="6" t="s">
        <v>209</v>
      </c>
      <c r="AB97" s="6" t="s">
        <v>79</v>
      </c>
      <c r="AC97" s="6" t="s">
        <v>80</v>
      </c>
      <c r="AD97" s="6" t="s">
        <v>81</v>
      </c>
      <c r="AE97" s="6"/>
      <c r="AF97" s="6"/>
      <c r="AG97" s="6" t="s">
        <v>82</v>
      </c>
      <c r="AH97" s="6"/>
      <c r="AI97" s="6"/>
      <c r="AJ97" s="6"/>
      <c r="AK97" s="1"/>
      <c r="AL97"/>
      <c r="AM97" s="1">
        <v>1</v>
      </c>
      <c r="AN97" s="1" t="str">
        <f>VLOOKUP(S97,'breaks 2014'!$C$19:$H$317,3,FALSE)</f>
        <v>LLL</v>
      </c>
      <c r="AO97" s="1"/>
      <c r="AP97" s="1"/>
      <c r="AQ97" s="6" t="s">
        <v>395</v>
      </c>
      <c r="AR97" s="6" t="s">
        <v>84</v>
      </c>
      <c r="AS97" s="6" t="s">
        <v>104</v>
      </c>
      <c r="AT97" s="6" t="s">
        <v>121</v>
      </c>
      <c r="AU97" s="6" t="s">
        <v>396</v>
      </c>
      <c r="AV97" s="6" t="s">
        <v>158</v>
      </c>
      <c r="AW97" s="6" t="s">
        <v>397</v>
      </c>
      <c r="AX97" s="6"/>
      <c r="AY97" s="6"/>
      <c r="BQ97" s="100"/>
    </row>
    <row r="98" spans="1:69" ht="11.25" customHeight="1" x14ac:dyDescent="0.2">
      <c r="A98" s="4" t="str">
        <f>LEFT(IndicatorsTable[[#This Row],[INDICATOR_CODE]],IF(ISERROR(FIND(".",IndicatorsTable[[#This Row],[INDICATOR_CODE]],6)),FIND(".",IndicatorsTable[[#This Row],[INDICATOR_CODE]]),FIND(".",IndicatorsTable[[#This Row],[INDICATOR_CODE]],6))-1)</f>
        <v>PA1b</v>
      </c>
      <c r="B98" s="5" t="str">
        <f>RIGHT(IndicatorsTable[[#This Row],[INDICATOR_CODE]],LEN(IndicatorsTable[[#This Row],[INDICATOR_CODE]])-IF(ISERROR(FIND(".",IndicatorsTable[[#This Row],[INDICATOR_CODE]],6)),FIND(".",IndicatorsTable[[#This Row],[INDICATOR_CODE]]),FIND(".",IndicatorsTable[[#This Row],[INDICATOR_CODE]],6)))</f>
        <v>C1</v>
      </c>
      <c r="C98" s="5" t="str">
        <f>IF(LEFT(IndicatorsTable[[#This Row],[OS_NB_CODE]],1)="O","Overall",IF(LEFT(IndicatorsTable[[#This Row],[OS_NB_CODE]],1)="S","Subindicator",IF(IndicatorsTable[[#This Row],[IFMAIN]] ="Main","Main",IF(LEFT(IndicatorsTable[[#This Row],[OS_NB_CODE]],1)="C","Context",""))))</f>
        <v>Context</v>
      </c>
      <c r="D98" s="6" t="s">
        <v>89</v>
      </c>
      <c r="E98" s="6" t="str">
        <f>IF(IndicatorsTable[[#This Row],[OS_NB_CODE]]="O1",VLOOKUP(IndicatorsTable[[#This Row],[POLICY_CODE]],Table7[#All],2,FALSE),"")</f>
        <v/>
      </c>
      <c r="F98" s="6" t="str">
        <f>IF(IndicatorsTable[[#This Row],[OS_NB_CODE]]="O1",VLOOKUP(IndicatorsTable[[#This Row],[POLICY_CODE]],Table7[#All],3,FALSE),"")</f>
        <v/>
      </c>
      <c r="G98" s="6" t="s">
        <v>430</v>
      </c>
      <c r="H98" s="6" t="s">
        <v>440</v>
      </c>
      <c r="I98" s="6" t="str">
        <f>IndicatorsTable[[#This Row],[INDICATOR_CODE]]&amp;"."&amp;IndicatorsTable[[#This Row],[SUBPOLICY_CODE]]</f>
        <v>PA1b.C1.Y20-24.T</v>
      </c>
      <c r="J98" s="6"/>
      <c r="K98" s="6"/>
      <c r="L98" s="7">
        <f t="shared" si="2"/>
        <v>97</v>
      </c>
      <c r="M98" s="6" t="s">
        <v>71</v>
      </c>
      <c r="N98" s="7">
        <f t="shared" si="3"/>
        <v>97</v>
      </c>
      <c r="O98" s="6">
        <v>2</v>
      </c>
      <c r="P98" s="6" t="s">
        <v>72</v>
      </c>
      <c r="Q98" s="6" t="s">
        <v>441</v>
      </c>
      <c r="R98" s="6"/>
      <c r="S98" s="6" t="s">
        <v>442</v>
      </c>
      <c r="T98" s="6" t="s">
        <v>442</v>
      </c>
      <c r="U98" s="50"/>
      <c r="V98" s="6"/>
      <c r="W98" s="52"/>
      <c r="X98" s="6"/>
      <c r="Y98" s="6" t="s">
        <v>232</v>
      </c>
      <c r="Z98" s="8" t="s">
        <v>77</v>
      </c>
      <c r="AA98" s="6" t="s">
        <v>443</v>
      </c>
      <c r="AB98" s="6" t="s">
        <v>79</v>
      </c>
      <c r="AC98" s="6" t="s">
        <v>80</v>
      </c>
      <c r="AD98" s="6" t="s">
        <v>81</v>
      </c>
      <c r="AE98" s="6"/>
      <c r="AF98" s="6"/>
      <c r="AG98" s="6" t="s">
        <v>82</v>
      </c>
      <c r="AH98" s="6"/>
      <c r="AI98" s="6"/>
      <c r="AJ98" s="6"/>
      <c r="AK98" s="1"/>
      <c r="AL98"/>
      <c r="AM98" s="1">
        <v>1</v>
      </c>
      <c r="AN98" s="1" t="str">
        <f>VLOOKUP(S98,'breaks 2014'!$C$19:$H$317,3,FALSE)</f>
        <v>LLL</v>
      </c>
      <c r="AO98" s="1"/>
      <c r="AP98" s="1"/>
      <c r="AQ98" s="6" t="s">
        <v>395</v>
      </c>
      <c r="AR98" s="6" t="s">
        <v>84</v>
      </c>
      <c r="AS98" s="6" t="s">
        <v>85</v>
      </c>
      <c r="AT98" s="6" t="s">
        <v>121</v>
      </c>
      <c r="AU98" s="6" t="s">
        <v>396</v>
      </c>
      <c r="AV98" s="6" t="s">
        <v>444</v>
      </c>
      <c r="AW98" s="6" t="s">
        <v>397</v>
      </c>
      <c r="AX98" s="6"/>
      <c r="AY98" s="6"/>
      <c r="BQ98" s="100"/>
    </row>
    <row r="99" spans="1:69" ht="11.25" customHeight="1" x14ac:dyDescent="0.2">
      <c r="A99" s="4" t="str">
        <f>LEFT(IndicatorsTable[[#This Row],[INDICATOR_CODE]],IF(ISERROR(FIND(".",IndicatorsTable[[#This Row],[INDICATOR_CODE]],6)),FIND(".",IndicatorsTable[[#This Row],[INDICATOR_CODE]]),FIND(".",IndicatorsTable[[#This Row],[INDICATOR_CODE]],6))-1)</f>
        <v>PA1b</v>
      </c>
      <c r="B99" s="5" t="str">
        <f>RIGHT(IndicatorsTable[[#This Row],[INDICATOR_CODE]],LEN(IndicatorsTable[[#This Row],[INDICATOR_CODE]])-IF(ISERROR(FIND(".",IndicatorsTable[[#This Row],[INDICATOR_CODE]],6)),FIND(".",IndicatorsTable[[#This Row],[INDICATOR_CODE]]),FIND(".",IndicatorsTable[[#This Row],[INDICATOR_CODE]],6)))</f>
        <v>C1</v>
      </c>
      <c r="C99" s="5" t="str">
        <f>IF(LEFT(IndicatorsTable[[#This Row],[OS_NB_CODE]],1)="O","Overall",IF(LEFT(IndicatorsTable[[#This Row],[OS_NB_CODE]],1)="S","Subindicator",IF(IndicatorsTable[[#This Row],[IFMAIN]] ="Main","Main",IF(LEFT(IndicatorsTable[[#This Row],[OS_NB_CODE]],1)="C","Context",""))))</f>
        <v>Context</v>
      </c>
      <c r="D99" s="6" t="s">
        <v>89</v>
      </c>
      <c r="E99" s="6" t="str">
        <f>IF(IndicatorsTable[[#This Row],[OS_NB_CODE]]="O1",VLOOKUP(IndicatorsTable[[#This Row],[POLICY_CODE]],Table7[#All],2,FALSE),"")</f>
        <v/>
      </c>
      <c r="F99" s="6" t="str">
        <f>IF(IndicatorsTable[[#This Row],[OS_NB_CODE]]="O1",VLOOKUP(IndicatorsTable[[#This Row],[POLICY_CODE]],Table7[#All],3,FALSE),"")</f>
        <v/>
      </c>
      <c r="G99" s="6" t="s">
        <v>430</v>
      </c>
      <c r="H99" s="6" t="s">
        <v>445</v>
      </c>
      <c r="I99" s="6" t="str">
        <f>IndicatorsTable[[#This Row],[INDICATOR_CODE]]&amp;"."&amp;IndicatorsTable[[#This Row],[SUBPOLICY_CODE]]</f>
        <v>PA1b.C1.Y20-24.M</v>
      </c>
      <c r="J99" s="6"/>
      <c r="K99" s="6"/>
      <c r="L99" s="7">
        <f t="shared" si="2"/>
        <v>98</v>
      </c>
      <c r="M99" s="6" t="s">
        <v>71</v>
      </c>
      <c r="N99" s="7">
        <f t="shared" si="3"/>
        <v>98</v>
      </c>
      <c r="O99" s="6">
        <v>2</v>
      </c>
      <c r="P99" s="6" t="s">
        <v>72</v>
      </c>
      <c r="Q99" s="6" t="s">
        <v>446</v>
      </c>
      <c r="R99" s="6"/>
      <c r="S99" s="6" t="s">
        <v>447</v>
      </c>
      <c r="T99" s="6" t="s">
        <v>447</v>
      </c>
      <c r="U99" s="50"/>
      <c r="V99" s="6"/>
      <c r="W99" s="52"/>
      <c r="X99" s="6"/>
      <c r="Y99" s="6" t="s">
        <v>232</v>
      </c>
      <c r="Z99" s="8" t="s">
        <v>77</v>
      </c>
      <c r="AA99" s="6" t="s">
        <v>448</v>
      </c>
      <c r="AB99" s="6" t="s">
        <v>79</v>
      </c>
      <c r="AC99" s="6" t="s">
        <v>80</v>
      </c>
      <c r="AD99" s="6" t="s">
        <v>81</v>
      </c>
      <c r="AE99" s="6"/>
      <c r="AF99" s="6"/>
      <c r="AG99" s="6" t="s">
        <v>82</v>
      </c>
      <c r="AH99" s="6"/>
      <c r="AI99" s="6"/>
      <c r="AJ99" s="6"/>
      <c r="AK99" s="1"/>
      <c r="AL99"/>
      <c r="AM99" s="1">
        <v>1</v>
      </c>
      <c r="AN99" s="1" t="str">
        <f>VLOOKUP(S99,'breaks 2014'!$C$19:$H$317,3,FALSE)</f>
        <v>LLL</v>
      </c>
      <c r="AO99" s="1"/>
      <c r="AP99" s="1"/>
      <c r="AQ99" s="6" t="s">
        <v>395</v>
      </c>
      <c r="AR99" s="6" t="s">
        <v>84</v>
      </c>
      <c r="AS99" s="6" t="s">
        <v>98</v>
      </c>
      <c r="AT99" s="6" t="s">
        <v>121</v>
      </c>
      <c r="AU99" s="6" t="s">
        <v>396</v>
      </c>
      <c r="AV99" s="6" t="s">
        <v>444</v>
      </c>
      <c r="AW99" s="6" t="s">
        <v>397</v>
      </c>
      <c r="AX99" s="6"/>
      <c r="AY99" s="6"/>
      <c r="BQ99" s="100"/>
    </row>
    <row r="100" spans="1:69" ht="11.25" customHeight="1" x14ac:dyDescent="0.2">
      <c r="A100" s="4" t="str">
        <f>LEFT(IndicatorsTable[[#This Row],[INDICATOR_CODE]],IF(ISERROR(FIND(".",IndicatorsTable[[#This Row],[INDICATOR_CODE]],6)),FIND(".",IndicatorsTable[[#This Row],[INDICATOR_CODE]]),FIND(".",IndicatorsTable[[#This Row],[INDICATOR_CODE]],6))-1)</f>
        <v>PA1b</v>
      </c>
      <c r="B100" s="5" t="str">
        <f>RIGHT(IndicatorsTable[[#This Row],[INDICATOR_CODE]],LEN(IndicatorsTable[[#This Row],[INDICATOR_CODE]])-IF(ISERROR(FIND(".",IndicatorsTable[[#This Row],[INDICATOR_CODE]],6)),FIND(".",IndicatorsTable[[#This Row],[INDICATOR_CODE]]),FIND(".",IndicatorsTable[[#This Row],[INDICATOR_CODE]],6)))</f>
        <v>C1</v>
      </c>
      <c r="C100" s="5" t="str">
        <f>IF(LEFT(IndicatorsTable[[#This Row],[OS_NB_CODE]],1)="O","Overall",IF(LEFT(IndicatorsTable[[#This Row],[OS_NB_CODE]],1)="S","Subindicator",IF(IndicatorsTable[[#This Row],[IFMAIN]] ="Main","Main",IF(LEFT(IndicatorsTable[[#This Row],[OS_NB_CODE]],1)="C","Context",""))))</f>
        <v>Context</v>
      </c>
      <c r="D100" s="6" t="s">
        <v>89</v>
      </c>
      <c r="E100" s="6" t="str">
        <f>IF(IndicatorsTable[[#This Row],[OS_NB_CODE]]="O1",VLOOKUP(IndicatorsTable[[#This Row],[POLICY_CODE]],Table7[#All],2,FALSE),"")</f>
        <v/>
      </c>
      <c r="F100" s="6" t="str">
        <f>IF(IndicatorsTable[[#This Row],[OS_NB_CODE]]="O1",VLOOKUP(IndicatorsTable[[#This Row],[POLICY_CODE]],Table7[#All],3,FALSE),"")</f>
        <v/>
      </c>
      <c r="G100" s="6" t="s">
        <v>430</v>
      </c>
      <c r="H100" s="6" t="s">
        <v>449</v>
      </c>
      <c r="I100" s="6" t="str">
        <f>IndicatorsTable[[#This Row],[INDICATOR_CODE]]&amp;"."&amp;IndicatorsTable[[#This Row],[SUBPOLICY_CODE]]</f>
        <v>PA1b.C1.Y20-24.F</v>
      </c>
      <c r="J100" s="6"/>
      <c r="K100" s="6"/>
      <c r="L100" s="7">
        <f t="shared" si="2"/>
        <v>99</v>
      </c>
      <c r="M100" s="6" t="s">
        <v>71</v>
      </c>
      <c r="N100" s="7">
        <f t="shared" si="3"/>
        <v>99</v>
      </c>
      <c r="O100" s="6">
        <v>2</v>
      </c>
      <c r="P100" s="6" t="s">
        <v>72</v>
      </c>
      <c r="Q100" s="6" t="s">
        <v>450</v>
      </c>
      <c r="R100" s="6"/>
      <c r="S100" s="6" t="s">
        <v>451</v>
      </c>
      <c r="T100" s="6" t="s">
        <v>451</v>
      </c>
      <c r="U100" s="50"/>
      <c r="V100" s="6"/>
      <c r="W100" s="52"/>
      <c r="X100" s="6"/>
      <c r="Y100" s="6" t="s">
        <v>232</v>
      </c>
      <c r="Z100" s="8" t="s">
        <v>77</v>
      </c>
      <c r="AA100" s="6" t="s">
        <v>452</v>
      </c>
      <c r="AB100" s="6" t="s">
        <v>79</v>
      </c>
      <c r="AC100" s="6" t="s">
        <v>80</v>
      </c>
      <c r="AD100" s="6" t="s">
        <v>81</v>
      </c>
      <c r="AE100" s="6"/>
      <c r="AF100" s="6"/>
      <c r="AG100" s="6" t="s">
        <v>82</v>
      </c>
      <c r="AH100" s="6"/>
      <c r="AI100" s="6"/>
      <c r="AJ100" s="6"/>
      <c r="AK100" s="1"/>
      <c r="AL100"/>
      <c r="AM100" s="1">
        <v>1</v>
      </c>
      <c r="AN100" s="1" t="str">
        <f>VLOOKUP(S100,'breaks 2014'!$C$19:$H$317,3,FALSE)</f>
        <v>LLL</v>
      </c>
      <c r="AO100" s="1"/>
      <c r="AP100" s="1"/>
      <c r="AQ100" s="6" t="s">
        <v>395</v>
      </c>
      <c r="AR100" s="6" t="s">
        <v>84</v>
      </c>
      <c r="AS100" s="6" t="s">
        <v>104</v>
      </c>
      <c r="AT100" s="6" t="s">
        <v>121</v>
      </c>
      <c r="AU100" s="6" t="s">
        <v>396</v>
      </c>
      <c r="AV100" s="6" t="s">
        <v>444</v>
      </c>
      <c r="AW100" s="6" t="s">
        <v>397</v>
      </c>
      <c r="AX100" s="6"/>
      <c r="AY100" s="6"/>
      <c r="BQ100" s="100"/>
    </row>
    <row r="101" spans="1:69" ht="11.25" customHeight="1" x14ac:dyDescent="0.2">
      <c r="A101" s="4" t="str">
        <f>LEFT(IndicatorsTable[[#This Row],[INDICATOR_CODE]],IF(ISERROR(FIND(".",IndicatorsTable[[#This Row],[INDICATOR_CODE]],6)),FIND(".",IndicatorsTable[[#This Row],[INDICATOR_CODE]]),FIND(".",IndicatorsTable[[#This Row],[INDICATOR_CODE]],6))-1)</f>
        <v>PA1b</v>
      </c>
      <c r="B101" s="5" t="str">
        <f>RIGHT(IndicatorsTable[[#This Row],[INDICATOR_CODE]],LEN(IndicatorsTable[[#This Row],[INDICATOR_CODE]])-IF(ISERROR(FIND(".",IndicatorsTable[[#This Row],[INDICATOR_CODE]],6)),FIND(".",IndicatorsTable[[#This Row],[INDICATOR_CODE]]),FIND(".",IndicatorsTable[[#This Row],[INDICATOR_CODE]],6)))</f>
        <v>C1</v>
      </c>
      <c r="C101" s="5" t="str">
        <f>IF(LEFT(IndicatorsTable[[#This Row],[OS_NB_CODE]],1)="O","Overall",IF(LEFT(IndicatorsTable[[#This Row],[OS_NB_CODE]],1)="S","Subindicator",IF(IndicatorsTable[[#This Row],[IFMAIN]] ="Main","Main",IF(LEFT(IndicatorsTable[[#This Row],[OS_NB_CODE]],1)="C","Context",""))))</f>
        <v>Context</v>
      </c>
      <c r="D101" s="6" t="s">
        <v>89</v>
      </c>
      <c r="E101" s="6" t="str">
        <f>IF(IndicatorsTable[[#This Row],[OS_NB_CODE]]="O1",VLOOKUP(IndicatorsTable[[#This Row],[POLICY_CODE]],Table7[#All],2,FALSE),"")</f>
        <v/>
      </c>
      <c r="F101" s="6" t="str">
        <f>IF(IndicatorsTable[[#This Row],[OS_NB_CODE]]="O1",VLOOKUP(IndicatorsTable[[#This Row],[POLICY_CODE]],Table7[#All],3,FALSE),"")</f>
        <v/>
      </c>
      <c r="G101" s="6" t="s">
        <v>430</v>
      </c>
      <c r="H101" s="6" t="s">
        <v>453</v>
      </c>
      <c r="I101" s="6" t="str">
        <f>IndicatorsTable[[#This Row],[INDICATOR_CODE]]&amp;"."&amp;IndicatorsTable[[#This Row],[SUBPOLICY_CODE]]</f>
        <v>PA1b.C1.Y25-29.T</v>
      </c>
      <c r="J101" s="6"/>
      <c r="K101" s="6"/>
      <c r="L101" s="7">
        <f t="shared" si="2"/>
        <v>100</v>
      </c>
      <c r="M101" s="6" t="s">
        <v>71</v>
      </c>
      <c r="N101" s="7">
        <f t="shared" si="3"/>
        <v>100</v>
      </c>
      <c r="O101" s="6">
        <v>2</v>
      </c>
      <c r="P101" s="6" t="s">
        <v>72</v>
      </c>
      <c r="Q101" s="6" t="s">
        <v>454</v>
      </c>
      <c r="R101" s="6"/>
      <c r="S101" s="6" t="s">
        <v>455</v>
      </c>
      <c r="T101" s="6" t="s">
        <v>455</v>
      </c>
      <c r="U101" s="50"/>
      <c r="V101" s="6"/>
      <c r="W101" s="52"/>
      <c r="X101" s="6"/>
      <c r="Y101" s="6" t="s">
        <v>232</v>
      </c>
      <c r="Z101" s="8" t="s">
        <v>77</v>
      </c>
      <c r="AA101" s="6" t="s">
        <v>456</v>
      </c>
      <c r="AB101" s="6" t="s">
        <v>79</v>
      </c>
      <c r="AC101" s="6" t="s">
        <v>80</v>
      </c>
      <c r="AD101" s="6" t="s">
        <v>81</v>
      </c>
      <c r="AE101" s="6"/>
      <c r="AF101" s="6"/>
      <c r="AG101" s="6" t="s">
        <v>82</v>
      </c>
      <c r="AH101" s="6"/>
      <c r="AI101" s="6"/>
      <c r="AJ101" s="6"/>
      <c r="AK101" s="1"/>
      <c r="AL101"/>
      <c r="AM101" s="1">
        <v>1</v>
      </c>
      <c r="AN101" s="1" t="str">
        <f>VLOOKUP(S101,'breaks 2014'!$C$19:$H$317,3,FALSE)</f>
        <v>LLL</v>
      </c>
      <c r="AO101" s="1"/>
      <c r="AP101" s="1"/>
      <c r="AQ101" s="6" t="s">
        <v>395</v>
      </c>
      <c r="AR101" s="6" t="s">
        <v>84</v>
      </c>
      <c r="AS101" s="6" t="s">
        <v>85</v>
      </c>
      <c r="AT101" s="6" t="s">
        <v>121</v>
      </c>
      <c r="AU101" s="6" t="s">
        <v>396</v>
      </c>
      <c r="AV101" s="6" t="s">
        <v>457</v>
      </c>
      <c r="AW101" s="6" t="s">
        <v>397</v>
      </c>
      <c r="AX101" s="6"/>
      <c r="AY101" s="6"/>
      <c r="BQ101" s="100"/>
    </row>
    <row r="102" spans="1:69" ht="11.25" customHeight="1" x14ac:dyDescent="0.2">
      <c r="A102" s="4" t="str">
        <f>LEFT(IndicatorsTable[[#This Row],[INDICATOR_CODE]],IF(ISERROR(FIND(".",IndicatorsTable[[#This Row],[INDICATOR_CODE]],6)),FIND(".",IndicatorsTable[[#This Row],[INDICATOR_CODE]]),FIND(".",IndicatorsTable[[#This Row],[INDICATOR_CODE]],6))-1)</f>
        <v>PA1b</v>
      </c>
      <c r="B102" s="5" t="str">
        <f>RIGHT(IndicatorsTable[[#This Row],[INDICATOR_CODE]],LEN(IndicatorsTable[[#This Row],[INDICATOR_CODE]])-IF(ISERROR(FIND(".",IndicatorsTable[[#This Row],[INDICATOR_CODE]],6)),FIND(".",IndicatorsTable[[#This Row],[INDICATOR_CODE]]),FIND(".",IndicatorsTable[[#This Row],[INDICATOR_CODE]],6)))</f>
        <v>C1</v>
      </c>
      <c r="C102" s="5" t="str">
        <f>IF(LEFT(IndicatorsTable[[#This Row],[OS_NB_CODE]],1)="O","Overall",IF(LEFT(IndicatorsTable[[#This Row],[OS_NB_CODE]],1)="S","Subindicator",IF(IndicatorsTable[[#This Row],[IFMAIN]] ="Main","Main",IF(LEFT(IndicatorsTable[[#This Row],[OS_NB_CODE]],1)="C","Context",""))))</f>
        <v>Context</v>
      </c>
      <c r="D102" s="6" t="s">
        <v>89</v>
      </c>
      <c r="E102" s="6" t="str">
        <f>IF(IndicatorsTable[[#This Row],[OS_NB_CODE]]="O1",VLOOKUP(IndicatorsTable[[#This Row],[POLICY_CODE]],Table7[#All],2,FALSE),"")</f>
        <v/>
      </c>
      <c r="F102" s="6" t="str">
        <f>IF(IndicatorsTable[[#This Row],[OS_NB_CODE]]="O1",VLOOKUP(IndicatorsTable[[#This Row],[POLICY_CODE]],Table7[#All],3,FALSE),"")</f>
        <v/>
      </c>
      <c r="G102" s="6" t="s">
        <v>430</v>
      </c>
      <c r="H102" s="6" t="s">
        <v>458</v>
      </c>
      <c r="I102" s="6" t="str">
        <f>IndicatorsTable[[#This Row],[INDICATOR_CODE]]&amp;"."&amp;IndicatorsTable[[#This Row],[SUBPOLICY_CODE]]</f>
        <v>PA1b.C1.Y25-29.M</v>
      </c>
      <c r="J102" s="6"/>
      <c r="K102" s="6"/>
      <c r="L102" s="7">
        <f t="shared" si="2"/>
        <v>101</v>
      </c>
      <c r="M102" s="6" t="s">
        <v>71</v>
      </c>
      <c r="N102" s="7">
        <f t="shared" si="3"/>
        <v>101</v>
      </c>
      <c r="O102" s="6">
        <v>2</v>
      </c>
      <c r="P102" s="6" t="s">
        <v>72</v>
      </c>
      <c r="Q102" s="6" t="s">
        <v>459</v>
      </c>
      <c r="R102" s="6"/>
      <c r="S102" s="6" t="s">
        <v>460</v>
      </c>
      <c r="T102" s="6" t="s">
        <v>460</v>
      </c>
      <c r="U102" s="50"/>
      <c r="V102" s="6"/>
      <c r="W102" s="52"/>
      <c r="X102" s="6"/>
      <c r="Y102" s="6" t="s">
        <v>232</v>
      </c>
      <c r="Z102" s="8" t="s">
        <v>77</v>
      </c>
      <c r="AA102" s="6" t="s">
        <v>461</v>
      </c>
      <c r="AB102" s="6" t="s">
        <v>79</v>
      </c>
      <c r="AC102" s="6" t="s">
        <v>80</v>
      </c>
      <c r="AD102" s="6" t="s">
        <v>81</v>
      </c>
      <c r="AE102" s="6"/>
      <c r="AF102" s="6"/>
      <c r="AG102" s="6" t="s">
        <v>82</v>
      </c>
      <c r="AH102" s="6"/>
      <c r="AI102" s="6"/>
      <c r="AJ102" s="6"/>
      <c r="AK102" s="1"/>
      <c r="AL102"/>
      <c r="AM102" s="1">
        <v>1</v>
      </c>
      <c r="AN102" s="1" t="str">
        <f>VLOOKUP(S102,'breaks 2014'!$C$19:$H$317,3,FALSE)</f>
        <v>LLL</v>
      </c>
      <c r="AO102" s="1"/>
      <c r="AP102" s="1"/>
      <c r="AQ102" s="6" t="s">
        <v>395</v>
      </c>
      <c r="AR102" s="6" t="s">
        <v>84</v>
      </c>
      <c r="AS102" s="6" t="s">
        <v>98</v>
      </c>
      <c r="AT102" s="6" t="s">
        <v>121</v>
      </c>
      <c r="AU102" s="6" t="s">
        <v>396</v>
      </c>
      <c r="AV102" s="6" t="s">
        <v>457</v>
      </c>
      <c r="AW102" s="6" t="s">
        <v>397</v>
      </c>
      <c r="AX102" s="6"/>
      <c r="AY102" s="6"/>
      <c r="BQ102" s="100"/>
    </row>
    <row r="103" spans="1:69" ht="11.25" customHeight="1" x14ac:dyDescent="0.2">
      <c r="A103" s="4" t="str">
        <f>LEFT(IndicatorsTable[[#This Row],[INDICATOR_CODE]],IF(ISERROR(FIND(".",IndicatorsTable[[#This Row],[INDICATOR_CODE]],6)),FIND(".",IndicatorsTable[[#This Row],[INDICATOR_CODE]]),FIND(".",IndicatorsTable[[#This Row],[INDICATOR_CODE]],6))-1)</f>
        <v>PA1b</v>
      </c>
      <c r="B103" s="5" t="str">
        <f>RIGHT(IndicatorsTable[[#This Row],[INDICATOR_CODE]],LEN(IndicatorsTable[[#This Row],[INDICATOR_CODE]])-IF(ISERROR(FIND(".",IndicatorsTable[[#This Row],[INDICATOR_CODE]],6)),FIND(".",IndicatorsTable[[#This Row],[INDICATOR_CODE]]),FIND(".",IndicatorsTable[[#This Row],[INDICATOR_CODE]],6)))</f>
        <v>C1</v>
      </c>
      <c r="C103" s="5" t="str">
        <f>IF(LEFT(IndicatorsTable[[#This Row],[OS_NB_CODE]],1)="O","Overall",IF(LEFT(IndicatorsTable[[#This Row],[OS_NB_CODE]],1)="S","Subindicator",IF(IndicatorsTable[[#This Row],[IFMAIN]] ="Main","Main",IF(LEFT(IndicatorsTable[[#This Row],[OS_NB_CODE]],1)="C","Context",""))))</f>
        <v>Context</v>
      </c>
      <c r="D103" s="6" t="s">
        <v>89</v>
      </c>
      <c r="E103" s="6" t="str">
        <f>IF(IndicatorsTable[[#This Row],[OS_NB_CODE]]="O1",VLOOKUP(IndicatorsTable[[#This Row],[POLICY_CODE]],Table7[#All],2,FALSE),"")</f>
        <v/>
      </c>
      <c r="F103" s="6" t="str">
        <f>IF(IndicatorsTable[[#This Row],[OS_NB_CODE]]="O1",VLOOKUP(IndicatorsTable[[#This Row],[POLICY_CODE]],Table7[#All],3,FALSE),"")</f>
        <v/>
      </c>
      <c r="G103" s="6" t="s">
        <v>430</v>
      </c>
      <c r="H103" s="6" t="s">
        <v>462</v>
      </c>
      <c r="I103" s="6" t="str">
        <f>IndicatorsTable[[#This Row],[INDICATOR_CODE]]&amp;"."&amp;IndicatorsTable[[#This Row],[SUBPOLICY_CODE]]</f>
        <v>PA1b.C1.Y25-29.F</v>
      </c>
      <c r="J103" s="6"/>
      <c r="K103" s="6"/>
      <c r="L103" s="7">
        <f t="shared" si="2"/>
        <v>102</v>
      </c>
      <c r="M103" s="6" t="s">
        <v>71</v>
      </c>
      <c r="N103" s="7">
        <f t="shared" si="3"/>
        <v>102</v>
      </c>
      <c r="O103" s="6">
        <v>2</v>
      </c>
      <c r="P103" s="6" t="s">
        <v>72</v>
      </c>
      <c r="Q103" s="6" t="s">
        <v>463</v>
      </c>
      <c r="R103" s="6"/>
      <c r="S103" s="6" t="s">
        <v>464</v>
      </c>
      <c r="T103" s="6" t="s">
        <v>464</v>
      </c>
      <c r="U103" s="50"/>
      <c r="V103" s="6"/>
      <c r="W103" s="52"/>
      <c r="X103" s="6"/>
      <c r="Y103" s="6" t="s">
        <v>232</v>
      </c>
      <c r="Z103" s="8" t="s">
        <v>77</v>
      </c>
      <c r="AA103" s="6" t="s">
        <v>465</v>
      </c>
      <c r="AB103" s="6" t="s">
        <v>79</v>
      </c>
      <c r="AC103" s="6" t="s">
        <v>80</v>
      </c>
      <c r="AD103" s="6" t="s">
        <v>81</v>
      </c>
      <c r="AE103" s="6"/>
      <c r="AF103" s="6"/>
      <c r="AG103" s="6" t="s">
        <v>82</v>
      </c>
      <c r="AH103" s="6"/>
      <c r="AI103" s="6"/>
      <c r="AJ103" s="6"/>
      <c r="AK103" s="1"/>
      <c r="AL103"/>
      <c r="AM103" s="1">
        <v>1</v>
      </c>
      <c r="AN103" s="1" t="str">
        <f>VLOOKUP(S103,'breaks 2014'!$C$19:$H$317,3,FALSE)</f>
        <v>LLL</v>
      </c>
      <c r="AO103" s="1"/>
      <c r="AP103" s="1"/>
      <c r="AQ103" s="6" t="s">
        <v>395</v>
      </c>
      <c r="AR103" s="6" t="s">
        <v>84</v>
      </c>
      <c r="AS103" s="6" t="s">
        <v>104</v>
      </c>
      <c r="AT103" s="6" t="s">
        <v>121</v>
      </c>
      <c r="AU103" s="6" t="s">
        <v>396</v>
      </c>
      <c r="AV103" s="6" t="s">
        <v>457</v>
      </c>
      <c r="AW103" s="6" t="s">
        <v>397</v>
      </c>
      <c r="AX103" s="6"/>
      <c r="AY103" s="6"/>
      <c r="BQ103" s="100"/>
    </row>
    <row r="104" spans="1:69" ht="11.25" customHeight="1" x14ac:dyDescent="0.2">
      <c r="A104" s="4" t="str">
        <f>LEFT(IndicatorsTable[[#This Row],[INDICATOR_CODE]],IF(ISERROR(FIND(".",IndicatorsTable[[#This Row],[INDICATOR_CODE]],6)),FIND(".",IndicatorsTable[[#This Row],[INDICATOR_CODE]]),FIND(".",IndicatorsTable[[#This Row],[INDICATOR_CODE]],6))-1)</f>
        <v>PA1b</v>
      </c>
      <c r="B104" s="5" t="str">
        <f>RIGHT(IndicatorsTable[[#This Row],[INDICATOR_CODE]],LEN(IndicatorsTable[[#This Row],[INDICATOR_CODE]])-IF(ISERROR(FIND(".",IndicatorsTable[[#This Row],[INDICATOR_CODE]],6)),FIND(".",IndicatorsTable[[#This Row],[INDICATOR_CODE]]),FIND(".",IndicatorsTable[[#This Row],[INDICATOR_CODE]],6)))</f>
        <v>C2</v>
      </c>
      <c r="C104" s="5" t="str">
        <f>IF(LEFT(IndicatorsTable[[#This Row],[OS_NB_CODE]],1)="O","Overall",IF(LEFT(IndicatorsTable[[#This Row],[OS_NB_CODE]],1)="S","Subindicator",IF(IndicatorsTable[[#This Row],[IFMAIN]] ="Main","Main",IF(LEFT(IndicatorsTable[[#This Row],[OS_NB_CODE]],1)="C","Context",""))))</f>
        <v>Context</v>
      </c>
      <c r="D104" s="6" t="s">
        <v>89</v>
      </c>
      <c r="E104" s="6" t="str">
        <f>IF(IndicatorsTable[[#This Row],[OS_NB_CODE]]="O1",VLOOKUP(IndicatorsTable[[#This Row],[POLICY_CODE]],Table7[#All],2,FALSE),"")</f>
        <v/>
      </c>
      <c r="F104" s="6" t="str">
        <f>IF(IndicatorsTable[[#This Row],[OS_NB_CODE]]="O1",VLOOKUP(IndicatorsTable[[#This Row],[POLICY_CODE]],Table7[#All],3,FALSE),"")</f>
        <v/>
      </c>
      <c r="G104" s="6" t="s">
        <v>466</v>
      </c>
      <c r="H104" s="6" t="s">
        <v>467</v>
      </c>
      <c r="I104" s="6" t="str">
        <f>IndicatorsTable[[#This Row],[INDICATOR_CODE]]&amp;"."&amp;IndicatorsTable[[#This Row],[SUBPOLICY_CODE]]</f>
        <v>PA1b.C2.low.T</v>
      </c>
      <c r="J104" s="6"/>
      <c r="K104" s="6"/>
      <c r="L104" s="7">
        <f t="shared" si="2"/>
        <v>103</v>
      </c>
      <c r="M104" s="6" t="s">
        <v>71</v>
      </c>
      <c r="N104" s="7">
        <f t="shared" si="3"/>
        <v>103</v>
      </c>
      <c r="O104" s="6">
        <v>2</v>
      </c>
      <c r="P104" s="6" t="s">
        <v>72</v>
      </c>
      <c r="Q104" s="6" t="s">
        <v>468</v>
      </c>
      <c r="R104" s="6"/>
      <c r="S104" s="6" t="s">
        <v>469</v>
      </c>
      <c r="T104" s="6" t="s">
        <v>469</v>
      </c>
      <c r="U104" s="50"/>
      <c r="V104" s="6"/>
      <c r="W104" s="52"/>
      <c r="X104" s="6"/>
      <c r="Y104" s="6" t="s">
        <v>232</v>
      </c>
      <c r="Z104" s="8" t="s">
        <v>77</v>
      </c>
      <c r="AA104" s="6" t="s">
        <v>470</v>
      </c>
      <c r="AB104" s="6" t="s">
        <v>79</v>
      </c>
      <c r="AC104" s="6" t="s">
        <v>80</v>
      </c>
      <c r="AD104" s="6" t="s">
        <v>81</v>
      </c>
      <c r="AE104" s="6"/>
      <c r="AF104" s="6"/>
      <c r="AG104" s="6" t="s">
        <v>82</v>
      </c>
      <c r="AH104" s="6"/>
      <c r="AI104" s="6"/>
      <c r="AJ104" s="6"/>
      <c r="AK104" s="1"/>
      <c r="AL104"/>
      <c r="AM104" s="1">
        <v>1</v>
      </c>
      <c r="AN104" s="1" t="str">
        <f>VLOOKUP(S104,'breaks 2014'!$C$19:$H$317,3,FALSE)</f>
        <v>educ LLL</v>
      </c>
      <c r="AO104" s="1"/>
      <c r="AP104" s="1"/>
      <c r="AQ104" s="6" t="s">
        <v>471</v>
      </c>
      <c r="AR104" s="6" t="s">
        <v>84</v>
      </c>
      <c r="AS104" s="6" t="s">
        <v>129</v>
      </c>
      <c r="AT104" s="6" t="s">
        <v>85</v>
      </c>
      <c r="AU104" s="6" t="s">
        <v>121</v>
      </c>
      <c r="AV104" s="6" t="s">
        <v>396</v>
      </c>
      <c r="AW104" s="6" t="s">
        <v>472</v>
      </c>
      <c r="AX104" s="6"/>
      <c r="AY104" s="6"/>
      <c r="BQ104" s="100"/>
    </row>
    <row r="105" spans="1:69" ht="11.25" customHeight="1" x14ac:dyDescent="0.2">
      <c r="A105" s="4" t="str">
        <f>LEFT(IndicatorsTable[[#This Row],[INDICATOR_CODE]],IF(ISERROR(FIND(".",IndicatorsTable[[#This Row],[INDICATOR_CODE]],6)),FIND(".",IndicatorsTable[[#This Row],[INDICATOR_CODE]]),FIND(".",IndicatorsTable[[#This Row],[INDICATOR_CODE]],6))-1)</f>
        <v>PA1b</v>
      </c>
      <c r="B105" s="5" t="str">
        <f>RIGHT(IndicatorsTable[[#This Row],[INDICATOR_CODE]],LEN(IndicatorsTable[[#This Row],[INDICATOR_CODE]])-IF(ISERROR(FIND(".",IndicatorsTable[[#This Row],[INDICATOR_CODE]],6)),FIND(".",IndicatorsTable[[#This Row],[INDICATOR_CODE]]),FIND(".",IndicatorsTable[[#This Row],[INDICATOR_CODE]],6)))</f>
        <v>C2</v>
      </c>
      <c r="C105" s="5" t="str">
        <f>IF(LEFT(IndicatorsTable[[#This Row],[OS_NB_CODE]],1)="O","Overall",IF(LEFT(IndicatorsTable[[#This Row],[OS_NB_CODE]],1)="S","Subindicator",IF(IndicatorsTable[[#This Row],[IFMAIN]] ="Main","Main",IF(LEFT(IndicatorsTable[[#This Row],[OS_NB_CODE]],1)="C","Context",""))))</f>
        <v>Context</v>
      </c>
      <c r="D105" s="6" t="s">
        <v>89</v>
      </c>
      <c r="E105" s="6" t="str">
        <f>IF(IndicatorsTable[[#This Row],[OS_NB_CODE]]="O1",VLOOKUP(IndicatorsTable[[#This Row],[POLICY_CODE]],Table7[#All],2,FALSE),"")</f>
        <v/>
      </c>
      <c r="F105" s="6" t="str">
        <f>IF(IndicatorsTable[[#This Row],[OS_NB_CODE]]="O1",VLOOKUP(IndicatorsTable[[#This Row],[POLICY_CODE]],Table7[#All],3,FALSE),"")</f>
        <v/>
      </c>
      <c r="G105" s="6" t="s">
        <v>466</v>
      </c>
      <c r="H105" s="6" t="s">
        <v>473</v>
      </c>
      <c r="I105" s="6" t="str">
        <f>IndicatorsTable[[#This Row],[INDICATOR_CODE]]&amp;"."&amp;IndicatorsTable[[#This Row],[SUBPOLICY_CODE]]</f>
        <v>PA1b.C2.low.M</v>
      </c>
      <c r="J105" s="6"/>
      <c r="K105" s="6"/>
      <c r="L105" s="7">
        <f t="shared" si="2"/>
        <v>104</v>
      </c>
      <c r="M105" s="6" t="s">
        <v>71</v>
      </c>
      <c r="N105" s="7">
        <f t="shared" si="3"/>
        <v>104</v>
      </c>
      <c r="O105" s="6">
        <v>2</v>
      </c>
      <c r="P105" s="6" t="s">
        <v>72</v>
      </c>
      <c r="Q105" s="6" t="s">
        <v>474</v>
      </c>
      <c r="R105" s="6"/>
      <c r="S105" s="6" t="s">
        <v>475</v>
      </c>
      <c r="T105" s="6" t="s">
        <v>475</v>
      </c>
      <c r="U105" s="50"/>
      <c r="V105" s="6"/>
      <c r="W105" s="52"/>
      <c r="X105" s="6"/>
      <c r="Y105" s="6" t="s">
        <v>232</v>
      </c>
      <c r="Z105" s="8" t="s">
        <v>77</v>
      </c>
      <c r="AA105" s="6" t="s">
        <v>476</v>
      </c>
      <c r="AB105" s="6" t="s">
        <v>79</v>
      </c>
      <c r="AC105" s="6" t="s">
        <v>80</v>
      </c>
      <c r="AD105" s="6" t="s">
        <v>81</v>
      </c>
      <c r="AE105" s="6"/>
      <c r="AF105" s="6"/>
      <c r="AG105" s="6" t="s">
        <v>82</v>
      </c>
      <c r="AH105" s="6"/>
      <c r="AI105" s="6"/>
      <c r="AJ105" s="6"/>
      <c r="AK105" s="1"/>
      <c r="AL105"/>
      <c r="AM105" s="1">
        <v>1</v>
      </c>
      <c r="AN105" s="1" t="str">
        <f>VLOOKUP(S105,'breaks 2014'!$C$19:$H$317,3,FALSE)</f>
        <v>educ LLL</v>
      </c>
      <c r="AO105" s="1"/>
      <c r="AP105" s="1"/>
      <c r="AQ105" s="6" t="s">
        <v>471</v>
      </c>
      <c r="AR105" s="6" t="s">
        <v>84</v>
      </c>
      <c r="AS105" s="6" t="s">
        <v>129</v>
      </c>
      <c r="AT105" s="6" t="s">
        <v>98</v>
      </c>
      <c r="AU105" s="6" t="s">
        <v>121</v>
      </c>
      <c r="AV105" s="6" t="s">
        <v>396</v>
      </c>
      <c r="AW105" s="6" t="s">
        <v>472</v>
      </c>
      <c r="AX105" s="6"/>
      <c r="AY105" s="6"/>
      <c r="BQ105" s="100"/>
    </row>
    <row r="106" spans="1:69" ht="11.25" customHeight="1" x14ac:dyDescent="0.2">
      <c r="A106" s="4" t="str">
        <f>LEFT(IndicatorsTable[[#This Row],[INDICATOR_CODE]],IF(ISERROR(FIND(".",IndicatorsTable[[#This Row],[INDICATOR_CODE]],6)),FIND(".",IndicatorsTable[[#This Row],[INDICATOR_CODE]]),FIND(".",IndicatorsTable[[#This Row],[INDICATOR_CODE]],6))-1)</f>
        <v>PA1b</v>
      </c>
      <c r="B106" s="5" t="str">
        <f>RIGHT(IndicatorsTable[[#This Row],[INDICATOR_CODE]],LEN(IndicatorsTable[[#This Row],[INDICATOR_CODE]])-IF(ISERROR(FIND(".",IndicatorsTable[[#This Row],[INDICATOR_CODE]],6)),FIND(".",IndicatorsTable[[#This Row],[INDICATOR_CODE]]),FIND(".",IndicatorsTable[[#This Row],[INDICATOR_CODE]],6)))</f>
        <v>C2</v>
      </c>
      <c r="C106" s="5" t="str">
        <f>IF(LEFT(IndicatorsTable[[#This Row],[OS_NB_CODE]],1)="O","Overall",IF(LEFT(IndicatorsTable[[#This Row],[OS_NB_CODE]],1)="S","Subindicator",IF(IndicatorsTable[[#This Row],[IFMAIN]] ="Main","Main",IF(LEFT(IndicatorsTable[[#This Row],[OS_NB_CODE]],1)="C","Context",""))))</f>
        <v>Context</v>
      </c>
      <c r="D106" s="6" t="s">
        <v>89</v>
      </c>
      <c r="E106" s="6" t="str">
        <f>IF(IndicatorsTable[[#This Row],[OS_NB_CODE]]="O1",VLOOKUP(IndicatorsTable[[#This Row],[POLICY_CODE]],Table7[#All],2,FALSE),"")</f>
        <v/>
      </c>
      <c r="F106" s="6" t="str">
        <f>IF(IndicatorsTable[[#This Row],[OS_NB_CODE]]="O1",VLOOKUP(IndicatorsTable[[#This Row],[POLICY_CODE]],Table7[#All],3,FALSE),"")</f>
        <v/>
      </c>
      <c r="G106" s="6" t="s">
        <v>466</v>
      </c>
      <c r="H106" s="6" t="s">
        <v>477</v>
      </c>
      <c r="I106" s="6" t="str">
        <f>IndicatorsTable[[#This Row],[INDICATOR_CODE]]&amp;"."&amp;IndicatorsTable[[#This Row],[SUBPOLICY_CODE]]</f>
        <v>PA1b.C2.low.F</v>
      </c>
      <c r="J106" s="6"/>
      <c r="K106" s="6"/>
      <c r="L106" s="7">
        <f t="shared" si="2"/>
        <v>105</v>
      </c>
      <c r="M106" s="6" t="s">
        <v>71</v>
      </c>
      <c r="N106" s="7">
        <f t="shared" si="3"/>
        <v>105</v>
      </c>
      <c r="O106" s="6">
        <v>2</v>
      </c>
      <c r="P106" s="6" t="s">
        <v>72</v>
      </c>
      <c r="Q106" s="6" t="s">
        <v>478</v>
      </c>
      <c r="R106" s="6"/>
      <c r="S106" s="6" t="s">
        <v>479</v>
      </c>
      <c r="T106" s="6" t="s">
        <v>479</v>
      </c>
      <c r="U106" s="50"/>
      <c r="V106" s="6"/>
      <c r="W106" s="52"/>
      <c r="X106" s="6"/>
      <c r="Y106" s="6" t="s">
        <v>232</v>
      </c>
      <c r="Z106" s="8" t="s">
        <v>77</v>
      </c>
      <c r="AA106" s="6" t="s">
        <v>480</v>
      </c>
      <c r="AB106" s="6" t="s">
        <v>79</v>
      </c>
      <c r="AC106" s="6" t="s">
        <v>80</v>
      </c>
      <c r="AD106" s="6" t="s">
        <v>81</v>
      </c>
      <c r="AE106" s="6"/>
      <c r="AF106" s="6"/>
      <c r="AG106" s="6" t="s">
        <v>82</v>
      </c>
      <c r="AH106" s="6"/>
      <c r="AI106" s="6"/>
      <c r="AJ106" s="6"/>
      <c r="AK106" s="1"/>
      <c r="AL106"/>
      <c r="AM106" s="1">
        <v>1</v>
      </c>
      <c r="AN106" s="1" t="str">
        <f>VLOOKUP(S106,'breaks 2014'!$C$19:$H$317,3,FALSE)</f>
        <v>educ LLL</v>
      </c>
      <c r="AO106" s="1"/>
      <c r="AP106" s="1"/>
      <c r="AQ106" s="6" t="s">
        <v>471</v>
      </c>
      <c r="AR106" s="6" t="s">
        <v>84</v>
      </c>
      <c r="AS106" s="6" t="s">
        <v>129</v>
      </c>
      <c r="AT106" s="6" t="s">
        <v>104</v>
      </c>
      <c r="AU106" s="6" t="s">
        <v>121</v>
      </c>
      <c r="AV106" s="6" t="s">
        <v>396</v>
      </c>
      <c r="AW106" s="6" t="s">
        <v>472</v>
      </c>
      <c r="AX106" s="6"/>
      <c r="AY106" s="6"/>
      <c r="BQ106" s="100"/>
    </row>
    <row r="107" spans="1:69" ht="11.25" customHeight="1" x14ac:dyDescent="0.2">
      <c r="A107" s="4" t="str">
        <f>LEFT(IndicatorsTable[[#This Row],[INDICATOR_CODE]],IF(ISERROR(FIND(".",IndicatorsTable[[#This Row],[INDICATOR_CODE]],6)),FIND(".",IndicatorsTable[[#This Row],[INDICATOR_CODE]]),FIND(".",IndicatorsTable[[#This Row],[INDICATOR_CODE]],6))-1)</f>
        <v>PA1b</v>
      </c>
      <c r="B107" s="5" t="str">
        <f>RIGHT(IndicatorsTable[[#This Row],[INDICATOR_CODE]],LEN(IndicatorsTable[[#This Row],[INDICATOR_CODE]])-IF(ISERROR(FIND(".",IndicatorsTable[[#This Row],[INDICATOR_CODE]],6)),FIND(".",IndicatorsTable[[#This Row],[INDICATOR_CODE]]),FIND(".",IndicatorsTable[[#This Row],[INDICATOR_CODE]],6)))</f>
        <v>C2</v>
      </c>
      <c r="C107" s="5" t="str">
        <f>IF(LEFT(IndicatorsTable[[#This Row],[OS_NB_CODE]],1)="O","Overall",IF(LEFT(IndicatorsTable[[#This Row],[OS_NB_CODE]],1)="S","Subindicator",IF(IndicatorsTable[[#This Row],[IFMAIN]] ="Main","Main",IF(LEFT(IndicatorsTable[[#This Row],[OS_NB_CODE]],1)="C","Context",""))))</f>
        <v>Context</v>
      </c>
      <c r="D107" s="6" t="s">
        <v>89</v>
      </c>
      <c r="E107" s="6" t="str">
        <f>IF(IndicatorsTable[[#This Row],[OS_NB_CODE]]="O1",VLOOKUP(IndicatorsTable[[#This Row],[POLICY_CODE]],Table7[#All],2,FALSE),"")</f>
        <v/>
      </c>
      <c r="F107" s="6" t="str">
        <f>IF(IndicatorsTable[[#This Row],[OS_NB_CODE]]="O1",VLOOKUP(IndicatorsTable[[#This Row],[POLICY_CODE]],Table7[#All],3,FALSE),"")</f>
        <v/>
      </c>
      <c r="G107" s="6" t="s">
        <v>466</v>
      </c>
      <c r="H107" s="6" t="s">
        <v>481</v>
      </c>
      <c r="I107" s="6" t="str">
        <f>IndicatorsTable[[#This Row],[INDICATOR_CODE]]&amp;"."&amp;IndicatorsTable[[#This Row],[SUBPOLICY_CODE]]</f>
        <v>PA1b.C2.med-high.T</v>
      </c>
      <c r="J107" s="6"/>
      <c r="K107" s="6"/>
      <c r="L107" s="7">
        <f t="shared" si="2"/>
        <v>106</v>
      </c>
      <c r="M107" s="6" t="s">
        <v>71</v>
      </c>
      <c r="N107" s="7">
        <f t="shared" si="3"/>
        <v>106</v>
      </c>
      <c r="O107" s="6">
        <v>2</v>
      </c>
      <c r="P107" s="6" t="s">
        <v>72</v>
      </c>
      <c r="Q107" s="6" t="s">
        <v>482</v>
      </c>
      <c r="R107" s="6"/>
      <c r="S107" s="6" t="s">
        <v>483</v>
      </c>
      <c r="T107" s="6" t="s">
        <v>483</v>
      </c>
      <c r="U107" s="50"/>
      <c r="V107" s="6"/>
      <c r="W107" s="52"/>
      <c r="X107" s="6"/>
      <c r="Y107" s="6" t="s">
        <v>232</v>
      </c>
      <c r="Z107" s="8" t="s">
        <v>77</v>
      </c>
      <c r="AA107" s="6" t="s">
        <v>484</v>
      </c>
      <c r="AB107" s="6" t="s">
        <v>79</v>
      </c>
      <c r="AC107" s="6" t="s">
        <v>80</v>
      </c>
      <c r="AD107" s="6" t="s">
        <v>81</v>
      </c>
      <c r="AE107" s="6"/>
      <c r="AF107" s="6"/>
      <c r="AG107" s="6" t="s">
        <v>82</v>
      </c>
      <c r="AH107" s="6"/>
      <c r="AI107" s="6"/>
      <c r="AJ107" s="6"/>
      <c r="AK107" s="1"/>
      <c r="AL107"/>
      <c r="AM107" s="1">
        <v>1</v>
      </c>
      <c r="AN107" s="1" t="str">
        <f>VLOOKUP(S107,'breaks 2014'!$C$19:$H$317,3,FALSE)</f>
        <v>educ LLL</v>
      </c>
      <c r="AO107" s="1"/>
      <c r="AP107" s="1"/>
      <c r="AQ107" s="6" t="s">
        <v>471</v>
      </c>
      <c r="AR107" s="6" t="s">
        <v>84</v>
      </c>
      <c r="AS107" s="6" t="s">
        <v>485</v>
      </c>
      <c r="AT107" s="6" t="s">
        <v>85</v>
      </c>
      <c r="AU107" s="6" t="s">
        <v>121</v>
      </c>
      <c r="AV107" s="6" t="s">
        <v>396</v>
      </c>
      <c r="AW107" s="6" t="s">
        <v>472</v>
      </c>
      <c r="AX107" s="6"/>
      <c r="AY107" s="6"/>
      <c r="BQ107" s="100"/>
    </row>
    <row r="108" spans="1:69" ht="11.25" customHeight="1" x14ac:dyDescent="0.2">
      <c r="A108" s="4" t="str">
        <f>LEFT(IndicatorsTable[[#This Row],[INDICATOR_CODE]],IF(ISERROR(FIND(".",IndicatorsTable[[#This Row],[INDICATOR_CODE]],6)),FIND(".",IndicatorsTable[[#This Row],[INDICATOR_CODE]]),FIND(".",IndicatorsTable[[#This Row],[INDICATOR_CODE]],6))-1)</f>
        <v>PA1b</v>
      </c>
      <c r="B108" s="5" t="str">
        <f>RIGHT(IndicatorsTable[[#This Row],[INDICATOR_CODE]],LEN(IndicatorsTable[[#This Row],[INDICATOR_CODE]])-IF(ISERROR(FIND(".",IndicatorsTable[[#This Row],[INDICATOR_CODE]],6)),FIND(".",IndicatorsTable[[#This Row],[INDICATOR_CODE]]),FIND(".",IndicatorsTable[[#This Row],[INDICATOR_CODE]],6)))</f>
        <v>C2</v>
      </c>
      <c r="C108" s="5" t="str">
        <f>IF(LEFT(IndicatorsTable[[#This Row],[OS_NB_CODE]],1)="O","Overall",IF(LEFT(IndicatorsTable[[#This Row],[OS_NB_CODE]],1)="S","Subindicator",IF(IndicatorsTable[[#This Row],[IFMAIN]] ="Main","Main",IF(LEFT(IndicatorsTable[[#This Row],[OS_NB_CODE]],1)="C","Context",""))))</f>
        <v>Context</v>
      </c>
      <c r="D108" s="6" t="s">
        <v>89</v>
      </c>
      <c r="E108" s="6" t="str">
        <f>IF(IndicatorsTable[[#This Row],[OS_NB_CODE]]="O1",VLOOKUP(IndicatorsTable[[#This Row],[POLICY_CODE]],Table7[#All],2,FALSE),"")</f>
        <v/>
      </c>
      <c r="F108" s="6" t="str">
        <f>IF(IndicatorsTable[[#This Row],[OS_NB_CODE]]="O1",VLOOKUP(IndicatorsTable[[#This Row],[POLICY_CODE]],Table7[#All],3,FALSE),"")</f>
        <v/>
      </c>
      <c r="G108" s="6" t="s">
        <v>466</v>
      </c>
      <c r="H108" s="6" t="s">
        <v>486</v>
      </c>
      <c r="I108" s="6" t="str">
        <f>IndicatorsTable[[#This Row],[INDICATOR_CODE]]&amp;"."&amp;IndicatorsTable[[#This Row],[SUBPOLICY_CODE]]</f>
        <v>PA1b.C2.med-high.M</v>
      </c>
      <c r="J108" s="6"/>
      <c r="K108" s="6"/>
      <c r="L108" s="7">
        <f t="shared" si="2"/>
        <v>107</v>
      </c>
      <c r="M108" s="6" t="s">
        <v>71</v>
      </c>
      <c r="N108" s="7">
        <f t="shared" si="3"/>
        <v>107</v>
      </c>
      <c r="O108" s="6">
        <v>2</v>
      </c>
      <c r="P108" s="6" t="s">
        <v>72</v>
      </c>
      <c r="Q108" s="6" t="s">
        <v>487</v>
      </c>
      <c r="R108" s="6"/>
      <c r="S108" s="6" t="s">
        <v>488</v>
      </c>
      <c r="T108" s="6" t="s">
        <v>488</v>
      </c>
      <c r="U108" s="50"/>
      <c r="V108" s="6"/>
      <c r="W108" s="52"/>
      <c r="X108" s="6"/>
      <c r="Y108" s="6" t="s">
        <v>232</v>
      </c>
      <c r="Z108" s="8" t="s">
        <v>77</v>
      </c>
      <c r="AA108" s="6" t="s">
        <v>489</v>
      </c>
      <c r="AB108" s="6" t="s">
        <v>79</v>
      </c>
      <c r="AC108" s="6" t="s">
        <v>80</v>
      </c>
      <c r="AD108" s="6" t="s">
        <v>81</v>
      </c>
      <c r="AE108" s="6"/>
      <c r="AF108" s="6"/>
      <c r="AG108" s="6" t="s">
        <v>82</v>
      </c>
      <c r="AH108" s="6"/>
      <c r="AI108" s="6"/>
      <c r="AJ108" s="6"/>
      <c r="AK108" s="1"/>
      <c r="AL108"/>
      <c r="AM108" s="1">
        <v>1</v>
      </c>
      <c r="AN108" s="1" t="str">
        <f>VLOOKUP(S108,'breaks 2014'!$C$19:$H$317,3,FALSE)</f>
        <v>educ LLL</v>
      </c>
      <c r="AO108" s="1"/>
      <c r="AP108" s="1"/>
      <c r="AQ108" s="6" t="s">
        <v>471</v>
      </c>
      <c r="AR108" s="6" t="s">
        <v>84</v>
      </c>
      <c r="AS108" s="6" t="s">
        <v>485</v>
      </c>
      <c r="AT108" s="6" t="s">
        <v>98</v>
      </c>
      <c r="AU108" s="6" t="s">
        <v>121</v>
      </c>
      <c r="AV108" s="6" t="s">
        <v>396</v>
      </c>
      <c r="AW108" s="6" t="s">
        <v>472</v>
      </c>
      <c r="AX108" s="6"/>
      <c r="AY108" s="6"/>
      <c r="BQ108" s="100"/>
    </row>
    <row r="109" spans="1:69" ht="11.25" customHeight="1" x14ac:dyDescent="0.2">
      <c r="A109" s="4" t="str">
        <f>LEFT(IndicatorsTable[[#This Row],[INDICATOR_CODE]],IF(ISERROR(FIND(".",IndicatorsTable[[#This Row],[INDICATOR_CODE]],6)),FIND(".",IndicatorsTable[[#This Row],[INDICATOR_CODE]]),FIND(".",IndicatorsTable[[#This Row],[INDICATOR_CODE]],6))-1)</f>
        <v>PA1b</v>
      </c>
      <c r="B109" s="5" t="str">
        <f>RIGHT(IndicatorsTable[[#This Row],[INDICATOR_CODE]],LEN(IndicatorsTable[[#This Row],[INDICATOR_CODE]])-IF(ISERROR(FIND(".",IndicatorsTable[[#This Row],[INDICATOR_CODE]],6)),FIND(".",IndicatorsTable[[#This Row],[INDICATOR_CODE]]),FIND(".",IndicatorsTable[[#This Row],[INDICATOR_CODE]],6)))</f>
        <v>C2</v>
      </c>
      <c r="C109" s="5" t="str">
        <f>IF(LEFT(IndicatorsTable[[#This Row],[OS_NB_CODE]],1)="O","Overall",IF(LEFT(IndicatorsTable[[#This Row],[OS_NB_CODE]],1)="S","Subindicator",IF(IndicatorsTable[[#This Row],[IFMAIN]] ="Main","Main",IF(LEFT(IndicatorsTable[[#This Row],[OS_NB_CODE]],1)="C","Context",""))))</f>
        <v>Context</v>
      </c>
      <c r="D109" s="6" t="s">
        <v>89</v>
      </c>
      <c r="E109" s="6" t="str">
        <f>IF(IndicatorsTable[[#This Row],[OS_NB_CODE]]="O1",VLOOKUP(IndicatorsTable[[#This Row],[POLICY_CODE]],Table7[#All],2,FALSE),"")</f>
        <v/>
      </c>
      <c r="F109" s="6" t="str">
        <f>IF(IndicatorsTable[[#This Row],[OS_NB_CODE]]="O1",VLOOKUP(IndicatorsTable[[#This Row],[POLICY_CODE]],Table7[#All],3,FALSE),"")</f>
        <v/>
      </c>
      <c r="G109" s="6" t="s">
        <v>466</v>
      </c>
      <c r="H109" s="6" t="s">
        <v>490</v>
      </c>
      <c r="I109" s="6" t="str">
        <f>IndicatorsTable[[#This Row],[INDICATOR_CODE]]&amp;"."&amp;IndicatorsTable[[#This Row],[SUBPOLICY_CODE]]</f>
        <v>PA1b.C2.med-high.F</v>
      </c>
      <c r="J109" s="6"/>
      <c r="K109" s="6"/>
      <c r="L109" s="7">
        <f t="shared" si="2"/>
        <v>108</v>
      </c>
      <c r="M109" s="6" t="s">
        <v>71</v>
      </c>
      <c r="N109" s="7">
        <f t="shared" si="3"/>
        <v>108</v>
      </c>
      <c r="O109" s="6">
        <v>2</v>
      </c>
      <c r="P109" s="6" t="s">
        <v>72</v>
      </c>
      <c r="Q109" s="6" t="s">
        <v>491</v>
      </c>
      <c r="R109" s="6"/>
      <c r="S109" s="6" t="s">
        <v>492</v>
      </c>
      <c r="T109" s="6" t="s">
        <v>492</v>
      </c>
      <c r="U109" s="50"/>
      <c r="V109" s="6"/>
      <c r="W109" s="52"/>
      <c r="X109" s="6"/>
      <c r="Y109" s="6" t="s">
        <v>232</v>
      </c>
      <c r="Z109" s="8" t="s">
        <v>77</v>
      </c>
      <c r="AA109" s="6" t="s">
        <v>493</v>
      </c>
      <c r="AB109" s="6" t="s">
        <v>79</v>
      </c>
      <c r="AC109" s="6" t="s">
        <v>80</v>
      </c>
      <c r="AD109" s="6" t="s">
        <v>81</v>
      </c>
      <c r="AE109" s="6"/>
      <c r="AF109" s="6"/>
      <c r="AG109" s="6" t="s">
        <v>82</v>
      </c>
      <c r="AH109" s="6"/>
      <c r="AI109" s="6"/>
      <c r="AJ109" s="6"/>
      <c r="AK109" s="1"/>
      <c r="AL109"/>
      <c r="AM109" s="1">
        <v>1</v>
      </c>
      <c r="AN109" s="1" t="str">
        <f>VLOOKUP(S109,'breaks 2014'!$C$19:$H$317,3,FALSE)</f>
        <v>educ LLL</v>
      </c>
      <c r="AO109" s="1"/>
      <c r="AP109" s="1"/>
      <c r="AQ109" s="6" t="s">
        <v>471</v>
      </c>
      <c r="AR109" s="6" t="s">
        <v>84</v>
      </c>
      <c r="AS109" s="6" t="s">
        <v>485</v>
      </c>
      <c r="AT109" s="6" t="s">
        <v>104</v>
      </c>
      <c r="AU109" s="6" t="s">
        <v>121</v>
      </c>
      <c r="AV109" s="6" t="s">
        <v>396</v>
      </c>
      <c r="AW109" s="6" t="s">
        <v>472</v>
      </c>
      <c r="AX109" s="6"/>
      <c r="AY109" s="6"/>
      <c r="BQ109" s="100"/>
    </row>
    <row r="110" spans="1:69" ht="11.25" customHeight="1" x14ac:dyDescent="0.2">
      <c r="A110" s="4" t="str">
        <f>LEFT(IndicatorsTable[[#This Row],[INDICATOR_CODE]],IF(ISERROR(FIND(".",IndicatorsTable[[#This Row],[INDICATOR_CODE]],6)),FIND(".",IndicatorsTable[[#This Row],[INDICATOR_CODE]]),FIND(".",IndicatorsTable[[#This Row],[INDICATOR_CODE]],6))-1)</f>
        <v>PA1b</v>
      </c>
      <c r="B110" s="5" t="str">
        <f>RIGHT(IndicatorsTable[[#This Row],[INDICATOR_CODE]],LEN(IndicatorsTable[[#This Row],[INDICATOR_CODE]])-IF(ISERROR(FIND(".",IndicatorsTable[[#This Row],[INDICATOR_CODE]],6)),FIND(".",IndicatorsTable[[#This Row],[INDICATOR_CODE]]),FIND(".",IndicatorsTable[[#This Row],[INDICATOR_CODE]],6)))</f>
        <v>C3</v>
      </c>
      <c r="C110" s="5" t="str">
        <f>IF(LEFT(IndicatorsTable[[#This Row],[OS_NB_CODE]],1)="O","Overall",IF(LEFT(IndicatorsTable[[#This Row],[OS_NB_CODE]],1)="S","Subindicator",IF(IndicatorsTable[[#This Row],[IFMAIN]] ="Main","Main",IF(LEFT(IndicatorsTable[[#This Row],[OS_NB_CODE]],1)="C","Context",""))))</f>
        <v>Context</v>
      </c>
      <c r="D110" s="6" t="s">
        <v>89</v>
      </c>
      <c r="E110" s="6" t="str">
        <f>IF(IndicatorsTable[[#This Row],[OS_NB_CODE]]="O1",VLOOKUP(IndicatorsTable[[#This Row],[POLICY_CODE]],Table7[#All],2,FALSE),"")</f>
        <v/>
      </c>
      <c r="F110" s="6" t="str">
        <f>IF(IndicatorsTable[[#This Row],[OS_NB_CODE]]="O1",VLOOKUP(IndicatorsTable[[#This Row],[POLICY_CODE]],Table7[#All],3,FALSE),"")</f>
        <v/>
      </c>
      <c r="G110" s="6" t="s">
        <v>494</v>
      </c>
      <c r="H110" s="6" t="s">
        <v>495</v>
      </c>
      <c r="I110" s="6" t="str">
        <f>IndicatorsTable[[#This Row],[INDICATOR_CODE]]&amp;"."&amp;IndicatorsTable[[#This Row],[SUBPOLICY_CODE]]</f>
        <v>PA1b.C3.une.M</v>
      </c>
      <c r="J110" s="6"/>
      <c r="K110" s="6"/>
      <c r="L110" s="7">
        <f t="shared" si="2"/>
        <v>109</v>
      </c>
      <c r="M110" s="6" t="s">
        <v>71</v>
      </c>
      <c r="N110" s="7">
        <f t="shared" si="3"/>
        <v>109</v>
      </c>
      <c r="O110" s="6">
        <v>2</v>
      </c>
      <c r="P110" s="6" t="s">
        <v>72</v>
      </c>
      <c r="Q110" s="6" t="s">
        <v>496</v>
      </c>
      <c r="R110" s="6"/>
      <c r="S110" s="6" t="s">
        <v>497</v>
      </c>
      <c r="T110" s="6" t="s">
        <v>497</v>
      </c>
      <c r="U110" s="50"/>
      <c r="V110" s="6"/>
      <c r="W110" s="52"/>
      <c r="X110" s="6"/>
      <c r="Y110" s="6" t="s">
        <v>232</v>
      </c>
      <c r="Z110" s="8" t="s">
        <v>77</v>
      </c>
      <c r="AA110" s="6" t="s">
        <v>190</v>
      </c>
      <c r="AB110" s="6" t="s">
        <v>79</v>
      </c>
      <c r="AC110" s="6" t="s">
        <v>80</v>
      </c>
      <c r="AD110" s="6" t="s">
        <v>81</v>
      </c>
      <c r="AE110" s="6"/>
      <c r="AF110" s="6"/>
      <c r="AG110" s="6" t="s">
        <v>82</v>
      </c>
      <c r="AH110" s="6"/>
      <c r="AI110" s="6"/>
      <c r="AJ110" s="6"/>
      <c r="AK110" s="1"/>
      <c r="AL110"/>
      <c r="AM110" s="1">
        <v>1</v>
      </c>
      <c r="AN110" s="1" t="str">
        <f>VLOOKUP(S110,'breaks 2014'!$C$19:$H$317,3,FALSE)</f>
        <v>LLL</v>
      </c>
      <c r="AO110" s="1"/>
      <c r="AP110" s="1"/>
      <c r="AQ110" s="6" t="s">
        <v>395</v>
      </c>
      <c r="AR110" s="6" t="s">
        <v>84</v>
      </c>
      <c r="AS110" s="6" t="s">
        <v>98</v>
      </c>
      <c r="AT110" s="6" t="s">
        <v>121</v>
      </c>
      <c r="AU110" s="6" t="s">
        <v>425</v>
      </c>
      <c r="AV110" s="6" t="s">
        <v>163</v>
      </c>
      <c r="AW110" s="6" t="s">
        <v>397</v>
      </c>
      <c r="AX110" s="6"/>
      <c r="AY110" s="6"/>
      <c r="BQ110" s="100"/>
    </row>
    <row r="111" spans="1:69" ht="11.25" customHeight="1" x14ac:dyDescent="0.2">
      <c r="A111" s="4" t="str">
        <f>LEFT(IndicatorsTable[[#This Row],[INDICATOR_CODE]],IF(ISERROR(FIND(".",IndicatorsTable[[#This Row],[INDICATOR_CODE]],6)),FIND(".",IndicatorsTable[[#This Row],[INDICATOR_CODE]]),FIND(".",IndicatorsTable[[#This Row],[INDICATOR_CODE]],6))-1)</f>
        <v>PA1b</v>
      </c>
      <c r="B111" s="5" t="str">
        <f>RIGHT(IndicatorsTable[[#This Row],[INDICATOR_CODE]],LEN(IndicatorsTable[[#This Row],[INDICATOR_CODE]])-IF(ISERROR(FIND(".",IndicatorsTable[[#This Row],[INDICATOR_CODE]],6)),FIND(".",IndicatorsTable[[#This Row],[INDICATOR_CODE]]),FIND(".",IndicatorsTable[[#This Row],[INDICATOR_CODE]],6)))</f>
        <v>C3</v>
      </c>
      <c r="C111" s="5" t="str">
        <f>IF(LEFT(IndicatorsTable[[#This Row],[OS_NB_CODE]],1)="O","Overall",IF(LEFT(IndicatorsTable[[#This Row],[OS_NB_CODE]],1)="S","Subindicator",IF(IndicatorsTable[[#This Row],[IFMAIN]] ="Main","Main",IF(LEFT(IndicatorsTable[[#This Row],[OS_NB_CODE]],1)="C","Context",""))))</f>
        <v>Context</v>
      </c>
      <c r="D111" s="6" t="s">
        <v>89</v>
      </c>
      <c r="E111" s="6" t="str">
        <f>IF(IndicatorsTable[[#This Row],[OS_NB_CODE]]="O1",VLOOKUP(IndicatorsTable[[#This Row],[POLICY_CODE]],Table7[#All],2,FALSE),"")</f>
        <v/>
      </c>
      <c r="F111" s="6" t="str">
        <f>IF(IndicatorsTable[[#This Row],[OS_NB_CODE]]="O1",VLOOKUP(IndicatorsTable[[#This Row],[POLICY_CODE]],Table7[#All],3,FALSE),"")</f>
        <v/>
      </c>
      <c r="G111" s="6" t="s">
        <v>494</v>
      </c>
      <c r="H111" s="6" t="s">
        <v>498</v>
      </c>
      <c r="I111" s="6" t="str">
        <f>IndicatorsTable[[#This Row],[INDICATOR_CODE]]&amp;"."&amp;IndicatorsTable[[#This Row],[SUBPOLICY_CODE]]</f>
        <v>PA1b.C3.une.F</v>
      </c>
      <c r="J111" s="6"/>
      <c r="K111" s="6"/>
      <c r="L111" s="7">
        <f t="shared" si="2"/>
        <v>110</v>
      </c>
      <c r="M111" s="6" t="s">
        <v>71</v>
      </c>
      <c r="N111" s="7">
        <f t="shared" si="3"/>
        <v>110</v>
      </c>
      <c r="O111" s="6">
        <v>2</v>
      </c>
      <c r="P111" s="6" t="s">
        <v>72</v>
      </c>
      <c r="Q111" s="6" t="s">
        <v>499</v>
      </c>
      <c r="R111" s="6"/>
      <c r="S111" s="6" t="s">
        <v>500</v>
      </c>
      <c r="T111" s="6" t="s">
        <v>500</v>
      </c>
      <c r="U111" s="50"/>
      <c r="V111" s="6"/>
      <c r="W111" s="52"/>
      <c r="X111" s="6"/>
      <c r="Y111" s="6" t="s">
        <v>232</v>
      </c>
      <c r="Z111" s="8" t="s">
        <v>77</v>
      </c>
      <c r="AA111" s="6" t="s">
        <v>213</v>
      </c>
      <c r="AB111" s="6" t="s">
        <v>79</v>
      </c>
      <c r="AC111" s="6" t="s">
        <v>80</v>
      </c>
      <c r="AD111" s="6" t="s">
        <v>81</v>
      </c>
      <c r="AE111" s="6"/>
      <c r="AF111" s="6"/>
      <c r="AG111" s="6" t="s">
        <v>82</v>
      </c>
      <c r="AH111" s="6"/>
      <c r="AI111" s="6"/>
      <c r="AJ111" s="6"/>
      <c r="AK111" s="1"/>
      <c r="AL111"/>
      <c r="AM111" s="1">
        <v>1</v>
      </c>
      <c r="AN111" s="1" t="str">
        <f>VLOOKUP(S111,'breaks 2014'!$C$19:$H$317,3,FALSE)</f>
        <v>LLL</v>
      </c>
      <c r="AO111" s="1"/>
      <c r="AP111" s="1"/>
      <c r="AQ111" s="6" t="s">
        <v>395</v>
      </c>
      <c r="AR111" s="6" t="s">
        <v>84</v>
      </c>
      <c r="AS111" s="6" t="s">
        <v>104</v>
      </c>
      <c r="AT111" s="6" t="s">
        <v>121</v>
      </c>
      <c r="AU111" s="6" t="s">
        <v>425</v>
      </c>
      <c r="AV111" s="6" t="s">
        <v>163</v>
      </c>
      <c r="AW111" s="6" t="s">
        <v>397</v>
      </c>
      <c r="AX111" s="6"/>
      <c r="AY111" s="6"/>
      <c r="BQ111" s="100"/>
    </row>
    <row r="112" spans="1:69" s="101" customFormat="1" ht="11.25" customHeight="1" x14ac:dyDescent="0.2">
      <c r="A112" s="101" t="s">
        <v>2691</v>
      </c>
      <c r="B112" s="101" t="s">
        <v>3078</v>
      </c>
      <c r="C112" s="101" t="s">
        <v>3238</v>
      </c>
      <c r="D112" s="101" t="s">
        <v>89</v>
      </c>
      <c r="E112" s="101" t="s">
        <v>2947</v>
      </c>
      <c r="F112" s="101" t="s">
        <v>2947</v>
      </c>
      <c r="G112" s="101" t="s">
        <v>3239</v>
      </c>
      <c r="H112" s="101" t="s">
        <v>495</v>
      </c>
      <c r="I112" s="101" t="str">
        <f>G112&amp;"."&amp;H112</f>
        <v>PA1b.C3.n.une.M</v>
      </c>
      <c r="L112" s="7">
        <f t="shared" si="2"/>
        <v>111</v>
      </c>
      <c r="M112" s="101" t="s">
        <v>71</v>
      </c>
      <c r="N112" s="7">
        <f t="shared" si="3"/>
        <v>111</v>
      </c>
      <c r="O112" s="101">
        <v>2</v>
      </c>
      <c r="P112" s="101" t="s">
        <v>72</v>
      </c>
      <c r="Q112" s="101" t="s">
        <v>3240</v>
      </c>
      <c r="S112" s="101" t="s">
        <v>3241</v>
      </c>
      <c r="T112" s="101" t="s">
        <v>3241</v>
      </c>
      <c r="Y112" s="101" t="s">
        <v>232</v>
      </c>
      <c r="Z112" s="101" t="s">
        <v>77</v>
      </c>
      <c r="AA112" s="101" t="s">
        <v>3228</v>
      </c>
      <c r="AB112" s="101" t="s">
        <v>79</v>
      </c>
      <c r="AC112" s="101" t="s">
        <v>80</v>
      </c>
      <c r="AD112" s="101" t="s">
        <v>81</v>
      </c>
      <c r="AG112" s="101" t="s">
        <v>82</v>
      </c>
      <c r="AM112" s="101">
        <v>1</v>
      </c>
      <c r="AN112" s="101" t="s">
        <v>3061</v>
      </c>
      <c r="AQ112" s="101" t="s">
        <v>395</v>
      </c>
      <c r="AR112" s="101" t="s">
        <v>84</v>
      </c>
      <c r="AS112" s="101" t="s">
        <v>98</v>
      </c>
      <c r="AT112" s="101" t="s">
        <v>121</v>
      </c>
      <c r="AU112" s="101" t="s">
        <v>425</v>
      </c>
      <c r="AV112" s="101" t="s">
        <v>3224</v>
      </c>
      <c r="AW112" s="101" t="s">
        <v>397</v>
      </c>
      <c r="BQ112" s="101" t="s">
        <v>84</v>
      </c>
    </row>
    <row r="113" spans="1:69" s="101" customFormat="1" ht="11.25" customHeight="1" x14ac:dyDescent="0.2">
      <c r="A113" s="101" t="s">
        <v>2691</v>
      </c>
      <c r="B113" s="101" t="s">
        <v>3078</v>
      </c>
      <c r="C113" s="101" t="s">
        <v>3238</v>
      </c>
      <c r="D113" s="101" t="s">
        <v>89</v>
      </c>
      <c r="E113" s="101" t="s">
        <v>2947</v>
      </c>
      <c r="F113" s="101" t="s">
        <v>2947</v>
      </c>
      <c r="G113" s="101" t="s">
        <v>3239</v>
      </c>
      <c r="H113" s="101" t="s">
        <v>498</v>
      </c>
      <c r="I113" s="101" t="str">
        <f>G113&amp;"."&amp;H113</f>
        <v>PA1b.C3.n.une.F</v>
      </c>
      <c r="L113" s="7">
        <f t="shared" si="2"/>
        <v>112</v>
      </c>
      <c r="M113" s="101" t="s">
        <v>71</v>
      </c>
      <c r="N113" s="7">
        <f t="shared" si="3"/>
        <v>112</v>
      </c>
      <c r="O113" s="101">
        <v>2</v>
      </c>
      <c r="P113" s="101" t="s">
        <v>72</v>
      </c>
      <c r="Q113" s="101" t="s">
        <v>3242</v>
      </c>
      <c r="S113" s="101" t="s">
        <v>3243</v>
      </c>
      <c r="T113" s="101" t="s">
        <v>3243</v>
      </c>
      <c r="Y113" s="101" t="s">
        <v>232</v>
      </c>
      <c r="Z113" s="101" t="s">
        <v>77</v>
      </c>
      <c r="AA113" s="101" t="s">
        <v>3231</v>
      </c>
      <c r="AB113" s="101" t="s">
        <v>79</v>
      </c>
      <c r="AC113" s="101" t="s">
        <v>80</v>
      </c>
      <c r="AD113" s="101" t="s">
        <v>81</v>
      </c>
      <c r="AG113" s="101" t="s">
        <v>82</v>
      </c>
      <c r="AM113" s="101">
        <v>1</v>
      </c>
      <c r="AN113" s="101" t="s">
        <v>3061</v>
      </c>
      <c r="AQ113" s="101" t="s">
        <v>395</v>
      </c>
      <c r="AR113" s="101" t="s">
        <v>84</v>
      </c>
      <c r="AS113" s="101" t="s">
        <v>104</v>
      </c>
      <c r="AT113" s="101" t="s">
        <v>121</v>
      </c>
      <c r="AU113" s="101" t="s">
        <v>425</v>
      </c>
      <c r="AV113" s="101" t="s">
        <v>3224</v>
      </c>
      <c r="AW113" s="101" t="s">
        <v>397</v>
      </c>
      <c r="BQ113" s="101" t="s">
        <v>84</v>
      </c>
    </row>
    <row r="114" spans="1:69" s="101" customFormat="1" ht="11.25" customHeight="1" x14ac:dyDescent="0.2">
      <c r="A114" s="101" t="s">
        <v>2691</v>
      </c>
      <c r="B114" s="101" t="s">
        <v>3078</v>
      </c>
      <c r="C114" s="101" t="s">
        <v>3238</v>
      </c>
      <c r="D114" s="101" t="s">
        <v>89</v>
      </c>
      <c r="E114" s="101" t="s">
        <v>2947</v>
      </c>
      <c r="F114" s="101" t="s">
        <v>2947</v>
      </c>
      <c r="G114" s="101" t="s">
        <v>3239</v>
      </c>
      <c r="H114" s="101" t="s">
        <v>501</v>
      </c>
      <c r="I114" s="101" t="str">
        <f>G114&amp;"."&amp;H114</f>
        <v>PA1b.C3.n.inac.M</v>
      </c>
      <c r="L114" s="7">
        <f t="shared" si="2"/>
        <v>113</v>
      </c>
      <c r="M114" s="101" t="s">
        <v>71</v>
      </c>
      <c r="N114" s="7">
        <f t="shared" si="3"/>
        <v>113</v>
      </c>
      <c r="O114" s="101">
        <v>2</v>
      </c>
      <c r="P114" s="101" t="s">
        <v>72</v>
      </c>
      <c r="Q114" s="101" t="s">
        <v>3244</v>
      </c>
      <c r="S114" s="101" t="s">
        <v>3245</v>
      </c>
      <c r="T114" s="101" t="s">
        <v>3245</v>
      </c>
      <c r="Y114" s="101" t="s">
        <v>232</v>
      </c>
      <c r="Z114" s="101" t="s">
        <v>77</v>
      </c>
      <c r="AA114" s="101" t="s">
        <v>3228</v>
      </c>
      <c r="AB114" s="101" t="s">
        <v>79</v>
      </c>
      <c r="AC114" s="101" t="s">
        <v>80</v>
      </c>
      <c r="AD114" s="101" t="s">
        <v>81</v>
      </c>
      <c r="AG114" s="101" t="s">
        <v>82</v>
      </c>
      <c r="AM114" s="101">
        <v>1</v>
      </c>
      <c r="AN114" s="101" t="s">
        <v>3061</v>
      </c>
      <c r="AQ114" s="101" t="s">
        <v>395</v>
      </c>
      <c r="AR114" s="101" t="s">
        <v>84</v>
      </c>
      <c r="AS114" s="101" t="s">
        <v>98</v>
      </c>
      <c r="AT114" s="101" t="s">
        <v>121</v>
      </c>
      <c r="AU114" s="101" t="s">
        <v>429</v>
      </c>
      <c r="AV114" s="101" t="s">
        <v>3224</v>
      </c>
      <c r="AW114" s="101" t="s">
        <v>397</v>
      </c>
      <c r="BQ114" s="101" t="s">
        <v>84</v>
      </c>
    </row>
    <row r="115" spans="1:69" s="101" customFormat="1" ht="11.25" customHeight="1" x14ac:dyDescent="0.2">
      <c r="A115" s="101" t="s">
        <v>2691</v>
      </c>
      <c r="B115" s="101" t="s">
        <v>3078</v>
      </c>
      <c r="C115" s="101" t="s">
        <v>3238</v>
      </c>
      <c r="D115" s="101" t="s">
        <v>89</v>
      </c>
      <c r="E115" s="101" t="s">
        <v>2947</v>
      </c>
      <c r="F115" s="101" t="s">
        <v>2947</v>
      </c>
      <c r="G115" s="101" t="s">
        <v>3239</v>
      </c>
      <c r="H115" s="101" t="s">
        <v>504</v>
      </c>
      <c r="I115" s="101" t="str">
        <f>G115&amp;"."&amp;H115</f>
        <v>PA1b.C3.n.inac.F</v>
      </c>
      <c r="L115" s="7">
        <f t="shared" si="2"/>
        <v>114</v>
      </c>
      <c r="M115" s="101" t="s">
        <v>71</v>
      </c>
      <c r="N115" s="7">
        <f t="shared" si="3"/>
        <v>114</v>
      </c>
      <c r="O115" s="101">
        <v>2</v>
      </c>
      <c r="P115" s="101" t="s">
        <v>72</v>
      </c>
      <c r="Q115" s="101" t="s">
        <v>3246</v>
      </c>
      <c r="S115" s="101" t="s">
        <v>3247</v>
      </c>
      <c r="T115" s="101" t="s">
        <v>3247</v>
      </c>
      <c r="Y115" s="101" t="s">
        <v>232</v>
      </c>
      <c r="Z115" s="101" t="s">
        <v>77</v>
      </c>
      <c r="AA115" s="101" t="s">
        <v>3231</v>
      </c>
      <c r="AB115" s="101" t="s">
        <v>79</v>
      </c>
      <c r="AC115" s="101" t="s">
        <v>80</v>
      </c>
      <c r="AD115" s="101" t="s">
        <v>81</v>
      </c>
      <c r="AG115" s="101" t="s">
        <v>82</v>
      </c>
      <c r="AM115" s="101">
        <v>1</v>
      </c>
      <c r="AN115" s="101" t="s">
        <v>3061</v>
      </c>
      <c r="AQ115" s="101" t="s">
        <v>395</v>
      </c>
      <c r="AR115" s="101" t="s">
        <v>84</v>
      </c>
      <c r="AS115" s="101" t="s">
        <v>104</v>
      </c>
      <c r="AT115" s="101" t="s">
        <v>121</v>
      </c>
      <c r="AU115" s="101" t="s">
        <v>429</v>
      </c>
      <c r="AV115" s="101" t="s">
        <v>3224</v>
      </c>
      <c r="AW115" s="101" t="s">
        <v>397</v>
      </c>
      <c r="BQ115" s="101" t="s">
        <v>84</v>
      </c>
    </row>
    <row r="116" spans="1:69" ht="11.25" customHeight="1" x14ac:dyDescent="0.2">
      <c r="A116" s="4" t="str">
        <f>LEFT(IndicatorsTable[[#This Row],[INDICATOR_CODE]],IF(ISERROR(FIND(".",IndicatorsTable[[#This Row],[INDICATOR_CODE]],6)),FIND(".",IndicatorsTable[[#This Row],[INDICATOR_CODE]]),FIND(".",IndicatorsTable[[#This Row],[INDICATOR_CODE]],6))-1)</f>
        <v>PA1b</v>
      </c>
      <c r="B116" s="5" t="str">
        <f>RIGHT(IndicatorsTable[[#This Row],[INDICATOR_CODE]],LEN(IndicatorsTable[[#This Row],[INDICATOR_CODE]])-IF(ISERROR(FIND(".",IndicatorsTable[[#This Row],[INDICATOR_CODE]],6)),FIND(".",IndicatorsTable[[#This Row],[INDICATOR_CODE]]),FIND(".",IndicatorsTable[[#This Row],[INDICATOR_CODE]],6)))</f>
        <v>C3</v>
      </c>
      <c r="C116" s="5" t="str">
        <f>IF(LEFT(IndicatorsTable[[#This Row],[OS_NB_CODE]],1)="O","Overall",IF(LEFT(IndicatorsTable[[#This Row],[OS_NB_CODE]],1)="S","Subindicator",IF(IndicatorsTable[[#This Row],[IFMAIN]] ="Main","Main",IF(LEFT(IndicatorsTable[[#This Row],[OS_NB_CODE]],1)="C","Context",""))))</f>
        <v>Context</v>
      </c>
      <c r="D116" s="6" t="s">
        <v>89</v>
      </c>
      <c r="E116" s="6" t="str">
        <f>IF(IndicatorsTable[[#This Row],[OS_NB_CODE]]="O1",VLOOKUP(IndicatorsTable[[#This Row],[POLICY_CODE]],Table7[#All],2,FALSE),"")</f>
        <v/>
      </c>
      <c r="F116" s="6" t="str">
        <f>IF(IndicatorsTable[[#This Row],[OS_NB_CODE]]="O1",VLOOKUP(IndicatorsTable[[#This Row],[POLICY_CODE]],Table7[#All],3,FALSE),"")</f>
        <v/>
      </c>
      <c r="G116" s="6" t="s">
        <v>494</v>
      </c>
      <c r="H116" s="6" t="s">
        <v>501</v>
      </c>
      <c r="I116" s="6" t="str">
        <f>IndicatorsTable[[#This Row],[INDICATOR_CODE]]&amp;"."&amp;IndicatorsTable[[#This Row],[SUBPOLICY_CODE]]</f>
        <v>PA1b.C3.inac.M</v>
      </c>
      <c r="J116" s="6"/>
      <c r="K116" s="6"/>
      <c r="L116" s="7">
        <f t="shared" si="2"/>
        <v>115</v>
      </c>
      <c r="M116" s="6" t="s">
        <v>71</v>
      </c>
      <c r="N116" s="7">
        <f t="shared" si="3"/>
        <v>115</v>
      </c>
      <c r="O116" s="6">
        <v>2</v>
      </c>
      <c r="P116" s="6" t="s">
        <v>72</v>
      </c>
      <c r="Q116" s="6" t="s">
        <v>502</v>
      </c>
      <c r="R116" s="6"/>
      <c r="S116" s="6" t="s">
        <v>503</v>
      </c>
      <c r="T116" s="6" t="s">
        <v>503</v>
      </c>
      <c r="U116" s="50"/>
      <c r="V116" s="6"/>
      <c r="W116" s="52"/>
      <c r="X116" s="6"/>
      <c r="Y116" s="6" t="s">
        <v>232</v>
      </c>
      <c r="Z116" s="8" t="s">
        <v>77</v>
      </c>
      <c r="AA116" s="6" t="s">
        <v>190</v>
      </c>
      <c r="AB116" s="6" t="s">
        <v>79</v>
      </c>
      <c r="AC116" s="6" t="s">
        <v>80</v>
      </c>
      <c r="AD116" s="6" t="s">
        <v>81</v>
      </c>
      <c r="AE116" s="6"/>
      <c r="AF116" s="6"/>
      <c r="AG116" s="6" t="s">
        <v>82</v>
      </c>
      <c r="AH116" s="6"/>
      <c r="AI116" s="6"/>
      <c r="AJ116" s="6"/>
      <c r="AK116" s="1"/>
      <c r="AL116"/>
      <c r="AM116" s="1">
        <v>1</v>
      </c>
      <c r="AN116" s="1" t="str">
        <f>VLOOKUP(S116,'breaks 2014'!$C$19:$H$317,3,FALSE)</f>
        <v>LLL</v>
      </c>
      <c r="AO116" s="1"/>
      <c r="AP116" s="1"/>
      <c r="AQ116" s="6" t="s">
        <v>395</v>
      </c>
      <c r="AR116" s="6" t="s">
        <v>84</v>
      </c>
      <c r="AS116" s="6" t="s">
        <v>98</v>
      </c>
      <c r="AT116" s="6" t="s">
        <v>121</v>
      </c>
      <c r="AU116" s="6" t="s">
        <v>429</v>
      </c>
      <c r="AV116" s="6" t="s">
        <v>163</v>
      </c>
      <c r="AW116" s="6" t="s">
        <v>397</v>
      </c>
      <c r="AX116" s="6"/>
      <c r="AY116" s="6"/>
      <c r="BQ116" s="100"/>
    </row>
    <row r="117" spans="1:69" ht="11.25" customHeight="1" x14ac:dyDescent="0.2">
      <c r="A117" s="4" t="str">
        <f>LEFT(IndicatorsTable[[#This Row],[INDICATOR_CODE]],IF(ISERROR(FIND(".",IndicatorsTable[[#This Row],[INDICATOR_CODE]],6)),FIND(".",IndicatorsTable[[#This Row],[INDICATOR_CODE]]),FIND(".",IndicatorsTable[[#This Row],[INDICATOR_CODE]],6))-1)</f>
        <v>PA1b</v>
      </c>
      <c r="B117" s="5" t="str">
        <f>RIGHT(IndicatorsTable[[#This Row],[INDICATOR_CODE]],LEN(IndicatorsTable[[#This Row],[INDICATOR_CODE]])-IF(ISERROR(FIND(".",IndicatorsTable[[#This Row],[INDICATOR_CODE]],6)),FIND(".",IndicatorsTable[[#This Row],[INDICATOR_CODE]]),FIND(".",IndicatorsTable[[#This Row],[INDICATOR_CODE]],6)))</f>
        <v>C3</v>
      </c>
      <c r="C117" s="5" t="str">
        <f>IF(LEFT(IndicatorsTable[[#This Row],[OS_NB_CODE]],1)="O","Overall",IF(LEFT(IndicatorsTable[[#This Row],[OS_NB_CODE]],1)="S","Subindicator",IF(IndicatorsTable[[#This Row],[IFMAIN]] ="Main","Main",IF(LEFT(IndicatorsTable[[#This Row],[OS_NB_CODE]],1)="C","Context",""))))</f>
        <v>Context</v>
      </c>
      <c r="D117" s="6" t="s">
        <v>89</v>
      </c>
      <c r="E117" s="6" t="str">
        <f>IF(IndicatorsTable[[#This Row],[OS_NB_CODE]]="O1",VLOOKUP(IndicatorsTable[[#This Row],[POLICY_CODE]],Table7[#All],2,FALSE),"")</f>
        <v/>
      </c>
      <c r="F117" s="6" t="str">
        <f>IF(IndicatorsTable[[#This Row],[OS_NB_CODE]]="O1",VLOOKUP(IndicatorsTable[[#This Row],[POLICY_CODE]],Table7[#All],3,FALSE),"")</f>
        <v/>
      </c>
      <c r="G117" s="6" t="s">
        <v>494</v>
      </c>
      <c r="H117" s="6" t="s">
        <v>504</v>
      </c>
      <c r="I117" s="6" t="str">
        <f>IndicatorsTable[[#This Row],[INDICATOR_CODE]]&amp;"."&amp;IndicatorsTable[[#This Row],[SUBPOLICY_CODE]]</f>
        <v>PA1b.C3.inac.F</v>
      </c>
      <c r="J117" s="6" t="s">
        <v>3276</v>
      </c>
      <c r="K117" s="6"/>
      <c r="L117" s="7">
        <f t="shared" si="2"/>
        <v>116</v>
      </c>
      <c r="M117" s="6" t="s">
        <v>71</v>
      </c>
      <c r="N117" s="7">
        <f t="shared" si="3"/>
        <v>116</v>
      </c>
      <c r="O117" s="6">
        <v>2</v>
      </c>
      <c r="P117" s="6" t="s">
        <v>72</v>
      </c>
      <c r="Q117" s="6" t="s">
        <v>505</v>
      </c>
      <c r="R117" s="6"/>
      <c r="S117" s="6" t="s">
        <v>506</v>
      </c>
      <c r="T117" s="6" t="s">
        <v>506</v>
      </c>
      <c r="U117" s="50"/>
      <c r="V117" s="6"/>
      <c r="W117" s="52"/>
      <c r="X117" s="6"/>
      <c r="Y117" s="6" t="s">
        <v>232</v>
      </c>
      <c r="Z117" s="8" t="s">
        <v>77</v>
      </c>
      <c r="AA117" s="6" t="s">
        <v>213</v>
      </c>
      <c r="AB117" s="6" t="s">
        <v>79</v>
      </c>
      <c r="AC117" s="6" t="s">
        <v>80</v>
      </c>
      <c r="AD117" s="6" t="s">
        <v>81</v>
      </c>
      <c r="AE117" s="6"/>
      <c r="AF117" s="6"/>
      <c r="AG117" s="6" t="s">
        <v>82</v>
      </c>
      <c r="AH117" s="6"/>
      <c r="AI117" s="6"/>
      <c r="AJ117" s="6"/>
      <c r="AK117" s="1"/>
      <c r="AL117"/>
      <c r="AM117" s="1">
        <v>1</v>
      </c>
      <c r="AN117" s="1" t="str">
        <f>VLOOKUP(S117,'breaks 2014'!$C$19:$H$317,3,FALSE)</f>
        <v>LLL</v>
      </c>
      <c r="AO117" s="1"/>
      <c r="AP117" s="1"/>
      <c r="AQ117" s="6" t="s">
        <v>395</v>
      </c>
      <c r="AR117" s="6" t="s">
        <v>84</v>
      </c>
      <c r="AS117" s="6" t="s">
        <v>104</v>
      </c>
      <c r="AT117" s="6" t="s">
        <v>121</v>
      </c>
      <c r="AU117" s="6" t="s">
        <v>429</v>
      </c>
      <c r="AV117" s="6" t="s">
        <v>163</v>
      </c>
      <c r="AW117" s="6" t="s">
        <v>397</v>
      </c>
      <c r="AX117" s="6"/>
      <c r="AY117" s="6"/>
      <c r="BQ117" s="100"/>
    </row>
    <row r="118" spans="1:69" ht="11.25" customHeight="1" x14ac:dyDescent="0.2">
      <c r="A118" s="4" t="str">
        <f>LEFT(IndicatorsTable[[#This Row],[INDICATOR_CODE]],IF(ISERROR(FIND(".",IndicatorsTable[[#This Row],[INDICATOR_CODE]],6)),FIND(".",IndicatorsTable[[#This Row],[INDICATOR_CODE]]),FIND(".",IndicatorsTable[[#This Row],[INDICATOR_CODE]],6))-1)</f>
        <v>PA1b</v>
      </c>
      <c r="B118" s="5" t="str">
        <f>RIGHT(IndicatorsTable[[#This Row],[INDICATOR_CODE]],LEN(IndicatorsTable[[#This Row],[INDICATOR_CODE]])-IF(ISERROR(FIND(".",IndicatorsTable[[#This Row],[INDICATOR_CODE]],6)),FIND(".",IndicatorsTable[[#This Row],[INDICATOR_CODE]]),FIND(".",IndicatorsTable[[#This Row],[INDICATOR_CODE]],6)))</f>
        <v>C4</v>
      </c>
      <c r="C118" s="5" t="str">
        <f>IF(LEFT(IndicatorsTable[[#This Row],[OS_NB_CODE]],1)="O","Overall",IF(LEFT(IndicatorsTable[[#This Row],[OS_NB_CODE]],1)="S","Subindicator",IF(IndicatorsTable[[#This Row],[IFMAIN]] ="Main","Main",IF(LEFT(IndicatorsTable[[#This Row],[OS_NB_CODE]],1)="C","Context",""))))</f>
        <v>Context</v>
      </c>
      <c r="D118" s="6" t="s">
        <v>89</v>
      </c>
      <c r="E118" s="6" t="str">
        <f>IF(IndicatorsTable[[#This Row],[OS_NB_CODE]]="O1",VLOOKUP(IndicatorsTable[[#This Row],[POLICY_CODE]],Table7[#All],2,FALSE),"")</f>
        <v/>
      </c>
      <c r="F118" s="6" t="str">
        <f>IF(IndicatorsTable[[#This Row],[OS_NB_CODE]]="O1",VLOOKUP(IndicatorsTable[[#This Row],[POLICY_CODE]],Table7[#All],3,FALSE),"")</f>
        <v/>
      </c>
      <c r="G118" s="6" t="s">
        <v>507</v>
      </c>
      <c r="H118" s="6" t="s">
        <v>91</v>
      </c>
      <c r="I118" s="6" t="str">
        <f>IndicatorsTable[[#This Row],[INDICATOR_CODE]]&amp;"."&amp;IndicatorsTable[[#This Row],[SUBPOLICY_CODE]]</f>
        <v>PA1b.C4.M</v>
      </c>
      <c r="J118" s="6"/>
      <c r="K118" s="6"/>
      <c r="L118" s="7">
        <f t="shared" si="2"/>
        <v>117</v>
      </c>
      <c r="M118" s="6" t="s">
        <v>71</v>
      </c>
      <c r="N118" s="7">
        <f t="shared" si="3"/>
        <v>117</v>
      </c>
      <c r="O118" s="6">
        <v>2</v>
      </c>
      <c r="P118" s="6" t="s">
        <v>72</v>
      </c>
      <c r="Q118" s="6" t="s">
        <v>508</v>
      </c>
      <c r="R118" s="6"/>
      <c r="S118" s="6" t="s">
        <v>509</v>
      </c>
      <c r="T118" s="6" t="s">
        <v>509</v>
      </c>
      <c r="U118" s="50"/>
      <c r="V118" s="6"/>
      <c r="W118" s="52"/>
      <c r="X118" s="6"/>
      <c r="Y118" s="6" t="s">
        <v>232</v>
      </c>
      <c r="Z118" s="8" t="s">
        <v>77</v>
      </c>
      <c r="AA118" s="6" t="s">
        <v>264</v>
      </c>
      <c r="AB118" s="6" t="s">
        <v>79</v>
      </c>
      <c r="AC118" s="6" t="s">
        <v>80</v>
      </c>
      <c r="AD118" s="6" t="s">
        <v>81</v>
      </c>
      <c r="AE118" s="6"/>
      <c r="AF118" s="6"/>
      <c r="AG118" s="6" t="s">
        <v>82</v>
      </c>
      <c r="AH118" s="6"/>
      <c r="AI118" s="6"/>
      <c r="AJ118" s="6"/>
      <c r="AK118" s="1"/>
      <c r="AL118"/>
      <c r="AM118" s="1">
        <v>1</v>
      </c>
      <c r="AN118" s="1">
        <f>VLOOKUP(S118,'breaks 2014'!$C$19:$H$317,3,FALSE)</f>
        <v>0</v>
      </c>
      <c r="AO118" s="1"/>
      <c r="AP118" s="1"/>
      <c r="AQ118" s="6" t="s">
        <v>234</v>
      </c>
      <c r="AR118" s="6" t="s">
        <v>84</v>
      </c>
      <c r="AS118" s="6" t="s">
        <v>98</v>
      </c>
      <c r="AT118" s="6" t="s">
        <v>235</v>
      </c>
      <c r="AU118" s="6" t="s">
        <v>163</v>
      </c>
      <c r="AV118" s="6"/>
      <c r="AW118" s="6"/>
      <c r="AX118" s="6"/>
      <c r="AY118" s="6"/>
      <c r="BQ118" s="100"/>
    </row>
    <row r="119" spans="1:69" ht="11.25" customHeight="1" x14ac:dyDescent="0.2">
      <c r="A119" s="4" t="str">
        <f>LEFT(IndicatorsTable[[#This Row],[INDICATOR_CODE]],IF(ISERROR(FIND(".",IndicatorsTable[[#This Row],[INDICATOR_CODE]],6)),FIND(".",IndicatorsTable[[#This Row],[INDICATOR_CODE]]),FIND(".",IndicatorsTable[[#This Row],[INDICATOR_CODE]],6))-1)</f>
        <v>PA1b</v>
      </c>
      <c r="B119" s="5" t="str">
        <f>RIGHT(IndicatorsTable[[#This Row],[INDICATOR_CODE]],LEN(IndicatorsTable[[#This Row],[INDICATOR_CODE]])-IF(ISERROR(FIND(".",IndicatorsTable[[#This Row],[INDICATOR_CODE]],6)),FIND(".",IndicatorsTable[[#This Row],[INDICATOR_CODE]]),FIND(".",IndicatorsTable[[#This Row],[INDICATOR_CODE]],6)))</f>
        <v>C4</v>
      </c>
      <c r="C119" s="5" t="str">
        <f>IF(LEFT(IndicatorsTable[[#This Row],[OS_NB_CODE]],1)="O","Overall",IF(LEFT(IndicatorsTable[[#This Row],[OS_NB_CODE]],1)="S","Subindicator",IF(IndicatorsTable[[#This Row],[IFMAIN]] ="Main","Main",IF(LEFT(IndicatorsTable[[#This Row],[OS_NB_CODE]],1)="C","Context",""))))</f>
        <v>Context</v>
      </c>
      <c r="D119" s="6" t="s">
        <v>89</v>
      </c>
      <c r="E119" s="6" t="str">
        <f>IF(IndicatorsTable[[#This Row],[OS_NB_CODE]]="O1",VLOOKUP(IndicatorsTable[[#This Row],[POLICY_CODE]],Table7[#All],2,FALSE),"")</f>
        <v/>
      </c>
      <c r="F119" s="6" t="str">
        <f>IF(IndicatorsTable[[#This Row],[OS_NB_CODE]]="O1",VLOOKUP(IndicatorsTable[[#This Row],[POLICY_CODE]],Table7[#All],3,FALSE),"")</f>
        <v/>
      </c>
      <c r="G119" s="6" t="s">
        <v>507</v>
      </c>
      <c r="H119" s="6" t="s">
        <v>99</v>
      </c>
      <c r="I119" s="6" t="str">
        <f>IndicatorsTable[[#This Row],[INDICATOR_CODE]]&amp;"."&amp;IndicatorsTable[[#This Row],[SUBPOLICY_CODE]]</f>
        <v>PA1b.C4.F</v>
      </c>
      <c r="J119" s="6"/>
      <c r="K119" s="6"/>
      <c r="L119" s="7">
        <f t="shared" si="2"/>
        <v>118</v>
      </c>
      <c r="M119" s="6" t="s">
        <v>71</v>
      </c>
      <c r="N119" s="7">
        <f t="shared" si="3"/>
        <v>118</v>
      </c>
      <c r="O119" s="6">
        <v>2</v>
      </c>
      <c r="P119" s="6" t="s">
        <v>72</v>
      </c>
      <c r="Q119" s="6" t="s">
        <v>510</v>
      </c>
      <c r="R119" s="6"/>
      <c r="S119" s="6" t="s">
        <v>511</v>
      </c>
      <c r="T119" s="6" t="s">
        <v>511</v>
      </c>
      <c r="U119" s="50"/>
      <c r="V119" s="6"/>
      <c r="W119" s="52"/>
      <c r="X119" s="6"/>
      <c r="Y119" s="6" t="s">
        <v>232</v>
      </c>
      <c r="Z119" s="8" t="s">
        <v>77</v>
      </c>
      <c r="AA119" s="6" t="s">
        <v>512</v>
      </c>
      <c r="AB119" s="6" t="s">
        <v>79</v>
      </c>
      <c r="AC119" s="6" t="s">
        <v>80</v>
      </c>
      <c r="AD119" s="6" t="s">
        <v>81</v>
      </c>
      <c r="AE119" s="6"/>
      <c r="AF119" s="6"/>
      <c r="AG119" s="6" t="s">
        <v>82</v>
      </c>
      <c r="AH119" s="6"/>
      <c r="AI119" s="6"/>
      <c r="AJ119" s="6"/>
      <c r="AK119" s="1"/>
      <c r="AL119"/>
      <c r="AM119" s="1">
        <v>1</v>
      </c>
      <c r="AN119" s="1">
        <f>VLOOKUP(S119,'breaks 2014'!$C$19:$H$317,3,FALSE)</f>
        <v>0</v>
      </c>
      <c r="AO119" s="1"/>
      <c r="AP119" s="1"/>
      <c r="AQ119" s="6" t="s">
        <v>234</v>
      </c>
      <c r="AR119" s="6" t="s">
        <v>84</v>
      </c>
      <c r="AS119" s="6" t="s">
        <v>104</v>
      </c>
      <c r="AT119" s="6" t="s">
        <v>235</v>
      </c>
      <c r="AU119" s="6" t="s">
        <v>163</v>
      </c>
      <c r="AV119" s="6"/>
      <c r="AW119" s="6"/>
      <c r="AX119" s="6"/>
      <c r="AY119" s="6"/>
      <c r="BQ119" s="100"/>
    </row>
    <row r="120" spans="1:69" ht="11.25" customHeight="1" x14ac:dyDescent="0.2">
      <c r="A120" s="4" t="str">
        <f>LEFT(IndicatorsTable[[#This Row],[INDICATOR_CODE]],IF(ISERROR(FIND(".",IndicatorsTable[[#This Row],[INDICATOR_CODE]],6)),FIND(".",IndicatorsTable[[#This Row],[INDICATOR_CODE]]),FIND(".",IndicatorsTable[[#This Row],[INDICATOR_CODE]],6))-1)</f>
        <v>PA1b</v>
      </c>
      <c r="B120" s="5" t="str">
        <f>RIGHT(IndicatorsTable[[#This Row],[INDICATOR_CODE]],LEN(IndicatorsTable[[#This Row],[INDICATOR_CODE]])-IF(ISERROR(FIND(".",IndicatorsTable[[#This Row],[INDICATOR_CODE]],6)),FIND(".",IndicatorsTable[[#This Row],[INDICATOR_CODE]]),FIND(".",IndicatorsTable[[#This Row],[INDICATOR_CODE]],6)))</f>
        <v>C5</v>
      </c>
      <c r="C120" s="5" t="str">
        <f>IF(LEFT(IndicatorsTable[[#This Row],[OS_NB_CODE]],1)="O","Overall",IF(LEFT(IndicatorsTable[[#This Row],[OS_NB_CODE]],1)="S","Subindicator",IF(IndicatorsTable[[#This Row],[IFMAIN]] ="Main","Main",IF(LEFT(IndicatorsTable[[#This Row],[OS_NB_CODE]],1)="C","Context",""))))</f>
        <v>Context</v>
      </c>
      <c r="D120" s="6" t="s">
        <v>89</v>
      </c>
      <c r="E120" s="6" t="str">
        <f>IF(IndicatorsTable[[#This Row],[OS_NB_CODE]]="O1",VLOOKUP(IndicatorsTable[[#This Row],[POLICY_CODE]],Table7[#All],2,FALSE),"")</f>
        <v/>
      </c>
      <c r="F120" s="6" t="str">
        <f>IF(IndicatorsTable[[#This Row],[OS_NB_CODE]]="O1",VLOOKUP(IndicatorsTable[[#This Row],[POLICY_CODE]],Table7[#All],3,FALSE),"")</f>
        <v/>
      </c>
      <c r="G120" s="6" t="s">
        <v>513</v>
      </c>
      <c r="H120" s="6" t="s">
        <v>91</v>
      </c>
      <c r="I120" s="6" t="str">
        <f>IndicatorsTable[[#This Row],[INDICATOR_CODE]]&amp;"."&amp;IndicatorsTable[[#This Row],[SUBPOLICY_CODE]]</f>
        <v>PA1b.C5.M</v>
      </c>
      <c r="J120" s="6"/>
      <c r="K120" s="6"/>
      <c r="L120" s="7">
        <f t="shared" si="2"/>
        <v>119</v>
      </c>
      <c r="M120" s="6" t="s">
        <v>71</v>
      </c>
      <c r="N120" s="7">
        <f t="shared" si="3"/>
        <v>119</v>
      </c>
      <c r="O120" s="6">
        <v>2</v>
      </c>
      <c r="P120" s="6" t="s">
        <v>72</v>
      </c>
      <c r="Q120" s="6" t="s">
        <v>514</v>
      </c>
      <c r="R120" s="6"/>
      <c r="S120" s="6" t="s">
        <v>515</v>
      </c>
      <c r="T120" s="6" t="s">
        <v>515</v>
      </c>
      <c r="U120" s="50"/>
      <c r="V120" s="6"/>
      <c r="W120" s="52"/>
      <c r="X120" s="6"/>
      <c r="Y120" s="6" t="s">
        <v>232</v>
      </c>
      <c r="Z120" s="8" t="s">
        <v>77</v>
      </c>
      <c r="AA120" s="6" t="s">
        <v>190</v>
      </c>
      <c r="AB120" s="6" t="s">
        <v>79</v>
      </c>
      <c r="AC120" s="6" t="s">
        <v>80</v>
      </c>
      <c r="AD120" s="6" t="s">
        <v>81</v>
      </c>
      <c r="AE120" s="6"/>
      <c r="AF120" s="6"/>
      <c r="AG120" s="6" t="s">
        <v>82</v>
      </c>
      <c r="AH120" s="6"/>
      <c r="AI120" s="6"/>
      <c r="AJ120" s="6"/>
      <c r="AK120" s="1"/>
      <c r="AL120"/>
      <c r="AM120" s="1">
        <v>1</v>
      </c>
      <c r="AN120" s="1">
        <f>VLOOKUP(S120,'breaks 2014'!$C$19:$H$317,3,FALSE)</f>
        <v>0</v>
      </c>
      <c r="AO120" s="1"/>
      <c r="AP120" s="1"/>
      <c r="AQ120" s="6" t="s">
        <v>516</v>
      </c>
      <c r="AR120" s="6" t="s">
        <v>143</v>
      </c>
      <c r="AS120" s="6"/>
      <c r="AT120" s="6"/>
      <c r="AU120" s="6"/>
      <c r="AV120" s="6"/>
      <c r="AW120" s="6"/>
      <c r="AX120" s="6"/>
      <c r="AY120" s="6"/>
      <c r="AZ120" t="s">
        <v>516</v>
      </c>
      <c r="BA120" t="s">
        <v>84</v>
      </c>
      <c r="BB120" t="s">
        <v>413</v>
      </c>
      <c r="BC120" t="s">
        <v>3308</v>
      </c>
      <c r="BD120" t="s">
        <v>3309</v>
      </c>
      <c r="BQ120" s="100"/>
    </row>
    <row r="121" spans="1:69" ht="11.25" customHeight="1" x14ac:dyDescent="0.2">
      <c r="A121" s="4" t="str">
        <f>LEFT(IndicatorsTable[[#This Row],[INDICATOR_CODE]],IF(ISERROR(FIND(".",IndicatorsTable[[#This Row],[INDICATOR_CODE]],6)),FIND(".",IndicatorsTable[[#This Row],[INDICATOR_CODE]]),FIND(".",IndicatorsTable[[#This Row],[INDICATOR_CODE]],6))-1)</f>
        <v>PA1b</v>
      </c>
      <c r="B121" s="5" t="str">
        <f>RIGHT(IndicatorsTable[[#This Row],[INDICATOR_CODE]],LEN(IndicatorsTable[[#This Row],[INDICATOR_CODE]])-IF(ISERROR(FIND(".",IndicatorsTable[[#This Row],[INDICATOR_CODE]],6)),FIND(".",IndicatorsTable[[#This Row],[INDICATOR_CODE]]),FIND(".",IndicatorsTable[[#This Row],[INDICATOR_CODE]],6)))</f>
        <v>C5</v>
      </c>
      <c r="C121" s="5" t="str">
        <f>IF(LEFT(IndicatorsTable[[#This Row],[OS_NB_CODE]],1)="O","Overall",IF(LEFT(IndicatorsTable[[#This Row],[OS_NB_CODE]],1)="S","Subindicator",IF(IndicatorsTable[[#This Row],[IFMAIN]] ="Main","Main",IF(LEFT(IndicatorsTable[[#This Row],[OS_NB_CODE]],1)="C","Context",""))))</f>
        <v>Context</v>
      </c>
      <c r="D121" s="6" t="s">
        <v>89</v>
      </c>
      <c r="E121" s="6" t="str">
        <f>IF(IndicatorsTable[[#This Row],[OS_NB_CODE]]="O1",VLOOKUP(IndicatorsTable[[#This Row],[POLICY_CODE]],Table7[#All],2,FALSE),"")</f>
        <v/>
      </c>
      <c r="F121" s="6" t="str">
        <f>IF(IndicatorsTable[[#This Row],[OS_NB_CODE]]="O1",VLOOKUP(IndicatorsTable[[#This Row],[POLICY_CODE]],Table7[#All],3,FALSE),"")</f>
        <v/>
      </c>
      <c r="G121" s="6" t="s">
        <v>513</v>
      </c>
      <c r="H121" s="6" t="s">
        <v>99</v>
      </c>
      <c r="I121" s="6" t="str">
        <f>IndicatorsTable[[#This Row],[INDICATOR_CODE]]&amp;"."&amp;IndicatorsTable[[#This Row],[SUBPOLICY_CODE]]</f>
        <v>PA1b.C5.F</v>
      </c>
      <c r="J121" s="6"/>
      <c r="K121" s="6"/>
      <c r="L121" s="7">
        <f t="shared" si="2"/>
        <v>120</v>
      </c>
      <c r="M121" s="6" t="s">
        <v>71</v>
      </c>
      <c r="N121" s="7">
        <f t="shared" si="3"/>
        <v>120</v>
      </c>
      <c r="O121" s="6">
        <v>2</v>
      </c>
      <c r="P121" s="6" t="s">
        <v>72</v>
      </c>
      <c r="Q121" s="6" t="s">
        <v>517</v>
      </c>
      <c r="R121" s="6"/>
      <c r="S121" s="6" t="s">
        <v>518</v>
      </c>
      <c r="T121" s="6" t="s">
        <v>518</v>
      </c>
      <c r="U121" s="50"/>
      <c r="V121" s="6"/>
      <c r="W121" s="52"/>
      <c r="X121" s="6"/>
      <c r="Y121" s="6" t="s">
        <v>232</v>
      </c>
      <c r="Z121" s="8" t="s">
        <v>77</v>
      </c>
      <c r="AA121" s="6" t="s">
        <v>213</v>
      </c>
      <c r="AB121" s="6" t="s">
        <v>79</v>
      </c>
      <c r="AC121" s="6" t="s">
        <v>80</v>
      </c>
      <c r="AD121" s="6" t="s">
        <v>81</v>
      </c>
      <c r="AE121" s="6"/>
      <c r="AF121" s="6"/>
      <c r="AG121" s="6" t="s">
        <v>82</v>
      </c>
      <c r="AH121" s="6"/>
      <c r="AI121" s="6"/>
      <c r="AJ121" s="6"/>
      <c r="AK121" s="1"/>
      <c r="AL121"/>
      <c r="AM121" s="1">
        <v>1</v>
      </c>
      <c r="AN121" s="1">
        <f>VLOOKUP(S121,'breaks 2014'!$C$19:$H$317,3,FALSE)</f>
        <v>0</v>
      </c>
      <c r="AO121" s="1"/>
      <c r="AP121" s="1"/>
      <c r="AQ121" s="6" t="s">
        <v>519</v>
      </c>
      <c r="AR121" s="6" t="s">
        <v>143</v>
      </c>
      <c r="AS121" s="6"/>
      <c r="AT121" s="6"/>
      <c r="AU121" s="6"/>
      <c r="AV121" s="6"/>
      <c r="AW121" s="6"/>
      <c r="AX121" s="6"/>
      <c r="AY121" s="6"/>
      <c r="AZ121" t="s">
        <v>519</v>
      </c>
      <c r="BA121" t="s">
        <v>84</v>
      </c>
      <c r="BB121" t="s">
        <v>413</v>
      </c>
      <c r="BC121" t="s">
        <v>3310</v>
      </c>
      <c r="BD121" t="s">
        <v>3311</v>
      </c>
      <c r="BQ121" s="100"/>
    </row>
    <row r="122" spans="1:69" ht="11.25" customHeight="1" x14ac:dyDescent="0.2">
      <c r="A122" s="4" t="str">
        <f>LEFT(IndicatorsTable[[#This Row],[INDICATOR_CODE]],IF(ISERROR(FIND(".",IndicatorsTable[[#This Row],[INDICATOR_CODE]],6)),FIND(".",IndicatorsTable[[#This Row],[INDICATOR_CODE]]),FIND(".",IndicatorsTable[[#This Row],[INDICATOR_CODE]],6))-1)</f>
        <v>PA1b</v>
      </c>
      <c r="B122" s="5" t="str">
        <f>RIGHT(IndicatorsTable[[#This Row],[INDICATOR_CODE]],LEN(IndicatorsTable[[#This Row],[INDICATOR_CODE]])-IF(ISERROR(FIND(".",IndicatorsTable[[#This Row],[INDICATOR_CODE]],6)),FIND(".",IndicatorsTable[[#This Row],[INDICATOR_CODE]]),FIND(".",IndicatorsTable[[#This Row],[INDICATOR_CODE]],6)))</f>
        <v>C6</v>
      </c>
      <c r="C122" s="5" t="str">
        <f>IF(LEFT(IndicatorsTable[[#This Row],[OS_NB_CODE]],1)="O","Overall",IF(LEFT(IndicatorsTable[[#This Row],[OS_NB_CODE]],1)="S","Subindicator",IF(IndicatorsTable[[#This Row],[IFMAIN]] ="Main","Main",IF(LEFT(IndicatorsTable[[#This Row],[OS_NB_CODE]],1)="C","Context",""))))</f>
        <v>Context</v>
      </c>
      <c r="D122" s="6" t="s">
        <v>89</v>
      </c>
      <c r="E122" s="6" t="str">
        <f>IF(IndicatorsTable[[#This Row],[OS_NB_CODE]]="O1",VLOOKUP(IndicatorsTable[[#This Row],[POLICY_CODE]],Table7[#All],2,FALSE),"")</f>
        <v/>
      </c>
      <c r="F122" s="6" t="str">
        <f>IF(IndicatorsTable[[#This Row],[OS_NB_CODE]]="O1",VLOOKUP(IndicatorsTable[[#This Row],[POLICY_CODE]],Table7[#All],3,FALSE),"")</f>
        <v/>
      </c>
      <c r="G122" s="6" t="s">
        <v>520</v>
      </c>
      <c r="H122" s="6" t="s">
        <v>521</v>
      </c>
      <c r="I122" s="6" t="str">
        <f>IndicatorsTable[[#This Row],[INDICATOR_CODE]]&amp;"."&amp;IndicatorsTable[[#This Row],[SUBPOLICY_CODE]]</f>
        <v>PA1b.C6.15-24.T</v>
      </c>
      <c r="J122" s="6"/>
      <c r="K122" s="6"/>
      <c r="L122" s="7">
        <f t="shared" si="2"/>
        <v>121</v>
      </c>
      <c r="M122" s="6" t="s">
        <v>71</v>
      </c>
      <c r="N122" s="7">
        <f t="shared" si="3"/>
        <v>121</v>
      </c>
      <c r="O122" s="6">
        <v>2</v>
      </c>
      <c r="P122" s="6" t="s">
        <v>72</v>
      </c>
      <c r="Q122" s="6" t="s">
        <v>160</v>
      </c>
      <c r="R122" s="6"/>
      <c r="S122" s="6" t="s">
        <v>161</v>
      </c>
      <c r="T122" s="6" t="s">
        <v>161</v>
      </c>
      <c r="U122" s="50"/>
      <c r="V122" s="6"/>
      <c r="W122" s="52"/>
      <c r="X122" s="6"/>
      <c r="Y122" s="6" t="s">
        <v>77</v>
      </c>
      <c r="Z122" s="8" t="s">
        <v>77</v>
      </c>
      <c r="AA122" s="6" t="s">
        <v>162</v>
      </c>
      <c r="AB122" s="6" t="s">
        <v>79</v>
      </c>
      <c r="AC122" s="6" t="s">
        <v>80</v>
      </c>
      <c r="AD122" s="6" t="s">
        <v>81</v>
      </c>
      <c r="AE122" s="6"/>
      <c r="AF122" s="6"/>
      <c r="AG122" s="6" t="s">
        <v>82</v>
      </c>
      <c r="AH122" s="6"/>
      <c r="AI122" s="6"/>
      <c r="AJ122" s="6"/>
      <c r="AK122" s="1"/>
      <c r="AL122"/>
      <c r="AM122" s="1">
        <v>1</v>
      </c>
      <c r="AN122" s="1">
        <f>VLOOKUP(S122,'breaks 2014'!$C$19:$H$317,3,FALSE)</f>
        <v>0</v>
      </c>
      <c r="AO122" s="1" t="s">
        <v>419</v>
      </c>
      <c r="AP122" s="1"/>
      <c r="AQ122" s="6" t="s">
        <v>135</v>
      </c>
      <c r="AR122" s="6" t="s">
        <v>84</v>
      </c>
      <c r="AS122" s="6" t="s">
        <v>85</v>
      </c>
      <c r="AT122" s="6" t="s">
        <v>121</v>
      </c>
      <c r="AU122" s="6" t="s">
        <v>152</v>
      </c>
      <c r="AV122" s="6" t="s">
        <v>163</v>
      </c>
      <c r="AW122" s="6"/>
      <c r="AX122" s="6"/>
      <c r="AY122" s="6"/>
      <c r="BQ122" s="100"/>
    </row>
    <row r="123" spans="1:69" ht="11.25" customHeight="1" x14ac:dyDescent="0.2">
      <c r="A123" s="4" t="str">
        <f>LEFT(IndicatorsTable[[#This Row],[INDICATOR_CODE]],IF(ISERROR(FIND(".",IndicatorsTable[[#This Row],[INDICATOR_CODE]],6)),FIND(".",IndicatorsTable[[#This Row],[INDICATOR_CODE]]),FIND(".",IndicatorsTable[[#This Row],[INDICATOR_CODE]],6))-1)</f>
        <v>PA1c</v>
      </c>
      <c r="B123" s="5" t="str">
        <f>RIGHT(IndicatorsTable[[#This Row],[INDICATOR_CODE]],LEN(IndicatorsTable[[#This Row],[INDICATOR_CODE]])-IF(ISERROR(FIND(".",IndicatorsTable[[#This Row],[INDICATOR_CODE]],6)),FIND(".",IndicatorsTable[[#This Row],[INDICATOR_CODE]]),FIND(".",IndicatorsTable[[#This Row],[INDICATOR_CODE]],6)))</f>
        <v>O1</v>
      </c>
      <c r="C123" s="5" t="str">
        <f>IF(LEFT(IndicatorsTable[[#This Row],[OS_NB_CODE]],1)="O","Overall",IF(LEFT(IndicatorsTable[[#This Row],[OS_NB_CODE]],1)="S","Subindicator",IF(IndicatorsTable[[#This Row],[IFMAIN]] ="Main","Main",IF(LEFT(IndicatorsTable[[#This Row],[OS_NB_CODE]],1)="C","Context",""))))</f>
        <v>Overall</v>
      </c>
      <c r="D123" s="6" t="s">
        <v>89</v>
      </c>
      <c r="E123" s="6" t="str">
        <f>IF(IndicatorsTable[[#This Row],[OS_NB_CODE]]="O1",VLOOKUP(IndicatorsTable[[#This Row],[POLICY_CODE]],Table7[#All],2,FALSE),"")</f>
        <v xml:space="preserve">Increase labour market participation </v>
      </c>
      <c r="F123" s="6" t="str">
        <f>IF(IndicatorsTable[[#This Row],[OS_NB_CODE]]="O1",VLOOKUP(IndicatorsTable[[#This Row],[POLICY_CODE]],Table7[#All],3,FALSE),"")</f>
        <v>Increase employment of older workers</v>
      </c>
      <c r="G123" s="6" t="s">
        <v>522</v>
      </c>
      <c r="H123" s="6"/>
      <c r="I123" s="6" t="str">
        <f>IndicatorsTable[[#This Row],[INDICATOR_CODE]]&amp;"."&amp;IndicatorsTable[[#This Row],[SUBPOLICY_CODE]]</f>
        <v>PA1c.O1.</v>
      </c>
      <c r="J123" s="6" t="s">
        <v>523</v>
      </c>
      <c r="K123" s="6" t="s">
        <v>70</v>
      </c>
      <c r="L123" s="7">
        <f t="shared" si="2"/>
        <v>122</v>
      </c>
      <c r="M123" s="6" t="s">
        <v>71</v>
      </c>
      <c r="N123" s="7">
        <f t="shared" si="3"/>
        <v>122</v>
      </c>
      <c r="O123" s="6">
        <v>2</v>
      </c>
      <c r="P123" s="6" t="s">
        <v>72</v>
      </c>
      <c r="Q123" s="6" t="s">
        <v>524</v>
      </c>
      <c r="R123" s="6"/>
      <c r="S123" s="6" t="s">
        <v>107</v>
      </c>
      <c r="T123" s="6" t="s">
        <v>108</v>
      </c>
      <c r="U123" s="50" t="s">
        <v>525</v>
      </c>
      <c r="V123" s="6"/>
      <c r="W123" s="52"/>
      <c r="X123" s="6"/>
      <c r="Y123" s="6" t="s">
        <v>77</v>
      </c>
      <c r="Z123" s="8"/>
      <c r="AA123" s="6" t="s">
        <v>110</v>
      </c>
      <c r="AB123" s="6" t="s">
        <v>79</v>
      </c>
      <c r="AC123" s="6" t="s">
        <v>80</v>
      </c>
      <c r="AD123" s="6" t="s">
        <v>81</v>
      </c>
      <c r="AE123" s="6"/>
      <c r="AF123" s="6">
        <v>-3</v>
      </c>
      <c r="AG123" s="6" t="s">
        <v>82</v>
      </c>
      <c r="AH123" s="6"/>
      <c r="AI123" s="6"/>
      <c r="AJ123" s="6"/>
      <c r="AK123" s="1"/>
      <c r="AL123"/>
      <c r="AM123" s="1">
        <v>1</v>
      </c>
      <c r="AN123" s="1">
        <f>VLOOKUP(S123,'breaks 2014'!$C$19:$H$317,3,FALSE)</f>
        <v>0</v>
      </c>
      <c r="AO123" s="1"/>
      <c r="AP123" s="1"/>
      <c r="AQ123" s="6" t="s">
        <v>83</v>
      </c>
      <c r="AR123" s="6" t="s">
        <v>84</v>
      </c>
      <c r="AS123" s="6" t="s">
        <v>85</v>
      </c>
      <c r="AT123" s="6" t="s">
        <v>86</v>
      </c>
      <c r="AU123" s="6" t="s">
        <v>111</v>
      </c>
      <c r="AV123" s="6" t="s">
        <v>88</v>
      </c>
      <c r="AW123" s="6"/>
      <c r="AX123" s="6"/>
      <c r="AY123" s="6"/>
      <c r="BQ123" s="100"/>
    </row>
    <row r="124" spans="1:69" ht="11.25" customHeight="1" x14ac:dyDescent="0.2">
      <c r="A124" s="4" t="str">
        <f>LEFT(IndicatorsTable[[#This Row],[INDICATOR_CODE]],IF(ISERROR(FIND(".",IndicatorsTable[[#This Row],[INDICATOR_CODE]],6)),FIND(".",IndicatorsTable[[#This Row],[INDICATOR_CODE]]),FIND(".",IndicatorsTable[[#This Row],[INDICATOR_CODE]],6))-1)</f>
        <v>PA1c</v>
      </c>
      <c r="B124" s="5" t="str">
        <f>RIGHT(IndicatorsTable[[#This Row],[INDICATOR_CODE]],LEN(IndicatorsTable[[#This Row],[INDICATOR_CODE]])-IF(ISERROR(FIND(".",IndicatorsTable[[#This Row],[INDICATOR_CODE]],6)),FIND(".",IndicatorsTable[[#This Row],[INDICATOR_CODE]]),FIND(".",IndicatorsTable[[#This Row],[INDICATOR_CODE]],6)))</f>
        <v>S1</v>
      </c>
      <c r="C124" s="5" t="str">
        <f>IF(LEFT(IndicatorsTable[[#This Row],[OS_NB_CODE]],1)="O","Overall",IF(LEFT(IndicatorsTable[[#This Row],[OS_NB_CODE]],1)="S","Subindicator",IF(IndicatorsTable[[#This Row],[IFMAIN]] ="Main","Main",IF(LEFT(IndicatorsTable[[#This Row],[OS_NB_CODE]],1)="C","Context",""))))</f>
        <v>Subindicator</v>
      </c>
      <c r="D124" s="6" t="s">
        <v>89</v>
      </c>
      <c r="E124" s="6" t="str">
        <f>IF(IndicatorsTable[[#This Row],[OS_NB_CODE]]="O1",VLOOKUP(IndicatorsTable[[#This Row],[POLICY_CODE]],Table7[#All],2,FALSE),"")</f>
        <v/>
      </c>
      <c r="F124" s="6" t="str">
        <f>IF(IndicatorsTable[[#This Row],[OS_NB_CODE]]="O1",VLOOKUP(IndicatorsTable[[#This Row],[POLICY_CODE]],Table7[#All],3,FALSE),"")</f>
        <v/>
      </c>
      <c r="G124" s="6" t="s">
        <v>526</v>
      </c>
      <c r="H124" s="6" t="s">
        <v>527</v>
      </c>
      <c r="I124" s="6" t="str">
        <f>IndicatorsTable[[#This Row],[INDICATOR_CODE]]&amp;"."&amp;IndicatorsTable[[#This Row],[SUBPOLICY_CODE]]</f>
        <v>PA1c.S1.Y55_59</v>
      </c>
      <c r="J124" s="6"/>
      <c r="K124" s="6"/>
      <c r="L124" s="7">
        <f t="shared" si="2"/>
        <v>123</v>
      </c>
      <c r="M124" s="6" t="s">
        <v>71</v>
      </c>
      <c r="N124" s="7">
        <f t="shared" si="3"/>
        <v>123</v>
      </c>
      <c r="O124" s="6">
        <v>2</v>
      </c>
      <c r="P124" s="6" t="s">
        <v>72</v>
      </c>
      <c r="Q124" s="6" t="s">
        <v>528</v>
      </c>
      <c r="R124" s="6"/>
      <c r="S124" s="6" t="s">
        <v>529</v>
      </c>
      <c r="T124" s="6" t="s">
        <v>530</v>
      </c>
      <c r="U124" s="50"/>
      <c r="V124" s="6"/>
      <c r="W124" s="52"/>
      <c r="X124" s="6"/>
      <c r="Y124" s="6" t="s">
        <v>77</v>
      </c>
      <c r="Z124" s="8" t="s">
        <v>77</v>
      </c>
      <c r="AA124" s="6" t="s">
        <v>531</v>
      </c>
      <c r="AB124" s="6" t="s">
        <v>79</v>
      </c>
      <c r="AC124" s="6" t="s">
        <v>80</v>
      </c>
      <c r="AD124" s="6" t="s">
        <v>81</v>
      </c>
      <c r="AE124" s="6"/>
      <c r="AF124" s="6">
        <v>-3</v>
      </c>
      <c r="AG124" s="6" t="s">
        <v>82</v>
      </c>
      <c r="AH124" s="6"/>
      <c r="AI124" s="6"/>
      <c r="AJ124" s="6"/>
      <c r="AK124" s="1"/>
      <c r="AL124"/>
      <c r="AM124" s="1">
        <v>1</v>
      </c>
      <c r="AN124" s="1">
        <f>VLOOKUP(S124,'breaks 2014'!$C$19:$H$317,3,FALSE)</f>
        <v>0</v>
      </c>
      <c r="AO124" s="1"/>
      <c r="AP124" s="1"/>
      <c r="AQ124" s="6" t="s">
        <v>135</v>
      </c>
      <c r="AR124" s="6" t="s">
        <v>84</v>
      </c>
      <c r="AS124" s="6" t="s">
        <v>85</v>
      </c>
      <c r="AT124" s="6" t="s">
        <v>121</v>
      </c>
      <c r="AU124" s="6" t="s">
        <v>152</v>
      </c>
      <c r="AV124" s="6" t="s">
        <v>532</v>
      </c>
      <c r="AW124" s="6"/>
      <c r="AX124" s="6"/>
      <c r="AY124" s="6"/>
      <c r="BQ124" s="100"/>
    </row>
    <row r="125" spans="1:69" ht="11.25" customHeight="1" x14ac:dyDescent="0.2">
      <c r="A125" s="4" t="str">
        <f>LEFT(IndicatorsTable[[#This Row],[INDICATOR_CODE]],IF(ISERROR(FIND(".",IndicatorsTable[[#This Row],[INDICATOR_CODE]],6)),FIND(".",IndicatorsTable[[#This Row],[INDICATOR_CODE]]),FIND(".",IndicatorsTable[[#This Row],[INDICATOR_CODE]],6))-1)</f>
        <v>PA1c</v>
      </c>
      <c r="B125" s="5" t="str">
        <f>RIGHT(IndicatorsTable[[#This Row],[INDICATOR_CODE]],LEN(IndicatorsTable[[#This Row],[INDICATOR_CODE]])-IF(ISERROR(FIND(".",IndicatorsTable[[#This Row],[INDICATOR_CODE]],6)),FIND(".",IndicatorsTable[[#This Row],[INDICATOR_CODE]]),FIND(".",IndicatorsTable[[#This Row],[INDICATOR_CODE]],6)))</f>
        <v>S1</v>
      </c>
      <c r="C125" s="5" t="str">
        <f>IF(LEFT(IndicatorsTable[[#This Row],[OS_NB_CODE]],1)="O","Overall",IF(LEFT(IndicatorsTable[[#This Row],[OS_NB_CODE]],1)="S","Subindicator",IF(IndicatorsTable[[#This Row],[IFMAIN]] ="Main","Main",IF(LEFT(IndicatorsTable[[#This Row],[OS_NB_CODE]],1)="C","Context",""))))</f>
        <v>Subindicator</v>
      </c>
      <c r="D125" s="6" t="s">
        <v>89</v>
      </c>
      <c r="E125" s="6" t="str">
        <f>IF(IndicatorsTable[[#This Row],[OS_NB_CODE]]="O1",VLOOKUP(IndicatorsTable[[#This Row],[POLICY_CODE]],Table7[#All],2,FALSE),"")</f>
        <v/>
      </c>
      <c r="F125" s="6" t="str">
        <f>IF(IndicatorsTable[[#This Row],[OS_NB_CODE]]="O1",VLOOKUP(IndicatorsTable[[#This Row],[POLICY_CODE]],Table7[#All],3,FALSE),"")</f>
        <v/>
      </c>
      <c r="G125" s="6" t="s">
        <v>526</v>
      </c>
      <c r="H125" s="6" t="s">
        <v>533</v>
      </c>
      <c r="I125" s="6" t="str">
        <f>IndicatorsTable[[#This Row],[INDICATOR_CODE]]&amp;"."&amp;IndicatorsTable[[#This Row],[SUBPOLICY_CODE]]</f>
        <v>PA1c.S1.Y60-64</v>
      </c>
      <c r="J125" s="6"/>
      <c r="K125" s="6"/>
      <c r="L125" s="7">
        <f t="shared" si="2"/>
        <v>124</v>
      </c>
      <c r="M125" s="6" t="s">
        <v>71</v>
      </c>
      <c r="N125" s="7">
        <f t="shared" si="3"/>
        <v>124</v>
      </c>
      <c r="O125" s="6">
        <v>2</v>
      </c>
      <c r="P125" s="6" t="s">
        <v>72</v>
      </c>
      <c r="Q125" s="6" t="s">
        <v>170</v>
      </c>
      <c r="R125" s="6"/>
      <c r="S125" s="6" t="s">
        <v>534</v>
      </c>
      <c r="T125" s="6" t="s">
        <v>535</v>
      </c>
      <c r="U125" s="50"/>
      <c r="V125" s="6"/>
      <c r="W125" s="52"/>
      <c r="X125" s="6"/>
      <c r="Y125" s="6" t="s">
        <v>77</v>
      </c>
      <c r="Z125" s="8" t="s">
        <v>77</v>
      </c>
      <c r="AA125" s="6" t="s">
        <v>172</v>
      </c>
      <c r="AB125" s="6" t="s">
        <v>79</v>
      </c>
      <c r="AC125" s="6" t="s">
        <v>80</v>
      </c>
      <c r="AD125" s="6" t="s">
        <v>81</v>
      </c>
      <c r="AE125" s="6"/>
      <c r="AF125" s="6">
        <v>-3</v>
      </c>
      <c r="AG125" s="6" t="s">
        <v>82</v>
      </c>
      <c r="AH125" s="6"/>
      <c r="AI125" s="6"/>
      <c r="AJ125" s="6"/>
      <c r="AK125" s="1"/>
      <c r="AL125"/>
      <c r="AM125" s="1">
        <v>1</v>
      </c>
      <c r="AN125" s="1">
        <f>VLOOKUP(S125,'breaks 2014'!$C$19:$H$317,3,FALSE)</f>
        <v>0</v>
      </c>
      <c r="AO125" s="1"/>
      <c r="AP125" s="1"/>
      <c r="AQ125" s="6" t="s">
        <v>135</v>
      </c>
      <c r="AR125" s="6" t="s">
        <v>84</v>
      </c>
      <c r="AS125" s="6" t="s">
        <v>85</v>
      </c>
      <c r="AT125" s="6" t="s">
        <v>121</v>
      </c>
      <c r="AU125" s="6" t="s">
        <v>152</v>
      </c>
      <c r="AV125" s="6" t="s">
        <v>173</v>
      </c>
      <c r="AW125" s="6"/>
      <c r="AX125" s="6"/>
      <c r="AY125" s="6"/>
      <c r="BQ125" s="100"/>
    </row>
    <row r="126" spans="1:69" ht="11.25" customHeight="1" x14ac:dyDescent="0.2">
      <c r="A126" s="4" t="str">
        <f>LEFT(IndicatorsTable[[#This Row],[INDICATOR_CODE]],IF(ISERROR(FIND(".",IndicatorsTable[[#This Row],[INDICATOR_CODE]],6)),FIND(".",IndicatorsTable[[#This Row],[INDICATOR_CODE]]),FIND(".",IndicatorsTable[[#This Row],[INDICATOR_CODE]],6))-1)</f>
        <v>PA1c</v>
      </c>
      <c r="B126" s="5" t="str">
        <f>RIGHT(IndicatorsTable[[#This Row],[INDICATOR_CODE]],LEN(IndicatorsTable[[#This Row],[INDICATOR_CODE]])-IF(ISERROR(FIND(".",IndicatorsTable[[#This Row],[INDICATOR_CODE]],6)),FIND(".",IndicatorsTable[[#This Row],[INDICATOR_CODE]]),FIND(".",IndicatorsTable[[#This Row],[INDICATOR_CODE]],6)))</f>
        <v>S1</v>
      </c>
      <c r="C126" s="5" t="str">
        <f>IF(LEFT(IndicatorsTable[[#This Row],[OS_NB_CODE]],1)="O","Overall",IF(LEFT(IndicatorsTable[[#This Row],[OS_NB_CODE]],1)="S","Subindicator",IF(IndicatorsTable[[#This Row],[IFMAIN]] ="Main","Main",IF(LEFT(IndicatorsTable[[#This Row],[OS_NB_CODE]],1)="C","Context",""))))</f>
        <v>Subindicator</v>
      </c>
      <c r="D126" s="6" t="s">
        <v>89</v>
      </c>
      <c r="E126" s="6" t="str">
        <f>IF(IndicatorsTable[[#This Row],[OS_NB_CODE]]="O1",VLOOKUP(IndicatorsTable[[#This Row],[POLICY_CODE]],Table7[#All],2,FALSE),"")</f>
        <v/>
      </c>
      <c r="F126" s="6" t="str">
        <f>IF(IndicatorsTable[[#This Row],[OS_NB_CODE]]="O1",VLOOKUP(IndicatorsTable[[#This Row],[POLICY_CODE]],Table7[#All],3,FALSE),"")</f>
        <v/>
      </c>
      <c r="G126" s="6" t="s">
        <v>526</v>
      </c>
      <c r="H126" s="6" t="s">
        <v>91</v>
      </c>
      <c r="I126" s="6" t="str">
        <f>IndicatorsTable[[#This Row],[INDICATOR_CODE]]&amp;"."&amp;IndicatorsTable[[#This Row],[SUBPOLICY_CODE]]</f>
        <v>PA1c.S1.M</v>
      </c>
      <c r="J126" s="6"/>
      <c r="K126" s="6"/>
      <c r="L126" s="7">
        <f t="shared" si="2"/>
        <v>125</v>
      </c>
      <c r="M126" s="6" t="s">
        <v>71</v>
      </c>
      <c r="N126" s="7">
        <f t="shared" si="3"/>
        <v>125</v>
      </c>
      <c r="O126" s="6">
        <v>2</v>
      </c>
      <c r="P126" s="6" t="s">
        <v>72</v>
      </c>
      <c r="Q126" s="6" t="s">
        <v>536</v>
      </c>
      <c r="R126" s="6"/>
      <c r="S126" s="6" t="s">
        <v>537</v>
      </c>
      <c r="T126" s="6" t="s">
        <v>537</v>
      </c>
      <c r="U126" s="50" t="s">
        <v>538</v>
      </c>
      <c r="V126" s="6"/>
      <c r="W126" s="52"/>
      <c r="X126" s="6"/>
      <c r="Y126" s="6" t="s">
        <v>77</v>
      </c>
      <c r="Z126" s="8" t="s">
        <v>77</v>
      </c>
      <c r="AA126" s="6" t="s">
        <v>539</v>
      </c>
      <c r="AB126" s="6" t="s">
        <v>79</v>
      </c>
      <c r="AC126" s="6" t="s">
        <v>80</v>
      </c>
      <c r="AD126" s="6" t="s">
        <v>81</v>
      </c>
      <c r="AE126" s="6"/>
      <c r="AF126" s="6">
        <v>-3</v>
      </c>
      <c r="AG126" s="6" t="s">
        <v>82</v>
      </c>
      <c r="AH126" s="6"/>
      <c r="AI126" s="6"/>
      <c r="AJ126" s="6"/>
      <c r="AK126" s="1"/>
      <c r="AL126"/>
      <c r="AM126" s="1">
        <v>1</v>
      </c>
      <c r="AN126" s="1">
        <f>VLOOKUP(S126,'breaks 2014'!$C$19:$H$317,3,FALSE)</f>
        <v>0</v>
      </c>
      <c r="AO126" s="1"/>
      <c r="AP126" s="1"/>
      <c r="AQ126" s="6" t="s">
        <v>83</v>
      </c>
      <c r="AR126" s="6" t="s">
        <v>84</v>
      </c>
      <c r="AS126" s="6" t="s">
        <v>98</v>
      </c>
      <c r="AT126" s="6" t="s">
        <v>86</v>
      </c>
      <c r="AU126" s="6" t="s">
        <v>111</v>
      </c>
      <c r="AV126" s="6" t="s">
        <v>88</v>
      </c>
      <c r="AW126" s="6"/>
      <c r="AX126" s="6"/>
      <c r="AY126" s="6"/>
      <c r="BQ126" s="100"/>
    </row>
    <row r="127" spans="1:69" ht="11.25" customHeight="1" x14ac:dyDescent="0.2">
      <c r="A127" s="4" t="str">
        <f>LEFT(IndicatorsTable[[#This Row],[INDICATOR_CODE]],IF(ISERROR(FIND(".",IndicatorsTable[[#This Row],[INDICATOR_CODE]],6)),FIND(".",IndicatorsTable[[#This Row],[INDICATOR_CODE]]),FIND(".",IndicatorsTable[[#This Row],[INDICATOR_CODE]],6))-1)</f>
        <v>PA1c</v>
      </c>
      <c r="B127" s="5" t="str">
        <f>RIGHT(IndicatorsTable[[#This Row],[INDICATOR_CODE]],LEN(IndicatorsTable[[#This Row],[INDICATOR_CODE]])-IF(ISERROR(FIND(".",IndicatorsTable[[#This Row],[INDICATOR_CODE]],6)),FIND(".",IndicatorsTable[[#This Row],[INDICATOR_CODE]]),FIND(".",IndicatorsTable[[#This Row],[INDICATOR_CODE]],6)))</f>
        <v>S1</v>
      </c>
      <c r="C127" s="5" t="str">
        <f>IF(LEFT(IndicatorsTable[[#This Row],[OS_NB_CODE]],1)="O","Overall",IF(LEFT(IndicatorsTable[[#This Row],[OS_NB_CODE]],1)="S","Subindicator",IF(IndicatorsTable[[#This Row],[IFMAIN]] ="Main","Main",IF(LEFT(IndicatorsTable[[#This Row],[OS_NB_CODE]],1)="C","Context",""))))</f>
        <v>Subindicator</v>
      </c>
      <c r="D127" s="6" t="s">
        <v>89</v>
      </c>
      <c r="E127" s="6" t="str">
        <f>IF(IndicatorsTable[[#This Row],[OS_NB_CODE]]="O1",VLOOKUP(IndicatorsTable[[#This Row],[POLICY_CODE]],Table7[#All],2,FALSE),"")</f>
        <v/>
      </c>
      <c r="F127" s="6" t="str">
        <f>IF(IndicatorsTable[[#This Row],[OS_NB_CODE]]="O1",VLOOKUP(IndicatorsTable[[#This Row],[POLICY_CODE]],Table7[#All],3,FALSE),"")</f>
        <v/>
      </c>
      <c r="G127" s="6" t="s">
        <v>526</v>
      </c>
      <c r="H127" s="6" t="s">
        <v>99</v>
      </c>
      <c r="I127" s="6" t="str">
        <f>IndicatorsTable[[#This Row],[INDICATOR_CODE]]&amp;"."&amp;IndicatorsTable[[#This Row],[SUBPOLICY_CODE]]</f>
        <v>PA1c.S1.F</v>
      </c>
      <c r="J127" s="6"/>
      <c r="K127" s="6"/>
      <c r="L127" s="7">
        <f t="shared" si="2"/>
        <v>126</v>
      </c>
      <c r="M127" s="6" t="s">
        <v>71</v>
      </c>
      <c r="N127" s="7">
        <f t="shared" si="3"/>
        <v>126</v>
      </c>
      <c r="O127" s="6">
        <v>2</v>
      </c>
      <c r="P127" s="6" t="s">
        <v>72</v>
      </c>
      <c r="Q127" s="6" t="s">
        <v>540</v>
      </c>
      <c r="R127" s="6"/>
      <c r="S127" s="6" t="s">
        <v>541</v>
      </c>
      <c r="T127" s="6" t="s">
        <v>541</v>
      </c>
      <c r="U127" s="50" t="s">
        <v>538</v>
      </c>
      <c r="V127" s="6"/>
      <c r="W127" s="52"/>
      <c r="X127" s="6"/>
      <c r="Y127" s="6" t="s">
        <v>77</v>
      </c>
      <c r="Z127" s="8" t="s">
        <v>77</v>
      </c>
      <c r="AA127" s="6" t="s">
        <v>542</v>
      </c>
      <c r="AB127" s="6" t="s">
        <v>79</v>
      </c>
      <c r="AC127" s="6" t="s">
        <v>80</v>
      </c>
      <c r="AD127" s="6" t="s">
        <v>81</v>
      </c>
      <c r="AE127" s="6"/>
      <c r="AF127" s="6">
        <v>-3</v>
      </c>
      <c r="AG127" s="6" t="s">
        <v>82</v>
      </c>
      <c r="AH127" s="6"/>
      <c r="AI127" s="6"/>
      <c r="AJ127" s="6"/>
      <c r="AK127" s="1"/>
      <c r="AL127"/>
      <c r="AM127" s="1">
        <v>1</v>
      </c>
      <c r="AN127" s="1">
        <f>VLOOKUP(S127,'breaks 2014'!$C$19:$H$317,3,FALSE)</f>
        <v>0</v>
      </c>
      <c r="AO127" s="1"/>
      <c r="AP127" s="1"/>
      <c r="AQ127" s="6" t="s">
        <v>83</v>
      </c>
      <c r="AR127" s="6" t="s">
        <v>84</v>
      </c>
      <c r="AS127" s="6" t="s">
        <v>104</v>
      </c>
      <c r="AT127" s="6" t="s">
        <v>86</v>
      </c>
      <c r="AU127" s="6" t="s">
        <v>111</v>
      </c>
      <c r="AV127" s="6" t="s">
        <v>88</v>
      </c>
      <c r="AW127" s="6"/>
      <c r="AX127" s="6"/>
      <c r="AY127" s="6"/>
      <c r="BQ127" s="100"/>
    </row>
    <row r="128" spans="1:69" ht="11.25" customHeight="1" x14ac:dyDescent="0.2">
      <c r="A128" s="4" t="str">
        <f>LEFT(IndicatorsTable[[#This Row],[INDICATOR_CODE]],IF(ISERROR(FIND(".",IndicatorsTable[[#This Row],[INDICATOR_CODE]],6)),FIND(".",IndicatorsTable[[#This Row],[INDICATOR_CODE]]),FIND(".",IndicatorsTable[[#This Row],[INDICATOR_CODE]],6))-1)</f>
        <v>PA1c</v>
      </c>
      <c r="B128" s="5" t="str">
        <f>RIGHT(IndicatorsTable[[#This Row],[INDICATOR_CODE]],LEN(IndicatorsTable[[#This Row],[INDICATOR_CODE]])-IF(ISERROR(FIND(".",IndicatorsTable[[#This Row],[INDICATOR_CODE]],6)),FIND(".",IndicatorsTable[[#This Row],[INDICATOR_CODE]]),FIND(".",IndicatorsTable[[#This Row],[INDICATOR_CODE]],6)))</f>
        <v>S2</v>
      </c>
      <c r="C128" s="5" t="str">
        <f>IF(LEFT(IndicatorsTable[[#This Row],[OS_NB_CODE]],1)="O","Overall",IF(LEFT(IndicatorsTable[[#This Row],[OS_NB_CODE]],1)="S","Subindicator",IF(IndicatorsTable[[#This Row],[IFMAIN]] ="Main","Main",IF(LEFT(IndicatorsTable[[#This Row],[OS_NB_CODE]],1)="C","Context",""))))</f>
        <v>Subindicator</v>
      </c>
      <c r="D128" s="6" t="s">
        <v>89</v>
      </c>
      <c r="E128" s="6" t="str">
        <f>IF(IndicatorsTable[[#This Row],[OS_NB_CODE]]="O1",VLOOKUP(IndicatorsTable[[#This Row],[POLICY_CODE]],Table7[#All],2,FALSE),"")</f>
        <v/>
      </c>
      <c r="F128" s="6" t="str">
        <f>IF(IndicatorsTable[[#This Row],[OS_NB_CODE]]="O1",VLOOKUP(IndicatorsTable[[#This Row],[POLICY_CODE]],Table7[#All],3,FALSE),"")</f>
        <v/>
      </c>
      <c r="G128" s="6" t="s">
        <v>543</v>
      </c>
      <c r="H128" s="6" t="s">
        <v>227</v>
      </c>
      <c r="I128" s="6" t="str">
        <f>IndicatorsTable[[#This Row],[INDICATOR_CODE]]&amp;"."&amp;IndicatorsTable[[#This Row],[SUBPOLICY_CODE]]</f>
        <v>PA1c.S2.T</v>
      </c>
      <c r="J128" s="6"/>
      <c r="K128" s="6"/>
      <c r="L128" s="7">
        <f t="shared" si="2"/>
        <v>127</v>
      </c>
      <c r="M128" s="6" t="s">
        <v>71</v>
      </c>
      <c r="N128" s="7">
        <f t="shared" si="3"/>
        <v>127</v>
      </c>
      <c r="O128" s="6">
        <v>2</v>
      </c>
      <c r="P128" s="6" t="s">
        <v>72</v>
      </c>
      <c r="Q128" s="6" t="s">
        <v>544</v>
      </c>
      <c r="R128" s="6"/>
      <c r="S128" s="6" t="s">
        <v>544</v>
      </c>
      <c r="T128" s="6" t="s">
        <v>544</v>
      </c>
      <c r="U128" s="50"/>
      <c r="V128" s="6"/>
      <c r="W128" s="52"/>
      <c r="X128" s="6"/>
      <c r="Y128" s="6" t="s">
        <v>77</v>
      </c>
      <c r="Z128" s="8" t="s">
        <v>77</v>
      </c>
      <c r="AA128" s="6" t="s">
        <v>545</v>
      </c>
      <c r="AB128" s="6" t="s">
        <v>546</v>
      </c>
      <c r="AC128" s="6" t="s">
        <v>546</v>
      </c>
      <c r="AD128" s="6" t="s">
        <v>81</v>
      </c>
      <c r="AE128" s="6"/>
      <c r="AF128" s="6">
        <v>-3</v>
      </c>
      <c r="AG128" s="6" t="s">
        <v>82</v>
      </c>
      <c r="AH128" s="6">
        <v>-1</v>
      </c>
      <c r="AI128" s="6"/>
      <c r="AJ128" s="6"/>
      <c r="AK128" s="1"/>
      <c r="AL128"/>
      <c r="AM128" s="1">
        <v>1</v>
      </c>
      <c r="AN128" s="1">
        <f>VLOOKUP(S128,'breaks 2014'!$C$19:$H$317,3,FALSE)</f>
        <v>0</v>
      </c>
      <c r="AO128" s="1"/>
      <c r="AP128" s="1"/>
      <c r="AQ128" s="6" t="s">
        <v>547</v>
      </c>
      <c r="AR128" s="6" t="s">
        <v>84</v>
      </c>
      <c r="AS128" s="6" t="s">
        <v>85</v>
      </c>
      <c r="AT128" s="6"/>
      <c r="AU128" s="6"/>
      <c r="AV128" s="6"/>
      <c r="AW128" s="6"/>
      <c r="AX128" s="6"/>
      <c r="AY128" s="6"/>
      <c r="BQ128" s="100"/>
    </row>
    <row r="129" spans="1:69" ht="11.25" customHeight="1" x14ac:dyDescent="0.2">
      <c r="A129" s="4" t="str">
        <f>LEFT(IndicatorsTable[[#This Row],[INDICATOR_CODE]],IF(ISERROR(FIND(".",IndicatorsTable[[#This Row],[INDICATOR_CODE]],6)),FIND(".",IndicatorsTable[[#This Row],[INDICATOR_CODE]]),FIND(".",IndicatorsTable[[#This Row],[INDICATOR_CODE]],6))-1)</f>
        <v>PA1c</v>
      </c>
      <c r="B129" s="5" t="str">
        <f>RIGHT(IndicatorsTable[[#This Row],[INDICATOR_CODE]],LEN(IndicatorsTable[[#This Row],[INDICATOR_CODE]])-IF(ISERROR(FIND(".",IndicatorsTable[[#This Row],[INDICATOR_CODE]],6)),FIND(".",IndicatorsTable[[#This Row],[INDICATOR_CODE]]),FIND(".",IndicatorsTable[[#This Row],[INDICATOR_CODE]],6)))</f>
        <v>S2</v>
      </c>
      <c r="C129" s="5" t="str">
        <f>IF(LEFT(IndicatorsTable[[#This Row],[OS_NB_CODE]],1)="O","Overall",IF(LEFT(IndicatorsTable[[#This Row],[OS_NB_CODE]],1)="S","Subindicator",IF(IndicatorsTable[[#This Row],[IFMAIN]] ="Main","Main",IF(LEFT(IndicatorsTable[[#This Row],[OS_NB_CODE]],1)="C","Context",""))))</f>
        <v>Subindicator</v>
      </c>
      <c r="D129" s="6" t="s">
        <v>89</v>
      </c>
      <c r="E129" s="6" t="str">
        <f>IF(IndicatorsTable[[#This Row],[OS_NB_CODE]]="O1",VLOOKUP(IndicatorsTable[[#This Row],[POLICY_CODE]],Table7[#All],2,FALSE),"")</f>
        <v/>
      </c>
      <c r="F129" s="6" t="str">
        <f>IF(IndicatorsTable[[#This Row],[OS_NB_CODE]]="O1",VLOOKUP(IndicatorsTable[[#This Row],[POLICY_CODE]],Table7[#All],3,FALSE),"")</f>
        <v/>
      </c>
      <c r="G129" s="6" t="s">
        <v>543</v>
      </c>
      <c r="H129" s="6" t="s">
        <v>91</v>
      </c>
      <c r="I129" s="6" t="str">
        <f>IndicatorsTable[[#This Row],[INDICATOR_CODE]]&amp;"."&amp;IndicatorsTable[[#This Row],[SUBPOLICY_CODE]]</f>
        <v>PA1c.S2.M</v>
      </c>
      <c r="J129" s="6"/>
      <c r="K129" s="6"/>
      <c r="L129" s="7">
        <f t="shared" si="2"/>
        <v>128</v>
      </c>
      <c r="M129" s="6" t="s">
        <v>71</v>
      </c>
      <c r="N129" s="7">
        <f t="shared" si="3"/>
        <v>128</v>
      </c>
      <c r="O129" s="6">
        <v>2</v>
      </c>
      <c r="P129" s="6" t="s">
        <v>72</v>
      </c>
      <c r="Q129" s="6" t="s">
        <v>548</v>
      </c>
      <c r="R129" s="6"/>
      <c r="S129" s="6" t="s">
        <v>548</v>
      </c>
      <c r="T129" s="6" t="s">
        <v>548</v>
      </c>
      <c r="U129" s="50"/>
      <c r="V129" s="6"/>
      <c r="W129" s="52"/>
      <c r="X129" s="6"/>
      <c r="Y129" s="6" t="s">
        <v>77</v>
      </c>
      <c r="Z129" s="8" t="s">
        <v>77</v>
      </c>
      <c r="AA129" s="6" t="s">
        <v>545</v>
      </c>
      <c r="AB129" s="6" t="s">
        <v>546</v>
      </c>
      <c r="AC129" s="6" t="s">
        <v>546</v>
      </c>
      <c r="AD129" s="6" t="s">
        <v>81</v>
      </c>
      <c r="AE129" s="6"/>
      <c r="AF129" s="6">
        <v>-3</v>
      </c>
      <c r="AG129" s="6" t="s">
        <v>82</v>
      </c>
      <c r="AH129" s="6">
        <v>-1</v>
      </c>
      <c r="AI129" s="6"/>
      <c r="AJ129" s="6"/>
      <c r="AK129" s="1"/>
      <c r="AL129"/>
      <c r="AM129" s="1">
        <v>1</v>
      </c>
      <c r="AN129" s="1">
        <f>VLOOKUP(S129,'breaks 2014'!$C$19:$H$317,3,FALSE)</f>
        <v>0</v>
      </c>
      <c r="AO129" s="1"/>
      <c r="AP129" s="1"/>
      <c r="AQ129" s="6" t="s">
        <v>547</v>
      </c>
      <c r="AR129" s="6" t="s">
        <v>84</v>
      </c>
      <c r="AS129" s="6" t="s">
        <v>98</v>
      </c>
      <c r="AT129" s="6"/>
      <c r="AU129" s="6"/>
      <c r="AV129" s="6"/>
      <c r="AW129" s="6"/>
      <c r="AX129" s="6"/>
      <c r="AY129" s="6"/>
      <c r="BQ129" s="100"/>
    </row>
    <row r="130" spans="1:69" ht="11.25" customHeight="1" x14ac:dyDescent="0.2">
      <c r="A130" s="4" t="str">
        <f>LEFT(IndicatorsTable[[#This Row],[INDICATOR_CODE]],IF(ISERROR(FIND(".",IndicatorsTable[[#This Row],[INDICATOR_CODE]],6)),FIND(".",IndicatorsTable[[#This Row],[INDICATOR_CODE]]),FIND(".",IndicatorsTable[[#This Row],[INDICATOR_CODE]],6))-1)</f>
        <v>PA1c</v>
      </c>
      <c r="B130" s="5" t="str">
        <f>RIGHT(IndicatorsTable[[#This Row],[INDICATOR_CODE]],LEN(IndicatorsTable[[#This Row],[INDICATOR_CODE]])-IF(ISERROR(FIND(".",IndicatorsTable[[#This Row],[INDICATOR_CODE]],6)),FIND(".",IndicatorsTable[[#This Row],[INDICATOR_CODE]]),FIND(".",IndicatorsTable[[#This Row],[INDICATOR_CODE]],6)))</f>
        <v>S2</v>
      </c>
      <c r="C130" s="5" t="str">
        <f>IF(LEFT(IndicatorsTable[[#This Row],[OS_NB_CODE]],1)="O","Overall",IF(LEFT(IndicatorsTable[[#This Row],[OS_NB_CODE]],1)="S","Subindicator",IF(IndicatorsTable[[#This Row],[IFMAIN]] ="Main","Main",IF(LEFT(IndicatorsTable[[#This Row],[OS_NB_CODE]],1)="C","Context",""))))</f>
        <v>Subindicator</v>
      </c>
      <c r="D130" s="6" t="s">
        <v>89</v>
      </c>
      <c r="E130" s="6" t="str">
        <f>IF(IndicatorsTable[[#This Row],[OS_NB_CODE]]="O1",VLOOKUP(IndicatorsTable[[#This Row],[POLICY_CODE]],Table7[#All],2,FALSE),"")</f>
        <v/>
      </c>
      <c r="F130" s="6" t="str">
        <f>IF(IndicatorsTable[[#This Row],[OS_NB_CODE]]="O1",VLOOKUP(IndicatorsTable[[#This Row],[POLICY_CODE]],Table7[#All],3,FALSE),"")</f>
        <v/>
      </c>
      <c r="G130" s="6" t="s">
        <v>543</v>
      </c>
      <c r="H130" s="6" t="s">
        <v>99</v>
      </c>
      <c r="I130" s="6" t="str">
        <f>IndicatorsTable[[#This Row],[INDICATOR_CODE]]&amp;"."&amp;IndicatorsTable[[#This Row],[SUBPOLICY_CODE]]</f>
        <v>PA1c.S2.F</v>
      </c>
      <c r="J130" s="6"/>
      <c r="K130" s="6"/>
      <c r="L130" s="7">
        <f t="shared" si="2"/>
        <v>129</v>
      </c>
      <c r="M130" s="6" t="s">
        <v>71</v>
      </c>
      <c r="N130" s="7">
        <f t="shared" si="3"/>
        <v>129</v>
      </c>
      <c r="O130" s="6">
        <v>2</v>
      </c>
      <c r="P130" s="6" t="s">
        <v>72</v>
      </c>
      <c r="Q130" s="6" t="s">
        <v>549</v>
      </c>
      <c r="R130" s="6"/>
      <c r="S130" s="6" t="s">
        <v>549</v>
      </c>
      <c r="T130" s="6" t="s">
        <v>549</v>
      </c>
      <c r="U130" s="50"/>
      <c r="V130" s="6"/>
      <c r="W130" s="52"/>
      <c r="X130" s="6"/>
      <c r="Y130" s="6" t="s">
        <v>77</v>
      </c>
      <c r="Z130" s="8" t="s">
        <v>77</v>
      </c>
      <c r="AA130" s="6" t="s">
        <v>545</v>
      </c>
      <c r="AB130" s="6" t="s">
        <v>546</v>
      </c>
      <c r="AC130" s="6" t="s">
        <v>546</v>
      </c>
      <c r="AD130" s="6" t="s">
        <v>81</v>
      </c>
      <c r="AE130" s="6"/>
      <c r="AF130" s="6">
        <v>-3</v>
      </c>
      <c r="AG130" s="6" t="s">
        <v>82</v>
      </c>
      <c r="AH130" s="6">
        <v>-1</v>
      </c>
      <c r="AI130" s="6"/>
      <c r="AJ130" s="6"/>
      <c r="AK130" s="1"/>
      <c r="AL130"/>
      <c r="AM130" s="1">
        <v>1</v>
      </c>
      <c r="AN130" s="1">
        <f>VLOOKUP(S130,'breaks 2014'!$C$19:$H$317,3,FALSE)</f>
        <v>0</v>
      </c>
      <c r="AO130" s="1"/>
      <c r="AP130" s="1"/>
      <c r="AQ130" s="6" t="s">
        <v>547</v>
      </c>
      <c r="AR130" s="6" t="s">
        <v>84</v>
      </c>
      <c r="AS130" s="6" t="s">
        <v>104</v>
      </c>
      <c r="AT130" s="6"/>
      <c r="AU130" s="6"/>
      <c r="AV130" s="6"/>
      <c r="AW130" s="6"/>
      <c r="AX130" s="6"/>
      <c r="AY130" s="6"/>
      <c r="BQ130" s="100"/>
    </row>
    <row r="131" spans="1:69" ht="11.25" customHeight="1" x14ac:dyDescent="0.2">
      <c r="A131" s="4" t="str">
        <f>LEFT(IndicatorsTable[[#This Row],[INDICATOR_CODE]],IF(ISERROR(FIND(".",IndicatorsTable[[#This Row],[INDICATOR_CODE]],6)),FIND(".",IndicatorsTable[[#This Row],[INDICATOR_CODE]]),FIND(".",IndicatorsTable[[#This Row],[INDICATOR_CODE]],6))-1)</f>
        <v>PA1c</v>
      </c>
      <c r="B131" s="5" t="str">
        <f>RIGHT(IndicatorsTable[[#This Row],[INDICATOR_CODE]],LEN(IndicatorsTable[[#This Row],[INDICATOR_CODE]])-IF(ISERROR(FIND(".",IndicatorsTable[[#This Row],[INDICATOR_CODE]],6)),FIND(".",IndicatorsTable[[#This Row],[INDICATOR_CODE]]),FIND(".",IndicatorsTable[[#This Row],[INDICATOR_CODE]],6)))</f>
        <v>S3</v>
      </c>
      <c r="C131" s="5" t="str">
        <f>IF(LEFT(IndicatorsTable[[#This Row],[OS_NB_CODE]],1)="O","Overall",IF(LEFT(IndicatorsTable[[#This Row],[OS_NB_CODE]],1)="S","Subindicator",IF(IndicatorsTable[[#This Row],[IFMAIN]] ="Main","Main",IF(LEFT(IndicatorsTable[[#This Row],[OS_NB_CODE]],1)="C","Context",""))))</f>
        <v>Subindicator</v>
      </c>
      <c r="D131" s="6" t="s">
        <v>89</v>
      </c>
      <c r="E131" s="6" t="str">
        <f>IF(IndicatorsTable[[#This Row],[OS_NB_CODE]]="O1",VLOOKUP(IndicatorsTable[[#This Row],[POLICY_CODE]],Table7[#All],2,FALSE),"")</f>
        <v/>
      </c>
      <c r="F131" s="6" t="str">
        <f>IF(IndicatorsTable[[#This Row],[OS_NB_CODE]]="O1",VLOOKUP(IndicatorsTable[[#This Row],[POLICY_CODE]],Table7[#All],3,FALSE),"")</f>
        <v/>
      </c>
      <c r="G131" s="6" t="s">
        <v>550</v>
      </c>
      <c r="H131" s="6"/>
      <c r="I131" s="6" t="str">
        <f>IndicatorsTable[[#This Row],[INDICATOR_CODE]]&amp;"."&amp;IndicatorsTable[[#This Row],[SUBPOLICY_CODE]]</f>
        <v>PA1c.S3.</v>
      </c>
      <c r="J131" s="6"/>
      <c r="K131" s="6"/>
      <c r="L131" s="7">
        <f t="shared" si="2"/>
        <v>130</v>
      </c>
      <c r="M131" s="6" t="s">
        <v>71</v>
      </c>
      <c r="N131" s="7">
        <f t="shared" si="3"/>
        <v>130</v>
      </c>
      <c r="O131" s="6">
        <v>2</v>
      </c>
      <c r="P131" s="6" t="s">
        <v>72</v>
      </c>
      <c r="Q131" s="6" t="s">
        <v>551</v>
      </c>
      <c r="R131" s="6"/>
      <c r="S131" s="6" t="s">
        <v>552</v>
      </c>
      <c r="T131" s="6" t="s">
        <v>552</v>
      </c>
      <c r="U131" s="50"/>
      <c r="V131" s="6"/>
      <c r="W131" s="52"/>
      <c r="X131" s="6"/>
      <c r="Y131" s="6" t="s">
        <v>77</v>
      </c>
      <c r="Z131" s="8" t="s">
        <v>77</v>
      </c>
      <c r="AA131" s="6" t="s">
        <v>110</v>
      </c>
      <c r="AB131" s="6" t="s">
        <v>79</v>
      </c>
      <c r="AC131" s="6" t="s">
        <v>80</v>
      </c>
      <c r="AD131" s="6" t="s">
        <v>81</v>
      </c>
      <c r="AE131" s="6"/>
      <c r="AF131" s="6">
        <v>-3</v>
      </c>
      <c r="AG131" s="6" t="s">
        <v>82</v>
      </c>
      <c r="AH131" s="6"/>
      <c r="AI131" s="6"/>
      <c r="AJ131" s="6"/>
      <c r="AK131" s="1"/>
      <c r="AL131"/>
      <c r="AM131" s="1">
        <v>1</v>
      </c>
      <c r="AN131" s="1" t="str">
        <f>VLOOKUP(S131,'breaks 2014'!$C$19:$H$317,3,FALSE)</f>
        <v>LLL</v>
      </c>
      <c r="AO131" s="1"/>
      <c r="AP131" s="1"/>
      <c r="AQ131" s="6" t="s">
        <v>553</v>
      </c>
      <c r="AR131" s="6" t="s">
        <v>84</v>
      </c>
      <c r="AS131" s="6" t="s">
        <v>85</v>
      </c>
      <c r="AT131" s="6" t="s">
        <v>121</v>
      </c>
      <c r="AU131" s="6" t="s">
        <v>111</v>
      </c>
      <c r="AV131" s="6"/>
      <c r="AW131" s="6"/>
      <c r="AX131" s="6"/>
      <c r="AY131" s="6"/>
      <c r="BQ131" s="100"/>
    </row>
    <row r="132" spans="1:69" ht="11.25" customHeight="1" x14ac:dyDescent="0.2">
      <c r="A132" s="4" t="str">
        <f>LEFT(IndicatorsTable[[#This Row],[INDICATOR_CODE]],IF(ISERROR(FIND(".",IndicatorsTable[[#This Row],[INDICATOR_CODE]],6)),FIND(".",IndicatorsTable[[#This Row],[INDICATOR_CODE]]),FIND(".",IndicatorsTable[[#This Row],[INDICATOR_CODE]],6))-1)</f>
        <v>PA1c</v>
      </c>
      <c r="B132" s="5" t="str">
        <f>RIGHT(IndicatorsTable[[#This Row],[INDICATOR_CODE]],LEN(IndicatorsTable[[#This Row],[INDICATOR_CODE]])-IF(ISERROR(FIND(".",IndicatorsTable[[#This Row],[INDICATOR_CODE]],6)),FIND(".",IndicatorsTable[[#This Row],[INDICATOR_CODE]]),FIND(".",IndicatorsTable[[#This Row],[INDICATOR_CODE]],6)))</f>
        <v>S4</v>
      </c>
      <c r="C132" s="5" t="str">
        <f>IF(LEFT(IndicatorsTable[[#This Row],[OS_NB_CODE]],1)="O","Overall",IF(LEFT(IndicatorsTable[[#This Row],[OS_NB_CODE]],1)="S","Subindicator",IF(IndicatorsTable[[#This Row],[IFMAIN]] ="Main","Main",IF(LEFT(IndicatorsTable[[#This Row],[OS_NB_CODE]],1)="C","Context",""))))</f>
        <v>Subindicator</v>
      </c>
      <c r="D132" s="6" t="s">
        <v>89</v>
      </c>
      <c r="E132" s="6" t="str">
        <f>IF(IndicatorsTable[[#This Row],[OS_NB_CODE]]="O1",VLOOKUP(IndicatorsTable[[#This Row],[POLICY_CODE]],Table7[#All],2,FALSE),"")</f>
        <v/>
      </c>
      <c r="F132" s="6" t="str">
        <f>IF(IndicatorsTable[[#This Row],[OS_NB_CODE]]="O1",VLOOKUP(IndicatorsTable[[#This Row],[POLICY_CODE]],Table7[#All],3,FALSE),"")</f>
        <v/>
      </c>
      <c r="G132" s="6" t="s">
        <v>554</v>
      </c>
      <c r="H132" s="6"/>
      <c r="I132" s="6" t="str">
        <f>IndicatorsTable[[#This Row],[INDICATOR_CODE]]&amp;"."&amp;IndicatorsTable[[#This Row],[SUBPOLICY_CODE]]</f>
        <v>PA1c.S4.</v>
      </c>
      <c r="J132" s="6"/>
      <c r="K132" s="6"/>
      <c r="L132" s="7">
        <f t="shared" si="2"/>
        <v>131</v>
      </c>
      <c r="M132" s="6" t="s">
        <v>71</v>
      </c>
      <c r="N132" s="7">
        <f t="shared" si="3"/>
        <v>131</v>
      </c>
      <c r="O132" s="6">
        <v>2</v>
      </c>
      <c r="P132" s="6" t="s">
        <v>72</v>
      </c>
      <c r="Q132" s="6" t="s">
        <v>555</v>
      </c>
      <c r="R132" s="6"/>
      <c r="S132" s="6" t="s">
        <v>556</v>
      </c>
      <c r="T132" s="6" t="s">
        <v>557</v>
      </c>
      <c r="U132" s="50"/>
      <c r="V132" s="6"/>
      <c r="W132" s="52"/>
      <c r="X132" s="6"/>
      <c r="Y132" s="6" t="s">
        <v>77</v>
      </c>
      <c r="Z132" s="8" t="s">
        <v>77</v>
      </c>
      <c r="AA132" s="6" t="s">
        <v>558</v>
      </c>
      <c r="AB132" s="6" t="s">
        <v>79</v>
      </c>
      <c r="AC132" s="6" t="s">
        <v>80</v>
      </c>
      <c r="AD132" s="6" t="s">
        <v>81</v>
      </c>
      <c r="AE132" s="6"/>
      <c r="AF132" s="6">
        <v>-3</v>
      </c>
      <c r="AG132" s="6" t="s">
        <v>82</v>
      </c>
      <c r="AH132" s="6"/>
      <c r="AI132" s="6"/>
      <c r="AJ132" s="6"/>
      <c r="AK132" s="1"/>
      <c r="AL132"/>
      <c r="AM132" s="1">
        <v>1</v>
      </c>
      <c r="AN132" s="1" t="e">
        <f>VLOOKUP(S132,'breaks 2014'!$C$19:$H$317,3,FALSE)</f>
        <v>#N/A</v>
      </c>
      <c r="AO132" s="1"/>
      <c r="AP132" s="1"/>
      <c r="AQ132" s="6" t="s">
        <v>559</v>
      </c>
      <c r="AR132" s="6" t="s">
        <v>143</v>
      </c>
      <c r="AS132" s="6"/>
      <c r="AT132" s="6"/>
      <c r="AU132" s="6"/>
      <c r="AV132" s="6"/>
      <c r="AW132" s="6"/>
      <c r="AX132" s="6"/>
      <c r="AY132" s="6"/>
      <c r="AZ132" t="s">
        <v>559</v>
      </c>
      <c r="BA132" t="s">
        <v>84</v>
      </c>
      <c r="BB132" t="s">
        <v>560</v>
      </c>
      <c r="BC132" t="s">
        <v>561</v>
      </c>
      <c r="BD132" s="3" t="s">
        <v>562</v>
      </c>
      <c r="BE132" t="s">
        <v>563</v>
      </c>
      <c r="BQ132" s="100"/>
    </row>
    <row r="133" spans="1:69" ht="11.25" customHeight="1" x14ac:dyDescent="0.2">
      <c r="A133" s="4" t="str">
        <f>LEFT(IndicatorsTable[[#This Row],[INDICATOR_CODE]],IF(ISERROR(FIND(".",IndicatorsTable[[#This Row],[INDICATOR_CODE]],6)),FIND(".",IndicatorsTable[[#This Row],[INDICATOR_CODE]]),FIND(".",IndicatorsTable[[#This Row],[INDICATOR_CODE]],6))-1)</f>
        <v>PA1c</v>
      </c>
      <c r="B133" s="5" t="str">
        <f>RIGHT(IndicatorsTable[[#This Row],[INDICATOR_CODE]],LEN(IndicatorsTable[[#This Row],[INDICATOR_CODE]])-IF(ISERROR(FIND(".",IndicatorsTable[[#This Row],[INDICATOR_CODE]],6)),FIND(".",IndicatorsTable[[#This Row],[INDICATOR_CODE]]),FIND(".",IndicatorsTable[[#This Row],[INDICATOR_CODE]],6)))</f>
        <v>S5</v>
      </c>
      <c r="C133" s="5" t="str">
        <f>IF(LEFT(IndicatorsTable[[#This Row],[OS_NB_CODE]],1)="O","Overall",IF(LEFT(IndicatorsTable[[#This Row],[OS_NB_CODE]],1)="S","Subindicator",IF(IndicatorsTable[[#This Row],[IFMAIN]] ="Main","Main",IF(LEFT(IndicatorsTable[[#This Row],[OS_NB_CODE]],1)="C","Context",""))))</f>
        <v>Subindicator</v>
      </c>
      <c r="D133" s="6" t="s">
        <v>89</v>
      </c>
      <c r="E133" s="6" t="str">
        <f>IF(IndicatorsTable[[#This Row],[OS_NB_CODE]]="O1",VLOOKUP(IndicatorsTable[[#This Row],[POLICY_CODE]],Table7[#All],2,FALSE),"")</f>
        <v/>
      </c>
      <c r="F133" s="6" t="str">
        <f>IF(IndicatorsTable[[#This Row],[OS_NB_CODE]]="O1",VLOOKUP(IndicatorsTable[[#This Row],[POLICY_CODE]],Table7[#All],3,FALSE),"")</f>
        <v/>
      </c>
      <c r="G133" s="6" t="s">
        <v>564</v>
      </c>
      <c r="H133" s="6"/>
      <c r="I133" s="6" t="str">
        <f>IndicatorsTable[[#This Row],[INDICATOR_CODE]]&amp;"."&amp;IndicatorsTable[[#This Row],[SUBPOLICY_CODE]]</f>
        <v>PA1c.S5.</v>
      </c>
      <c r="J133" s="6"/>
      <c r="K133" s="6"/>
      <c r="L133" s="7">
        <f t="shared" si="2"/>
        <v>132</v>
      </c>
      <c r="M133" s="6" t="s">
        <v>71</v>
      </c>
      <c r="N133" s="7">
        <f t="shared" si="3"/>
        <v>132</v>
      </c>
      <c r="O133" s="6">
        <v>2</v>
      </c>
      <c r="P133" s="6" t="s">
        <v>72</v>
      </c>
      <c r="Q133" s="6" t="s">
        <v>565</v>
      </c>
      <c r="R133" s="6"/>
      <c r="S133" s="6" t="s">
        <v>566</v>
      </c>
      <c r="T133" s="6" t="s">
        <v>566</v>
      </c>
      <c r="U133" s="50"/>
      <c r="V133" s="6"/>
      <c r="W133" s="52"/>
      <c r="X133" s="6"/>
      <c r="Y133" s="6" t="s">
        <v>232</v>
      </c>
      <c r="Z133" s="8" t="s">
        <v>232</v>
      </c>
      <c r="AA133" s="6" t="s">
        <v>567</v>
      </c>
      <c r="AB133" s="6" t="s">
        <v>79</v>
      </c>
      <c r="AC133" s="6" t="s">
        <v>80</v>
      </c>
      <c r="AD133" s="6" t="s">
        <v>81</v>
      </c>
      <c r="AE133" s="6"/>
      <c r="AF133" s="6">
        <v>-3</v>
      </c>
      <c r="AG133" s="6" t="s">
        <v>82</v>
      </c>
      <c r="AH133" s="6"/>
      <c r="AI133" s="6"/>
      <c r="AJ133" s="6"/>
      <c r="AK133" s="1"/>
      <c r="AL133"/>
      <c r="AM133" s="1">
        <v>1</v>
      </c>
      <c r="AN133" s="1">
        <f>VLOOKUP(S133,'breaks 2014'!$C$19:$H$317,3,FALSE)</f>
        <v>0</v>
      </c>
      <c r="AO133" s="1"/>
      <c r="AP133" s="1"/>
      <c r="AQ133" s="6" t="s">
        <v>568</v>
      </c>
      <c r="AR133" s="6" t="s">
        <v>143</v>
      </c>
      <c r="AS133" s="6"/>
      <c r="AT133" s="6"/>
      <c r="AU133" s="6"/>
      <c r="AV133" s="6"/>
      <c r="AW133" s="6"/>
      <c r="AX133" s="6"/>
      <c r="AY133" s="6"/>
      <c r="AZ133" t="s">
        <v>568</v>
      </c>
      <c r="BA133" t="s">
        <v>84</v>
      </c>
      <c r="BB133" t="s">
        <v>569</v>
      </c>
      <c r="BC133" t="s">
        <v>3312</v>
      </c>
      <c r="BD133" t="s">
        <v>3313</v>
      </c>
      <c r="BE133" t="s">
        <v>3314</v>
      </c>
      <c r="BF133" t="s">
        <v>3315</v>
      </c>
      <c r="BQ133" s="100"/>
    </row>
    <row r="134" spans="1:69" ht="11.25" customHeight="1" x14ac:dyDescent="0.2">
      <c r="A134" s="4" t="str">
        <f>LEFT(IndicatorsTable[[#This Row],[INDICATOR_CODE]],IF(ISERROR(FIND(".",IndicatorsTable[[#This Row],[INDICATOR_CODE]],6)),FIND(".",IndicatorsTable[[#This Row],[INDICATOR_CODE]]),FIND(".",IndicatorsTable[[#This Row],[INDICATOR_CODE]],6))-1)</f>
        <v>PA1c</v>
      </c>
      <c r="B134" s="5" t="str">
        <f>RIGHT(IndicatorsTable[[#This Row],[INDICATOR_CODE]],LEN(IndicatorsTable[[#This Row],[INDICATOR_CODE]])-IF(ISERROR(FIND(".",IndicatorsTable[[#This Row],[INDICATOR_CODE]],6)),FIND(".",IndicatorsTable[[#This Row],[INDICATOR_CODE]]),FIND(".",IndicatorsTable[[#This Row],[INDICATOR_CODE]],6)))</f>
        <v>C1</v>
      </c>
      <c r="C134" s="5" t="str">
        <f>IF(LEFT(IndicatorsTable[[#This Row],[OS_NB_CODE]],1)="O","Overall",IF(LEFT(IndicatorsTable[[#This Row],[OS_NB_CODE]],1)="S","Subindicator",IF(IndicatorsTable[[#This Row],[IFMAIN]] ="Main","Main",IF(LEFT(IndicatorsTable[[#This Row],[OS_NB_CODE]],1)="C","Context",""))))</f>
        <v>Context</v>
      </c>
      <c r="D134" s="6" t="s">
        <v>89</v>
      </c>
      <c r="E134" s="6" t="str">
        <f>IF(IndicatorsTable[[#This Row],[OS_NB_CODE]]="O1",VLOOKUP(IndicatorsTable[[#This Row],[POLICY_CODE]],Table7[#All],2,FALSE),"")</f>
        <v/>
      </c>
      <c r="F134" s="6" t="str">
        <f>IF(IndicatorsTable[[#This Row],[OS_NB_CODE]]="O1",VLOOKUP(IndicatorsTable[[#This Row],[POLICY_CODE]],Table7[#All],3,FALSE),"")</f>
        <v/>
      </c>
      <c r="G134" s="6" t="s">
        <v>570</v>
      </c>
      <c r="H134" s="6" t="s">
        <v>571</v>
      </c>
      <c r="I134" s="6" t="str">
        <f>IndicatorsTable[[#This Row],[INDICATOR_CODE]]&amp;"."&amp;IndicatorsTable[[#This Row],[SUBPOLICY_CODE]]</f>
        <v>PA1c.C1.55-74</v>
      </c>
      <c r="J134" s="6"/>
      <c r="K134" s="6"/>
      <c r="L134" s="7">
        <f t="shared" si="2"/>
        <v>133</v>
      </c>
      <c r="M134" s="6" t="s">
        <v>71</v>
      </c>
      <c r="N134" s="7">
        <f t="shared" si="3"/>
        <v>133</v>
      </c>
      <c r="O134" s="6">
        <v>2</v>
      </c>
      <c r="P134" s="6" t="s">
        <v>72</v>
      </c>
      <c r="Q134" s="6" t="s">
        <v>572</v>
      </c>
      <c r="R134" s="6"/>
      <c r="S134" s="6" t="s">
        <v>573</v>
      </c>
      <c r="T134" s="6" t="s">
        <v>573</v>
      </c>
      <c r="U134" s="50"/>
      <c r="V134" s="6"/>
      <c r="W134" s="52"/>
      <c r="X134" s="6"/>
      <c r="Y134" s="6" t="s">
        <v>77</v>
      </c>
      <c r="Z134" s="6" t="s">
        <v>77</v>
      </c>
      <c r="AA134" s="6" t="s">
        <v>574</v>
      </c>
      <c r="AB134" s="6" t="s">
        <v>79</v>
      </c>
      <c r="AC134" s="6" t="s">
        <v>80</v>
      </c>
      <c r="AD134" s="6" t="s">
        <v>81</v>
      </c>
      <c r="AE134" s="6"/>
      <c r="AF134" s="6">
        <v>-3</v>
      </c>
      <c r="AG134" s="6" t="s">
        <v>82</v>
      </c>
      <c r="AH134" s="6"/>
      <c r="AI134" s="6"/>
      <c r="AJ134" s="6"/>
      <c r="AK134" s="1">
        <v>-3</v>
      </c>
      <c r="AL134"/>
      <c r="AM134" s="1">
        <v>1</v>
      </c>
      <c r="AN134" s="1" t="str">
        <f>VLOOKUP(S134,'breaks 2014'!$C$19:$H$317,3,FALSE)</f>
        <v>LLL</v>
      </c>
      <c r="AO134" s="1"/>
      <c r="AP134" s="1"/>
      <c r="AQ134" s="6" t="s">
        <v>575</v>
      </c>
      <c r="AR134" s="6" t="s">
        <v>84</v>
      </c>
      <c r="AS134" s="6" t="s">
        <v>85</v>
      </c>
      <c r="AT134" s="6" t="s">
        <v>121</v>
      </c>
      <c r="AU134" s="6" t="s">
        <v>576</v>
      </c>
      <c r="AV134" s="6" t="s">
        <v>577</v>
      </c>
      <c r="AW134" s="6"/>
      <c r="AX134" s="6"/>
      <c r="AY134" s="6"/>
      <c r="BQ134" s="100"/>
    </row>
    <row r="135" spans="1:69" ht="11.25" customHeight="1" x14ac:dyDescent="0.2">
      <c r="A135" s="4" t="str">
        <f>LEFT(IndicatorsTable[[#This Row],[INDICATOR_CODE]],IF(ISERROR(FIND(".",IndicatorsTable[[#This Row],[INDICATOR_CODE]],6)),FIND(".",IndicatorsTable[[#This Row],[INDICATOR_CODE]]),FIND(".",IndicatorsTable[[#This Row],[INDICATOR_CODE]],6))-1)</f>
        <v>PA1c</v>
      </c>
      <c r="B135" s="5" t="str">
        <f>RIGHT(IndicatorsTable[[#This Row],[INDICATOR_CODE]],LEN(IndicatorsTable[[#This Row],[INDICATOR_CODE]])-IF(ISERROR(FIND(".",IndicatorsTable[[#This Row],[INDICATOR_CODE]],6)),FIND(".",IndicatorsTable[[#This Row],[INDICATOR_CODE]]),FIND(".",IndicatorsTable[[#This Row],[INDICATOR_CODE]],6)))</f>
        <v>C2</v>
      </c>
      <c r="C135" s="5" t="str">
        <f>IF(LEFT(IndicatorsTable[[#This Row],[OS_NB_CODE]],1)="O","Overall",IF(LEFT(IndicatorsTable[[#This Row],[OS_NB_CODE]],1)="S","Subindicator",IF(IndicatorsTable[[#This Row],[IFMAIN]] ="Main","Main",IF(LEFT(IndicatorsTable[[#This Row],[OS_NB_CODE]],1)="C","Context",""))))</f>
        <v>Context</v>
      </c>
      <c r="D135" s="6" t="s">
        <v>89</v>
      </c>
      <c r="E135" s="6" t="str">
        <f>IF(IndicatorsTable[[#This Row],[OS_NB_CODE]]="O1",VLOOKUP(IndicatorsTable[[#This Row],[POLICY_CODE]],Table7[#All],2,FALSE),"")</f>
        <v/>
      </c>
      <c r="F135" s="6" t="str">
        <f>IF(IndicatorsTable[[#This Row],[OS_NB_CODE]]="O1",VLOOKUP(IndicatorsTable[[#This Row],[POLICY_CODE]],Table7[#All],3,FALSE),"")</f>
        <v/>
      </c>
      <c r="G135" s="6" t="s">
        <v>578</v>
      </c>
      <c r="H135" s="6" t="s">
        <v>579</v>
      </c>
      <c r="I135" s="6" t="str">
        <f>IndicatorsTable[[#This Row],[INDICATOR_CODE]]&amp;"."&amp;IndicatorsTable[[#This Row],[SUBPOLICY_CODE]]</f>
        <v>PA1c.C2.EMP.W</v>
      </c>
      <c r="J135" s="6"/>
      <c r="K135" s="6"/>
      <c r="L135" s="7">
        <f t="shared" ref="L135:L198" si="4">L134+1</f>
        <v>134</v>
      </c>
      <c r="M135" s="6" t="s">
        <v>71</v>
      </c>
      <c r="N135" s="7">
        <f t="shared" ref="N135:N198" si="5">N134+1</f>
        <v>134</v>
      </c>
      <c r="O135" s="6">
        <v>2</v>
      </c>
      <c r="P135" s="6" t="s">
        <v>72</v>
      </c>
      <c r="Q135" s="6" t="s">
        <v>580</v>
      </c>
      <c r="R135" s="6"/>
      <c r="S135" s="6" t="s">
        <v>581</v>
      </c>
      <c r="T135" s="6" t="s">
        <v>582</v>
      </c>
      <c r="U135" s="50"/>
      <c r="V135" s="6"/>
      <c r="W135" s="52"/>
      <c r="X135" s="6"/>
      <c r="Y135" s="6" t="s">
        <v>77</v>
      </c>
      <c r="Z135" s="8" t="s">
        <v>77</v>
      </c>
      <c r="AA135" s="6" t="s">
        <v>583</v>
      </c>
      <c r="AB135" s="6" t="s">
        <v>79</v>
      </c>
      <c r="AC135" s="6" t="s">
        <v>80</v>
      </c>
      <c r="AD135" s="6" t="s">
        <v>81</v>
      </c>
      <c r="AE135" s="6"/>
      <c r="AF135" s="6">
        <v>-3</v>
      </c>
      <c r="AG135" s="6" t="s">
        <v>82</v>
      </c>
      <c r="AH135" s="6"/>
      <c r="AI135" s="6"/>
      <c r="AJ135" s="6"/>
      <c r="AK135" s="1"/>
      <c r="AL135"/>
      <c r="AM135" s="1">
        <v>1</v>
      </c>
      <c r="AN135" s="1">
        <f>VLOOKUP(S135,'breaks 2014'!$C$19:$H$317,3,FALSE)</f>
        <v>0</v>
      </c>
      <c r="AO135" s="1"/>
      <c r="AP135" s="1"/>
      <c r="AQ135" s="6" t="s">
        <v>584</v>
      </c>
      <c r="AR135" s="6" t="s">
        <v>143</v>
      </c>
      <c r="AS135" s="6"/>
      <c r="AT135" s="6"/>
      <c r="AU135" s="6"/>
      <c r="AV135" s="6"/>
      <c r="AW135" s="6"/>
      <c r="AX135" s="6"/>
      <c r="AY135" s="6"/>
      <c r="AZ135" t="s">
        <v>584</v>
      </c>
      <c r="BA135" t="s">
        <v>84</v>
      </c>
      <c r="BB135" t="s">
        <v>560</v>
      </c>
      <c r="BC135" t="s">
        <v>585</v>
      </c>
      <c r="BD135" s="3" t="s">
        <v>586</v>
      </c>
      <c r="BE135" t="s">
        <v>587</v>
      </c>
      <c r="BQ135" s="100"/>
    </row>
    <row r="136" spans="1:69" ht="11.25" customHeight="1" x14ac:dyDescent="0.2">
      <c r="A136" s="4" t="str">
        <f>LEFT(IndicatorsTable[[#This Row],[INDICATOR_CODE]],IF(ISERROR(FIND(".",IndicatorsTable[[#This Row],[INDICATOR_CODE]],6)),FIND(".",IndicatorsTable[[#This Row],[INDICATOR_CODE]]),FIND(".",IndicatorsTable[[#This Row],[INDICATOR_CODE]],6))-1)</f>
        <v>PA1c</v>
      </c>
      <c r="B136" s="5" t="str">
        <f>RIGHT(IndicatorsTable[[#This Row],[INDICATOR_CODE]],LEN(IndicatorsTable[[#This Row],[INDICATOR_CODE]])-IF(ISERROR(FIND(".",IndicatorsTable[[#This Row],[INDICATOR_CODE]],6)),FIND(".",IndicatorsTable[[#This Row],[INDICATOR_CODE]]),FIND(".",IndicatorsTable[[#This Row],[INDICATOR_CODE]],6)))</f>
        <v>C2</v>
      </c>
      <c r="C136" s="5" t="str">
        <f>IF(LEFT(IndicatorsTable[[#This Row],[OS_NB_CODE]],1)="O","Overall",IF(LEFT(IndicatorsTable[[#This Row],[OS_NB_CODE]],1)="S","Subindicator",IF(IndicatorsTable[[#This Row],[IFMAIN]] ="Main","Main",IF(LEFT(IndicatorsTable[[#This Row],[OS_NB_CODE]],1)="C","Context",""))))</f>
        <v>Context</v>
      </c>
      <c r="D136" s="6" t="s">
        <v>89</v>
      </c>
      <c r="E136" s="6" t="str">
        <f>IF(IndicatorsTable[[#This Row],[OS_NB_CODE]]="O1",VLOOKUP(IndicatorsTable[[#This Row],[POLICY_CODE]],Table7[#All],2,FALSE),"")</f>
        <v/>
      </c>
      <c r="F136" s="6" t="str">
        <f>IF(IndicatorsTable[[#This Row],[OS_NB_CODE]]="O1",VLOOKUP(IndicatorsTable[[#This Row],[POLICY_CODE]],Table7[#All],3,FALSE),"")</f>
        <v/>
      </c>
      <c r="G136" s="6" t="s">
        <v>578</v>
      </c>
      <c r="H136" s="6" t="s">
        <v>588</v>
      </c>
      <c r="I136" s="6" t="str">
        <f>IndicatorsTable[[#This Row],[INDICATOR_CODE]]&amp;"."&amp;IndicatorsTable[[#This Row],[SUBPOLICY_CODE]]</f>
        <v>PA1c.C2.EMP.M</v>
      </c>
      <c r="J136" s="6"/>
      <c r="K136" s="6"/>
      <c r="L136" s="7">
        <f t="shared" si="4"/>
        <v>135</v>
      </c>
      <c r="M136" s="6" t="s">
        <v>71</v>
      </c>
      <c r="N136" s="7">
        <f t="shared" si="5"/>
        <v>135</v>
      </c>
      <c r="O136" s="6">
        <v>2</v>
      </c>
      <c r="P136" s="6" t="s">
        <v>72</v>
      </c>
      <c r="Q136" s="6" t="s">
        <v>589</v>
      </c>
      <c r="R136" s="6"/>
      <c r="S136" s="6" t="s">
        <v>590</v>
      </c>
      <c r="T136" s="6" t="s">
        <v>591</v>
      </c>
      <c r="U136" s="50"/>
      <c r="V136" s="6"/>
      <c r="W136" s="52"/>
      <c r="X136" s="6"/>
      <c r="Y136" s="6" t="s">
        <v>77</v>
      </c>
      <c r="Z136" s="6" t="s">
        <v>77</v>
      </c>
      <c r="AA136" s="6" t="s">
        <v>592</v>
      </c>
      <c r="AB136" s="6" t="s">
        <v>79</v>
      </c>
      <c r="AC136" s="6"/>
      <c r="AD136" s="6" t="s">
        <v>81</v>
      </c>
      <c r="AE136" s="6"/>
      <c r="AF136" s="6">
        <v>-3</v>
      </c>
      <c r="AG136" s="6" t="s">
        <v>82</v>
      </c>
      <c r="AH136" s="6"/>
      <c r="AI136" s="6"/>
      <c r="AJ136" s="6"/>
      <c r="AK136" s="1"/>
      <c r="AL136"/>
      <c r="AM136" s="1">
        <v>1</v>
      </c>
      <c r="AN136" s="1">
        <f>VLOOKUP(S136,'breaks 2014'!$C$19:$H$317,3,FALSE)</f>
        <v>0</v>
      </c>
      <c r="AO136" s="1"/>
      <c r="AP136" s="1"/>
      <c r="AQ136" s="6" t="s">
        <v>593</v>
      </c>
      <c r="AR136" s="6" t="s">
        <v>143</v>
      </c>
      <c r="AS136" s="6"/>
      <c r="AT136" s="6"/>
      <c r="AU136" s="6"/>
      <c r="AV136" s="6"/>
      <c r="AW136" s="6"/>
      <c r="AX136" s="6"/>
      <c r="AY136" s="6"/>
      <c r="AZ136" t="s">
        <v>593</v>
      </c>
      <c r="BA136" t="s">
        <v>84</v>
      </c>
      <c r="BB136" t="s">
        <v>560</v>
      </c>
      <c r="BC136" t="s">
        <v>594</v>
      </c>
      <c r="BD136" s="3" t="s">
        <v>595</v>
      </c>
      <c r="BE136" t="s">
        <v>596</v>
      </c>
      <c r="BQ136" s="100"/>
    </row>
    <row r="137" spans="1:69" ht="11.25" customHeight="1" x14ac:dyDescent="0.2">
      <c r="A137" s="4" t="str">
        <f>LEFT(IndicatorsTable[[#This Row],[INDICATOR_CODE]],IF(ISERROR(FIND(".",IndicatorsTable[[#This Row],[INDICATOR_CODE]],6)),FIND(".",IndicatorsTable[[#This Row],[INDICATOR_CODE]]),FIND(".",IndicatorsTable[[#This Row],[INDICATOR_CODE]],6))-1)</f>
        <v>PA1c</v>
      </c>
      <c r="B137" s="5" t="str">
        <f>RIGHT(IndicatorsTable[[#This Row],[INDICATOR_CODE]],LEN(IndicatorsTable[[#This Row],[INDICATOR_CODE]])-IF(ISERROR(FIND(".",IndicatorsTable[[#This Row],[INDICATOR_CODE]],6)),FIND(".",IndicatorsTable[[#This Row],[INDICATOR_CODE]]),FIND(".",IndicatorsTable[[#This Row],[INDICATOR_CODE]],6)))</f>
        <v>C3</v>
      </c>
      <c r="C137" s="5" t="str">
        <f>IF(LEFT(IndicatorsTable[[#This Row],[OS_NB_CODE]],1)="O","Overall",IF(LEFT(IndicatorsTable[[#This Row],[OS_NB_CODE]],1)="S","Subindicator",IF(IndicatorsTable[[#This Row],[IFMAIN]] ="Main","Main",IF(LEFT(IndicatorsTable[[#This Row],[OS_NB_CODE]],1)="C","Context",""))))</f>
        <v>Context</v>
      </c>
      <c r="D137" s="6" t="s">
        <v>89</v>
      </c>
      <c r="E137" s="6" t="str">
        <f>IF(IndicatorsTable[[#This Row],[OS_NB_CODE]]="O1",VLOOKUP(IndicatorsTable[[#This Row],[POLICY_CODE]],Table7[#All],2,FALSE),"")</f>
        <v/>
      </c>
      <c r="F137" s="6" t="str">
        <f>IF(IndicatorsTable[[#This Row],[OS_NB_CODE]]="O1",VLOOKUP(IndicatorsTable[[#This Row],[POLICY_CODE]],Table7[#All],3,FALSE),"")</f>
        <v/>
      </c>
      <c r="G137" s="6" t="s">
        <v>597</v>
      </c>
      <c r="H137" s="6" t="s">
        <v>227</v>
      </c>
      <c r="I137" s="6" t="str">
        <f>IndicatorsTable[[#This Row],[INDICATOR_CODE]]&amp;"."&amp;IndicatorsTable[[#This Row],[SUBPOLICY_CODE]]</f>
        <v>PA1c.C3.T</v>
      </c>
      <c r="J137" s="6"/>
      <c r="K137" s="6"/>
      <c r="L137" s="7">
        <f t="shared" si="4"/>
        <v>136</v>
      </c>
      <c r="M137" s="6" t="s">
        <v>71</v>
      </c>
      <c r="N137" s="7">
        <f t="shared" si="5"/>
        <v>136</v>
      </c>
      <c r="O137" s="6">
        <v>2</v>
      </c>
      <c r="P137" s="6" t="s">
        <v>72</v>
      </c>
      <c r="Q137" t="s">
        <v>598</v>
      </c>
      <c r="R137" s="6"/>
      <c r="S137" s="6" t="s">
        <v>599</v>
      </c>
      <c r="T137" s="6" t="s">
        <v>600</v>
      </c>
      <c r="U137" s="50"/>
      <c r="V137" s="6"/>
      <c r="W137" s="52"/>
      <c r="X137" s="6"/>
      <c r="Y137" s="6" t="s">
        <v>77</v>
      </c>
      <c r="Z137" s="6" t="s">
        <v>77</v>
      </c>
      <c r="AA137" s="6" t="s">
        <v>110</v>
      </c>
      <c r="AB137" s="6" t="s">
        <v>79</v>
      </c>
      <c r="AC137" s="6"/>
      <c r="AD137" s="6" t="s">
        <v>81</v>
      </c>
      <c r="AE137" s="6"/>
      <c r="AF137" s="6">
        <v>-3</v>
      </c>
      <c r="AG137" s="6" t="s">
        <v>82</v>
      </c>
      <c r="AH137" s="6"/>
      <c r="AI137" s="6"/>
      <c r="AJ137" s="6"/>
      <c r="AK137" s="1"/>
      <c r="AL137"/>
      <c r="AM137" s="1">
        <v>1</v>
      </c>
      <c r="AN137" s="1">
        <f>VLOOKUP(S137,'breaks 2014'!$C$19:$H$317,3,FALSE)</f>
        <v>0</v>
      </c>
      <c r="AO137" s="1"/>
      <c r="AP137" s="1"/>
      <c r="AQ137" s="6" t="s">
        <v>601</v>
      </c>
      <c r="AR137" s="6" t="s">
        <v>84</v>
      </c>
      <c r="AS137" s="6" t="s">
        <v>85</v>
      </c>
      <c r="AT137" s="6" t="s">
        <v>86</v>
      </c>
      <c r="AU137" s="6" t="s">
        <v>111</v>
      </c>
      <c r="AV137" s="51" t="s">
        <v>602</v>
      </c>
      <c r="AW137" s="6"/>
      <c r="AX137" s="6"/>
      <c r="AY137" s="6" t="s">
        <v>603</v>
      </c>
      <c r="AZ137" t="s">
        <v>604</v>
      </c>
      <c r="BA137" t="s">
        <v>143</v>
      </c>
      <c r="BB137" t="s">
        <v>605</v>
      </c>
      <c r="BC137" t="s">
        <v>606</v>
      </c>
      <c r="BD137" s="3" t="s">
        <v>607</v>
      </c>
      <c r="BE137" s="3" t="s">
        <v>607</v>
      </c>
      <c r="BQ137" s="100"/>
    </row>
    <row r="138" spans="1:69" ht="11.25" customHeight="1" x14ac:dyDescent="0.2">
      <c r="A138" s="4" t="str">
        <f>LEFT(IndicatorsTable[[#This Row],[INDICATOR_CODE]],IF(ISERROR(FIND(".",IndicatorsTable[[#This Row],[INDICATOR_CODE]],6)),FIND(".",IndicatorsTable[[#This Row],[INDICATOR_CODE]]),FIND(".",IndicatorsTable[[#This Row],[INDICATOR_CODE]],6))-1)</f>
        <v>PA1c</v>
      </c>
      <c r="B138" s="5" t="str">
        <f>RIGHT(IndicatorsTable[[#This Row],[INDICATOR_CODE]],LEN(IndicatorsTable[[#This Row],[INDICATOR_CODE]])-IF(ISERROR(FIND(".",IndicatorsTable[[#This Row],[INDICATOR_CODE]],6)),FIND(".",IndicatorsTable[[#This Row],[INDICATOR_CODE]]),FIND(".",IndicatorsTable[[#This Row],[INDICATOR_CODE]],6)))</f>
        <v>C4</v>
      </c>
      <c r="C138" s="5" t="str">
        <f>IF(LEFT(IndicatorsTable[[#This Row],[OS_NB_CODE]],1)="O","Overall",IF(LEFT(IndicatorsTable[[#This Row],[OS_NB_CODE]],1)="S","Subindicator",IF(IndicatorsTable[[#This Row],[IFMAIN]] ="Main","Main",IF(LEFT(IndicatorsTable[[#This Row],[OS_NB_CODE]],1)="C","Context",""))))</f>
        <v>Context</v>
      </c>
      <c r="D138" s="6" t="s">
        <v>89</v>
      </c>
      <c r="E138" s="6" t="str">
        <f>IF(IndicatorsTable[[#This Row],[OS_NB_CODE]]="O1",VLOOKUP(IndicatorsTable[[#This Row],[POLICY_CODE]],Table7[#All],2,FALSE),"")</f>
        <v/>
      </c>
      <c r="F138" s="6" t="str">
        <f>IF(IndicatorsTable[[#This Row],[OS_NB_CODE]]="O1",VLOOKUP(IndicatorsTable[[#This Row],[POLICY_CODE]],Table7[#All],3,FALSE),"")</f>
        <v/>
      </c>
      <c r="G138" s="6" t="s">
        <v>608</v>
      </c>
      <c r="H138" s="6" t="s">
        <v>91</v>
      </c>
      <c r="I138" s="6" t="str">
        <f>IndicatorsTable[[#This Row],[INDICATOR_CODE]]&amp;"."&amp;IndicatorsTable[[#This Row],[SUBPOLICY_CODE]]</f>
        <v>PA1c.C4.M</v>
      </c>
      <c r="J138" s="6"/>
      <c r="K138" s="6"/>
      <c r="L138" s="7">
        <f t="shared" si="4"/>
        <v>137</v>
      </c>
      <c r="M138" s="6" t="s">
        <v>71</v>
      </c>
      <c r="N138" s="7">
        <f t="shared" si="5"/>
        <v>137</v>
      </c>
      <c r="O138" s="6">
        <v>2</v>
      </c>
      <c r="P138" s="6" t="s">
        <v>72</v>
      </c>
      <c r="Q138" s="53" t="s">
        <v>609</v>
      </c>
      <c r="R138" s="6"/>
      <c r="S138" s="53" t="s">
        <v>609</v>
      </c>
      <c r="T138" s="53" t="s">
        <v>609</v>
      </c>
      <c r="U138" s="50"/>
      <c r="V138" s="6"/>
      <c r="W138" s="52"/>
      <c r="X138" s="6"/>
      <c r="Y138" s="6" t="s">
        <v>77</v>
      </c>
      <c r="Z138" s="6" t="s">
        <v>77</v>
      </c>
      <c r="AA138" s="6" t="s">
        <v>545</v>
      </c>
      <c r="AB138" s="6" t="s">
        <v>546</v>
      </c>
      <c r="AC138" s="6"/>
      <c r="AD138" s="6" t="s">
        <v>81</v>
      </c>
      <c r="AE138" s="6"/>
      <c r="AF138" s="6">
        <v>-3</v>
      </c>
      <c r="AG138" s="6" t="s">
        <v>610</v>
      </c>
      <c r="AH138" s="6">
        <v>-1</v>
      </c>
      <c r="AI138" s="6"/>
      <c r="AJ138" s="6"/>
      <c r="AK138" s="1"/>
      <c r="AL138"/>
      <c r="AM138" s="1">
        <v>1</v>
      </c>
      <c r="AN138" s="1" t="e">
        <f>VLOOKUP(S138,'breaks 2014'!$C$19:$H$317,3,FALSE)</f>
        <v>#N/A</v>
      </c>
      <c r="AO138" s="1"/>
      <c r="AP138" s="1"/>
      <c r="AQ138" s="6" t="s">
        <v>611</v>
      </c>
      <c r="AR138" s="6" t="s">
        <v>84</v>
      </c>
      <c r="AS138" s="6" t="s">
        <v>98</v>
      </c>
      <c r="AT138" s="6" t="s">
        <v>612</v>
      </c>
      <c r="AU138" s="6" t="s">
        <v>613</v>
      </c>
      <c r="AV138" s="6"/>
      <c r="AW138" s="6"/>
      <c r="AX138" s="6"/>
      <c r="AY138" s="6"/>
      <c r="BQ138" s="100"/>
    </row>
    <row r="139" spans="1:69" ht="11.25" customHeight="1" x14ac:dyDescent="0.2">
      <c r="A139" s="4" t="str">
        <f>LEFT(IndicatorsTable[[#This Row],[INDICATOR_CODE]],IF(ISERROR(FIND(".",IndicatorsTable[[#This Row],[INDICATOR_CODE]],6)),FIND(".",IndicatorsTable[[#This Row],[INDICATOR_CODE]]),FIND(".",IndicatorsTable[[#This Row],[INDICATOR_CODE]],6))-1)</f>
        <v>PA1c</v>
      </c>
      <c r="B139" s="5" t="str">
        <f>RIGHT(IndicatorsTable[[#This Row],[INDICATOR_CODE]],LEN(IndicatorsTable[[#This Row],[INDICATOR_CODE]])-IF(ISERROR(FIND(".",IndicatorsTable[[#This Row],[INDICATOR_CODE]],6)),FIND(".",IndicatorsTable[[#This Row],[INDICATOR_CODE]]),FIND(".",IndicatorsTable[[#This Row],[INDICATOR_CODE]],6)))</f>
        <v>C4</v>
      </c>
      <c r="C139" s="5" t="str">
        <f>IF(LEFT(IndicatorsTable[[#This Row],[OS_NB_CODE]],1)="O","Overall",IF(LEFT(IndicatorsTable[[#This Row],[OS_NB_CODE]],1)="S","Subindicator",IF(IndicatorsTable[[#This Row],[IFMAIN]] ="Main","Main",IF(LEFT(IndicatorsTable[[#This Row],[OS_NB_CODE]],1)="C","Context",""))))</f>
        <v>Context</v>
      </c>
      <c r="D139" s="6" t="s">
        <v>89</v>
      </c>
      <c r="E139" s="6" t="str">
        <f>IF(IndicatorsTable[[#This Row],[OS_NB_CODE]]="O1",VLOOKUP(IndicatorsTable[[#This Row],[POLICY_CODE]],Table7[#All],2,FALSE),"")</f>
        <v/>
      </c>
      <c r="F139" s="6" t="str">
        <f>IF(IndicatorsTable[[#This Row],[OS_NB_CODE]]="O1",VLOOKUP(IndicatorsTable[[#This Row],[POLICY_CODE]],Table7[#All],3,FALSE),"")</f>
        <v/>
      </c>
      <c r="G139" s="6" t="s">
        <v>608</v>
      </c>
      <c r="H139" s="6" t="s">
        <v>99</v>
      </c>
      <c r="I139" s="6" t="str">
        <f>IndicatorsTable[[#This Row],[INDICATOR_CODE]]&amp;"."&amp;IndicatorsTable[[#This Row],[SUBPOLICY_CODE]]</f>
        <v>PA1c.C4.F</v>
      </c>
      <c r="J139" s="6"/>
      <c r="K139" s="6"/>
      <c r="L139" s="7">
        <f t="shared" si="4"/>
        <v>138</v>
      </c>
      <c r="M139" s="6" t="s">
        <v>71</v>
      </c>
      <c r="N139" s="7">
        <f t="shared" si="5"/>
        <v>138</v>
      </c>
      <c r="O139" s="6">
        <v>2</v>
      </c>
      <c r="P139" s="6" t="s">
        <v>72</v>
      </c>
      <c r="Q139" s="53" t="s">
        <v>614</v>
      </c>
      <c r="R139" s="6"/>
      <c r="S139" s="53" t="s">
        <v>614</v>
      </c>
      <c r="T139" s="53" t="s">
        <v>614</v>
      </c>
      <c r="U139" s="50"/>
      <c r="V139" s="6"/>
      <c r="W139" s="52"/>
      <c r="X139" s="6"/>
      <c r="Y139" s="6" t="s">
        <v>77</v>
      </c>
      <c r="Z139" s="6" t="s">
        <v>77</v>
      </c>
      <c r="AA139" s="6" t="s">
        <v>545</v>
      </c>
      <c r="AB139" s="6" t="s">
        <v>546</v>
      </c>
      <c r="AC139" s="6"/>
      <c r="AD139" s="6" t="s">
        <v>81</v>
      </c>
      <c r="AE139" s="6"/>
      <c r="AF139" s="6">
        <v>-3</v>
      </c>
      <c r="AG139" s="6" t="s">
        <v>610</v>
      </c>
      <c r="AH139" s="6">
        <v>-1</v>
      </c>
      <c r="AI139" s="6"/>
      <c r="AJ139" s="6"/>
      <c r="AK139" s="1"/>
      <c r="AL139"/>
      <c r="AM139" s="1">
        <v>1</v>
      </c>
      <c r="AN139" s="1" t="e">
        <f>VLOOKUP(S139,'breaks 2014'!$C$19:$H$317,3,FALSE)</f>
        <v>#N/A</v>
      </c>
      <c r="AO139" s="1"/>
      <c r="AP139" s="1"/>
      <c r="AQ139" s="6" t="s">
        <v>611</v>
      </c>
      <c r="AR139" s="6" t="s">
        <v>84</v>
      </c>
      <c r="AS139" s="6" t="s">
        <v>104</v>
      </c>
      <c r="AT139" s="6" t="s">
        <v>612</v>
      </c>
      <c r="AU139" s="6" t="s">
        <v>613</v>
      </c>
      <c r="AV139" s="6"/>
      <c r="AW139" s="6"/>
      <c r="AX139" s="6"/>
      <c r="AY139" s="6"/>
      <c r="BQ139" s="100"/>
    </row>
    <row r="140" spans="1:69" ht="11.25" customHeight="1" x14ac:dyDescent="0.2">
      <c r="A140" s="4" t="str">
        <f>LEFT(IndicatorsTable[[#This Row],[INDICATOR_CODE]],IF(ISERROR(FIND(".",IndicatorsTable[[#This Row],[INDICATOR_CODE]],6)),FIND(".",IndicatorsTable[[#This Row],[INDICATOR_CODE]]),FIND(".",IndicatorsTable[[#This Row],[INDICATOR_CODE]],6))-1)</f>
        <v>PA1c</v>
      </c>
      <c r="B140" s="5" t="str">
        <f>RIGHT(IndicatorsTable[[#This Row],[INDICATOR_CODE]],LEN(IndicatorsTable[[#This Row],[INDICATOR_CODE]])-IF(ISERROR(FIND(".",IndicatorsTable[[#This Row],[INDICATOR_CODE]],6)),FIND(".",IndicatorsTable[[#This Row],[INDICATOR_CODE]]),FIND(".",IndicatorsTable[[#This Row],[INDICATOR_CODE]],6)))</f>
        <v>C5</v>
      </c>
      <c r="C140" s="5" t="str">
        <f>IF(LEFT(IndicatorsTable[[#This Row],[OS_NB_CODE]],1)="O","Overall",IF(LEFT(IndicatorsTable[[#This Row],[OS_NB_CODE]],1)="S","Subindicator",IF(IndicatorsTable[[#This Row],[IFMAIN]] ="Main","Main",IF(LEFT(IndicatorsTable[[#This Row],[OS_NB_CODE]],1)="C","Context",""))))</f>
        <v>Context</v>
      </c>
      <c r="D140" s="6" t="s">
        <v>89</v>
      </c>
      <c r="E140" s="6" t="str">
        <f>IF(IndicatorsTable[[#This Row],[OS_NB_CODE]]="O1",VLOOKUP(IndicatorsTable[[#This Row],[POLICY_CODE]],Table7[#All],2,FALSE),"")</f>
        <v/>
      </c>
      <c r="F140" s="6" t="str">
        <f>IF(IndicatorsTable[[#This Row],[OS_NB_CODE]]="O1",VLOOKUP(IndicatorsTable[[#This Row],[POLICY_CODE]],Table7[#All],3,FALSE),"")</f>
        <v/>
      </c>
      <c r="G140" s="6" t="s">
        <v>615</v>
      </c>
      <c r="H140" s="6" t="s">
        <v>227</v>
      </c>
      <c r="I140" s="6" t="str">
        <f>IndicatorsTable[[#This Row],[INDICATOR_CODE]]&amp;"."&amp;IndicatorsTable[[#This Row],[SUBPOLICY_CODE]]</f>
        <v>PA1c.C5.T</v>
      </c>
      <c r="J140" s="6"/>
      <c r="K140" s="6"/>
      <c r="L140" s="7">
        <f t="shared" si="4"/>
        <v>139</v>
      </c>
      <c r="M140" s="6" t="s">
        <v>71</v>
      </c>
      <c r="N140" s="7">
        <f t="shared" si="5"/>
        <v>139</v>
      </c>
      <c r="O140" s="6">
        <v>2</v>
      </c>
      <c r="P140" s="6" t="s">
        <v>72</v>
      </c>
      <c r="Q140" t="s">
        <v>616</v>
      </c>
      <c r="R140" s="6"/>
      <c r="S140" t="s">
        <v>617</v>
      </c>
      <c r="T140" t="s">
        <v>618</v>
      </c>
      <c r="U140" s="50"/>
      <c r="V140" s="6"/>
      <c r="W140" s="52"/>
      <c r="X140" s="6"/>
      <c r="Y140" s="6" t="s">
        <v>77</v>
      </c>
      <c r="Z140" s="6" t="s">
        <v>77</v>
      </c>
      <c r="AA140" s="6" t="s">
        <v>545</v>
      </c>
      <c r="AB140" s="6" t="s">
        <v>546</v>
      </c>
      <c r="AC140" s="6"/>
      <c r="AD140" s="6" t="s">
        <v>81</v>
      </c>
      <c r="AE140" s="6"/>
      <c r="AF140" s="6">
        <v>-3</v>
      </c>
      <c r="AG140" s="6" t="s">
        <v>619</v>
      </c>
      <c r="AH140" s="6">
        <v>-1</v>
      </c>
      <c r="AI140" s="6"/>
      <c r="AJ140" s="6"/>
      <c r="AK140" s="1"/>
      <c r="AL140"/>
      <c r="AM140" s="1">
        <v>1</v>
      </c>
      <c r="AN140" s="1" t="e">
        <f>VLOOKUP(S140,'breaks 2014'!$C$19:$H$317,3,FALSE)</f>
        <v>#N/A</v>
      </c>
      <c r="AO140" s="1"/>
      <c r="AP140" s="1"/>
      <c r="AQ140" s="6" t="s">
        <v>620</v>
      </c>
      <c r="AR140" s="6" t="s">
        <v>84</v>
      </c>
      <c r="AS140" s="6" t="s">
        <v>85</v>
      </c>
      <c r="AT140" s="6" t="s">
        <v>613</v>
      </c>
      <c r="AU140" s="6" t="s">
        <v>621</v>
      </c>
      <c r="AV140" s="6"/>
      <c r="AW140" s="6"/>
      <c r="AX140" s="6"/>
      <c r="AY140" s="6"/>
      <c r="BQ140" s="100"/>
    </row>
    <row r="141" spans="1:69" ht="11.25" customHeight="1" x14ac:dyDescent="0.2">
      <c r="A141" s="4" t="str">
        <f>LEFT(IndicatorsTable[[#This Row],[INDICATOR_CODE]],IF(ISERROR(FIND(".",IndicatorsTable[[#This Row],[INDICATOR_CODE]],6)),FIND(".",IndicatorsTable[[#This Row],[INDICATOR_CODE]]),FIND(".",IndicatorsTable[[#This Row],[INDICATOR_CODE]],6))-1)</f>
        <v>PA1c</v>
      </c>
      <c r="B141" s="5" t="str">
        <f>RIGHT(IndicatorsTable[[#This Row],[INDICATOR_CODE]],LEN(IndicatorsTable[[#This Row],[INDICATOR_CODE]])-IF(ISERROR(FIND(".",IndicatorsTable[[#This Row],[INDICATOR_CODE]],6)),FIND(".",IndicatorsTable[[#This Row],[INDICATOR_CODE]]),FIND(".",IndicatorsTable[[#This Row],[INDICATOR_CODE]],6)))</f>
        <v>C5</v>
      </c>
      <c r="C141" s="5" t="str">
        <f>IF(LEFT(IndicatorsTable[[#This Row],[OS_NB_CODE]],1)="O","Overall",IF(LEFT(IndicatorsTable[[#This Row],[OS_NB_CODE]],1)="S","Subindicator",IF(IndicatorsTable[[#This Row],[IFMAIN]] ="Main","Main",IF(LEFT(IndicatorsTable[[#This Row],[OS_NB_CODE]],1)="C","Context",""))))</f>
        <v>Context</v>
      </c>
      <c r="D141" s="6" t="s">
        <v>89</v>
      </c>
      <c r="E141" s="6" t="str">
        <f>IF(IndicatorsTable[[#This Row],[OS_NB_CODE]]="O1",VLOOKUP(IndicatorsTable[[#This Row],[POLICY_CODE]],Table7[#All],2,FALSE),"")</f>
        <v/>
      </c>
      <c r="F141" s="6" t="str">
        <f>IF(IndicatorsTable[[#This Row],[OS_NB_CODE]]="O1",VLOOKUP(IndicatorsTable[[#This Row],[POLICY_CODE]],Table7[#All],3,FALSE),"")</f>
        <v/>
      </c>
      <c r="G141" s="6" t="s">
        <v>615</v>
      </c>
      <c r="H141" s="6" t="s">
        <v>91</v>
      </c>
      <c r="I141" s="6" t="str">
        <f>IndicatorsTable[[#This Row],[INDICATOR_CODE]]&amp;"."&amp;IndicatorsTable[[#This Row],[SUBPOLICY_CODE]]</f>
        <v>PA1c.C5.M</v>
      </c>
      <c r="J141" s="6"/>
      <c r="K141" s="6"/>
      <c r="L141" s="7">
        <f t="shared" si="4"/>
        <v>140</v>
      </c>
      <c r="M141" s="6" t="s">
        <v>71</v>
      </c>
      <c r="N141" s="7">
        <f t="shared" si="5"/>
        <v>140</v>
      </c>
      <c r="O141" s="6">
        <v>2</v>
      </c>
      <c r="P141" s="6" t="s">
        <v>72</v>
      </c>
      <c r="Q141" t="s">
        <v>622</v>
      </c>
      <c r="R141" s="6"/>
      <c r="S141" t="s">
        <v>622</v>
      </c>
      <c r="T141" t="s">
        <v>623</v>
      </c>
      <c r="U141" s="50"/>
      <c r="V141" s="6"/>
      <c r="W141" s="52"/>
      <c r="X141" s="6"/>
      <c r="Y141" s="6" t="s">
        <v>77</v>
      </c>
      <c r="Z141" s="6" t="s">
        <v>77</v>
      </c>
      <c r="AA141" s="6" t="s">
        <v>545</v>
      </c>
      <c r="AB141" s="6" t="s">
        <v>546</v>
      </c>
      <c r="AC141" s="6"/>
      <c r="AD141" s="6" t="s">
        <v>81</v>
      </c>
      <c r="AE141" s="6"/>
      <c r="AF141" s="6">
        <v>-3</v>
      </c>
      <c r="AG141" s="6" t="s">
        <v>619</v>
      </c>
      <c r="AH141" s="6">
        <v>-1</v>
      </c>
      <c r="AI141" s="6"/>
      <c r="AJ141" s="6"/>
      <c r="AK141" s="1"/>
      <c r="AL141"/>
      <c r="AM141" s="1">
        <v>1</v>
      </c>
      <c r="AN141" s="1" t="e">
        <f>VLOOKUP(S141,'breaks 2014'!$C$19:$H$317,3,FALSE)</f>
        <v>#N/A</v>
      </c>
      <c r="AO141" s="1"/>
      <c r="AP141" s="1"/>
      <c r="AQ141" s="6" t="s">
        <v>620</v>
      </c>
      <c r="AR141" s="6" t="s">
        <v>84</v>
      </c>
      <c r="AS141" s="6" t="s">
        <v>98</v>
      </c>
      <c r="AT141" s="6" t="s">
        <v>613</v>
      </c>
      <c r="AU141" s="6" t="s">
        <v>621</v>
      </c>
      <c r="AV141" s="6"/>
      <c r="AW141" s="6"/>
      <c r="AX141" s="6"/>
      <c r="AY141" s="6"/>
      <c r="BQ141" s="100"/>
    </row>
    <row r="142" spans="1:69" ht="11.25" customHeight="1" x14ac:dyDescent="0.2">
      <c r="A142" s="4" t="str">
        <f>LEFT(IndicatorsTable[[#This Row],[INDICATOR_CODE]],IF(ISERROR(FIND(".",IndicatorsTable[[#This Row],[INDICATOR_CODE]],6)),FIND(".",IndicatorsTable[[#This Row],[INDICATOR_CODE]]),FIND(".",IndicatorsTable[[#This Row],[INDICATOR_CODE]],6))-1)</f>
        <v>PA1c</v>
      </c>
      <c r="B142" s="5" t="str">
        <f>RIGHT(IndicatorsTable[[#This Row],[INDICATOR_CODE]],LEN(IndicatorsTable[[#This Row],[INDICATOR_CODE]])-IF(ISERROR(FIND(".",IndicatorsTable[[#This Row],[INDICATOR_CODE]],6)),FIND(".",IndicatorsTable[[#This Row],[INDICATOR_CODE]]),FIND(".",IndicatorsTable[[#This Row],[INDICATOR_CODE]],6)))</f>
        <v>C5</v>
      </c>
      <c r="C142" s="5" t="str">
        <f>IF(LEFT(IndicatorsTable[[#This Row],[OS_NB_CODE]],1)="O","Overall",IF(LEFT(IndicatorsTable[[#This Row],[OS_NB_CODE]],1)="S","Subindicator",IF(IndicatorsTable[[#This Row],[IFMAIN]] ="Main","Main",IF(LEFT(IndicatorsTable[[#This Row],[OS_NB_CODE]],1)="C","Context",""))))</f>
        <v>Context</v>
      </c>
      <c r="D142" s="6" t="s">
        <v>89</v>
      </c>
      <c r="E142" s="6" t="str">
        <f>IF(IndicatorsTable[[#This Row],[OS_NB_CODE]]="O1",VLOOKUP(IndicatorsTable[[#This Row],[POLICY_CODE]],Table7[#All],2,FALSE),"")</f>
        <v/>
      </c>
      <c r="F142" s="6" t="str">
        <f>IF(IndicatorsTable[[#This Row],[OS_NB_CODE]]="O1",VLOOKUP(IndicatorsTable[[#This Row],[POLICY_CODE]],Table7[#All],3,FALSE),"")</f>
        <v/>
      </c>
      <c r="G142" s="6" t="s">
        <v>615</v>
      </c>
      <c r="H142" s="6" t="s">
        <v>99</v>
      </c>
      <c r="I142" s="6" t="str">
        <f>IndicatorsTable[[#This Row],[INDICATOR_CODE]]&amp;"."&amp;IndicatorsTable[[#This Row],[SUBPOLICY_CODE]]</f>
        <v>PA1c.C5.F</v>
      </c>
      <c r="J142" s="6"/>
      <c r="K142" s="6"/>
      <c r="L142" s="7">
        <f t="shared" si="4"/>
        <v>141</v>
      </c>
      <c r="M142" s="6" t="s">
        <v>71</v>
      </c>
      <c r="N142" s="7">
        <f t="shared" si="5"/>
        <v>141</v>
      </c>
      <c r="O142" s="6">
        <v>2</v>
      </c>
      <c r="P142" s="6" t="s">
        <v>72</v>
      </c>
      <c r="Q142" t="s">
        <v>624</v>
      </c>
      <c r="R142" s="6"/>
      <c r="S142" t="s">
        <v>624</v>
      </c>
      <c r="T142" t="s">
        <v>625</v>
      </c>
      <c r="U142" s="50"/>
      <c r="V142" s="6"/>
      <c r="W142" s="52"/>
      <c r="X142" s="6"/>
      <c r="Y142" s="6" t="s">
        <v>77</v>
      </c>
      <c r="Z142" s="6" t="s">
        <v>77</v>
      </c>
      <c r="AA142" s="6" t="s">
        <v>545</v>
      </c>
      <c r="AB142" s="6" t="s">
        <v>546</v>
      </c>
      <c r="AC142" s="6"/>
      <c r="AD142" s="6" t="s">
        <v>81</v>
      </c>
      <c r="AE142" s="6"/>
      <c r="AF142" s="6">
        <v>-3</v>
      </c>
      <c r="AG142" s="6" t="s">
        <v>619</v>
      </c>
      <c r="AH142" s="6">
        <v>-1</v>
      </c>
      <c r="AI142" s="6"/>
      <c r="AJ142" s="6"/>
      <c r="AK142" s="1"/>
      <c r="AL142"/>
      <c r="AM142" s="1">
        <v>1</v>
      </c>
      <c r="AN142" s="1" t="e">
        <f>VLOOKUP(S142,'breaks 2014'!$C$19:$H$317,3,FALSE)</f>
        <v>#N/A</v>
      </c>
      <c r="AO142" s="1"/>
      <c r="AP142" s="1"/>
      <c r="AQ142" s="6" t="s">
        <v>620</v>
      </c>
      <c r="AR142" s="6" t="s">
        <v>84</v>
      </c>
      <c r="AS142" s="6" t="s">
        <v>104</v>
      </c>
      <c r="AT142" s="6" t="s">
        <v>613</v>
      </c>
      <c r="AU142" s="6" t="s">
        <v>621</v>
      </c>
      <c r="AV142" s="6"/>
      <c r="AW142" s="6"/>
      <c r="AX142" s="6"/>
      <c r="AY142" s="6"/>
      <c r="BQ142" s="100"/>
    </row>
    <row r="143" spans="1:69" ht="11.25" customHeight="1" x14ac:dyDescent="0.2">
      <c r="A143" s="4" t="str">
        <f>LEFT(IndicatorsTable[[#This Row],[INDICATOR_CODE]],IF(ISERROR(FIND(".",IndicatorsTable[[#This Row],[INDICATOR_CODE]],6)),FIND(".",IndicatorsTable[[#This Row],[INDICATOR_CODE]]),FIND(".",IndicatorsTable[[#This Row],[INDICATOR_CODE]],6))-1)</f>
        <v>PA1c</v>
      </c>
      <c r="B143" s="5" t="str">
        <f>RIGHT(IndicatorsTable[[#This Row],[INDICATOR_CODE]],LEN(IndicatorsTable[[#This Row],[INDICATOR_CODE]])-IF(ISERROR(FIND(".",IndicatorsTable[[#This Row],[INDICATOR_CODE]],6)),FIND(".",IndicatorsTable[[#This Row],[INDICATOR_CODE]]),FIND(".",IndicatorsTable[[#This Row],[INDICATOR_CODE]],6)))</f>
        <v>C6</v>
      </c>
      <c r="C143" s="5" t="str">
        <f>IF(LEFT(IndicatorsTable[[#This Row],[OS_NB_CODE]],1)="O","Overall",IF(LEFT(IndicatorsTable[[#This Row],[OS_NB_CODE]],1)="S","Subindicator",IF(IndicatorsTable[[#This Row],[IFMAIN]] ="Main","Main",IF(LEFT(IndicatorsTable[[#This Row],[OS_NB_CODE]],1)="C","Context",""))))</f>
        <v>Context</v>
      </c>
      <c r="D143" s="6" t="s">
        <v>89</v>
      </c>
      <c r="E143" s="6" t="str">
        <f>IF(IndicatorsTable[[#This Row],[OS_NB_CODE]]="O1",VLOOKUP(IndicatorsTable[[#This Row],[POLICY_CODE]],Table7[#All],2,FALSE),"")</f>
        <v/>
      </c>
      <c r="F143" s="6" t="str">
        <f>IF(IndicatorsTable[[#This Row],[OS_NB_CODE]]="O1",VLOOKUP(IndicatorsTable[[#This Row],[POLICY_CODE]],Table7[#All],3,FALSE),"")</f>
        <v/>
      </c>
      <c r="G143" s="6" t="s">
        <v>626</v>
      </c>
      <c r="H143" s="6" t="s">
        <v>627</v>
      </c>
      <c r="I143" s="6" t="str">
        <f>IndicatorsTable[[#This Row],[INDICATOR_CODE]]&amp;"."&amp;IndicatorsTable[[#This Row],[SUBPOLICY_CODE]]</f>
        <v>PA1c.C6.good</v>
      </c>
      <c r="J143" s="6"/>
      <c r="K143" s="6"/>
      <c r="L143" s="7">
        <f t="shared" si="4"/>
        <v>142</v>
      </c>
      <c r="M143" s="6" t="s">
        <v>71</v>
      </c>
      <c r="N143" s="7">
        <f t="shared" si="5"/>
        <v>142</v>
      </c>
      <c r="O143" s="6">
        <v>2</v>
      </c>
      <c r="P143" s="6" t="s">
        <v>72</v>
      </c>
      <c r="Q143" t="s">
        <v>628</v>
      </c>
      <c r="R143" s="6"/>
      <c r="S143" t="s">
        <v>628</v>
      </c>
      <c r="T143" t="s">
        <v>628</v>
      </c>
      <c r="U143" s="50"/>
      <c r="V143" s="6"/>
      <c r="W143" s="52"/>
      <c r="X143" s="6"/>
      <c r="Y143" s="6" t="s">
        <v>77</v>
      </c>
      <c r="Z143" s="6" t="s">
        <v>77</v>
      </c>
      <c r="AA143" s="6" t="s">
        <v>110</v>
      </c>
      <c r="AB143" s="6" t="s">
        <v>79</v>
      </c>
      <c r="AC143" s="6"/>
      <c r="AD143" s="6" t="s">
        <v>81</v>
      </c>
      <c r="AE143" s="6"/>
      <c r="AF143" s="6">
        <v>-3</v>
      </c>
      <c r="AG143" s="6" t="s">
        <v>629</v>
      </c>
      <c r="AH143" s="6">
        <v>-1</v>
      </c>
      <c r="AI143" s="6"/>
      <c r="AJ143" s="6"/>
      <c r="AK143" s="1"/>
      <c r="AL143"/>
      <c r="AM143" s="1">
        <v>1</v>
      </c>
      <c r="AN143" s="1" t="e">
        <f>VLOOKUP(S143,'breaks 2014'!$C$19:$H$317,3,FALSE)</f>
        <v>#N/A</v>
      </c>
      <c r="AO143" s="1"/>
      <c r="AP143" s="1"/>
      <c r="AQ143" s="6" t="s">
        <v>630</v>
      </c>
      <c r="AR143" s="6" t="s">
        <v>143</v>
      </c>
      <c r="AS143" s="6"/>
      <c r="AT143" s="6"/>
      <c r="AU143" s="6"/>
      <c r="AV143" s="6"/>
      <c r="AW143" s="6"/>
      <c r="AX143" s="6"/>
      <c r="AY143" s="6"/>
      <c r="AZ143" t="s">
        <v>630</v>
      </c>
      <c r="BA143" t="s">
        <v>84</v>
      </c>
      <c r="BB143" t="s">
        <v>631</v>
      </c>
      <c r="BC143" t="s">
        <v>632</v>
      </c>
      <c r="BD143" t="s">
        <v>633</v>
      </c>
      <c r="BQ143" s="100"/>
    </row>
    <row r="144" spans="1:69" ht="11.25" customHeight="1" x14ac:dyDescent="0.2">
      <c r="A144" s="4" t="str">
        <f>LEFT(IndicatorsTable[[#This Row],[INDICATOR_CODE]],IF(ISERROR(FIND(".",IndicatorsTable[[#This Row],[INDICATOR_CODE]],6)),FIND(".",IndicatorsTable[[#This Row],[INDICATOR_CODE]]),FIND(".",IndicatorsTable[[#This Row],[INDICATOR_CODE]],6))-1)</f>
        <v>PA1c</v>
      </c>
      <c r="B144" s="5" t="str">
        <f>RIGHT(IndicatorsTable[[#This Row],[INDICATOR_CODE]],LEN(IndicatorsTable[[#This Row],[INDICATOR_CODE]])-IF(ISERROR(FIND(".",IndicatorsTable[[#This Row],[INDICATOR_CODE]],6)),FIND(".",IndicatorsTable[[#This Row],[INDICATOR_CODE]]),FIND(".",IndicatorsTable[[#This Row],[INDICATOR_CODE]],6)))</f>
        <v>C7</v>
      </c>
      <c r="C144" s="5" t="str">
        <f>IF(LEFT(IndicatorsTable[[#This Row],[OS_NB_CODE]],1)="O","Overall",IF(LEFT(IndicatorsTable[[#This Row],[OS_NB_CODE]],1)="S","Subindicator",IF(IndicatorsTable[[#This Row],[IFMAIN]] ="Main","Main",IF(LEFT(IndicatorsTable[[#This Row],[OS_NB_CODE]],1)="C","Context",""))))</f>
        <v>Context</v>
      </c>
      <c r="D144" s="6" t="s">
        <v>89</v>
      </c>
      <c r="E144" s="6" t="str">
        <f>IF(IndicatorsTable[[#This Row],[OS_NB_CODE]]="O1",VLOOKUP(IndicatorsTable[[#This Row],[POLICY_CODE]],Table7[#All],2,FALSE),"")</f>
        <v/>
      </c>
      <c r="F144" s="6" t="str">
        <f>IF(IndicatorsTable[[#This Row],[OS_NB_CODE]]="O1",VLOOKUP(IndicatorsTable[[#This Row],[POLICY_CODE]],Table7[#All],3,FALSE),"")</f>
        <v/>
      </c>
      <c r="G144" s="6" t="s">
        <v>634</v>
      </c>
      <c r="H144" s="6" t="s">
        <v>317</v>
      </c>
      <c r="I144" s="6" t="str">
        <f>IndicatorsTable[[#This Row],[INDICATOR_CODE]]&amp;"."&amp;IndicatorsTable[[#This Row],[SUBPOLICY_CODE]]</f>
        <v>PA1c.C7.high</v>
      </c>
      <c r="J144" s="6"/>
      <c r="K144" s="6"/>
      <c r="L144" s="7">
        <f t="shared" si="4"/>
        <v>143</v>
      </c>
      <c r="M144" s="6" t="s">
        <v>71</v>
      </c>
      <c r="N144" s="7">
        <f t="shared" si="5"/>
        <v>143</v>
      </c>
      <c r="O144" s="6">
        <v>2</v>
      </c>
      <c r="P144" s="6" t="s">
        <v>72</v>
      </c>
      <c r="Q144" s="6" t="s">
        <v>635</v>
      </c>
      <c r="R144" s="6"/>
      <c r="S144" s="53" t="s">
        <v>636</v>
      </c>
      <c r="T144" s="53" t="s">
        <v>637</v>
      </c>
      <c r="U144" s="50"/>
      <c r="V144" s="6"/>
      <c r="W144" s="52"/>
      <c r="X144" s="6"/>
      <c r="Y144" s="6" t="s">
        <v>77</v>
      </c>
      <c r="Z144" s="6" t="s">
        <v>77</v>
      </c>
      <c r="AA144" s="6" t="s">
        <v>638</v>
      </c>
      <c r="AB144" s="6" t="s">
        <v>79</v>
      </c>
      <c r="AC144" s="6"/>
      <c r="AD144" s="6" t="s">
        <v>81</v>
      </c>
      <c r="AE144" s="6"/>
      <c r="AF144" s="6">
        <v>-3</v>
      </c>
      <c r="AG144" s="6" t="s">
        <v>82</v>
      </c>
      <c r="AH144" s="6"/>
      <c r="AI144" s="6"/>
      <c r="AJ144" s="6"/>
      <c r="AK144" s="1"/>
      <c r="AL144"/>
      <c r="AM144" s="1">
        <v>1</v>
      </c>
      <c r="AN144" s="1">
        <v>0</v>
      </c>
      <c r="AO144" s="1"/>
      <c r="AP144" s="1"/>
      <c r="AQ144" s="6" t="s">
        <v>118</v>
      </c>
      <c r="AR144" s="6" t="s">
        <v>84</v>
      </c>
      <c r="AS144" s="6" t="s">
        <v>321</v>
      </c>
      <c r="AT144" s="6" t="s">
        <v>85</v>
      </c>
      <c r="AU144" s="6" t="s">
        <v>121</v>
      </c>
      <c r="AV144" s="6" t="s">
        <v>111</v>
      </c>
      <c r="AW144" s="6"/>
      <c r="AX144" s="6"/>
      <c r="AY144" s="6"/>
      <c r="BQ144" s="100"/>
    </row>
    <row r="145" spans="1:69" ht="11.25" customHeight="1" x14ac:dyDescent="0.2">
      <c r="A145" s="4" t="str">
        <f>LEFT(IndicatorsTable[[#This Row],[INDICATOR_CODE]],IF(ISERROR(FIND(".",IndicatorsTable[[#This Row],[INDICATOR_CODE]],6)),FIND(".",IndicatorsTable[[#This Row],[INDICATOR_CODE]]),FIND(".",IndicatorsTable[[#This Row],[INDICATOR_CODE]],6))-1)</f>
        <v>PA1c</v>
      </c>
      <c r="B145" s="5" t="str">
        <f>RIGHT(IndicatorsTable[[#This Row],[INDICATOR_CODE]],LEN(IndicatorsTable[[#This Row],[INDICATOR_CODE]])-IF(ISERROR(FIND(".",IndicatorsTable[[#This Row],[INDICATOR_CODE]],6)),FIND(".",IndicatorsTable[[#This Row],[INDICATOR_CODE]]),FIND(".",IndicatorsTable[[#This Row],[INDICATOR_CODE]],6)))</f>
        <v>C7</v>
      </c>
      <c r="C145" s="5" t="str">
        <f>IF(LEFT(IndicatorsTable[[#This Row],[OS_NB_CODE]],1)="O","Overall",IF(LEFT(IndicatorsTable[[#This Row],[OS_NB_CODE]],1)="S","Subindicator",IF(IndicatorsTable[[#This Row],[IFMAIN]] ="Main","Main",IF(LEFT(IndicatorsTable[[#This Row],[OS_NB_CODE]],1)="C","Context",""))))</f>
        <v>Context</v>
      </c>
      <c r="D145" s="6" t="s">
        <v>89</v>
      </c>
      <c r="E145" s="6" t="str">
        <f>IF(IndicatorsTable[[#This Row],[OS_NB_CODE]]="O1",VLOOKUP(IndicatorsTable[[#This Row],[POLICY_CODE]],Table7[#All],2,FALSE),"")</f>
        <v/>
      </c>
      <c r="F145" s="6" t="str">
        <f>IF(IndicatorsTable[[#This Row],[OS_NB_CODE]]="O1",VLOOKUP(IndicatorsTable[[#This Row],[POLICY_CODE]],Table7[#All],3,FALSE),"")</f>
        <v/>
      </c>
      <c r="G145" s="6" t="s">
        <v>634</v>
      </c>
      <c r="H145" s="6" t="s">
        <v>312</v>
      </c>
      <c r="I145" s="6" t="str">
        <f>IndicatorsTable[[#This Row],[INDICATOR_CODE]]&amp;"."&amp;IndicatorsTable[[#This Row],[SUBPOLICY_CODE]]</f>
        <v>PA1c.C7.med</v>
      </c>
      <c r="J145" s="6"/>
      <c r="K145" s="6"/>
      <c r="L145" s="7">
        <f t="shared" si="4"/>
        <v>144</v>
      </c>
      <c r="M145" s="6" t="s">
        <v>71</v>
      </c>
      <c r="N145" s="7">
        <f t="shared" si="5"/>
        <v>144</v>
      </c>
      <c r="O145" s="6">
        <v>2</v>
      </c>
      <c r="P145" s="6" t="s">
        <v>72</v>
      </c>
      <c r="Q145" s="6" t="s">
        <v>639</v>
      </c>
      <c r="R145" s="6"/>
      <c r="S145" s="53" t="s">
        <v>640</v>
      </c>
      <c r="T145" s="53" t="s">
        <v>641</v>
      </c>
      <c r="U145" s="50"/>
      <c r="V145" s="6"/>
      <c r="W145" s="52"/>
      <c r="X145" s="6"/>
      <c r="Y145" s="6" t="s">
        <v>77</v>
      </c>
      <c r="Z145" s="6" t="s">
        <v>77</v>
      </c>
      <c r="AA145" s="6" t="s">
        <v>642</v>
      </c>
      <c r="AB145" s="6" t="s">
        <v>79</v>
      </c>
      <c r="AC145" s="6"/>
      <c r="AD145" s="6" t="s">
        <v>81</v>
      </c>
      <c r="AE145" s="6"/>
      <c r="AF145" s="6">
        <v>-3</v>
      </c>
      <c r="AG145" s="6" t="s">
        <v>82</v>
      </c>
      <c r="AH145" s="6"/>
      <c r="AI145" s="6"/>
      <c r="AJ145" s="6"/>
      <c r="AK145" s="1"/>
      <c r="AL145"/>
      <c r="AM145" s="1">
        <v>1</v>
      </c>
      <c r="AN145" s="1">
        <v>0</v>
      </c>
      <c r="AO145" s="1"/>
      <c r="AP145" s="1"/>
      <c r="AQ145" s="6" t="s">
        <v>118</v>
      </c>
      <c r="AR145" s="6" t="s">
        <v>84</v>
      </c>
      <c r="AS145" s="6" t="s">
        <v>316</v>
      </c>
      <c r="AT145" s="6" t="s">
        <v>85</v>
      </c>
      <c r="AU145" s="6" t="s">
        <v>121</v>
      </c>
      <c r="AV145" s="6" t="s">
        <v>111</v>
      </c>
      <c r="AW145" s="6"/>
      <c r="AX145" s="6"/>
      <c r="AY145" s="6"/>
      <c r="BQ145" s="100"/>
    </row>
    <row r="146" spans="1:69" ht="11.25" customHeight="1" x14ac:dyDescent="0.2">
      <c r="A146" s="4" t="str">
        <f>LEFT(IndicatorsTable[[#This Row],[INDICATOR_CODE]],IF(ISERROR(FIND(".",IndicatorsTable[[#This Row],[INDICATOR_CODE]],6)),FIND(".",IndicatorsTable[[#This Row],[INDICATOR_CODE]]),FIND(".",IndicatorsTable[[#This Row],[INDICATOR_CODE]],6))-1)</f>
        <v>PA1c</v>
      </c>
      <c r="B146" s="5" t="str">
        <f>RIGHT(IndicatorsTable[[#This Row],[INDICATOR_CODE]],LEN(IndicatorsTable[[#This Row],[INDICATOR_CODE]])-IF(ISERROR(FIND(".",IndicatorsTable[[#This Row],[INDICATOR_CODE]],6)),FIND(".",IndicatorsTable[[#This Row],[INDICATOR_CODE]]),FIND(".",IndicatorsTable[[#This Row],[INDICATOR_CODE]],6)))</f>
        <v>C7</v>
      </c>
      <c r="C146" s="5" t="str">
        <f>IF(LEFT(IndicatorsTable[[#This Row],[OS_NB_CODE]],1)="O","Overall",IF(LEFT(IndicatorsTable[[#This Row],[OS_NB_CODE]],1)="S","Subindicator",IF(IndicatorsTable[[#This Row],[IFMAIN]] ="Main","Main",IF(LEFT(IndicatorsTable[[#This Row],[OS_NB_CODE]],1)="C","Context",""))))</f>
        <v>Context</v>
      </c>
      <c r="D146" s="6" t="s">
        <v>89</v>
      </c>
      <c r="E146" s="6" t="str">
        <f>IF(IndicatorsTable[[#This Row],[OS_NB_CODE]]="O1",VLOOKUP(IndicatorsTable[[#This Row],[POLICY_CODE]],Table7[#All],2,FALSE),"")</f>
        <v/>
      </c>
      <c r="F146" s="6" t="str">
        <f>IF(IndicatorsTable[[#This Row],[OS_NB_CODE]]="O1",VLOOKUP(IndicatorsTable[[#This Row],[POLICY_CODE]],Table7[#All],3,FALSE),"")</f>
        <v/>
      </c>
      <c r="G146" s="6" t="s">
        <v>634</v>
      </c>
      <c r="H146" s="6" t="s">
        <v>307</v>
      </c>
      <c r="I146" s="6" t="str">
        <f>IndicatorsTable[[#This Row],[INDICATOR_CODE]]&amp;"."&amp;IndicatorsTable[[#This Row],[SUBPOLICY_CODE]]</f>
        <v>PA1c.C7.low</v>
      </c>
      <c r="J146" s="6"/>
      <c r="K146" s="6"/>
      <c r="L146" s="7">
        <f t="shared" si="4"/>
        <v>145</v>
      </c>
      <c r="M146" s="6" t="s">
        <v>71</v>
      </c>
      <c r="N146" s="7">
        <f t="shared" si="5"/>
        <v>145</v>
      </c>
      <c r="O146" s="6">
        <v>2</v>
      </c>
      <c r="P146" s="6" t="s">
        <v>72</v>
      </c>
      <c r="Q146" s="6" t="s">
        <v>643</v>
      </c>
      <c r="R146" s="6"/>
      <c r="S146" s="53" t="s">
        <v>644</v>
      </c>
      <c r="T146" s="53" t="s">
        <v>645</v>
      </c>
      <c r="U146" s="50"/>
      <c r="V146" s="6"/>
      <c r="W146" s="52"/>
      <c r="X146" s="6"/>
      <c r="Y146" s="6" t="s">
        <v>77</v>
      </c>
      <c r="Z146" s="6" t="s">
        <v>77</v>
      </c>
      <c r="AA146" s="6" t="s">
        <v>646</v>
      </c>
      <c r="AB146" s="6" t="s">
        <v>79</v>
      </c>
      <c r="AC146" s="6"/>
      <c r="AD146" s="6" t="s">
        <v>81</v>
      </c>
      <c r="AE146" s="6"/>
      <c r="AF146" s="6">
        <v>-3</v>
      </c>
      <c r="AG146" s="6" t="s">
        <v>82</v>
      </c>
      <c r="AH146" s="6"/>
      <c r="AI146" s="6"/>
      <c r="AJ146" s="6"/>
      <c r="AK146" s="1"/>
      <c r="AL146"/>
      <c r="AM146" s="1">
        <v>1</v>
      </c>
      <c r="AN146" s="1">
        <v>0</v>
      </c>
      <c r="AO146" s="1"/>
      <c r="AP146" s="1"/>
      <c r="AQ146" s="6" t="s">
        <v>118</v>
      </c>
      <c r="AR146" s="6" t="s">
        <v>84</v>
      </c>
      <c r="AS146" s="6" t="s">
        <v>129</v>
      </c>
      <c r="AT146" s="6" t="s">
        <v>85</v>
      </c>
      <c r="AU146" s="6" t="s">
        <v>121</v>
      </c>
      <c r="AV146" s="6" t="s">
        <v>111</v>
      </c>
      <c r="AW146" s="6"/>
      <c r="AX146" s="6"/>
      <c r="AY146" s="6"/>
      <c r="BQ146" s="100"/>
    </row>
    <row r="147" spans="1:69" ht="11.25" customHeight="1" x14ac:dyDescent="0.2">
      <c r="A147" s="4" t="str">
        <f>LEFT(IndicatorsTable[[#This Row],[INDICATOR_CODE]],IF(ISERROR(FIND(".",IndicatorsTable[[#This Row],[INDICATOR_CODE]],6)),FIND(".",IndicatorsTable[[#This Row],[INDICATOR_CODE]]),FIND(".",IndicatorsTable[[#This Row],[INDICATOR_CODE]],6))-1)</f>
        <v>PA1c</v>
      </c>
      <c r="B147" s="5" t="str">
        <f>RIGHT(IndicatorsTable[[#This Row],[INDICATOR_CODE]],LEN(IndicatorsTable[[#This Row],[INDICATOR_CODE]])-IF(ISERROR(FIND(".",IndicatorsTable[[#This Row],[INDICATOR_CODE]],6)),FIND(".",IndicatorsTable[[#This Row],[INDICATOR_CODE]]),FIND(".",IndicatorsTable[[#This Row],[INDICATOR_CODE]],6)))</f>
        <v>C8</v>
      </c>
      <c r="C147" s="5" t="str">
        <f>IF(LEFT(IndicatorsTable[[#This Row],[OS_NB_CODE]],1)="O","Overall",IF(LEFT(IndicatorsTable[[#This Row],[OS_NB_CODE]],1)="S","Subindicator",IF(IndicatorsTable[[#This Row],[IFMAIN]] ="Main","Main",IF(LEFT(IndicatorsTable[[#This Row],[OS_NB_CODE]],1)="C","Context",""))))</f>
        <v>Context</v>
      </c>
      <c r="D147" s="6" t="s">
        <v>89</v>
      </c>
      <c r="E147" s="6" t="str">
        <f>IF(IndicatorsTable[[#This Row],[OS_NB_CODE]]="O1",VLOOKUP(IndicatorsTable[[#This Row],[POLICY_CODE]],Table7[#All],2,FALSE),"")</f>
        <v/>
      </c>
      <c r="F147" s="6" t="str">
        <f>IF(IndicatorsTable[[#This Row],[OS_NB_CODE]]="O1",VLOOKUP(IndicatorsTable[[#This Row],[POLICY_CODE]],Table7[#All],3,FALSE),"")</f>
        <v/>
      </c>
      <c r="G147" s="6" t="s">
        <v>647</v>
      </c>
      <c r="H147" s="6" t="s">
        <v>227</v>
      </c>
      <c r="I147" s="6" t="str">
        <f>IndicatorsTable[[#This Row],[INDICATOR_CODE]]&amp;"."&amp;IndicatorsTable[[#This Row],[SUBPOLICY_CODE]]</f>
        <v>PA1c.C8.T</v>
      </c>
      <c r="J147" s="6"/>
      <c r="K147" s="6"/>
      <c r="L147" s="7">
        <f t="shared" si="4"/>
        <v>146</v>
      </c>
      <c r="M147" s="6" t="s">
        <v>71</v>
      </c>
      <c r="N147" s="7">
        <f t="shared" si="5"/>
        <v>146</v>
      </c>
      <c r="O147" s="6">
        <v>2</v>
      </c>
      <c r="P147" s="6" t="s">
        <v>72</v>
      </c>
      <c r="Q147" s="53" t="s">
        <v>648</v>
      </c>
      <c r="R147" s="6"/>
      <c r="S147" s="53" t="s">
        <v>649</v>
      </c>
      <c r="T147" s="53" t="s">
        <v>649</v>
      </c>
      <c r="U147" s="50"/>
      <c r="V147" s="6"/>
      <c r="W147" s="52"/>
      <c r="X147" s="6"/>
      <c r="Y147" s="6" t="s">
        <v>77</v>
      </c>
      <c r="Z147" s="6" t="s">
        <v>77</v>
      </c>
      <c r="AA147" s="6" t="s">
        <v>650</v>
      </c>
      <c r="AB147" s="6" t="s">
        <v>79</v>
      </c>
      <c r="AC147" s="6"/>
      <c r="AD147" s="6" t="s">
        <v>81</v>
      </c>
      <c r="AE147" s="6"/>
      <c r="AF147" s="6">
        <v>-3</v>
      </c>
      <c r="AG147" s="6" t="s">
        <v>82</v>
      </c>
      <c r="AH147" s="6"/>
      <c r="AI147" s="6"/>
      <c r="AJ147" s="6"/>
      <c r="AK147" s="1"/>
      <c r="AL147"/>
      <c r="AM147" s="1">
        <v>1</v>
      </c>
      <c r="AN147" s="1">
        <f>VLOOKUP(S147,'breaks 2014'!$C$19:$H$317,3,FALSE)</f>
        <v>0</v>
      </c>
      <c r="AO147" s="1"/>
      <c r="AP147" s="1"/>
      <c r="AQ147" s="6" t="s">
        <v>135</v>
      </c>
      <c r="AR147" s="6" t="s">
        <v>84</v>
      </c>
      <c r="AS147" s="6" t="s">
        <v>85</v>
      </c>
      <c r="AT147" s="6" t="s">
        <v>121</v>
      </c>
      <c r="AU147" s="6" t="s">
        <v>152</v>
      </c>
      <c r="AV147" s="6" t="s">
        <v>651</v>
      </c>
      <c r="AW147" s="6"/>
      <c r="AX147" s="6"/>
      <c r="AY147" s="6"/>
      <c r="BQ147" s="100"/>
    </row>
    <row r="148" spans="1:69" ht="11.25" customHeight="1" x14ac:dyDescent="0.2">
      <c r="A148" s="4" t="str">
        <f>LEFT(IndicatorsTable[[#This Row],[INDICATOR_CODE]],IF(ISERROR(FIND(".",IndicatorsTable[[#This Row],[INDICATOR_CODE]],6)),FIND(".",IndicatorsTable[[#This Row],[INDICATOR_CODE]]),FIND(".",IndicatorsTable[[#This Row],[INDICATOR_CODE]],6))-1)</f>
        <v>PA1c</v>
      </c>
      <c r="B148" s="5" t="str">
        <f>RIGHT(IndicatorsTable[[#This Row],[INDICATOR_CODE]],LEN(IndicatorsTable[[#This Row],[INDICATOR_CODE]])-IF(ISERROR(FIND(".",IndicatorsTable[[#This Row],[INDICATOR_CODE]],6)),FIND(".",IndicatorsTable[[#This Row],[INDICATOR_CODE]]),FIND(".",IndicatorsTable[[#This Row],[INDICATOR_CODE]],6)))</f>
        <v>C9</v>
      </c>
      <c r="C148" s="5" t="str">
        <f>IF(LEFT(IndicatorsTable[[#This Row],[OS_NB_CODE]],1)="O","Overall",IF(LEFT(IndicatorsTable[[#This Row],[OS_NB_CODE]],1)="S","Subindicator",IF(IndicatorsTable[[#This Row],[IFMAIN]] ="Main","Main",IF(LEFT(IndicatorsTable[[#This Row],[OS_NB_CODE]],1)="C","Context",""))))</f>
        <v>Context</v>
      </c>
      <c r="D148" s="6" t="s">
        <v>89</v>
      </c>
      <c r="E148" s="6" t="str">
        <f>IF(IndicatorsTable[[#This Row],[OS_NB_CODE]]="O1",VLOOKUP(IndicatorsTable[[#This Row],[POLICY_CODE]],Table7[#All],2,FALSE),"")</f>
        <v/>
      </c>
      <c r="F148" s="6" t="str">
        <f>IF(IndicatorsTable[[#This Row],[OS_NB_CODE]]="O1",VLOOKUP(IndicatorsTable[[#This Row],[POLICY_CODE]],Table7[#All],3,FALSE),"")</f>
        <v/>
      </c>
      <c r="G148" s="6" t="s">
        <v>652</v>
      </c>
      <c r="H148" s="6" t="s">
        <v>653</v>
      </c>
      <c r="I148" s="6" t="str">
        <f>IndicatorsTable[[#This Row],[INDICATOR_CODE]]&amp;"."&amp;IndicatorsTable[[#This Row],[SUBPOLICY_CODE]]</f>
        <v>PA1c.C9.M.55-59</v>
      </c>
      <c r="J148" s="6"/>
      <c r="K148" s="6"/>
      <c r="L148" s="7">
        <f t="shared" si="4"/>
        <v>147</v>
      </c>
      <c r="M148" s="6" t="s">
        <v>71</v>
      </c>
      <c r="N148" s="7">
        <f t="shared" si="5"/>
        <v>147</v>
      </c>
      <c r="O148" s="6">
        <v>2</v>
      </c>
      <c r="P148" s="6" t="s">
        <v>72</v>
      </c>
      <c r="Q148" s="6" t="s">
        <v>654</v>
      </c>
      <c r="R148" s="6"/>
      <c r="S148" s="6" t="s">
        <v>655</v>
      </c>
      <c r="T148" s="6" t="s">
        <v>656</v>
      </c>
      <c r="U148" s="50"/>
      <c r="V148" s="6"/>
      <c r="W148" s="52"/>
      <c r="X148" s="6"/>
      <c r="Y148" s="6" t="s">
        <v>77</v>
      </c>
      <c r="Z148" s="8" t="s">
        <v>77</v>
      </c>
      <c r="AA148" s="6" t="s">
        <v>657</v>
      </c>
      <c r="AB148" s="6" t="s">
        <v>79</v>
      </c>
      <c r="AC148" s="6" t="s">
        <v>80</v>
      </c>
      <c r="AD148" s="6" t="s">
        <v>81</v>
      </c>
      <c r="AE148" s="6"/>
      <c r="AF148" s="6">
        <v>-3</v>
      </c>
      <c r="AG148" s="6" t="s">
        <v>82</v>
      </c>
      <c r="AH148" s="6"/>
      <c r="AI148" s="6"/>
      <c r="AJ148" s="6"/>
      <c r="AK148" s="1"/>
      <c r="AL148"/>
      <c r="AM148" s="1">
        <v>1</v>
      </c>
      <c r="AN148" s="1">
        <f>VLOOKUP(S148,'breaks 2014'!$C$19:$H$317,3,FALSE)</f>
        <v>0</v>
      </c>
      <c r="AO148" s="1"/>
      <c r="AP148" s="1"/>
      <c r="AQ148" s="6" t="s">
        <v>135</v>
      </c>
      <c r="AR148" s="6" t="s">
        <v>84</v>
      </c>
      <c r="AS148" s="6" t="s">
        <v>98</v>
      </c>
      <c r="AT148" s="6" t="s">
        <v>121</v>
      </c>
      <c r="AU148" s="6" t="s">
        <v>152</v>
      </c>
      <c r="AV148" s="6" t="s">
        <v>532</v>
      </c>
      <c r="AW148" s="6"/>
      <c r="AX148" s="6"/>
      <c r="AY148" s="6"/>
      <c r="BQ148" s="100"/>
    </row>
    <row r="149" spans="1:69" ht="11.25" customHeight="1" x14ac:dyDescent="0.2">
      <c r="A149" s="4" t="str">
        <f>LEFT(IndicatorsTable[[#This Row],[INDICATOR_CODE]],IF(ISERROR(FIND(".",IndicatorsTable[[#This Row],[INDICATOR_CODE]],6)),FIND(".",IndicatorsTable[[#This Row],[INDICATOR_CODE]]),FIND(".",IndicatorsTable[[#This Row],[INDICATOR_CODE]],6))-1)</f>
        <v>PA1c</v>
      </c>
      <c r="B149" s="5" t="str">
        <f>RIGHT(IndicatorsTable[[#This Row],[INDICATOR_CODE]],LEN(IndicatorsTable[[#This Row],[INDICATOR_CODE]])-IF(ISERROR(FIND(".",IndicatorsTable[[#This Row],[INDICATOR_CODE]],6)),FIND(".",IndicatorsTable[[#This Row],[INDICATOR_CODE]]),FIND(".",IndicatorsTable[[#This Row],[INDICATOR_CODE]],6)))</f>
        <v>C9</v>
      </c>
      <c r="C149" s="5" t="str">
        <f>IF(LEFT(IndicatorsTable[[#This Row],[OS_NB_CODE]],1)="O","Overall",IF(LEFT(IndicatorsTable[[#This Row],[OS_NB_CODE]],1)="S","Subindicator",IF(IndicatorsTable[[#This Row],[IFMAIN]] ="Main","Main",IF(LEFT(IndicatorsTable[[#This Row],[OS_NB_CODE]],1)="C","Context",""))))</f>
        <v>Context</v>
      </c>
      <c r="D149" s="6" t="s">
        <v>89</v>
      </c>
      <c r="E149" s="6" t="str">
        <f>IF(IndicatorsTable[[#This Row],[OS_NB_CODE]]="O1",VLOOKUP(IndicatorsTable[[#This Row],[POLICY_CODE]],Table7[#All],2,FALSE),"")</f>
        <v/>
      </c>
      <c r="F149" s="6" t="str">
        <f>IF(IndicatorsTable[[#This Row],[OS_NB_CODE]]="O1",VLOOKUP(IndicatorsTable[[#This Row],[POLICY_CODE]],Table7[#All],3,FALSE),"")</f>
        <v/>
      </c>
      <c r="G149" s="6" t="s">
        <v>652</v>
      </c>
      <c r="H149" s="6" t="s">
        <v>658</v>
      </c>
      <c r="I149" s="6" t="str">
        <f>IndicatorsTable[[#This Row],[INDICATOR_CODE]]&amp;"."&amp;IndicatorsTable[[#This Row],[SUBPOLICY_CODE]]</f>
        <v>PA1c.C9.F.55-59</v>
      </c>
      <c r="J149" s="6"/>
      <c r="K149" s="6"/>
      <c r="L149" s="7">
        <f t="shared" si="4"/>
        <v>148</v>
      </c>
      <c r="M149" s="6" t="s">
        <v>71</v>
      </c>
      <c r="N149" s="7">
        <f t="shared" si="5"/>
        <v>148</v>
      </c>
      <c r="O149" s="6">
        <v>2</v>
      </c>
      <c r="P149" s="6" t="s">
        <v>72</v>
      </c>
      <c r="Q149" s="6" t="s">
        <v>659</v>
      </c>
      <c r="R149" s="6"/>
      <c r="S149" s="6" t="s">
        <v>660</v>
      </c>
      <c r="T149" s="6" t="s">
        <v>661</v>
      </c>
      <c r="U149" s="50"/>
      <c r="V149" s="6"/>
      <c r="W149" s="52"/>
      <c r="X149" s="6"/>
      <c r="Y149" s="6" t="s">
        <v>77</v>
      </c>
      <c r="Z149" s="8" t="s">
        <v>77</v>
      </c>
      <c r="AA149" s="6" t="s">
        <v>662</v>
      </c>
      <c r="AB149" s="6" t="s">
        <v>79</v>
      </c>
      <c r="AC149" s="6" t="s">
        <v>80</v>
      </c>
      <c r="AD149" s="6" t="s">
        <v>81</v>
      </c>
      <c r="AE149" s="6"/>
      <c r="AF149" s="6">
        <v>-3</v>
      </c>
      <c r="AG149" s="6" t="s">
        <v>82</v>
      </c>
      <c r="AH149" s="6"/>
      <c r="AI149" s="6"/>
      <c r="AJ149" s="6"/>
      <c r="AK149" s="1"/>
      <c r="AL149"/>
      <c r="AM149" s="1">
        <v>1</v>
      </c>
      <c r="AN149" s="1">
        <f>VLOOKUP(S149,'breaks 2014'!$C$19:$H$317,3,FALSE)</f>
        <v>0</v>
      </c>
      <c r="AO149" s="1"/>
      <c r="AP149" s="1"/>
      <c r="AQ149" s="6" t="s">
        <v>135</v>
      </c>
      <c r="AR149" s="6" t="s">
        <v>84</v>
      </c>
      <c r="AS149" s="6" t="s">
        <v>104</v>
      </c>
      <c r="AT149" s="6" t="s">
        <v>121</v>
      </c>
      <c r="AU149" s="6" t="s">
        <v>152</v>
      </c>
      <c r="AV149" s="6" t="s">
        <v>532</v>
      </c>
      <c r="AW149" s="6"/>
      <c r="AX149" s="6"/>
      <c r="AY149" s="6"/>
      <c r="BQ149" s="100"/>
    </row>
    <row r="150" spans="1:69" ht="11.25" customHeight="1" x14ac:dyDescent="0.2">
      <c r="A150" s="4" t="str">
        <f>LEFT(IndicatorsTable[[#This Row],[INDICATOR_CODE]],IF(ISERROR(FIND(".",IndicatorsTable[[#This Row],[INDICATOR_CODE]],6)),FIND(".",IndicatorsTable[[#This Row],[INDICATOR_CODE]]),FIND(".",IndicatorsTable[[#This Row],[INDICATOR_CODE]],6))-1)</f>
        <v>PA1c</v>
      </c>
      <c r="B150" s="5" t="str">
        <f>RIGHT(IndicatorsTable[[#This Row],[INDICATOR_CODE]],LEN(IndicatorsTable[[#This Row],[INDICATOR_CODE]])-IF(ISERROR(FIND(".",IndicatorsTable[[#This Row],[INDICATOR_CODE]],6)),FIND(".",IndicatorsTable[[#This Row],[INDICATOR_CODE]]),FIND(".",IndicatorsTable[[#This Row],[INDICATOR_CODE]],6)))</f>
        <v>C9</v>
      </c>
      <c r="C150" s="5" t="str">
        <f>IF(LEFT(IndicatorsTable[[#This Row],[OS_NB_CODE]],1)="O","Overall",IF(LEFT(IndicatorsTable[[#This Row],[OS_NB_CODE]],1)="S","Subindicator",IF(IndicatorsTable[[#This Row],[IFMAIN]] ="Main","Main",IF(LEFT(IndicatorsTable[[#This Row],[OS_NB_CODE]],1)="C","Context",""))))</f>
        <v>Context</v>
      </c>
      <c r="D150" s="6" t="s">
        <v>89</v>
      </c>
      <c r="E150" s="6" t="str">
        <f>IF(IndicatorsTable[[#This Row],[OS_NB_CODE]]="O1",VLOOKUP(IndicatorsTable[[#This Row],[POLICY_CODE]],Table7[#All],2,FALSE),"")</f>
        <v/>
      </c>
      <c r="F150" s="6" t="str">
        <f>IF(IndicatorsTable[[#This Row],[OS_NB_CODE]]="O1",VLOOKUP(IndicatorsTable[[#This Row],[POLICY_CODE]],Table7[#All],3,FALSE),"")</f>
        <v/>
      </c>
      <c r="G150" s="6" t="s">
        <v>652</v>
      </c>
      <c r="H150" s="6" t="s">
        <v>663</v>
      </c>
      <c r="I150" s="6" t="str">
        <f>IndicatorsTable[[#This Row],[INDICATOR_CODE]]&amp;"."&amp;IndicatorsTable[[#This Row],[SUBPOLICY_CODE]]</f>
        <v>PA1c.C9.M.60-64</v>
      </c>
      <c r="J150" s="6"/>
      <c r="K150" s="6"/>
      <c r="L150" s="7">
        <f t="shared" si="4"/>
        <v>149</v>
      </c>
      <c r="M150" s="6" t="s">
        <v>71</v>
      </c>
      <c r="N150" s="7">
        <f t="shared" si="5"/>
        <v>149</v>
      </c>
      <c r="O150" s="6">
        <v>2</v>
      </c>
      <c r="P150" s="6" t="s">
        <v>72</v>
      </c>
      <c r="Q150" s="6" t="s">
        <v>196</v>
      </c>
      <c r="R150" s="6"/>
      <c r="S150" s="6" t="s">
        <v>664</v>
      </c>
      <c r="T150" s="6" t="s">
        <v>665</v>
      </c>
      <c r="U150" s="50"/>
      <c r="V150" s="6"/>
      <c r="W150" s="52"/>
      <c r="X150" s="6"/>
      <c r="Y150" s="6" t="s">
        <v>77</v>
      </c>
      <c r="Z150" s="8" t="s">
        <v>77</v>
      </c>
      <c r="AA150" s="6" t="s">
        <v>198</v>
      </c>
      <c r="AB150" s="6" t="s">
        <v>79</v>
      </c>
      <c r="AC150" s="6" t="s">
        <v>80</v>
      </c>
      <c r="AD150" s="6" t="s">
        <v>81</v>
      </c>
      <c r="AE150" s="6"/>
      <c r="AF150" s="6">
        <v>-3</v>
      </c>
      <c r="AG150" s="6" t="s">
        <v>82</v>
      </c>
      <c r="AH150" s="6"/>
      <c r="AI150" s="6"/>
      <c r="AJ150" s="6"/>
      <c r="AK150" s="1"/>
      <c r="AL150"/>
      <c r="AM150" s="1">
        <v>1</v>
      </c>
      <c r="AN150" s="1">
        <f>VLOOKUP(S150,'breaks 2014'!$C$19:$H$317,3,FALSE)</f>
        <v>0</v>
      </c>
      <c r="AO150" s="1"/>
      <c r="AP150" s="1"/>
      <c r="AQ150" s="6" t="s">
        <v>135</v>
      </c>
      <c r="AR150" s="6" t="s">
        <v>84</v>
      </c>
      <c r="AS150" s="6" t="s">
        <v>98</v>
      </c>
      <c r="AT150" s="6" t="s">
        <v>121</v>
      </c>
      <c r="AU150" s="6" t="s">
        <v>152</v>
      </c>
      <c r="AV150" s="6" t="s">
        <v>173</v>
      </c>
      <c r="AW150" s="6"/>
      <c r="AX150" s="6"/>
      <c r="AY150" s="6"/>
      <c r="BQ150" s="100"/>
    </row>
    <row r="151" spans="1:69" ht="11.25" customHeight="1" x14ac:dyDescent="0.2">
      <c r="A151" s="4" t="str">
        <f>LEFT(IndicatorsTable[[#This Row],[INDICATOR_CODE]],IF(ISERROR(FIND(".",IndicatorsTable[[#This Row],[INDICATOR_CODE]],6)),FIND(".",IndicatorsTable[[#This Row],[INDICATOR_CODE]]),FIND(".",IndicatorsTable[[#This Row],[INDICATOR_CODE]],6))-1)</f>
        <v>PA1c</v>
      </c>
      <c r="B151" s="5" t="str">
        <f>RIGHT(IndicatorsTable[[#This Row],[INDICATOR_CODE]],LEN(IndicatorsTable[[#This Row],[INDICATOR_CODE]])-IF(ISERROR(FIND(".",IndicatorsTable[[#This Row],[INDICATOR_CODE]],6)),FIND(".",IndicatorsTable[[#This Row],[INDICATOR_CODE]]),FIND(".",IndicatorsTable[[#This Row],[INDICATOR_CODE]],6)))</f>
        <v>C9</v>
      </c>
      <c r="C151" s="5" t="str">
        <f>IF(LEFT(IndicatorsTable[[#This Row],[OS_NB_CODE]],1)="O","Overall",IF(LEFT(IndicatorsTable[[#This Row],[OS_NB_CODE]],1)="S","Subindicator",IF(IndicatorsTable[[#This Row],[IFMAIN]] ="Main","Main",IF(LEFT(IndicatorsTable[[#This Row],[OS_NB_CODE]],1)="C","Context",""))))</f>
        <v>Context</v>
      </c>
      <c r="D151" s="6" t="s">
        <v>89</v>
      </c>
      <c r="E151" s="6" t="str">
        <f>IF(IndicatorsTable[[#This Row],[OS_NB_CODE]]="O1",VLOOKUP(IndicatorsTable[[#This Row],[POLICY_CODE]],Table7[#All],2,FALSE),"")</f>
        <v/>
      </c>
      <c r="F151" s="6" t="str">
        <f>IF(IndicatorsTable[[#This Row],[OS_NB_CODE]]="O1",VLOOKUP(IndicatorsTable[[#This Row],[POLICY_CODE]],Table7[#All],3,FALSE),"")</f>
        <v/>
      </c>
      <c r="G151" s="6" t="s">
        <v>652</v>
      </c>
      <c r="H151" s="6" t="s">
        <v>666</v>
      </c>
      <c r="I151" s="6" t="str">
        <f>IndicatorsTable[[#This Row],[INDICATOR_CODE]]&amp;"."&amp;IndicatorsTable[[#This Row],[SUBPOLICY_CODE]]</f>
        <v>PA1c.C9.F.60-64</v>
      </c>
      <c r="J151" s="6"/>
      <c r="K151" s="6"/>
      <c r="L151" s="7">
        <f t="shared" si="4"/>
        <v>150</v>
      </c>
      <c r="M151" s="6" t="s">
        <v>71</v>
      </c>
      <c r="N151" s="7">
        <f t="shared" si="5"/>
        <v>150</v>
      </c>
      <c r="O151" s="6">
        <v>2</v>
      </c>
      <c r="P151" s="6" t="s">
        <v>72</v>
      </c>
      <c r="Q151" s="6" t="s">
        <v>219</v>
      </c>
      <c r="R151" s="6"/>
      <c r="S151" s="6" t="s">
        <v>667</v>
      </c>
      <c r="T151" s="6" t="s">
        <v>668</v>
      </c>
      <c r="U151" s="50"/>
      <c r="V151" s="6"/>
      <c r="W151" s="52"/>
      <c r="X151" s="6"/>
      <c r="Y151" s="6" t="s">
        <v>77</v>
      </c>
      <c r="Z151" s="8" t="s">
        <v>77</v>
      </c>
      <c r="AA151" s="6" t="s">
        <v>221</v>
      </c>
      <c r="AB151" s="6" t="s">
        <v>79</v>
      </c>
      <c r="AC151" s="6" t="s">
        <v>80</v>
      </c>
      <c r="AD151" s="6" t="s">
        <v>81</v>
      </c>
      <c r="AE151" s="6"/>
      <c r="AF151" s="6">
        <v>-3</v>
      </c>
      <c r="AG151" s="6" t="s">
        <v>82</v>
      </c>
      <c r="AH151" s="6"/>
      <c r="AI151" s="6"/>
      <c r="AJ151" s="6"/>
      <c r="AK151" s="1"/>
      <c r="AL151"/>
      <c r="AM151" s="1">
        <v>1</v>
      </c>
      <c r="AN151" s="1">
        <f>VLOOKUP(S151,'breaks 2014'!$C$19:$H$317,3,FALSE)</f>
        <v>0</v>
      </c>
      <c r="AO151" s="1"/>
      <c r="AP151" s="1"/>
      <c r="AQ151" s="6" t="s">
        <v>135</v>
      </c>
      <c r="AR151" s="6" t="s">
        <v>84</v>
      </c>
      <c r="AS151" s="6" t="s">
        <v>104</v>
      </c>
      <c r="AT151" s="6" t="s">
        <v>121</v>
      </c>
      <c r="AU151" s="6" t="s">
        <v>152</v>
      </c>
      <c r="AV151" s="6" t="s">
        <v>173</v>
      </c>
      <c r="AW151" s="6"/>
      <c r="AX151" s="6"/>
      <c r="AY151" s="6"/>
      <c r="BQ151" s="100"/>
    </row>
    <row r="152" spans="1:69" ht="11.25" customHeight="1" x14ac:dyDescent="0.2">
      <c r="A152" s="4" t="str">
        <f>LEFT(IndicatorsTable[[#This Row],[INDICATOR_CODE]],IF(ISERROR(FIND(".",IndicatorsTable[[#This Row],[INDICATOR_CODE]],6)),FIND(".",IndicatorsTable[[#This Row],[INDICATOR_CODE]]),FIND(".",IndicatorsTable[[#This Row],[INDICATOR_CODE]],6))-1)</f>
        <v>PA1c</v>
      </c>
      <c r="B152" s="5" t="str">
        <f>RIGHT(IndicatorsTable[[#This Row],[INDICATOR_CODE]],LEN(IndicatorsTable[[#This Row],[INDICATOR_CODE]])-IF(ISERROR(FIND(".",IndicatorsTable[[#This Row],[INDICATOR_CODE]],6)),FIND(".",IndicatorsTable[[#This Row],[INDICATOR_CODE]]),FIND(".",IndicatorsTable[[#This Row],[INDICATOR_CODE]],6)))</f>
        <v>C10</v>
      </c>
      <c r="C152" s="5" t="str">
        <f>IF(LEFT(IndicatorsTable[[#This Row],[OS_NB_CODE]],1)="O","Overall",IF(LEFT(IndicatorsTable[[#This Row],[OS_NB_CODE]],1)="S","Subindicator",IF(IndicatorsTable[[#This Row],[IFMAIN]] ="Main","Main",IF(LEFT(IndicatorsTable[[#This Row],[OS_NB_CODE]],1)="C","Context",""))))</f>
        <v>Context</v>
      </c>
      <c r="D152" s="6" t="s">
        <v>89</v>
      </c>
      <c r="E152" s="6" t="str">
        <f>IF(IndicatorsTable[[#This Row],[OS_NB_CODE]]="O1",VLOOKUP(IndicatorsTable[[#This Row],[POLICY_CODE]],Table7[#All],2,FALSE),"")</f>
        <v/>
      </c>
      <c r="F152" s="6" t="str">
        <f>IF(IndicatorsTable[[#This Row],[OS_NB_CODE]]="O1",VLOOKUP(IndicatorsTable[[#This Row],[POLICY_CODE]],Table7[#All],3,FALSE),"")</f>
        <v/>
      </c>
      <c r="G152" s="6" t="s">
        <v>669</v>
      </c>
      <c r="H152" s="6" t="s">
        <v>227</v>
      </c>
      <c r="I152" s="6" t="str">
        <f>IndicatorsTable[[#This Row],[INDICATOR_CODE]]&amp;"."&amp;IndicatorsTable[[#This Row],[SUBPOLICY_CODE]]</f>
        <v>PA1c.C10.T</v>
      </c>
      <c r="J152" s="6"/>
      <c r="K152" s="6"/>
      <c r="L152" s="7">
        <f t="shared" si="4"/>
        <v>151</v>
      </c>
      <c r="M152" s="6" t="s">
        <v>71</v>
      </c>
      <c r="N152" s="7">
        <f t="shared" si="5"/>
        <v>151</v>
      </c>
      <c r="O152" s="6">
        <v>2</v>
      </c>
      <c r="P152" s="6" t="s">
        <v>72</v>
      </c>
      <c r="Q152" s="53" t="s">
        <v>670</v>
      </c>
      <c r="R152" s="6"/>
      <c r="S152" s="6" t="s">
        <v>671</v>
      </c>
      <c r="T152" s="6" t="s">
        <v>672</v>
      </c>
      <c r="U152" s="50"/>
      <c r="V152" s="6"/>
      <c r="W152" s="52"/>
      <c r="X152" s="6"/>
      <c r="Y152" s="6" t="s">
        <v>77</v>
      </c>
      <c r="Z152" s="6" t="s">
        <v>77</v>
      </c>
      <c r="AA152" s="6" t="s">
        <v>110</v>
      </c>
      <c r="AB152" s="6" t="s">
        <v>79</v>
      </c>
      <c r="AC152" s="6"/>
      <c r="AD152" s="6" t="s">
        <v>81</v>
      </c>
      <c r="AE152" s="6"/>
      <c r="AF152" s="6">
        <v>-3</v>
      </c>
      <c r="AG152" s="6" t="s">
        <v>82</v>
      </c>
      <c r="AH152" s="6"/>
      <c r="AI152" s="6"/>
      <c r="AJ152" s="6"/>
      <c r="AK152" s="1"/>
      <c r="AL152"/>
      <c r="AM152" s="1">
        <v>1</v>
      </c>
      <c r="AN152" s="1">
        <f>VLOOKUP(S152,'breaks 2014'!$C$19:$H$317,3,FALSE)</f>
        <v>0</v>
      </c>
      <c r="AO152" s="1"/>
      <c r="AP152" s="1"/>
      <c r="AQ152" s="6" t="s">
        <v>83</v>
      </c>
      <c r="AR152" s="6" t="s">
        <v>84</v>
      </c>
      <c r="AS152" s="6" t="s">
        <v>85</v>
      </c>
      <c r="AT152" s="6" t="s">
        <v>86</v>
      </c>
      <c r="AU152" s="6" t="s">
        <v>111</v>
      </c>
      <c r="AV152" s="6" t="s">
        <v>327</v>
      </c>
      <c r="AW152" s="6"/>
      <c r="AX152" s="6"/>
      <c r="AY152" s="6"/>
      <c r="BQ152" s="100"/>
    </row>
    <row r="153" spans="1:69" ht="11.25" customHeight="1" x14ac:dyDescent="0.2">
      <c r="A153" s="4" t="str">
        <f>LEFT(IndicatorsTable[[#This Row],[INDICATOR_CODE]],IF(ISERROR(FIND(".",IndicatorsTable[[#This Row],[INDICATOR_CODE]],6)),FIND(".",IndicatorsTable[[#This Row],[INDICATOR_CODE]]),FIND(".",IndicatorsTable[[#This Row],[INDICATOR_CODE]],6))-1)</f>
        <v>PA1c</v>
      </c>
      <c r="B153" s="5" t="str">
        <f>RIGHT(IndicatorsTable[[#This Row],[INDICATOR_CODE]],LEN(IndicatorsTable[[#This Row],[INDICATOR_CODE]])-IF(ISERROR(FIND(".",IndicatorsTable[[#This Row],[INDICATOR_CODE]],6)),FIND(".",IndicatorsTable[[#This Row],[INDICATOR_CODE]]),FIND(".",IndicatorsTable[[#This Row],[INDICATOR_CODE]],6)))</f>
        <v>C10</v>
      </c>
      <c r="C153" s="5" t="str">
        <f>IF(LEFT(IndicatorsTable[[#This Row],[OS_NB_CODE]],1)="O","Overall",IF(LEFT(IndicatorsTable[[#This Row],[OS_NB_CODE]],1)="S","Subindicator",IF(IndicatorsTable[[#This Row],[IFMAIN]] ="Main","Main",IF(LEFT(IndicatorsTable[[#This Row],[OS_NB_CODE]],1)="C","Context",""))))</f>
        <v>Context</v>
      </c>
      <c r="D153" s="6" t="s">
        <v>89</v>
      </c>
      <c r="E153" s="6" t="str">
        <f>IF(IndicatorsTable[[#This Row],[OS_NB_CODE]]="O1",VLOOKUP(IndicatorsTable[[#This Row],[POLICY_CODE]],Table7[#All],2,FALSE),"")</f>
        <v/>
      </c>
      <c r="F153" s="6" t="str">
        <f>IF(IndicatorsTable[[#This Row],[OS_NB_CODE]]="O1",VLOOKUP(IndicatorsTable[[#This Row],[POLICY_CODE]],Table7[#All],3,FALSE),"")</f>
        <v/>
      </c>
      <c r="G153" s="6" t="s">
        <v>669</v>
      </c>
      <c r="H153" s="6" t="s">
        <v>91</v>
      </c>
      <c r="I153" s="6" t="str">
        <f>IndicatorsTable[[#This Row],[INDICATOR_CODE]]&amp;"."&amp;IndicatorsTable[[#This Row],[SUBPOLICY_CODE]]</f>
        <v>PA1c.C10.M</v>
      </c>
      <c r="J153" s="6"/>
      <c r="K153" s="6"/>
      <c r="L153" s="7">
        <f t="shared" si="4"/>
        <v>152</v>
      </c>
      <c r="M153" s="6" t="s">
        <v>71</v>
      </c>
      <c r="N153" s="7">
        <f t="shared" si="5"/>
        <v>152</v>
      </c>
      <c r="O153" s="6">
        <v>2</v>
      </c>
      <c r="P153" s="6" t="s">
        <v>72</v>
      </c>
      <c r="Q153" s="53" t="s">
        <v>673</v>
      </c>
      <c r="R153" s="6"/>
      <c r="S153" s="53" t="s">
        <v>674</v>
      </c>
      <c r="T153" s="6" t="s">
        <v>675</v>
      </c>
      <c r="U153" s="50"/>
      <c r="V153" s="6"/>
      <c r="W153" s="52"/>
      <c r="X153" s="6"/>
      <c r="Y153" s="6" t="s">
        <v>77</v>
      </c>
      <c r="Z153" s="6" t="s">
        <v>77</v>
      </c>
      <c r="AA153" s="6" t="s">
        <v>539</v>
      </c>
      <c r="AB153" s="6" t="s">
        <v>79</v>
      </c>
      <c r="AC153" s="6"/>
      <c r="AD153" s="6" t="s">
        <v>81</v>
      </c>
      <c r="AE153" s="6"/>
      <c r="AF153" s="6">
        <v>-3</v>
      </c>
      <c r="AG153" s="6" t="s">
        <v>82</v>
      </c>
      <c r="AH153" s="6"/>
      <c r="AI153" s="6"/>
      <c r="AJ153" s="6"/>
      <c r="AK153" s="1"/>
      <c r="AL153"/>
      <c r="AM153" s="1">
        <v>1</v>
      </c>
      <c r="AN153" s="1">
        <f>VLOOKUP(S153,'breaks 2014'!$C$19:$H$317,3,FALSE)</f>
        <v>0</v>
      </c>
      <c r="AO153" s="1"/>
      <c r="AP153" s="1"/>
      <c r="AQ153" s="6" t="s">
        <v>83</v>
      </c>
      <c r="AR153" s="6" t="s">
        <v>84</v>
      </c>
      <c r="AS153" s="6" t="s">
        <v>98</v>
      </c>
      <c r="AT153" s="6" t="s">
        <v>86</v>
      </c>
      <c r="AU153" s="6" t="s">
        <v>111</v>
      </c>
      <c r="AV153" s="6" t="s">
        <v>327</v>
      </c>
      <c r="AW153" s="6"/>
      <c r="AX153" s="6"/>
      <c r="AY153" s="6"/>
      <c r="BQ153" s="100"/>
    </row>
    <row r="154" spans="1:69" ht="11.25" customHeight="1" x14ac:dyDescent="0.2">
      <c r="A154" s="4" t="str">
        <f>LEFT(IndicatorsTable[[#This Row],[INDICATOR_CODE]],IF(ISERROR(FIND(".",IndicatorsTable[[#This Row],[INDICATOR_CODE]],6)),FIND(".",IndicatorsTable[[#This Row],[INDICATOR_CODE]]),FIND(".",IndicatorsTable[[#This Row],[INDICATOR_CODE]],6))-1)</f>
        <v>PA1c</v>
      </c>
      <c r="B154" s="5" t="str">
        <f>RIGHT(IndicatorsTable[[#This Row],[INDICATOR_CODE]],LEN(IndicatorsTable[[#This Row],[INDICATOR_CODE]])-IF(ISERROR(FIND(".",IndicatorsTable[[#This Row],[INDICATOR_CODE]],6)),FIND(".",IndicatorsTable[[#This Row],[INDICATOR_CODE]]),FIND(".",IndicatorsTable[[#This Row],[INDICATOR_CODE]],6)))</f>
        <v>C10</v>
      </c>
      <c r="C154" s="5" t="str">
        <f>IF(LEFT(IndicatorsTable[[#This Row],[OS_NB_CODE]],1)="O","Overall",IF(LEFT(IndicatorsTable[[#This Row],[OS_NB_CODE]],1)="S","Subindicator",IF(IndicatorsTable[[#This Row],[IFMAIN]] ="Main","Main",IF(LEFT(IndicatorsTable[[#This Row],[OS_NB_CODE]],1)="C","Context",""))))</f>
        <v>Context</v>
      </c>
      <c r="D154" s="6" t="s">
        <v>89</v>
      </c>
      <c r="E154" s="6" t="str">
        <f>IF(IndicatorsTable[[#This Row],[OS_NB_CODE]]="O1",VLOOKUP(IndicatorsTable[[#This Row],[POLICY_CODE]],Table7[#All],2,FALSE),"")</f>
        <v/>
      </c>
      <c r="F154" s="6" t="str">
        <f>IF(IndicatorsTable[[#This Row],[OS_NB_CODE]]="O1",VLOOKUP(IndicatorsTable[[#This Row],[POLICY_CODE]],Table7[#All],3,FALSE),"")</f>
        <v/>
      </c>
      <c r="G154" s="6" t="s">
        <v>669</v>
      </c>
      <c r="H154" s="6" t="s">
        <v>99</v>
      </c>
      <c r="I154" s="6" t="str">
        <f>IndicatorsTable[[#This Row],[INDICATOR_CODE]]&amp;"."&amp;IndicatorsTable[[#This Row],[SUBPOLICY_CODE]]</f>
        <v>PA1c.C10.F</v>
      </c>
      <c r="J154" s="6"/>
      <c r="K154" s="6"/>
      <c r="L154" s="7">
        <f t="shared" si="4"/>
        <v>153</v>
      </c>
      <c r="M154" s="6" t="s">
        <v>71</v>
      </c>
      <c r="N154" s="7">
        <f t="shared" si="5"/>
        <v>153</v>
      </c>
      <c r="O154" s="6">
        <v>2</v>
      </c>
      <c r="P154" s="6" t="s">
        <v>72</v>
      </c>
      <c r="Q154" s="53" t="s">
        <v>676</v>
      </c>
      <c r="R154" s="6"/>
      <c r="S154" s="53" t="s">
        <v>677</v>
      </c>
      <c r="T154" s="6" t="s">
        <v>678</v>
      </c>
      <c r="U154" s="50"/>
      <c r="V154" s="6"/>
      <c r="W154" s="52"/>
      <c r="X154" s="6"/>
      <c r="Y154" s="6" t="s">
        <v>77</v>
      </c>
      <c r="Z154" s="6" t="s">
        <v>77</v>
      </c>
      <c r="AA154" s="6" t="s">
        <v>542</v>
      </c>
      <c r="AB154" s="6" t="s">
        <v>79</v>
      </c>
      <c r="AC154" s="6"/>
      <c r="AD154" s="6" t="s">
        <v>81</v>
      </c>
      <c r="AE154" s="6"/>
      <c r="AF154" s="6">
        <v>-3</v>
      </c>
      <c r="AG154" s="6" t="s">
        <v>82</v>
      </c>
      <c r="AH154" s="6"/>
      <c r="AI154" s="6"/>
      <c r="AJ154" s="6"/>
      <c r="AK154" s="1"/>
      <c r="AL154"/>
      <c r="AM154" s="1">
        <v>1</v>
      </c>
      <c r="AN154" s="1">
        <f>VLOOKUP(S154,'breaks 2014'!$C$19:$H$317,3,FALSE)</f>
        <v>0</v>
      </c>
      <c r="AO154" s="1"/>
      <c r="AP154" s="1"/>
      <c r="AQ154" s="6" t="s">
        <v>83</v>
      </c>
      <c r="AR154" s="6" t="s">
        <v>84</v>
      </c>
      <c r="AS154" s="6" t="s">
        <v>104</v>
      </c>
      <c r="AT154" s="6" t="s">
        <v>86</v>
      </c>
      <c r="AU154" s="6" t="s">
        <v>111</v>
      </c>
      <c r="AV154" s="6" t="s">
        <v>327</v>
      </c>
      <c r="AW154" s="6"/>
      <c r="AX154" s="6"/>
      <c r="AY154" s="6"/>
      <c r="BQ154" s="100"/>
    </row>
    <row r="155" spans="1:69" ht="11.25" customHeight="1" x14ac:dyDescent="0.2">
      <c r="A155" s="4" t="str">
        <f>LEFT(IndicatorsTable[[#This Row],[INDICATOR_CODE]],IF(ISERROR(FIND(".",IndicatorsTable[[#This Row],[INDICATOR_CODE]],6)),FIND(".",IndicatorsTable[[#This Row],[INDICATOR_CODE]]),FIND(".",IndicatorsTable[[#This Row],[INDICATOR_CODE]],6))-1)</f>
        <v>PA1c</v>
      </c>
      <c r="B155" s="5" t="str">
        <f>RIGHT(IndicatorsTable[[#This Row],[INDICATOR_CODE]],LEN(IndicatorsTable[[#This Row],[INDICATOR_CODE]])-IF(ISERROR(FIND(".",IndicatorsTable[[#This Row],[INDICATOR_CODE]],6)),FIND(".",IndicatorsTable[[#This Row],[INDICATOR_CODE]]),FIND(".",IndicatorsTable[[#This Row],[INDICATOR_CODE]],6)))</f>
        <v>C11</v>
      </c>
      <c r="C155" s="5" t="str">
        <f>IF(LEFT(IndicatorsTable[[#This Row],[OS_NB_CODE]],1)="O","Overall",IF(LEFT(IndicatorsTable[[#This Row],[OS_NB_CODE]],1)="S","Subindicator",IF(IndicatorsTable[[#This Row],[IFMAIN]] ="Main","Main",IF(LEFT(IndicatorsTable[[#This Row],[OS_NB_CODE]],1)="C","Context",""))))</f>
        <v>Context</v>
      </c>
      <c r="D155" s="6" t="s">
        <v>89</v>
      </c>
      <c r="E155" s="6" t="str">
        <f>IF(IndicatorsTable[[#This Row],[OS_NB_CODE]]="O1",VLOOKUP(IndicatorsTable[[#This Row],[POLICY_CODE]],Table7[#All],2,FALSE),"")</f>
        <v/>
      </c>
      <c r="F155" s="6" t="str">
        <f>IF(IndicatorsTable[[#This Row],[OS_NB_CODE]]="O1",VLOOKUP(IndicatorsTable[[#This Row],[POLICY_CODE]],Table7[#All],3,FALSE),"")</f>
        <v/>
      </c>
      <c r="G155" s="6" t="s">
        <v>679</v>
      </c>
      <c r="H155" s="6" t="s">
        <v>227</v>
      </c>
      <c r="I155" s="6" t="str">
        <f>IndicatorsTable[[#This Row],[INDICATOR_CODE]]&amp;"."&amp;IndicatorsTable[[#This Row],[SUBPOLICY_CODE]]</f>
        <v>PA1c.C11.T</v>
      </c>
      <c r="J155" s="6"/>
      <c r="K155" s="6"/>
      <c r="L155" s="7">
        <f t="shared" si="4"/>
        <v>154</v>
      </c>
      <c r="M155" s="6" t="s">
        <v>71</v>
      </c>
      <c r="N155" s="7">
        <f t="shared" si="5"/>
        <v>154</v>
      </c>
      <c r="O155" s="6">
        <v>2</v>
      </c>
      <c r="P155" s="6" t="s">
        <v>72</v>
      </c>
      <c r="Q155" s="53" t="s">
        <v>680</v>
      </c>
      <c r="R155" s="6"/>
      <c r="S155" s="6" t="s">
        <v>681</v>
      </c>
      <c r="T155" s="6" t="s">
        <v>682</v>
      </c>
      <c r="U155" s="50"/>
      <c r="V155" s="6"/>
      <c r="W155" s="52"/>
      <c r="X155" s="6"/>
      <c r="Y155" s="6" t="s">
        <v>77</v>
      </c>
      <c r="Z155" s="6" t="s">
        <v>77</v>
      </c>
      <c r="AA155" s="6" t="s">
        <v>683</v>
      </c>
      <c r="AB155" s="6" t="s">
        <v>79</v>
      </c>
      <c r="AC155" s="6"/>
      <c r="AD155" s="6" t="s">
        <v>81</v>
      </c>
      <c r="AE155" s="6"/>
      <c r="AF155" s="6">
        <v>-3</v>
      </c>
      <c r="AG155" s="6" t="s">
        <v>82</v>
      </c>
      <c r="AH155" s="6"/>
      <c r="AI155" s="6"/>
      <c r="AJ155" s="6"/>
      <c r="AK155" s="1"/>
      <c r="AL155"/>
      <c r="AM155" s="1">
        <v>1</v>
      </c>
      <c r="AN155" s="1">
        <f>VLOOKUP(S155,'breaks 2014'!$C$19:$H$317,3,FALSE)</f>
        <v>0</v>
      </c>
      <c r="AO155" s="1"/>
      <c r="AP155" s="1"/>
      <c r="AQ155" s="6" t="s">
        <v>240</v>
      </c>
      <c r="AR155" s="6" t="s">
        <v>84</v>
      </c>
      <c r="AS155" s="6" t="s">
        <v>85</v>
      </c>
      <c r="AT155" s="6" t="s">
        <v>121</v>
      </c>
      <c r="AU155" s="6" t="s">
        <v>152</v>
      </c>
      <c r="AV155" s="6" t="s">
        <v>111</v>
      </c>
      <c r="AW155" s="6"/>
      <c r="AX155" s="6"/>
      <c r="AY155" s="6"/>
      <c r="BQ155" s="100"/>
    </row>
    <row r="156" spans="1:69" s="1" customFormat="1" ht="11.25" customHeight="1" x14ac:dyDescent="0.2">
      <c r="A156" s="4" t="str">
        <f>LEFT(IndicatorsTable[[#This Row],[INDICATOR_CODE]],IF(ISERROR(FIND(".",IndicatorsTable[[#This Row],[INDICATOR_CODE]],6)),FIND(".",IndicatorsTable[[#This Row],[INDICATOR_CODE]]),FIND(".",IndicatorsTable[[#This Row],[INDICATOR_CODE]],6))-1)</f>
        <v>PA1c</v>
      </c>
      <c r="B156" s="5" t="str">
        <f>RIGHT(IndicatorsTable[[#This Row],[INDICATOR_CODE]],LEN(IndicatorsTable[[#This Row],[INDICATOR_CODE]])-IF(ISERROR(FIND(".",IndicatorsTable[[#This Row],[INDICATOR_CODE]],6)),FIND(".",IndicatorsTable[[#This Row],[INDICATOR_CODE]]),FIND(".",IndicatorsTable[[#This Row],[INDICATOR_CODE]],6)))</f>
        <v>C12</v>
      </c>
      <c r="C156" s="5" t="str">
        <f>IF(LEFT(IndicatorsTable[[#This Row],[OS_NB_CODE]],1)="O","Overall",IF(LEFT(IndicatorsTable[[#This Row],[OS_NB_CODE]],1)="S","Subindicator",IF(IndicatorsTable[[#This Row],[IFMAIN]] ="Main","Main",IF(LEFT(IndicatorsTable[[#This Row],[OS_NB_CODE]],1)="C","Context",""))))</f>
        <v>Context</v>
      </c>
      <c r="D156" s="6" t="s">
        <v>89</v>
      </c>
      <c r="E156" s="6" t="str">
        <f>IF(IndicatorsTable[[#This Row],[OS_NB_CODE]]="O1",VLOOKUP(IndicatorsTable[[#This Row],[POLICY_CODE]],Table7[#All],2,FALSE),"")</f>
        <v/>
      </c>
      <c r="F156" s="6" t="str">
        <f>IF(IndicatorsTable[[#This Row],[OS_NB_CODE]]="O1",VLOOKUP(IndicatorsTable[[#This Row],[POLICY_CODE]],Table7[#All],3,FALSE),"")</f>
        <v/>
      </c>
      <c r="G156" s="6" t="s">
        <v>684</v>
      </c>
      <c r="H156" s="6" t="s">
        <v>227</v>
      </c>
      <c r="I156" s="6" t="str">
        <f>IndicatorsTable[[#This Row],[INDICATOR_CODE]]&amp;"."&amp;IndicatorsTable[[#This Row],[SUBPOLICY_CODE]]</f>
        <v>PA1c.C12.T</v>
      </c>
      <c r="J156" s="6"/>
      <c r="K156" s="6"/>
      <c r="L156" s="7">
        <f t="shared" si="4"/>
        <v>155</v>
      </c>
      <c r="M156" s="6" t="s">
        <v>71</v>
      </c>
      <c r="N156" s="7">
        <f t="shared" si="5"/>
        <v>155</v>
      </c>
      <c r="O156" s="6">
        <v>2</v>
      </c>
      <c r="P156" s="6" t="s">
        <v>72</v>
      </c>
      <c r="Q156" s="61" t="s">
        <v>685</v>
      </c>
      <c r="R156" s="6"/>
      <c r="S156" s="6" t="s">
        <v>686</v>
      </c>
      <c r="T156" s="6" t="s">
        <v>687</v>
      </c>
      <c r="U156" s="47"/>
      <c r="V156" s="6"/>
      <c r="W156" s="52"/>
      <c r="X156" s="6"/>
      <c r="Y156" s="6" t="s">
        <v>232</v>
      </c>
      <c r="Z156" s="8" t="s">
        <v>232</v>
      </c>
      <c r="AA156" s="6" t="s">
        <v>683</v>
      </c>
      <c r="AB156" s="6" t="s">
        <v>79</v>
      </c>
      <c r="AC156" s="6"/>
      <c r="AD156" s="6" t="s">
        <v>81</v>
      </c>
      <c r="AE156" s="6"/>
      <c r="AF156" s="6">
        <v>-3</v>
      </c>
      <c r="AG156" s="6" t="s">
        <v>82</v>
      </c>
      <c r="AH156" s="6"/>
      <c r="AI156" s="6"/>
      <c r="AJ156" s="6"/>
      <c r="AM156" s="1">
        <v>1</v>
      </c>
      <c r="AN156" s="1">
        <f>VLOOKUP(S156,'breaks 2014'!$C$19:$H$317,3,FALSE)</f>
        <v>0</v>
      </c>
      <c r="AQ156" s="6" t="s">
        <v>688</v>
      </c>
      <c r="AR156" s="6" t="s">
        <v>143</v>
      </c>
      <c r="AS156" s="6"/>
      <c r="AT156" s="6"/>
      <c r="AU156" s="6"/>
      <c r="AV156" s="6"/>
      <c r="AW156" s="6"/>
      <c r="AX156" s="6"/>
      <c r="AY156" s="6"/>
      <c r="AZ156" t="s">
        <v>688</v>
      </c>
      <c r="BA156" t="s">
        <v>84</v>
      </c>
      <c r="BB156" t="s">
        <v>689</v>
      </c>
      <c r="BC156" t="s">
        <v>690</v>
      </c>
      <c r="BD156" t="s">
        <v>691</v>
      </c>
      <c r="BE156"/>
      <c r="BF156"/>
      <c r="BG156"/>
      <c r="BH156"/>
      <c r="BI156"/>
      <c r="BJ156"/>
      <c r="BK156"/>
      <c r="BL156"/>
      <c r="BM156"/>
      <c r="BN156"/>
      <c r="BO156"/>
      <c r="BP156"/>
      <c r="BQ156" s="100"/>
    </row>
    <row r="157" spans="1:69" s="1" customFormat="1" ht="11.25" customHeight="1" x14ac:dyDescent="0.2">
      <c r="A157" s="4" t="str">
        <f>LEFT(IndicatorsTable[[#This Row],[INDICATOR_CODE]],IF(ISERROR(FIND(".",IndicatorsTable[[#This Row],[INDICATOR_CODE]],6)),FIND(".",IndicatorsTable[[#This Row],[INDICATOR_CODE]]),FIND(".",IndicatorsTable[[#This Row],[INDICATOR_CODE]],6))-1)</f>
        <v>PA1c</v>
      </c>
      <c r="B157" s="5" t="str">
        <f>RIGHT(IndicatorsTable[[#This Row],[INDICATOR_CODE]],LEN(IndicatorsTable[[#This Row],[INDICATOR_CODE]])-IF(ISERROR(FIND(".",IndicatorsTable[[#This Row],[INDICATOR_CODE]],6)),FIND(".",IndicatorsTable[[#This Row],[INDICATOR_CODE]]),FIND(".",IndicatorsTable[[#This Row],[INDICATOR_CODE]],6)))</f>
        <v>C12</v>
      </c>
      <c r="C157" s="5" t="str">
        <f>IF(LEFT(IndicatorsTable[[#This Row],[OS_NB_CODE]],1)="O","Overall",IF(LEFT(IndicatorsTable[[#This Row],[OS_NB_CODE]],1)="S","Subindicator",IF(IndicatorsTable[[#This Row],[IFMAIN]] ="Main","Main",IF(LEFT(IndicatorsTable[[#This Row],[OS_NB_CODE]],1)="C","Context",""))))</f>
        <v>Context</v>
      </c>
      <c r="D157" s="6" t="s">
        <v>89</v>
      </c>
      <c r="E157" s="6" t="str">
        <f>IF(IndicatorsTable[[#This Row],[OS_NB_CODE]]="O1",VLOOKUP(IndicatorsTable[[#This Row],[POLICY_CODE]],Table7[#All],2,FALSE),"")</f>
        <v/>
      </c>
      <c r="F157" s="6" t="str">
        <f>IF(IndicatorsTable[[#This Row],[OS_NB_CODE]]="O1",VLOOKUP(IndicatorsTable[[#This Row],[POLICY_CODE]],Table7[#All],3,FALSE),"")</f>
        <v/>
      </c>
      <c r="G157" s="6" t="s">
        <v>684</v>
      </c>
      <c r="H157" s="6" t="s">
        <v>91</v>
      </c>
      <c r="I157" s="6" t="str">
        <f>IndicatorsTable[[#This Row],[INDICATOR_CODE]]&amp;"."&amp;IndicatorsTable[[#This Row],[SUBPOLICY_CODE]]</f>
        <v>PA1c.C12.M</v>
      </c>
      <c r="J157" s="6"/>
      <c r="K157" s="6"/>
      <c r="L157" s="7">
        <f t="shared" si="4"/>
        <v>156</v>
      </c>
      <c r="M157" s="6" t="s">
        <v>71</v>
      </c>
      <c r="N157" s="7">
        <f t="shared" si="5"/>
        <v>156</v>
      </c>
      <c r="O157" s="6">
        <v>2</v>
      </c>
      <c r="P157" s="6" t="s">
        <v>72</v>
      </c>
      <c r="Q157" s="61" t="s">
        <v>692</v>
      </c>
      <c r="R157" s="6"/>
      <c r="S157" s="6" t="s">
        <v>693</v>
      </c>
      <c r="T157" s="6" t="s">
        <v>694</v>
      </c>
      <c r="U157" s="47"/>
      <c r="V157" s="6"/>
      <c r="W157" s="52"/>
      <c r="X157" s="6"/>
      <c r="Y157" s="6" t="s">
        <v>232</v>
      </c>
      <c r="Z157" s="8" t="s">
        <v>232</v>
      </c>
      <c r="AA157" s="6" t="s">
        <v>695</v>
      </c>
      <c r="AB157" s="6" t="s">
        <v>79</v>
      </c>
      <c r="AC157" s="6"/>
      <c r="AD157" s="6" t="s">
        <v>81</v>
      </c>
      <c r="AE157" s="6"/>
      <c r="AF157" s="6">
        <v>-3</v>
      </c>
      <c r="AG157" s="6" t="s">
        <v>82</v>
      </c>
      <c r="AH157" s="6"/>
      <c r="AI157" s="6"/>
      <c r="AJ157" s="6"/>
      <c r="AM157" s="1">
        <v>1</v>
      </c>
      <c r="AN157" s="1">
        <f>VLOOKUP(S157,'breaks 2014'!$C$19:$H$317,3,FALSE)</f>
        <v>0</v>
      </c>
      <c r="AQ157" s="6" t="s">
        <v>696</v>
      </c>
      <c r="AR157" s="6" t="s">
        <v>143</v>
      </c>
      <c r="AS157" s="6"/>
      <c r="AT157" s="6"/>
      <c r="AU157" s="6"/>
      <c r="AV157" s="6"/>
      <c r="AW157" s="6"/>
      <c r="AX157" s="6"/>
      <c r="AY157" s="6"/>
      <c r="AZ157" t="s">
        <v>696</v>
      </c>
      <c r="BA157" t="s">
        <v>84</v>
      </c>
      <c r="BB157" t="s">
        <v>689</v>
      </c>
      <c r="BC157" t="s">
        <v>697</v>
      </c>
      <c r="BD157" t="s">
        <v>698</v>
      </c>
      <c r="BE157"/>
      <c r="BF157"/>
      <c r="BG157"/>
      <c r="BH157"/>
      <c r="BI157"/>
      <c r="BJ157"/>
      <c r="BK157"/>
      <c r="BL157"/>
      <c r="BM157"/>
      <c r="BN157"/>
      <c r="BO157"/>
      <c r="BP157"/>
      <c r="BQ157" s="100"/>
    </row>
    <row r="158" spans="1:69" s="1" customFormat="1" ht="11.25" customHeight="1" x14ac:dyDescent="0.2">
      <c r="A158" s="4" t="str">
        <f>LEFT(IndicatorsTable[[#This Row],[INDICATOR_CODE]],IF(ISERROR(FIND(".",IndicatorsTable[[#This Row],[INDICATOR_CODE]],6)),FIND(".",IndicatorsTable[[#This Row],[INDICATOR_CODE]]),FIND(".",IndicatorsTable[[#This Row],[INDICATOR_CODE]],6))-1)</f>
        <v>PA1c</v>
      </c>
      <c r="B158" s="5" t="str">
        <f>RIGHT(IndicatorsTable[[#This Row],[INDICATOR_CODE]],LEN(IndicatorsTable[[#This Row],[INDICATOR_CODE]])-IF(ISERROR(FIND(".",IndicatorsTable[[#This Row],[INDICATOR_CODE]],6)),FIND(".",IndicatorsTable[[#This Row],[INDICATOR_CODE]]),FIND(".",IndicatorsTable[[#This Row],[INDICATOR_CODE]],6)))</f>
        <v>C12</v>
      </c>
      <c r="C158" s="5" t="str">
        <f>IF(LEFT(IndicatorsTable[[#This Row],[OS_NB_CODE]],1)="O","Overall",IF(LEFT(IndicatorsTable[[#This Row],[OS_NB_CODE]],1)="S","Subindicator",IF(IndicatorsTable[[#This Row],[IFMAIN]] ="Main","Main",IF(LEFT(IndicatorsTable[[#This Row],[OS_NB_CODE]],1)="C","Context",""))))</f>
        <v>Context</v>
      </c>
      <c r="D158" s="6" t="s">
        <v>89</v>
      </c>
      <c r="E158" s="6" t="str">
        <f>IF(IndicatorsTable[[#This Row],[OS_NB_CODE]]="O1",VLOOKUP(IndicatorsTable[[#This Row],[POLICY_CODE]],Table7[#All],2,FALSE),"")</f>
        <v/>
      </c>
      <c r="F158" s="6" t="str">
        <f>IF(IndicatorsTable[[#This Row],[OS_NB_CODE]]="O1",VLOOKUP(IndicatorsTable[[#This Row],[POLICY_CODE]],Table7[#All],3,FALSE),"")</f>
        <v/>
      </c>
      <c r="G158" s="6" t="s">
        <v>684</v>
      </c>
      <c r="H158" s="6" t="s">
        <v>99</v>
      </c>
      <c r="I158" s="6" t="str">
        <f>IndicatorsTable[[#This Row],[INDICATOR_CODE]]&amp;"."&amp;IndicatorsTable[[#This Row],[SUBPOLICY_CODE]]</f>
        <v>PA1c.C12.F</v>
      </c>
      <c r="J158" s="6"/>
      <c r="K158" s="6"/>
      <c r="L158" s="7">
        <f t="shared" si="4"/>
        <v>157</v>
      </c>
      <c r="M158" s="6" t="s">
        <v>71</v>
      </c>
      <c r="N158" s="7">
        <f t="shared" si="5"/>
        <v>157</v>
      </c>
      <c r="O158" s="6">
        <v>2</v>
      </c>
      <c r="P158" s="6" t="s">
        <v>72</v>
      </c>
      <c r="Q158" s="61" t="s">
        <v>699</v>
      </c>
      <c r="R158" s="6"/>
      <c r="S158" s="6" t="s">
        <v>700</v>
      </c>
      <c r="T158" s="6" t="s">
        <v>701</v>
      </c>
      <c r="U158" s="47"/>
      <c r="V158" s="6"/>
      <c r="W158" s="52"/>
      <c r="X158" s="6"/>
      <c r="Y158" s="6" t="s">
        <v>232</v>
      </c>
      <c r="Z158" s="8" t="s">
        <v>232</v>
      </c>
      <c r="AA158" s="6" t="s">
        <v>702</v>
      </c>
      <c r="AB158" s="6" t="s">
        <v>79</v>
      </c>
      <c r="AC158" s="6"/>
      <c r="AD158" s="6" t="s">
        <v>81</v>
      </c>
      <c r="AE158" s="6"/>
      <c r="AF158" s="6">
        <v>-3</v>
      </c>
      <c r="AG158" s="6" t="s">
        <v>82</v>
      </c>
      <c r="AH158" s="6"/>
      <c r="AI158" s="6"/>
      <c r="AJ158" s="6"/>
      <c r="AM158" s="1">
        <v>1</v>
      </c>
      <c r="AN158" s="1">
        <f>VLOOKUP(S158,'breaks 2014'!$C$19:$H$317,3,FALSE)</f>
        <v>0</v>
      </c>
      <c r="AQ158" s="6" t="s">
        <v>703</v>
      </c>
      <c r="AR158" s="6" t="s">
        <v>143</v>
      </c>
      <c r="AS158" s="6"/>
      <c r="AT158" s="6"/>
      <c r="AU158" s="6"/>
      <c r="AV158" s="6"/>
      <c r="AW158" s="6"/>
      <c r="AX158" s="6"/>
      <c r="AY158" s="6"/>
      <c r="AZ158" t="s">
        <v>703</v>
      </c>
      <c r="BA158" t="s">
        <v>84</v>
      </c>
      <c r="BB158" t="s">
        <v>689</v>
      </c>
      <c r="BC158" t="s">
        <v>704</v>
      </c>
      <c r="BD158" t="s">
        <v>705</v>
      </c>
      <c r="BE158"/>
      <c r="BF158"/>
      <c r="BG158"/>
      <c r="BH158"/>
      <c r="BI158"/>
      <c r="BJ158"/>
      <c r="BK158"/>
      <c r="BL158"/>
      <c r="BM158"/>
      <c r="BN158"/>
      <c r="BO158"/>
      <c r="BP158"/>
      <c r="BQ158" s="100"/>
    </row>
    <row r="159" spans="1:69" s="1" customFormat="1" ht="11.25" customHeight="1" x14ac:dyDescent="0.2">
      <c r="A159" s="4" t="str">
        <f>LEFT(IndicatorsTable[[#This Row],[INDICATOR_CODE]],IF(ISERROR(FIND(".",IndicatorsTable[[#This Row],[INDICATOR_CODE]],6)),FIND(".",IndicatorsTable[[#This Row],[INDICATOR_CODE]]),FIND(".",IndicatorsTable[[#This Row],[INDICATOR_CODE]],6))-1)</f>
        <v>PA1c</v>
      </c>
      <c r="B159" s="5" t="str">
        <f>RIGHT(IndicatorsTable[[#This Row],[INDICATOR_CODE]],LEN(IndicatorsTable[[#This Row],[INDICATOR_CODE]])-IF(ISERROR(FIND(".",IndicatorsTable[[#This Row],[INDICATOR_CODE]],6)),FIND(".",IndicatorsTable[[#This Row],[INDICATOR_CODE]]),FIND(".",IndicatorsTable[[#This Row],[INDICATOR_CODE]],6)))</f>
        <v>C13</v>
      </c>
      <c r="C159" s="5" t="str">
        <f>IF(LEFT(IndicatorsTable[[#This Row],[OS_NB_CODE]],1)="O","Overall",IF(LEFT(IndicatorsTable[[#This Row],[OS_NB_CODE]],1)="S","Subindicator",IF(IndicatorsTable[[#This Row],[IFMAIN]] ="Main","Main",IF(LEFT(IndicatorsTable[[#This Row],[OS_NB_CODE]],1)="C","Context",""))))</f>
        <v>Context</v>
      </c>
      <c r="D159" s="6" t="s">
        <v>89</v>
      </c>
      <c r="E159" s="6" t="str">
        <f>IF(IndicatorsTable[[#This Row],[OS_NB_CODE]]="O1",VLOOKUP(IndicatorsTable[[#This Row],[POLICY_CODE]],Table7[#All],2,FALSE),"")</f>
        <v/>
      </c>
      <c r="F159" s="6" t="str">
        <f>IF(IndicatorsTable[[#This Row],[OS_NB_CODE]]="O1",VLOOKUP(IndicatorsTable[[#This Row],[POLICY_CODE]],Table7[#All],3,FALSE),"")</f>
        <v/>
      </c>
      <c r="G159" s="6" t="s">
        <v>706</v>
      </c>
      <c r="H159" s="6" t="s">
        <v>227</v>
      </c>
      <c r="I159" s="6" t="str">
        <f>IndicatorsTable[[#This Row],[INDICATOR_CODE]]&amp;"."&amp;IndicatorsTable[[#This Row],[SUBPOLICY_CODE]]</f>
        <v>PA1c.C13.T</v>
      </c>
      <c r="J159" s="6"/>
      <c r="K159" s="6"/>
      <c r="L159" s="7">
        <f t="shared" si="4"/>
        <v>158</v>
      </c>
      <c r="M159" s="6" t="s">
        <v>71</v>
      </c>
      <c r="N159" s="7">
        <f t="shared" si="5"/>
        <v>158</v>
      </c>
      <c r="O159" s="6">
        <v>2</v>
      </c>
      <c r="P159" s="6" t="s">
        <v>72</v>
      </c>
      <c r="Q159" s="61" t="s">
        <v>707</v>
      </c>
      <c r="R159" s="6"/>
      <c r="S159" s="6" t="s">
        <v>708</v>
      </c>
      <c r="T159" s="6" t="s">
        <v>708</v>
      </c>
      <c r="U159" s="47"/>
      <c r="V159" s="6"/>
      <c r="W159" s="52"/>
      <c r="X159" s="6"/>
      <c r="Y159" s="6" t="s">
        <v>232</v>
      </c>
      <c r="Z159" s="8" t="s">
        <v>232</v>
      </c>
      <c r="AA159" s="6" t="s">
        <v>709</v>
      </c>
      <c r="AB159" s="6" t="s">
        <v>79</v>
      </c>
      <c r="AC159" s="6"/>
      <c r="AD159" s="6" t="s">
        <v>81</v>
      </c>
      <c r="AE159" s="6"/>
      <c r="AF159" s="6">
        <v>-3</v>
      </c>
      <c r="AG159" s="6" t="s">
        <v>82</v>
      </c>
      <c r="AH159" s="6"/>
      <c r="AI159" s="6"/>
      <c r="AJ159" s="6"/>
      <c r="AM159" s="1">
        <v>1</v>
      </c>
      <c r="AN159" s="1">
        <f>VLOOKUP(S159,'breaks 2014'!$C$19:$H$317,3,FALSE)</f>
        <v>0</v>
      </c>
      <c r="AQ159" s="6" t="s">
        <v>710</v>
      </c>
      <c r="AR159" s="6" t="s">
        <v>84</v>
      </c>
      <c r="AS159" s="6" t="s">
        <v>85</v>
      </c>
      <c r="AT159" s="6" t="s">
        <v>121</v>
      </c>
      <c r="AU159" s="6" t="s">
        <v>152</v>
      </c>
      <c r="AV159" s="6" t="s">
        <v>111</v>
      </c>
      <c r="AW159" s="6"/>
      <c r="AX159" s="6"/>
      <c r="AY159" s="6"/>
      <c r="AZ159"/>
      <c r="BA159"/>
      <c r="BB159"/>
      <c r="BC159"/>
      <c r="BD159"/>
      <c r="BE159"/>
      <c r="BF159"/>
      <c r="BG159"/>
      <c r="BH159"/>
      <c r="BI159"/>
      <c r="BJ159"/>
      <c r="BK159"/>
      <c r="BL159"/>
      <c r="BM159"/>
      <c r="BN159"/>
      <c r="BO159"/>
      <c r="BP159"/>
      <c r="BQ159" s="100"/>
    </row>
    <row r="160" spans="1:69" ht="11.25" customHeight="1" x14ac:dyDescent="0.2">
      <c r="A160" s="4" t="str">
        <f>LEFT(IndicatorsTable[[#This Row],[INDICATOR_CODE]],IF(ISERROR(FIND(".",IndicatorsTable[[#This Row],[INDICATOR_CODE]],6)),FIND(".",IndicatorsTable[[#This Row],[INDICATOR_CODE]]),FIND(".",IndicatorsTable[[#This Row],[INDICATOR_CODE]],6))-1)</f>
        <v>PA1c</v>
      </c>
      <c r="B160" s="5" t="str">
        <f>RIGHT(IndicatorsTable[[#This Row],[INDICATOR_CODE]],LEN(IndicatorsTable[[#This Row],[INDICATOR_CODE]])-IF(ISERROR(FIND(".",IndicatorsTable[[#This Row],[INDICATOR_CODE]],6)),FIND(".",IndicatorsTable[[#This Row],[INDICATOR_CODE]]),FIND(".",IndicatorsTable[[#This Row],[INDICATOR_CODE]],6)))</f>
        <v>C14</v>
      </c>
      <c r="C160" s="5" t="str">
        <f>IF(LEFT(IndicatorsTable[[#This Row],[OS_NB_CODE]],1)="O","Overall",IF(LEFT(IndicatorsTable[[#This Row],[OS_NB_CODE]],1)="S","Subindicator",IF(IndicatorsTable[[#This Row],[IFMAIN]] ="Main","Main",IF(LEFT(IndicatorsTable[[#This Row],[OS_NB_CODE]],1)="C","Context",""))))</f>
        <v>Context</v>
      </c>
      <c r="D160" s="6" t="s">
        <v>89</v>
      </c>
      <c r="E160" s="6" t="str">
        <f>IF(IndicatorsTable[[#This Row],[OS_NB_CODE]]="O1",VLOOKUP(IndicatorsTable[[#This Row],[POLICY_CODE]],Table7[#All],2,FALSE),"")</f>
        <v/>
      </c>
      <c r="F160" s="6" t="str">
        <f>IF(IndicatorsTable[[#This Row],[OS_NB_CODE]]="O1",VLOOKUP(IndicatorsTable[[#This Row],[POLICY_CODE]],Table7[#All],3,FALSE),"")</f>
        <v/>
      </c>
      <c r="G160" s="6" t="s">
        <v>711</v>
      </c>
      <c r="H160" s="6" t="s">
        <v>227</v>
      </c>
      <c r="I160" s="6" t="str">
        <f>IndicatorsTable[[#This Row],[INDICATOR_CODE]]&amp;"."&amp;IndicatorsTable[[#This Row],[SUBPOLICY_CODE]]</f>
        <v>PA1c.C14.T</v>
      </c>
      <c r="J160" s="6"/>
      <c r="K160" s="6"/>
      <c r="L160" s="7">
        <f t="shared" si="4"/>
        <v>159</v>
      </c>
      <c r="M160" s="6" t="s">
        <v>71</v>
      </c>
      <c r="N160" s="7">
        <f t="shared" si="5"/>
        <v>159</v>
      </c>
      <c r="O160" s="6">
        <v>2</v>
      </c>
      <c r="P160" s="6" t="s">
        <v>72</v>
      </c>
      <c r="Q160" s="53" t="s">
        <v>712</v>
      </c>
      <c r="R160" s="6"/>
      <c r="S160" s="53" t="s">
        <v>713</v>
      </c>
      <c r="T160" s="53" t="s">
        <v>713</v>
      </c>
      <c r="U160" s="50"/>
      <c r="V160" s="6"/>
      <c r="W160" s="52"/>
      <c r="X160" s="6"/>
      <c r="Y160" s="6" t="s">
        <v>77</v>
      </c>
      <c r="Z160" s="8" t="s">
        <v>77</v>
      </c>
      <c r="AA160" s="6" t="s">
        <v>110</v>
      </c>
      <c r="AB160" s="6" t="s">
        <v>79</v>
      </c>
      <c r="AC160" s="6" t="s">
        <v>80</v>
      </c>
      <c r="AD160" s="6" t="s">
        <v>81</v>
      </c>
      <c r="AE160" s="6"/>
      <c r="AF160" s="6">
        <v>-3</v>
      </c>
      <c r="AG160" s="6" t="s">
        <v>82</v>
      </c>
      <c r="AH160" s="6"/>
      <c r="AI160" s="6"/>
      <c r="AJ160" s="6"/>
      <c r="AK160" s="1"/>
      <c r="AL160"/>
      <c r="AM160" s="1">
        <v>1</v>
      </c>
      <c r="AN160" s="1" t="str">
        <f>VLOOKUP(S160,'breaks 2014'!$C$19:$H$317,3,FALSE)</f>
        <v>educ</v>
      </c>
      <c r="AO160" s="1"/>
      <c r="AP160" s="1"/>
      <c r="AQ160" s="6" t="s">
        <v>714</v>
      </c>
      <c r="AR160" s="6" t="s">
        <v>84</v>
      </c>
      <c r="AS160" s="6" t="s">
        <v>321</v>
      </c>
      <c r="AT160" s="6" t="s">
        <v>85</v>
      </c>
      <c r="AU160" s="6" t="s">
        <v>121</v>
      </c>
      <c r="AV160" s="6" t="s">
        <v>111</v>
      </c>
      <c r="AW160" s="6"/>
      <c r="AX160" s="6"/>
      <c r="AY160" s="6"/>
      <c r="BQ160" s="100"/>
    </row>
    <row r="161" spans="1:69" ht="11.25" customHeight="1" x14ac:dyDescent="0.2">
      <c r="A161" s="4" t="str">
        <f>LEFT(IndicatorsTable[[#This Row],[INDICATOR_CODE]],IF(ISERROR(FIND(".",IndicatorsTable[[#This Row],[INDICATOR_CODE]],6)),FIND(".",IndicatorsTable[[#This Row],[INDICATOR_CODE]]),FIND(".",IndicatorsTable[[#This Row],[INDICATOR_CODE]],6))-1)</f>
        <v>PA1c</v>
      </c>
      <c r="B161" s="5" t="str">
        <f>RIGHT(IndicatorsTable[[#This Row],[INDICATOR_CODE]],LEN(IndicatorsTable[[#This Row],[INDICATOR_CODE]])-IF(ISERROR(FIND(".",IndicatorsTable[[#This Row],[INDICATOR_CODE]],6)),FIND(".",IndicatorsTable[[#This Row],[INDICATOR_CODE]]),FIND(".",IndicatorsTable[[#This Row],[INDICATOR_CODE]],6)))</f>
        <v>C14</v>
      </c>
      <c r="C161" s="5" t="str">
        <f>IF(LEFT(IndicatorsTable[[#This Row],[OS_NB_CODE]],1)="O","Overall",IF(LEFT(IndicatorsTable[[#This Row],[OS_NB_CODE]],1)="S","Subindicator",IF(IndicatorsTable[[#This Row],[IFMAIN]] ="Main","Main",IF(LEFT(IndicatorsTable[[#This Row],[OS_NB_CODE]],1)="C","Context",""))))</f>
        <v>Context</v>
      </c>
      <c r="D161" s="6" t="s">
        <v>89</v>
      </c>
      <c r="E161" s="6" t="str">
        <f>IF(IndicatorsTable[[#This Row],[OS_NB_CODE]]="O1",VLOOKUP(IndicatorsTable[[#This Row],[POLICY_CODE]],Table7[#All],2,FALSE),"")</f>
        <v/>
      </c>
      <c r="F161" s="6" t="str">
        <f>IF(IndicatorsTable[[#This Row],[OS_NB_CODE]]="O1",VLOOKUP(IndicatorsTable[[#This Row],[POLICY_CODE]],Table7[#All],3,FALSE),"")</f>
        <v/>
      </c>
      <c r="G161" s="6" t="s">
        <v>711</v>
      </c>
      <c r="H161" s="6" t="s">
        <v>91</v>
      </c>
      <c r="I161" s="6" t="str">
        <f>IndicatorsTable[[#This Row],[INDICATOR_CODE]]&amp;"."&amp;IndicatorsTable[[#This Row],[SUBPOLICY_CODE]]</f>
        <v>PA1c.C14.M</v>
      </c>
      <c r="J161" s="6"/>
      <c r="K161" s="6"/>
      <c r="L161" s="7">
        <f t="shared" si="4"/>
        <v>160</v>
      </c>
      <c r="M161" s="6" t="s">
        <v>71</v>
      </c>
      <c r="N161" s="7">
        <f t="shared" si="5"/>
        <v>160</v>
      </c>
      <c r="O161" s="6">
        <v>2</v>
      </c>
      <c r="P161" s="6" t="s">
        <v>72</v>
      </c>
      <c r="Q161" s="53" t="s">
        <v>715</v>
      </c>
      <c r="R161" s="6"/>
      <c r="S161" s="53" t="s">
        <v>716</v>
      </c>
      <c r="T161" s="53" t="s">
        <v>716</v>
      </c>
      <c r="U161" s="50"/>
      <c r="V161" s="6"/>
      <c r="W161" s="52"/>
      <c r="X161" s="6"/>
      <c r="Y161" s="6" t="s">
        <v>77</v>
      </c>
      <c r="Z161" s="8" t="s">
        <v>77</v>
      </c>
      <c r="AA161" s="6" t="s">
        <v>539</v>
      </c>
      <c r="AB161" s="6" t="s">
        <v>79</v>
      </c>
      <c r="AC161" s="6" t="s">
        <v>80</v>
      </c>
      <c r="AD161" s="6" t="s">
        <v>81</v>
      </c>
      <c r="AE161" s="6"/>
      <c r="AF161" s="6">
        <v>-3</v>
      </c>
      <c r="AG161" s="6" t="s">
        <v>82</v>
      </c>
      <c r="AH161" s="6"/>
      <c r="AI161" s="6"/>
      <c r="AJ161" s="6"/>
      <c r="AK161" s="1"/>
      <c r="AL161"/>
      <c r="AM161" s="1">
        <v>1</v>
      </c>
      <c r="AN161" s="1" t="str">
        <f>VLOOKUP(S161,'breaks 2014'!$C$19:$H$317,3,FALSE)</f>
        <v>educ</v>
      </c>
      <c r="AO161" s="1"/>
      <c r="AP161" s="1"/>
      <c r="AQ161" s="6" t="s">
        <v>714</v>
      </c>
      <c r="AR161" s="6" t="s">
        <v>84</v>
      </c>
      <c r="AS161" s="6" t="s">
        <v>321</v>
      </c>
      <c r="AT161" s="6" t="s">
        <v>98</v>
      </c>
      <c r="AU161" s="6" t="s">
        <v>121</v>
      </c>
      <c r="AV161" s="6" t="s">
        <v>111</v>
      </c>
      <c r="AW161" s="6"/>
      <c r="AX161" s="6"/>
      <c r="AY161" s="6"/>
      <c r="BQ161" s="100"/>
    </row>
    <row r="162" spans="1:69" ht="11.25" customHeight="1" x14ac:dyDescent="0.2">
      <c r="A162" s="4" t="str">
        <f>LEFT(IndicatorsTable[[#This Row],[INDICATOR_CODE]],IF(ISERROR(FIND(".",IndicatorsTable[[#This Row],[INDICATOR_CODE]],6)),FIND(".",IndicatorsTable[[#This Row],[INDICATOR_CODE]]),FIND(".",IndicatorsTable[[#This Row],[INDICATOR_CODE]],6))-1)</f>
        <v>PA1c</v>
      </c>
      <c r="B162" s="5" t="str">
        <f>RIGHT(IndicatorsTable[[#This Row],[INDICATOR_CODE]],LEN(IndicatorsTable[[#This Row],[INDICATOR_CODE]])-IF(ISERROR(FIND(".",IndicatorsTable[[#This Row],[INDICATOR_CODE]],6)),FIND(".",IndicatorsTable[[#This Row],[INDICATOR_CODE]]),FIND(".",IndicatorsTable[[#This Row],[INDICATOR_CODE]],6)))</f>
        <v>C14</v>
      </c>
      <c r="C162" s="5" t="str">
        <f>IF(LEFT(IndicatorsTable[[#This Row],[OS_NB_CODE]],1)="O","Overall",IF(LEFT(IndicatorsTable[[#This Row],[OS_NB_CODE]],1)="S","Subindicator",IF(IndicatorsTable[[#This Row],[IFMAIN]] ="Main","Main",IF(LEFT(IndicatorsTable[[#This Row],[OS_NB_CODE]],1)="C","Context",""))))</f>
        <v>Context</v>
      </c>
      <c r="D162" s="6" t="s">
        <v>89</v>
      </c>
      <c r="E162" s="6" t="str">
        <f>IF(IndicatorsTable[[#This Row],[OS_NB_CODE]]="O1",VLOOKUP(IndicatorsTable[[#This Row],[POLICY_CODE]],Table7[#All],2,FALSE),"")</f>
        <v/>
      </c>
      <c r="F162" s="6" t="str">
        <f>IF(IndicatorsTable[[#This Row],[OS_NB_CODE]]="O1",VLOOKUP(IndicatorsTable[[#This Row],[POLICY_CODE]],Table7[#All],3,FALSE),"")</f>
        <v/>
      </c>
      <c r="G162" s="6" t="s">
        <v>711</v>
      </c>
      <c r="H162" s="6" t="s">
        <v>99</v>
      </c>
      <c r="I162" s="6" t="str">
        <f>IndicatorsTable[[#This Row],[INDICATOR_CODE]]&amp;"."&amp;IndicatorsTable[[#This Row],[SUBPOLICY_CODE]]</f>
        <v>PA1c.C14.F</v>
      </c>
      <c r="J162" s="6"/>
      <c r="K162" s="6"/>
      <c r="L162" s="7">
        <f t="shared" si="4"/>
        <v>161</v>
      </c>
      <c r="M162" s="6" t="s">
        <v>71</v>
      </c>
      <c r="N162" s="7">
        <f t="shared" si="5"/>
        <v>161</v>
      </c>
      <c r="O162" s="6">
        <v>2</v>
      </c>
      <c r="P162" s="6" t="s">
        <v>72</v>
      </c>
      <c r="Q162" s="53" t="s">
        <v>717</v>
      </c>
      <c r="R162" s="6"/>
      <c r="S162" s="53" t="s">
        <v>718</v>
      </c>
      <c r="T162" s="53" t="s">
        <v>718</v>
      </c>
      <c r="U162" s="50"/>
      <c r="V162" s="6"/>
      <c r="W162" s="52"/>
      <c r="X162" s="6"/>
      <c r="Y162" s="6" t="s">
        <v>77</v>
      </c>
      <c r="Z162" s="8" t="s">
        <v>77</v>
      </c>
      <c r="AA162" s="6" t="s">
        <v>542</v>
      </c>
      <c r="AB162" s="6" t="s">
        <v>79</v>
      </c>
      <c r="AC162" s="6" t="s">
        <v>80</v>
      </c>
      <c r="AD162" s="6" t="s">
        <v>81</v>
      </c>
      <c r="AE162" s="6"/>
      <c r="AF162" s="6">
        <v>-3</v>
      </c>
      <c r="AG162" s="6" t="s">
        <v>82</v>
      </c>
      <c r="AH162" s="6"/>
      <c r="AI162" s="6"/>
      <c r="AJ162" s="6"/>
      <c r="AK162" s="1"/>
      <c r="AL162"/>
      <c r="AM162" s="1">
        <v>1</v>
      </c>
      <c r="AN162" s="1" t="str">
        <f>VLOOKUP(S162,'breaks 2014'!$C$19:$H$317,3,FALSE)</f>
        <v>educ</v>
      </c>
      <c r="AO162" s="1"/>
      <c r="AP162" s="1"/>
      <c r="AQ162" s="6" t="s">
        <v>714</v>
      </c>
      <c r="AR162" s="6" t="s">
        <v>84</v>
      </c>
      <c r="AS162" s="6" t="s">
        <v>321</v>
      </c>
      <c r="AT162" s="6" t="s">
        <v>104</v>
      </c>
      <c r="AU162" s="6" t="s">
        <v>121</v>
      </c>
      <c r="AV162" s="6" t="s">
        <v>111</v>
      </c>
      <c r="AW162" s="6"/>
      <c r="AX162" s="6"/>
      <c r="AY162" s="6"/>
      <c r="BQ162" s="100"/>
    </row>
    <row r="163" spans="1:69" ht="11.25" customHeight="1" x14ac:dyDescent="0.2">
      <c r="A163" s="4" t="str">
        <f>LEFT(IndicatorsTable[[#This Row],[INDICATOR_CODE]],IF(ISERROR(FIND(".",IndicatorsTable[[#This Row],[INDICATOR_CODE]],6)),FIND(".",IndicatorsTable[[#This Row],[INDICATOR_CODE]]),FIND(".",IndicatorsTable[[#This Row],[INDICATOR_CODE]],6))-1)</f>
        <v>PA1d</v>
      </c>
      <c r="B163" s="5" t="str">
        <f>RIGHT(IndicatorsTable[[#This Row],[INDICATOR_CODE]],LEN(IndicatorsTable[[#This Row],[INDICATOR_CODE]])-IF(ISERROR(FIND(".",IndicatorsTable[[#This Row],[INDICATOR_CODE]],6)),FIND(".",IndicatorsTable[[#This Row],[INDICATOR_CODE]]),FIND(".",IndicatorsTable[[#This Row],[INDICATOR_CODE]],6)))</f>
        <v>O1</v>
      </c>
      <c r="C163" s="5" t="str">
        <f>IF(LEFT(IndicatorsTable[[#This Row],[OS_NB_CODE]],1)="O","Overall",IF(LEFT(IndicatorsTable[[#This Row],[OS_NB_CODE]],1)="S","Subindicator",IF(IndicatorsTable[[#This Row],[IFMAIN]] ="Main","Main",IF(LEFT(IndicatorsTable[[#This Row],[OS_NB_CODE]],1)="C","Context",""))))</f>
        <v>Overall</v>
      </c>
      <c r="D163" s="6" t="s">
        <v>89</v>
      </c>
      <c r="E163" s="6" t="str">
        <f>IF(IndicatorsTable[[#This Row],[OS_NB_CODE]]="O1",VLOOKUP(IndicatorsTable[[#This Row],[POLICY_CODE]],Table7[#All],2,FALSE),"")</f>
        <v xml:space="preserve">Increase labour market participation </v>
      </c>
      <c r="F163" s="6" t="str">
        <f>IF(IndicatorsTable[[#This Row],[OS_NB_CODE]]="O1",VLOOKUP(IndicatorsTable[[#This Row],[POLICY_CODE]],Table7[#All],3,FALSE),"")</f>
        <v>Increase employment of migrants</v>
      </c>
      <c r="G163" s="6" t="s">
        <v>719</v>
      </c>
      <c r="H163" s="6"/>
      <c r="I163" s="6" t="str">
        <f>IndicatorsTable[[#This Row],[INDICATOR_CODE]]&amp;"."&amp;IndicatorsTable[[#This Row],[SUBPOLICY_CODE]]</f>
        <v>PA1d.O1.</v>
      </c>
      <c r="J163" s="6" t="s">
        <v>720</v>
      </c>
      <c r="K163" s="6" t="s">
        <v>70</v>
      </c>
      <c r="L163" s="7">
        <f t="shared" si="4"/>
        <v>162</v>
      </c>
      <c r="M163" s="6" t="s">
        <v>71</v>
      </c>
      <c r="N163" s="7">
        <f t="shared" si="5"/>
        <v>162</v>
      </c>
      <c r="O163" s="6">
        <v>2</v>
      </c>
      <c r="P163" s="6" t="s">
        <v>72</v>
      </c>
      <c r="Q163" s="6" t="s">
        <v>721</v>
      </c>
      <c r="R163" s="6"/>
      <c r="S163" s="6" t="s">
        <v>132</v>
      </c>
      <c r="T163" s="6" t="s">
        <v>132</v>
      </c>
      <c r="U163" s="50" t="s">
        <v>722</v>
      </c>
      <c r="V163" s="6"/>
      <c r="W163" s="52"/>
      <c r="X163" s="6"/>
      <c r="Y163" s="6" t="s">
        <v>77</v>
      </c>
      <c r="Z163" s="8"/>
      <c r="AA163" s="6" t="s">
        <v>134</v>
      </c>
      <c r="AB163" s="6" t="s">
        <v>79</v>
      </c>
      <c r="AC163" s="6" t="s">
        <v>80</v>
      </c>
      <c r="AD163" s="6" t="s">
        <v>81</v>
      </c>
      <c r="AE163" s="6"/>
      <c r="AF163" s="6">
        <v>-3</v>
      </c>
      <c r="AG163" s="6" t="s">
        <v>82</v>
      </c>
      <c r="AH163" s="6"/>
      <c r="AI163" s="6"/>
      <c r="AJ163" s="6"/>
      <c r="AK163" s="1"/>
      <c r="AL163"/>
      <c r="AM163" s="1">
        <v>1</v>
      </c>
      <c r="AN163" s="1">
        <f>VLOOKUP(S163,'breaks 2014'!$C$19:$H$317,3,FALSE)</f>
        <v>0</v>
      </c>
      <c r="AO163" s="1"/>
      <c r="AP163" s="1"/>
      <c r="AQ163" s="6" t="s">
        <v>135</v>
      </c>
      <c r="AR163" s="6" t="s">
        <v>84</v>
      </c>
      <c r="AS163" s="6" t="s">
        <v>85</v>
      </c>
      <c r="AT163" s="6" t="s">
        <v>121</v>
      </c>
      <c r="AU163" s="6" t="s">
        <v>136</v>
      </c>
      <c r="AV163" s="6" t="s">
        <v>87</v>
      </c>
      <c r="AW163" s="6"/>
      <c r="AX163" s="6"/>
      <c r="AY163" s="6"/>
      <c r="BQ163" s="100"/>
    </row>
    <row r="164" spans="1:69" ht="11.25" customHeight="1" x14ac:dyDescent="0.2">
      <c r="A164" s="4" t="str">
        <f>LEFT(IndicatorsTable[[#This Row],[INDICATOR_CODE]],IF(ISERROR(FIND(".",IndicatorsTable[[#This Row],[INDICATOR_CODE]],6)),FIND(".",IndicatorsTable[[#This Row],[INDICATOR_CODE]]),FIND(".",IndicatorsTable[[#This Row],[INDICATOR_CODE]],6))-1)</f>
        <v>PA1d</v>
      </c>
      <c r="B164" s="5" t="str">
        <f>RIGHT(IndicatorsTable[[#This Row],[INDICATOR_CODE]],LEN(IndicatorsTable[[#This Row],[INDICATOR_CODE]])-IF(ISERROR(FIND(".",IndicatorsTable[[#This Row],[INDICATOR_CODE]],6)),FIND(".",IndicatorsTable[[#This Row],[INDICATOR_CODE]]),FIND(".",IndicatorsTable[[#This Row],[INDICATOR_CODE]],6)))</f>
        <v>S1</v>
      </c>
      <c r="C164" s="5" t="str">
        <f>IF(LEFT(IndicatorsTable[[#This Row],[OS_NB_CODE]],1)="O","Overall",IF(LEFT(IndicatorsTable[[#This Row],[OS_NB_CODE]],1)="S","Subindicator",IF(IndicatorsTable[[#This Row],[IFMAIN]] ="Main","Main",IF(LEFT(IndicatorsTable[[#This Row],[OS_NB_CODE]],1)="C","Context",""))))</f>
        <v>Subindicator</v>
      </c>
      <c r="D164" s="6" t="s">
        <v>89</v>
      </c>
      <c r="E164" s="6" t="str">
        <f>IF(IndicatorsTable[[#This Row],[OS_NB_CODE]]="O1",VLOOKUP(IndicatorsTable[[#This Row],[POLICY_CODE]],Table7[#All],2,FALSE),"")</f>
        <v/>
      </c>
      <c r="F164" s="6" t="str">
        <f>IF(IndicatorsTable[[#This Row],[OS_NB_CODE]]="O1",VLOOKUP(IndicatorsTable[[#This Row],[POLICY_CODE]],Table7[#All],3,FALSE),"")</f>
        <v/>
      </c>
      <c r="G164" s="6" t="s">
        <v>723</v>
      </c>
      <c r="H164" s="6" t="s">
        <v>91</v>
      </c>
      <c r="I164" s="6" t="str">
        <f>IndicatorsTable[[#This Row],[INDICATOR_CODE]]&amp;"."&amp;IndicatorsTable[[#This Row],[SUBPOLICY_CODE]]</f>
        <v>PA1d.S1.M</v>
      </c>
      <c r="J164" s="6"/>
      <c r="K164" s="6"/>
      <c r="L164" s="7">
        <f t="shared" si="4"/>
        <v>163</v>
      </c>
      <c r="M164" s="6" t="s">
        <v>71</v>
      </c>
      <c r="N164" s="7">
        <f t="shared" si="5"/>
        <v>163</v>
      </c>
      <c r="O164" s="6">
        <v>2</v>
      </c>
      <c r="P164" s="6" t="s">
        <v>72</v>
      </c>
      <c r="Q164" s="6" t="s">
        <v>724</v>
      </c>
      <c r="R164" s="6"/>
      <c r="S164" s="6" t="s">
        <v>725</v>
      </c>
      <c r="T164" s="6" t="s">
        <v>725</v>
      </c>
      <c r="U164" s="50" t="s">
        <v>726</v>
      </c>
      <c r="V164" s="6"/>
      <c r="W164" s="52"/>
      <c r="X164" s="6"/>
      <c r="Y164" s="6" t="s">
        <v>77</v>
      </c>
      <c r="Z164" s="8" t="s">
        <v>77</v>
      </c>
      <c r="AA164" s="6" t="s">
        <v>727</v>
      </c>
      <c r="AB164" s="6" t="s">
        <v>79</v>
      </c>
      <c r="AC164" s="6" t="s">
        <v>80</v>
      </c>
      <c r="AD164" s="6" t="s">
        <v>81</v>
      </c>
      <c r="AE164" s="6"/>
      <c r="AF164" s="6">
        <v>-3</v>
      </c>
      <c r="AG164" s="6" t="s">
        <v>82</v>
      </c>
      <c r="AH164" s="6"/>
      <c r="AI164" s="6"/>
      <c r="AJ164" s="6"/>
      <c r="AK164" s="1"/>
      <c r="AL164"/>
      <c r="AM164" s="1">
        <v>1</v>
      </c>
      <c r="AN164" s="1">
        <f>VLOOKUP(S164,'breaks 2014'!$C$19:$H$317,3,FALSE)</f>
        <v>0</v>
      </c>
      <c r="AO164" s="1"/>
      <c r="AP164" s="1"/>
      <c r="AQ164" s="6" t="s">
        <v>135</v>
      </c>
      <c r="AR164" s="6" t="s">
        <v>84</v>
      </c>
      <c r="AS164" s="6" t="s">
        <v>98</v>
      </c>
      <c r="AT164" s="6" t="s">
        <v>121</v>
      </c>
      <c r="AU164" s="6" t="s">
        <v>136</v>
      </c>
      <c r="AV164" s="6" t="s">
        <v>87</v>
      </c>
      <c r="AW164" s="6"/>
      <c r="AX164" s="6"/>
      <c r="AY164" s="6"/>
      <c r="BQ164" s="100"/>
    </row>
    <row r="165" spans="1:69" ht="11.25" customHeight="1" x14ac:dyDescent="0.2">
      <c r="A165" s="4" t="str">
        <f>LEFT(IndicatorsTable[[#This Row],[INDICATOR_CODE]],IF(ISERROR(FIND(".",IndicatorsTable[[#This Row],[INDICATOR_CODE]],6)),FIND(".",IndicatorsTable[[#This Row],[INDICATOR_CODE]]),FIND(".",IndicatorsTable[[#This Row],[INDICATOR_CODE]],6))-1)</f>
        <v>PA1d</v>
      </c>
      <c r="B165" s="5" t="str">
        <f>RIGHT(IndicatorsTable[[#This Row],[INDICATOR_CODE]],LEN(IndicatorsTable[[#This Row],[INDICATOR_CODE]])-IF(ISERROR(FIND(".",IndicatorsTable[[#This Row],[INDICATOR_CODE]],6)),FIND(".",IndicatorsTable[[#This Row],[INDICATOR_CODE]]),FIND(".",IndicatorsTable[[#This Row],[INDICATOR_CODE]],6)))</f>
        <v>S1</v>
      </c>
      <c r="C165" s="5" t="str">
        <f>IF(LEFT(IndicatorsTable[[#This Row],[OS_NB_CODE]],1)="O","Overall",IF(LEFT(IndicatorsTable[[#This Row],[OS_NB_CODE]],1)="S","Subindicator",IF(IndicatorsTable[[#This Row],[IFMAIN]] ="Main","Main",IF(LEFT(IndicatorsTable[[#This Row],[OS_NB_CODE]],1)="C","Context",""))))</f>
        <v>Subindicator</v>
      </c>
      <c r="D165" s="6" t="s">
        <v>89</v>
      </c>
      <c r="E165" s="6" t="str">
        <f>IF(IndicatorsTable[[#This Row],[OS_NB_CODE]]="O1",VLOOKUP(IndicatorsTable[[#This Row],[POLICY_CODE]],Table7[#All],2,FALSE),"")</f>
        <v/>
      </c>
      <c r="F165" s="6" t="str">
        <f>IF(IndicatorsTable[[#This Row],[OS_NB_CODE]]="O1",VLOOKUP(IndicatorsTable[[#This Row],[POLICY_CODE]],Table7[#All],3,FALSE),"")</f>
        <v/>
      </c>
      <c r="G165" s="6" t="s">
        <v>723</v>
      </c>
      <c r="H165" s="6" t="s">
        <v>99</v>
      </c>
      <c r="I165" s="6" t="str">
        <f>IndicatorsTable[[#This Row],[INDICATOR_CODE]]&amp;"."&amp;IndicatorsTable[[#This Row],[SUBPOLICY_CODE]]</f>
        <v>PA1d.S1.F</v>
      </c>
      <c r="J165" s="6"/>
      <c r="K165" s="6"/>
      <c r="L165" s="7">
        <f t="shared" si="4"/>
        <v>164</v>
      </c>
      <c r="M165" s="6" t="s">
        <v>71</v>
      </c>
      <c r="N165" s="7">
        <f t="shared" si="5"/>
        <v>164</v>
      </c>
      <c r="O165" s="6">
        <v>2</v>
      </c>
      <c r="P165" s="6" t="s">
        <v>72</v>
      </c>
      <c r="Q165" s="6" t="s">
        <v>728</v>
      </c>
      <c r="R165" s="6"/>
      <c r="S165" s="6" t="s">
        <v>729</v>
      </c>
      <c r="T165" s="6" t="s">
        <v>729</v>
      </c>
      <c r="U165" s="50" t="s">
        <v>726</v>
      </c>
      <c r="V165" s="6"/>
      <c r="W165" s="52"/>
      <c r="X165" s="6"/>
      <c r="Y165" s="6" t="s">
        <v>77</v>
      </c>
      <c r="Z165" s="8" t="s">
        <v>77</v>
      </c>
      <c r="AA165" s="6" t="s">
        <v>730</v>
      </c>
      <c r="AB165" s="6" t="s">
        <v>79</v>
      </c>
      <c r="AC165" s="6" t="s">
        <v>80</v>
      </c>
      <c r="AD165" s="6" t="s">
        <v>81</v>
      </c>
      <c r="AE165" s="6"/>
      <c r="AF165" s="6">
        <v>-3</v>
      </c>
      <c r="AG165" s="6" t="s">
        <v>82</v>
      </c>
      <c r="AH165" s="6"/>
      <c r="AI165" s="6"/>
      <c r="AJ165" s="6"/>
      <c r="AK165" s="1"/>
      <c r="AL165"/>
      <c r="AM165" s="1">
        <v>1</v>
      </c>
      <c r="AN165" s="1">
        <f>VLOOKUP(S165,'breaks 2014'!$C$19:$H$317,3,FALSE)</f>
        <v>0</v>
      </c>
      <c r="AO165" s="1"/>
      <c r="AP165" s="1"/>
      <c r="AQ165" s="6" t="s">
        <v>135</v>
      </c>
      <c r="AR165" s="6" t="s">
        <v>84</v>
      </c>
      <c r="AS165" s="6" t="s">
        <v>104</v>
      </c>
      <c r="AT165" s="6" t="s">
        <v>121</v>
      </c>
      <c r="AU165" s="6" t="s">
        <v>136</v>
      </c>
      <c r="AV165" s="6" t="s">
        <v>87</v>
      </c>
      <c r="AW165" s="6"/>
      <c r="AX165" s="6"/>
      <c r="AY165" s="6"/>
      <c r="BQ165" s="100"/>
    </row>
    <row r="166" spans="1:69" ht="11.25" customHeight="1" x14ac:dyDescent="0.2">
      <c r="A166" s="4" t="str">
        <f>LEFT(IndicatorsTable[[#This Row],[INDICATOR_CODE]],IF(ISERROR(FIND(".",IndicatorsTable[[#This Row],[INDICATOR_CODE]],6)),FIND(".",IndicatorsTable[[#This Row],[INDICATOR_CODE]]),FIND(".",IndicatorsTable[[#This Row],[INDICATOR_CODE]],6))-1)</f>
        <v>PA1d</v>
      </c>
      <c r="B166" s="5" t="str">
        <f>RIGHT(IndicatorsTable[[#This Row],[INDICATOR_CODE]],LEN(IndicatorsTable[[#This Row],[INDICATOR_CODE]])-IF(ISERROR(FIND(".",IndicatorsTable[[#This Row],[INDICATOR_CODE]],6)),FIND(".",IndicatorsTable[[#This Row],[INDICATOR_CODE]]),FIND(".",IndicatorsTable[[#This Row],[INDICATOR_CODE]],6)))</f>
        <v>S2</v>
      </c>
      <c r="C166" s="5" t="str">
        <f>IF(LEFT(IndicatorsTable[[#This Row],[OS_NB_CODE]],1)="O","Overall",IF(LEFT(IndicatorsTable[[#This Row],[OS_NB_CODE]],1)="S","Subindicator",IF(IndicatorsTable[[#This Row],[IFMAIN]] ="Main","Main",IF(LEFT(IndicatorsTable[[#This Row],[OS_NB_CODE]],1)="C","Context",""))))</f>
        <v>Subindicator</v>
      </c>
      <c r="D166" s="6" t="s">
        <v>89</v>
      </c>
      <c r="E166" s="6" t="str">
        <f>IF(IndicatorsTable[[#This Row],[OS_NB_CODE]]="O1",VLOOKUP(IndicatorsTable[[#This Row],[POLICY_CODE]],Table7[#All],2,FALSE),"")</f>
        <v/>
      </c>
      <c r="F166" s="6" t="str">
        <f>IF(IndicatorsTable[[#This Row],[OS_NB_CODE]]="O1",VLOOKUP(IndicatorsTable[[#This Row],[POLICY_CODE]],Table7[#All],3,FALSE),"")</f>
        <v/>
      </c>
      <c r="G166" s="6" t="s">
        <v>731</v>
      </c>
      <c r="H166" s="6" t="s">
        <v>227</v>
      </c>
      <c r="I166" s="6" t="str">
        <f>IndicatorsTable[[#This Row],[INDICATOR_CODE]]&amp;"."&amp;IndicatorsTable[[#This Row],[SUBPOLICY_CODE]]</f>
        <v>PA1d.S2.T</v>
      </c>
      <c r="J166" s="6"/>
      <c r="K166" s="6"/>
      <c r="L166" s="7">
        <f t="shared" si="4"/>
        <v>165</v>
      </c>
      <c r="M166" s="6" t="s">
        <v>71</v>
      </c>
      <c r="N166" s="7">
        <f t="shared" si="5"/>
        <v>165</v>
      </c>
      <c r="O166" s="6">
        <v>2</v>
      </c>
      <c r="P166" s="6" t="s">
        <v>72</v>
      </c>
      <c r="Q166" s="6" t="s">
        <v>732</v>
      </c>
      <c r="R166" s="6" t="s">
        <v>733</v>
      </c>
      <c r="S166" s="6" t="s">
        <v>734</v>
      </c>
      <c r="T166" s="6" t="s">
        <v>734</v>
      </c>
      <c r="U166" s="50" t="s">
        <v>735</v>
      </c>
      <c r="V166" s="6"/>
      <c r="W166" s="52"/>
      <c r="X166" s="6"/>
      <c r="Y166" s="6" t="s">
        <v>77</v>
      </c>
      <c r="Z166" s="8" t="s">
        <v>77</v>
      </c>
      <c r="AA166" s="6" t="s">
        <v>736</v>
      </c>
      <c r="AB166" s="6" t="s">
        <v>79</v>
      </c>
      <c r="AC166" s="6" t="s">
        <v>80</v>
      </c>
      <c r="AD166" s="6" t="s">
        <v>81</v>
      </c>
      <c r="AE166" s="6"/>
      <c r="AF166" s="6">
        <v>-3</v>
      </c>
      <c r="AG166" s="6" t="s">
        <v>82</v>
      </c>
      <c r="AH166" s="6"/>
      <c r="AI166" s="6"/>
      <c r="AJ166" s="6"/>
      <c r="AK166" s="1"/>
      <c r="AL166"/>
      <c r="AM166" s="1">
        <v>1</v>
      </c>
      <c r="AN166" s="1">
        <f>VLOOKUP(S166,'breaks 2014'!$C$19:$H$317,3,FALSE)</f>
        <v>0</v>
      </c>
      <c r="AO166" s="1"/>
      <c r="AP166" s="1"/>
      <c r="AQ166" s="6" t="s">
        <v>737</v>
      </c>
      <c r="AR166" s="6" t="s">
        <v>84</v>
      </c>
      <c r="AS166" s="6" t="s">
        <v>87</v>
      </c>
      <c r="AT166" s="6" t="s">
        <v>85</v>
      </c>
      <c r="AU166" s="6" t="s">
        <v>136</v>
      </c>
      <c r="AV166" s="6" t="s">
        <v>738</v>
      </c>
      <c r="AW166" s="6"/>
      <c r="AX166" s="6"/>
      <c r="AY166" s="6"/>
      <c r="BQ166" s="100"/>
    </row>
    <row r="167" spans="1:69" ht="11.25" customHeight="1" x14ac:dyDescent="0.2">
      <c r="A167" s="4" t="str">
        <f>LEFT(IndicatorsTable[[#This Row],[INDICATOR_CODE]],IF(ISERROR(FIND(".",IndicatorsTable[[#This Row],[INDICATOR_CODE]],6)),FIND(".",IndicatorsTable[[#This Row],[INDICATOR_CODE]]),FIND(".",IndicatorsTable[[#This Row],[INDICATOR_CODE]],6))-1)</f>
        <v>PA1d</v>
      </c>
      <c r="B167" s="5" t="str">
        <f>RIGHT(IndicatorsTable[[#This Row],[INDICATOR_CODE]],LEN(IndicatorsTable[[#This Row],[INDICATOR_CODE]])-IF(ISERROR(FIND(".",IndicatorsTable[[#This Row],[INDICATOR_CODE]],6)),FIND(".",IndicatorsTable[[#This Row],[INDICATOR_CODE]]),FIND(".",IndicatorsTable[[#This Row],[INDICATOR_CODE]],6)))</f>
        <v>S2</v>
      </c>
      <c r="C167" s="5" t="str">
        <f>IF(LEFT(IndicatorsTable[[#This Row],[OS_NB_CODE]],1)="O","Overall",IF(LEFT(IndicatorsTable[[#This Row],[OS_NB_CODE]],1)="S","Subindicator",IF(IndicatorsTable[[#This Row],[IFMAIN]] ="Main","Main",IF(LEFT(IndicatorsTable[[#This Row],[OS_NB_CODE]],1)="C","Context",""))))</f>
        <v>Subindicator</v>
      </c>
      <c r="D167" s="6" t="s">
        <v>89</v>
      </c>
      <c r="E167" s="6" t="str">
        <f>IF(IndicatorsTable[[#This Row],[OS_NB_CODE]]="O1",VLOOKUP(IndicatorsTable[[#This Row],[POLICY_CODE]],Table7[#All],2,FALSE),"")</f>
        <v/>
      </c>
      <c r="F167" s="6" t="str">
        <f>IF(IndicatorsTable[[#This Row],[OS_NB_CODE]]="O1",VLOOKUP(IndicatorsTable[[#This Row],[POLICY_CODE]],Table7[#All],3,FALSE),"")</f>
        <v/>
      </c>
      <c r="G167" s="6" t="s">
        <v>731</v>
      </c>
      <c r="H167" s="6" t="s">
        <v>91</v>
      </c>
      <c r="I167" s="6" t="str">
        <f>IndicatorsTable[[#This Row],[INDICATOR_CODE]]&amp;"."&amp;IndicatorsTable[[#This Row],[SUBPOLICY_CODE]]</f>
        <v>PA1d.S2.M</v>
      </c>
      <c r="J167" s="6"/>
      <c r="K167" s="6"/>
      <c r="L167" s="7">
        <f t="shared" si="4"/>
        <v>166</v>
      </c>
      <c r="M167" s="6" t="s">
        <v>71</v>
      </c>
      <c r="N167" s="7">
        <f t="shared" si="5"/>
        <v>166</v>
      </c>
      <c r="O167" s="6">
        <v>2</v>
      </c>
      <c r="P167" s="6" t="s">
        <v>72</v>
      </c>
      <c r="Q167" s="6" t="s">
        <v>739</v>
      </c>
      <c r="R167" s="6" t="s">
        <v>733</v>
      </c>
      <c r="S167" s="6" t="s">
        <v>740</v>
      </c>
      <c r="T167" s="6" t="s">
        <v>741</v>
      </c>
      <c r="U167" s="50" t="s">
        <v>735</v>
      </c>
      <c r="V167" s="6"/>
      <c r="W167" s="52"/>
      <c r="X167" s="6"/>
      <c r="Y167" s="6" t="s">
        <v>77</v>
      </c>
      <c r="Z167" s="8" t="s">
        <v>77</v>
      </c>
      <c r="AA167" s="6" t="s">
        <v>742</v>
      </c>
      <c r="AB167" s="6" t="s">
        <v>79</v>
      </c>
      <c r="AC167" s="6" t="s">
        <v>80</v>
      </c>
      <c r="AD167" s="6" t="s">
        <v>81</v>
      </c>
      <c r="AE167" s="6"/>
      <c r="AF167" s="6">
        <v>-3</v>
      </c>
      <c r="AG167" s="6" t="s">
        <v>82</v>
      </c>
      <c r="AH167" s="6"/>
      <c r="AI167" s="6"/>
      <c r="AJ167" s="6"/>
      <c r="AK167" s="1"/>
      <c r="AL167"/>
      <c r="AM167" s="1">
        <v>1</v>
      </c>
      <c r="AN167" s="1">
        <f>VLOOKUP(S167,'breaks 2014'!$C$19:$H$317,3,FALSE)</f>
        <v>0</v>
      </c>
      <c r="AO167" s="1"/>
      <c r="AP167" s="1"/>
      <c r="AQ167" s="6" t="s">
        <v>737</v>
      </c>
      <c r="AR167" s="6" t="s">
        <v>84</v>
      </c>
      <c r="AS167" s="6" t="s">
        <v>87</v>
      </c>
      <c r="AT167" s="6" t="s">
        <v>98</v>
      </c>
      <c r="AU167" s="6" t="s">
        <v>136</v>
      </c>
      <c r="AV167" s="6" t="s">
        <v>738</v>
      </c>
      <c r="AW167" s="6"/>
      <c r="AX167" s="6"/>
      <c r="AY167" s="6"/>
      <c r="BQ167" s="100"/>
    </row>
    <row r="168" spans="1:69" ht="11.25" customHeight="1" x14ac:dyDescent="0.2">
      <c r="A168" s="4" t="str">
        <f>LEFT(IndicatorsTable[[#This Row],[INDICATOR_CODE]],IF(ISERROR(FIND(".",IndicatorsTable[[#This Row],[INDICATOR_CODE]],6)),FIND(".",IndicatorsTable[[#This Row],[INDICATOR_CODE]]),FIND(".",IndicatorsTable[[#This Row],[INDICATOR_CODE]],6))-1)</f>
        <v>PA1d</v>
      </c>
      <c r="B168" s="5" t="str">
        <f>RIGHT(IndicatorsTable[[#This Row],[INDICATOR_CODE]],LEN(IndicatorsTable[[#This Row],[INDICATOR_CODE]])-IF(ISERROR(FIND(".",IndicatorsTable[[#This Row],[INDICATOR_CODE]],6)),FIND(".",IndicatorsTable[[#This Row],[INDICATOR_CODE]]),FIND(".",IndicatorsTable[[#This Row],[INDICATOR_CODE]],6)))</f>
        <v>S2</v>
      </c>
      <c r="C168" s="5" t="str">
        <f>IF(LEFT(IndicatorsTable[[#This Row],[OS_NB_CODE]],1)="O","Overall",IF(LEFT(IndicatorsTable[[#This Row],[OS_NB_CODE]],1)="S","Subindicator",IF(IndicatorsTable[[#This Row],[IFMAIN]] ="Main","Main",IF(LEFT(IndicatorsTable[[#This Row],[OS_NB_CODE]],1)="C","Context",""))))</f>
        <v>Subindicator</v>
      </c>
      <c r="D168" s="6" t="s">
        <v>89</v>
      </c>
      <c r="E168" s="6" t="str">
        <f>IF(IndicatorsTable[[#This Row],[OS_NB_CODE]]="O1",VLOOKUP(IndicatorsTable[[#This Row],[POLICY_CODE]],Table7[#All],2,FALSE),"")</f>
        <v/>
      </c>
      <c r="F168" s="6" t="str">
        <f>IF(IndicatorsTable[[#This Row],[OS_NB_CODE]]="O1",VLOOKUP(IndicatorsTable[[#This Row],[POLICY_CODE]],Table7[#All],3,FALSE),"")</f>
        <v/>
      </c>
      <c r="G168" s="6" t="s">
        <v>731</v>
      </c>
      <c r="H168" s="6" t="s">
        <v>99</v>
      </c>
      <c r="I168" s="6" t="str">
        <f>IndicatorsTable[[#This Row],[INDICATOR_CODE]]&amp;"."&amp;IndicatorsTable[[#This Row],[SUBPOLICY_CODE]]</f>
        <v>PA1d.S2.F</v>
      </c>
      <c r="J168" s="6"/>
      <c r="K168" s="6"/>
      <c r="L168" s="7">
        <f t="shared" si="4"/>
        <v>167</v>
      </c>
      <c r="M168" s="6" t="s">
        <v>71</v>
      </c>
      <c r="N168" s="7">
        <f t="shared" si="5"/>
        <v>167</v>
      </c>
      <c r="O168" s="6">
        <v>2</v>
      </c>
      <c r="P168" s="6" t="s">
        <v>72</v>
      </c>
      <c r="Q168" s="6" t="s">
        <v>743</v>
      </c>
      <c r="R168" s="6" t="s">
        <v>733</v>
      </c>
      <c r="S168" s="6" t="s">
        <v>744</v>
      </c>
      <c r="T168" s="6" t="s">
        <v>745</v>
      </c>
      <c r="U168" s="50" t="s">
        <v>735</v>
      </c>
      <c r="V168" s="6"/>
      <c r="W168" s="52"/>
      <c r="X168" s="6"/>
      <c r="Y168" s="6" t="s">
        <v>77</v>
      </c>
      <c r="Z168" s="8" t="s">
        <v>77</v>
      </c>
      <c r="AA168" s="6" t="s">
        <v>746</v>
      </c>
      <c r="AB168" s="6" t="s">
        <v>79</v>
      </c>
      <c r="AC168" s="6" t="s">
        <v>80</v>
      </c>
      <c r="AD168" s="6" t="s">
        <v>81</v>
      </c>
      <c r="AE168" s="6"/>
      <c r="AF168" s="6">
        <v>-3</v>
      </c>
      <c r="AG168" s="6" t="s">
        <v>82</v>
      </c>
      <c r="AH168" s="6"/>
      <c r="AI168" s="6"/>
      <c r="AJ168" s="6"/>
      <c r="AK168" s="1"/>
      <c r="AL168"/>
      <c r="AM168" s="1">
        <v>1</v>
      </c>
      <c r="AN168" s="1">
        <f>VLOOKUP(S168,'breaks 2014'!$C$19:$H$317,3,FALSE)</f>
        <v>0</v>
      </c>
      <c r="AO168" s="1"/>
      <c r="AP168" s="1"/>
      <c r="AQ168" s="6" t="s">
        <v>737</v>
      </c>
      <c r="AR168" s="6" t="s">
        <v>84</v>
      </c>
      <c r="AS168" s="6" t="s">
        <v>87</v>
      </c>
      <c r="AT168" s="6" t="s">
        <v>104</v>
      </c>
      <c r="AU168" s="6" t="s">
        <v>136</v>
      </c>
      <c r="AV168" s="6" t="s">
        <v>738</v>
      </c>
      <c r="AW168" s="6"/>
      <c r="AX168" s="6"/>
      <c r="AY168" s="6"/>
      <c r="BQ168" s="100"/>
    </row>
    <row r="169" spans="1:69" ht="11.25" customHeight="1" x14ac:dyDescent="0.2">
      <c r="A169" s="4" t="str">
        <f>LEFT(IndicatorsTable[[#This Row],[INDICATOR_CODE]],IF(ISERROR(FIND(".",IndicatorsTable[[#This Row],[INDICATOR_CODE]],6)),FIND(".",IndicatorsTable[[#This Row],[INDICATOR_CODE]]),FIND(".",IndicatorsTable[[#This Row],[INDICATOR_CODE]],6))-1)</f>
        <v>PA1d</v>
      </c>
      <c r="B169" s="5" t="str">
        <f>RIGHT(IndicatorsTable[[#This Row],[INDICATOR_CODE]],LEN(IndicatorsTable[[#This Row],[INDICATOR_CODE]])-IF(ISERROR(FIND(".",IndicatorsTable[[#This Row],[INDICATOR_CODE]],6)),FIND(".",IndicatorsTable[[#This Row],[INDICATOR_CODE]]),FIND(".",IndicatorsTable[[#This Row],[INDICATOR_CODE]],6)))</f>
        <v>C1</v>
      </c>
      <c r="C169" s="5" t="str">
        <f>IF(LEFT(IndicatorsTable[[#This Row],[OS_NB_CODE]],1)="O","Overall",IF(LEFT(IndicatorsTable[[#This Row],[OS_NB_CODE]],1)="S","Subindicator",IF(IndicatorsTable[[#This Row],[IFMAIN]] ="Main","Main",IF(LEFT(IndicatorsTable[[#This Row],[OS_NB_CODE]],1)="C","Context",""))))</f>
        <v>Context</v>
      </c>
      <c r="D169" s="6" t="s">
        <v>89</v>
      </c>
      <c r="E169" s="6" t="str">
        <f>IF(IndicatorsTable[[#This Row],[OS_NB_CODE]]="O1",VLOOKUP(IndicatorsTable[[#This Row],[POLICY_CODE]],Table7[#All],2,FALSE),"")</f>
        <v/>
      </c>
      <c r="F169" s="6" t="str">
        <f>IF(IndicatorsTable[[#This Row],[OS_NB_CODE]]="O1",VLOOKUP(IndicatorsTable[[#This Row],[POLICY_CODE]],Table7[#All],3,FALSE),"")</f>
        <v/>
      </c>
      <c r="G169" s="6" t="s">
        <v>747</v>
      </c>
      <c r="H169" s="6" t="s">
        <v>227</v>
      </c>
      <c r="I169" s="6" t="str">
        <f>IndicatorsTable[[#This Row],[INDICATOR_CODE]]&amp;"."&amp;IndicatorsTable[[#This Row],[SUBPOLICY_CODE]]</f>
        <v>PA1d.C1.T</v>
      </c>
      <c r="J169" s="6"/>
      <c r="K169" s="6"/>
      <c r="L169" s="7">
        <f t="shared" si="4"/>
        <v>168</v>
      </c>
      <c r="M169" s="6" t="s">
        <v>71</v>
      </c>
      <c r="N169" s="7">
        <f t="shared" si="5"/>
        <v>168</v>
      </c>
      <c r="O169" s="6">
        <v>2</v>
      </c>
      <c r="P169" s="6" t="s">
        <v>72</v>
      </c>
      <c r="Q169" s="6" t="s">
        <v>748</v>
      </c>
      <c r="R169" s="6"/>
      <c r="S169" s="6" t="s">
        <v>749</v>
      </c>
      <c r="T169" s="6" t="s">
        <v>749</v>
      </c>
      <c r="U169" s="50"/>
      <c r="V169" s="6"/>
      <c r="W169" s="52"/>
      <c r="X169" s="6"/>
      <c r="Y169" s="6" t="s">
        <v>77</v>
      </c>
      <c r="Z169" s="8" t="s">
        <v>77</v>
      </c>
      <c r="AA169" s="6" t="s">
        <v>750</v>
      </c>
      <c r="AB169" s="6" t="s">
        <v>79</v>
      </c>
      <c r="AC169" s="6" t="s">
        <v>80</v>
      </c>
      <c r="AD169" s="6" t="s">
        <v>81</v>
      </c>
      <c r="AE169" s="6"/>
      <c r="AF169" s="6"/>
      <c r="AG169" s="6" t="s">
        <v>82</v>
      </c>
      <c r="AH169" s="6"/>
      <c r="AI169" s="6"/>
      <c r="AJ169" s="6"/>
      <c r="AK169" s="1"/>
      <c r="AL169"/>
      <c r="AM169" s="1">
        <v>1</v>
      </c>
      <c r="AN169" s="1">
        <f>VLOOKUP(S169,'breaks 2014'!$C$19:$H$317,3,FALSE)</f>
        <v>0</v>
      </c>
      <c r="AO169" s="1"/>
      <c r="AP169" s="1"/>
      <c r="AQ169" s="6" t="s">
        <v>751</v>
      </c>
      <c r="AR169" s="6" t="s">
        <v>84</v>
      </c>
      <c r="AS169" s="6" t="s">
        <v>752</v>
      </c>
      <c r="AT169" s="6" t="s">
        <v>85</v>
      </c>
      <c r="AU169" s="6" t="s">
        <v>121</v>
      </c>
      <c r="AV169" s="6" t="s">
        <v>87</v>
      </c>
      <c r="AW169" s="6"/>
      <c r="AX169" s="6"/>
      <c r="AY169" s="6"/>
      <c r="BQ169" s="100"/>
    </row>
    <row r="170" spans="1:69" ht="11.25" customHeight="1" x14ac:dyDescent="0.2">
      <c r="A170" s="4" t="str">
        <f>LEFT(IndicatorsTable[[#This Row],[INDICATOR_CODE]],IF(ISERROR(FIND(".",IndicatorsTable[[#This Row],[INDICATOR_CODE]],6)),FIND(".",IndicatorsTable[[#This Row],[INDICATOR_CODE]]),FIND(".",IndicatorsTable[[#This Row],[INDICATOR_CODE]],6))-1)</f>
        <v>PA1d</v>
      </c>
      <c r="B170" s="5" t="str">
        <f>RIGHT(IndicatorsTable[[#This Row],[INDICATOR_CODE]],LEN(IndicatorsTable[[#This Row],[INDICATOR_CODE]])-IF(ISERROR(FIND(".",IndicatorsTable[[#This Row],[INDICATOR_CODE]],6)),FIND(".",IndicatorsTable[[#This Row],[INDICATOR_CODE]]),FIND(".",IndicatorsTable[[#This Row],[INDICATOR_CODE]],6)))</f>
        <v>C1</v>
      </c>
      <c r="C170" s="5" t="str">
        <f>IF(LEFT(IndicatorsTable[[#This Row],[OS_NB_CODE]],1)="O","Overall",IF(LEFT(IndicatorsTable[[#This Row],[OS_NB_CODE]],1)="S","Subindicator",IF(IndicatorsTable[[#This Row],[IFMAIN]] ="Main","Main",IF(LEFT(IndicatorsTable[[#This Row],[OS_NB_CODE]],1)="C","Context",""))))</f>
        <v>Context</v>
      </c>
      <c r="D170" s="6" t="s">
        <v>89</v>
      </c>
      <c r="E170" s="6" t="str">
        <f>IF(IndicatorsTable[[#This Row],[OS_NB_CODE]]="O1",VLOOKUP(IndicatorsTable[[#This Row],[POLICY_CODE]],Table7[#All],2,FALSE),"")</f>
        <v/>
      </c>
      <c r="F170" s="6" t="str">
        <f>IF(IndicatorsTable[[#This Row],[OS_NB_CODE]]="O1",VLOOKUP(IndicatorsTable[[#This Row],[POLICY_CODE]],Table7[#All],3,FALSE),"")</f>
        <v/>
      </c>
      <c r="G170" s="6" t="s">
        <v>747</v>
      </c>
      <c r="H170" s="6" t="s">
        <v>91</v>
      </c>
      <c r="I170" s="6" t="str">
        <f>IndicatorsTable[[#This Row],[INDICATOR_CODE]]&amp;"."&amp;IndicatorsTable[[#This Row],[SUBPOLICY_CODE]]</f>
        <v>PA1d.C1.M</v>
      </c>
      <c r="J170" s="6"/>
      <c r="K170" s="6"/>
      <c r="L170" s="7">
        <f t="shared" si="4"/>
        <v>169</v>
      </c>
      <c r="M170" s="6" t="s">
        <v>71</v>
      </c>
      <c r="N170" s="7">
        <f t="shared" si="5"/>
        <v>169</v>
      </c>
      <c r="O170" s="6">
        <v>2</v>
      </c>
      <c r="P170" s="6" t="s">
        <v>72</v>
      </c>
      <c r="Q170" s="6" t="s">
        <v>753</v>
      </c>
      <c r="R170" s="6"/>
      <c r="S170" s="6" t="s">
        <v>754</v>
      </c>
      <c r="T170" s="6" t="s">
        <v>754</v>
      </c>
      <c r="U170" s="50"/>
      <c r="V170" s="6"/>
      <c r="W170" s="52"/>
      <c r="X170" s="6"/>
      <c r="Y170" s="6" t="s">
        <v>77</v>
      </c>
      <c r="Z170" s="8" t="s">
        <v>77</v>
      </c>
      <c r="AA170" s="6" t="s">
        <v>755</v>
      </c>
      <c r="AB170" s="6" t="s">
        <v>79</v>
      </c>
      <c r="AC170" s="6" t="s">
        <v>80</v>
      </c>
      <c r="AD170" s="6" t="s">
        <v>81</v>
      </c>
      <c r="AE170" s="6"/>
      <c r="AF170" s="6"/>
      <c r="AG170" s="6" t="s">
        <v>82</v>
      </c>
      <c r="AH170" s="6"/>
      <c r="AI170" s="6"/>
      <c r="AJ170" s="6"/>
      <c r="AK170" s="1"/>
      <c r="AL170"/>
      <c r="AM170" s="1">
        <v>1</v>
      </c>
      <c r="AN170" s="1">
        <f>VLOOKUP(S170,'breaks 2014'!$C$19:$H$317,3,FALSE)</f>
        <v>0</v>
      </c>
      <c r="AO170" s="1"/>
      <c r="AP170" s="1"/>
      <c r="AQ170" s="6" t="s">
        <v>751</v>
      </c>
      <c r="AR170" s="6" t="s">
        <v>84</v>
      </c>
      <c r="AS170" s="6" t="s">
        <v>752</v>
      </c>
      <c r="AT170" s="6" t="s">
        <v>98</v>
      </c>
      <c r="AU170" s="6" t="s">
        <v>121</v>
      </c>
      <c r="AV170" s="6" t="s">
        <v>87</v>
      </c>
      <c r="AW170" s="6"/>
      <c r="AX170" s="6"/>
      <c r="AY170" s="6"/>
      <c r="BQ170" s="100"/>
    </row>
    <row r="171" spans="1:69" ht="11.25" customHeight="1" x14ac:dyDescent="0.2">
      <c r="A171" s="4" t="str">
        <f>LEFT(IndicatorsTable[[#This Row],[INDICATOR_CODE]],IF(ISERROR(FIND(".",IndicatorsTable[[#This Row],[INDICATOR_CODE]],6)),FIND(".",IndicatorsTable[[#This Row],[INDICATOR_CODE]]),FIND(".",IndicatorsTable[[#This Row],[INDICATOR_CODE]],6))-1)</f>
        <v>PA1d</v>
      </c>
      <c r="B171" s="5" t="str">
        <f>RIGHT(IndicatorsTable[[#This Row],[INDICATOR_CODE]],LEN(IndicatorsTable[[#This Row],[INDICATOR_CODE]])-IF(ISERROR(FIND(".",IndicatorsTable[[#This Row],[INDICATOR_CODE]],6)),FIND(".",IndicatorsTable[[#This Row],[INDICATOR_CODE]]),FIND(".",IndicatorsTable[[#This Row],[INDICATOR_CODE]],6)))</f>
        <v>C1</v>
      </c>
      <c r="C171" s="5" t="str">
        <f>IF(LEFT(IndicatorsTable[[#This Row],[OS_NB_CODE]],1)="O","Overall",IF(LEFT(IndicatorsTable[[#This Row],[OS_NB_CODE]],1)="S","Subindicator",IF(IndicatorsTable[[#This Row],[IFMAIN]] ="Main","Main",IF(LEFT(IndicatorsTable[[#This Row],[OS_NB_CODE]],1)="C","Context",""))))</f>
        <v>Context</v>
      </c>
      <c r="D171" s="6" t="s">
        <v>89</v>
      </c>
      <c r="E171" s="6" t="str">
        <f>IF(IndicatorsTable[[#This Row],[OS_NB_CODE]]="O1",VLOOKUP(IndicatorsTable[[#This Row],[POLICY_CODE]],Table7[#All],2,FALSE),"")</f>
        <v/>
      </c>
      <c r="F171" s="6" t="str">
        <f>IF(IndicatorsTable[[#This Row],[OS_NB_CODE]]="O1",VLOOKUP(IndicatorsTable[[#This Row],[POLICY_CODE]],Table7[#All],3,FALSE),"")</f>
        <v/>
      </c>
      <c r="G171" s="6" t="s">
        <v>747</v>
      </c>
      <c r="H171" s="6" t="s">
        <v>99</v>
      </c>
      <c r="I171" s="6" t="str">
        <f>IndicatorsTable[[#This Row],[INDICATOR_CODE]]&amp;"."&amp;IndicatorsTable[[#This Row],[SUBPOLICY_CODE]]</f>
        <v>PA1d.C1.F</v>
      </c>
      <c r="J171" s="6"/>
      <c r="K171" s="6"/>
      <c r="L171" s="7">
        <f t="shared" si="4"/>
        <v>170</v>
      </c>
      <c r="M171" s="6" t="s">
        <v>71</v>
      </c>
      <c r="N171" s="7">
        <f t="shared" si="5"/>
        <v>170</v>
      </c>
      <c r="O171" s="6">
        <v>2</v>
      </c>
      <c r="P171" s="6" t="s">
        <v>72</v>
      </c>
      <c r="Q171" s="6" t="s">
        <v>756</v>
      </c>
      <c r="R171" s="6"/>
      <c r="S171" s="6" t="s">
        <v>757</v>
      </c>
      <c r="T171" s="6" t="s">
        <v>757</v>
      </c>
      <c r="U171" s="50"/>
      <c r="V171" s="6"/>
      <c r="W171" s="52"/>
      <c r="X171" s="6"/>
      <c r="Y171" s="6" t="s">
        <v>77</v>
      </c>
      <c r="Z171" s="8" t="s">
        <v>77</v>
      </c>
      <c r="AA171" s="6" t="s">
        <v>758</v>
      </c>
      <c r="AB171" s="6" t="s">
        <v>79</v>
      </c>
      <c r="AC171" s="6" t="s">
        <v>80</v>
      </c>
      <c r="AD171" s="6" t="s">
        <v>81</v>
      </c>
      <c r="AE171" s="6"/>
      <c r="AF171" s="6"/>
      <c r="AG171" s="6" t="s">
        <v>82</v>
      </c>
      <c r="AH171" s="6"/>
      <c r="AI171" s="6"/>
      <c r="AJ171" s="6"/>
      <c r="AK171" s="1"/>
      <c r="AL171"/>
      <c r="AM171" s="1">
        <v>1</v>
      </c>
      <c r="AN171" s="1">
        <f>VLOOKUP(S171,'breaks 2014'!$C$19:$H$317,3,FALSE)</f>
        <v>0</v>
      </c>
      <c r="AO171" s="1"/>
      <c r="AP171" s="1"/>
      <c r="AQ171" s="6" t="s">
        <v>751</v>
      </c>
      <c r="AR171" s="6" t="s">
        <v>84</v>
      </c>
      <c r="AS171" s="6" t="s">
        <v>752</v>
      </c>
      <c r="AT171" s="6" t="s">
        <v>104</v>
      </c>
      <c r="AU171" s="6" t="s">
        <v>121</v>
      </c>
      <c r="AV171" s="6" t="s">
        <v>87</v>
      </c>
      <c r="AW171" s="6"/>
      <c r="AX171" s="6"/>
      <c r="AY171" s="6"/>
      <c r="BQ171" s="100"/>
    </row>
    <row r="172" spans="1:69" ht="11.25" customHeight="1" x14ac:dyDescent="0.2">
      <c r="A172" s="4" t="str">
        <f>LEFT(IndicatorsTable[[#This Row],[INDICATOR_CODE]],IF(ISERROR(FIND(".",IndicatorsTable[[#This Row],[INDICATOR_CODE]],6)),FIND(".",IndicatorsTable[[#This Row],[INDICATOR_CODE]]),FIND(".",IndicatorsTable[[#This Row],[INDICATOR_CODE]],6))-1)</f>
        <v>PA1d</v>
      </c>
      <c r="B172" s="5" t="str">
        <f>RIGHT(IndicatorsTable[[#This Row],[INDICATOR_CODE]],LEN(IndicatorsTable[[#This Row],[INDICATOR_CODE]])-IF(ISERROR(FIND(".",IndicatorsTable[[#This Row],[INDICATOR_CODE]],6)),FIND(".",IndicatorsTable[[#This Row],[INDICATOR_CODE]]),FIND(".",IndicatorsTable[[#This Row],[INDICATOR_CODE]],6)))</f>
        <v>C2</v>
      </c>
      <c r="C172" s="5" t="str">
        <f>IF(LEFT(IndicatorsTable[[#This Row],[OS_NB_CODE]],1)="O","Overall",IF(LEFT(IndicatorsTable[[#This Row],[OS_NB_CODE]],1)="S","Subindicator",IF(IndicatorsTable[[#This Row],[IFMAIN]] ="Main","Main",IF(LEFT(IndicatorsTable[[#This Row],[OS_NB_CODE]],1)="C","Context",""))))</f>
        <v>Context</v>
      </c>
      <c r="D172" s="6" t="s">
        <v>89</v>
      </c>
      <c r="E172" s="6" t="str">
        <f>IF(IndicatorsTable[[#This Row],[OS_NB_CODE]]="O1",VLOOKUP(IndicatorsTable[[#This Row],[POLICY_CODE]],Table7[#All],2,FALSE),"")</f>
        <v/>
      </c>
      <c r="F172" s="6" t="str">
        <f>IF(IndicatorsTable[[#This Row],[OS_NB_CODE]]="O1",VLOOKUP(IndicatorsTable[[#This Row],[POLICY_CODE]],Table7[#All],3,FALSE),"")</f>
        <v/>
      </c>
      <c r="G172" s="6" t="s">
        <v>759</v>
      </c>
      <c r="H172" s="6" t="s">
        <v>227</v>
      </c>
      <c r="I172" s="6" t="str">
        <f>IndicatorsTable[[#This Row],[INDICATOR_CODE]]&amp;"."&amp;IndicatorsTable[[#This Row],[SUBPOLICY_CODE]]</f>
        <v>PA1d.C2.T</v>
      </c>
      <c r="J172" s="6"/>
      <c r="K172" s="6"/>
      <c r="L172" s="7">
        <f t="shared" si="4"/>
        <v>171</v>
      </c>
      <c r="M172" s="6" t="s">
        <v>71</v>
      </c>
      <c r="N172" s="7">
        <f t="shared" si="5"/>
        <v>171</v>
      </c>
      <c r="O172" s="6">
        <v>2</v>
      </c>
      <c r="P172" s="6" t="s">
        <v>72</v>
      </c>
      <c r="Q172" s="6" t="s">
        <v>760</v>
      </c>
      <c r="R172" s="6" t="s">
        <v>761</v>
      </c>
      <c r="S172" s="6" t="s">
        <v>762</v>
      </c>
      <c r="T172" s="6" t="s">
        <v>762</v>
      </c>
      <c r="U172" s="50"/>
      <c r="V172" s="6"/>
      <c r="W172" s="52"/>
      <c r="X172" s="6"/>
      <c r="Y172" s="6"/>
      <c r="Z172" s="8" t="s">
        <v>77</v>
      </c>
      <c r="AA172" s="6" t="s">
        <v>763</v>
      </c>
      <c r="AB172" s="6" t="s">
        <v>79</v>
      </c>
      <c r="AC172" s="6" t="s">
        <v>80</v>
      </c>
      <c r="AD172" s="6" t="s">
        <v>81</v>
      </c>
      <c r="AE172" s="6"/>
      <c r="AF172" s="6"/>
      <c r="AG172" s="6" t="s">
        <v>82</v>
      </c>
      <c r="AH172" s="6"/>
      <c r="AI172" s="6"/>
      <c r="AJ172" s="6"/>
      <c r="AK172" s="1"/>
      <c r="AL172"/>
      <c r="AM172" s="1">
        <v>1</v>
      </c>
      <c r="AN172" s="1">
        <f>VLOOKUP(S172,'breaks 2014'!$C$19:$H$317,3,FALSE)</f>
        <v>0</v>
      </c>
      <c r="AO172" s="1"/>
      <c r="AP172" s="1"/>
      <c r="AQ172" s="6" t="s">
        <v>764</v>
      </c>
      <c r="AR172" s="6" t="s">
        <v>84</v>
      </c>
      <c r="AS172" s="6" t="s">
        <v>87</v>
      </c>
      <c r="AT172" s="6" t="s">
        <v>85</v>
      </c>
      <c r="AU172" s="6" t="s">
        <v>752</v>
      </c>
      <c r="AV172" s="6" t="s">
        <v>738</v>
      </c>
      <c r="AW172" s="6"/>
      <c r="AX172" s="6"/>
      <c r="AY172" s="6"/>
      <c r="BQ172" s="100"/>
    </row>
    <row r="173" spans="1:69" ht="11.25" customHeight="1" x14ac:dyDescent="0.2">
      <c r="A173" s="4" t="str">
        <f>LEFT(IndicatorsTable[[#This Row],[INDICATOR_CODE]],IF(ISERROR(FIND(".",IndicatorsTable[[#This Row],[INDICATOR_CODE]],6)),FIND(".",IndicatorsTable[[#This Row],[INDICATOR_CODE]]),FIND(".",IndicatorsTable[[#This Row],[INDICATOR_CODE]],6))-1)</f>
        <v>PA1d</v>
      </c>
      <c r="B173" s="5" t="str">
        <f>RIGHT(IndicatorsTable[[#This Row],[INDICATOR_CODE]],LEN(IndicatorsTable[[#This Row],[INDICATOR_CODE]])-IF(ISERROR(FIND(".",IndicatorsTable[[#This Row],[INDICATOR_CODE]],6)),FIND(".",IndicatorsTable[[#This Row],[INDICATOR_CODE]]),FIND(".",IndicatorsTable[[#This Row],[INDICATOR_CODE]],6)))</f>
        <v>C2</v>
      </c>
      <c r="C173" s="5" t="str">
        <f>IF(LEFT(IndicatorsTable[[#This Row],[OS_NB_CODE]],1)="O","Overall",IF(LEFT(IndicatorsTable[[#This Row],[OS_NB_CODE]],1)="S","Subindicator",IF(IndicatorsTable[[#This Row],[IFMAIN]] ="Main","Main",IF(LEFT(IndicatorsTable[[#This Row],[OS_NB_CODE]],1)="C","Context",""))))</f>
        <v>Context</v>
      </c>
      <c r="D173" s="6" t="s">
        <v>89</v>
      </c>
      <c r="E173" s="6" t="str">
        <f>IF(IndicatorsTable[[#This Row],[OS_NB_CODE]]="O1",VLOOKUP(IndicatorsTable[[#This Row],[POLICY_CODE]],Table7[#All],2,FALSE),"")</f>
        <v/>
      </c>
      <c r="F173" s="6" t="str">
        <f>IF(IndicatorsTable[[#This Row],[OS_NB_CODE]]="O1",VLOOKUP(IndicatorsTable[[#This Row],[POLICY_CODE]],Table7[#All],3,FALSE),"")</f>
        <v/>
      </c>
      <c r="G173" s="6" t="s">
        <v>759</v>
      </c>
      <c r="H173" s="6" t="s">
        <v>91</v>
      </c>
      <c r="I173" s="6" t="str">
        <f>IndicatorsTable[[#This Row],[INDICATOR_CODE]]&amp;"."&amp;IndicatorsTable[[#This Row],[SUBPOLICY_CODE]]</f>
        <v>PA1d.C2.M</v>
      </c>
      <c r="J173" s="6"/>
      <c r="K173" s="6"/>
      <c r="L173" s="7">
        <f t="shared" si="4"/>
        <v>172</v>
      </c>
      <c r="M173" s="6" t="s">
        <v>71</v>
      </c>
      <c r="N173" s="7">
        <f t="shared" si="5"/>
        <v>172</v>
      </c>
      <c r="O173" s="6">
        <v>2</v>
      </c>
      <c r="P173" s="6" t="s">
        <v>72</v>
      </c>
      <c r="Q173" s="6" t="s">
        <v>765</v>
      </c>
      <c r="R173" s="6" t="s">
        <v>766</v>
      </c>
      <c r="S173" s="6" t="s">
        <v>767</v>
      </c>
      <c r="T173" s="6" t="s">
        <v>768</v>
      </c>
      <c r="U173" s="50"/>
      <c r="V173" s="6"/>
      <c r="W173" s="52"/>
      <c r="X173" s="6"/>
      <c r="Y173" s="6"/>
      <c r="Z173" s="8" t="s">
        <v>77</v>
      </c>
      <c r="AA173" s="6" t="s">
        <v>769</v>
      </c>
      <c r="AB173" s="6" t="s">
        <v>79</v>
      </c>
      <c r="AC173" s="6" t="s">
        <v>80</v>
      </c>
      <c r="AD173" s="6" t="s">
        <v>81</v>
      </c>
      <c r="AE173" s="6"/>
      <c r="AF173" s="6"/>
      <c r="AG173" s="6" t="s">
        <v>82</v>
      </c>
      <c r="AH173" s="6"/>
      <c r="AI173" s="6"/>
      <c r="AJ173" s="6"/>
      <c r="AK173" s="1"/>
      <c r="AL173"/>
      <c r="AM173" s="1">
        <v>1</v>
      </c>
      <c r="AN173" s="1">
        <f>VLOOKUP(S173,'breaks 2014'!$C$19:$H$317,3,FALSE)</f>
        <v>0</v>
      </c>
      <c r="AO173" s="1"/>
      <c r="AP173" s="1"/>
      <c r="AQ173" s="6" t="s">
        <v>764</v>
      </c>
      <c r="AR173" s="6" t="s">
        <v>84</v>
      </c>
      <c r="AS173" s="6" t="s">
        <v>87</v>
      </c>
      <c r="AT173" s="6" t="s">
        <v>98</v>
      </c>
      <c r="AU173" s="6" t="s">
        <v>752</v>
      </c>
      <c r="AV173" s="6" t="s">
        <v>738</v>
      </c>
      <c r="AW173" s="6"/>
      <c r="AX173" s="6"/>
      <c r="AY173" s="6"/>
      <c r="BQ173" s="100"/>
    </row>
    <row r="174" spans="1:69" ht="11.25" customHeight="1" x14ac:dyDescent="0.2">
      <c r="A174" s="4" t="str">
        <f>LEFT(IndicatorsTable[[#This Row],[INDICATOR_CODE]],IF(ISERROR(FIND(".",IndicatorsTable[[#This Row],[INDICATOR_CODE]],6)),FIND(".",IndicatorsTable[[#This Row],[INDICATOR_CODE]]),FIND(".",IndicatorsTable[[#This Row],[INDICATOR_CODE]],6))-1)</f>
        <v>PA1d</v>
      </c>
      <c r="B174" s="5" t="str">
        <f>RIGHT(IndicatorsTable[[#This Row],[INDICATOR_CODE]],LEN(IndicatorsTable[[#This Row],[INDICATOR_CODE]])-IF(ISERROR(FIND(".",IndicatorsTable[[#This Row],[INDICATOR_CODE]],6)),FIND(".",IndicatorsTable[[#This Row],[INDICATOR_CODE]]),FIND(".",IndicatorsTable[[#This Row],[INDICATOR_CODE]],6)))</f>
        <v>C2</v>
      </c>
      <c r="C174" s="5" t="str">
        <f>IF(LEFT(IndicatorsTable[[#This Row],[OS_NB_CODE]],1)="O","Overall",IF(LEFT(IndicatorsTable[[#This Row],[OS_NB_CODE]],1)="S","Subindicator",IF(IndicatorsTable[[#This Row],[IFMAIN]] ="Main","Main",IF(LEFT(IndicatorsTable[[#This Row],[OS_NB_CODE]],1)="C","Context",""))))</f>
        <v>Context</v>
      </c>
      <c r="D174" s="6" t="s">
        <v>89</v>
      </c>
      <c r="E174" s="6" t="str">
        <f>IF(IndicatorsTable[[#This Row],[OS_NB_CODE]]="O1",VLOOKUP(IndicatorsTable[[#This Row],[POLICY_CODE]],Table7[#All],2,FALSE),"")</f>
        <v/>
      </c>
      <c r="F174" s="6" t="str">
        <f>IF(IndicatorsTable[[#This Row],[OS_NB_CODE]]="O1",VLOOKUP(IndicatorsTable[[#This Row],[POLICY_CODE]],Table7[#All],3,FALSE),"")</f>
        <v/>
      </c>
      <c r="G174" s="6" t="s">
        <v>759</v>
      </c>
      <c r="H174" s="6" t="s">
        <v>99</v>
      </c>
      <c r="I174" s="6" t="str">
        <f>IndicatorsTable[[#This Row],[INDICATOR_CODE]]&amp;"."&amp;IndicatorsTable[[#This Row],[SUBPOLICY_CODE]]</f>
        <v>PA1d.C2.F</v>
      </c>
      <c r="J174" s="6"/>
      <c r="K174" s="6"/>
      <c r="L174" s="7">
        <f t="shared" si="4"/>
        <v>173</v>
      </c>
      <c r="M174" s="6" t="s">
        <v>71</v>
      </c>
      <c r="N174" s="7">
        <f t="shared" si="5"/>
        <v>173</v>
      </c>
      <c r="O174" s="6">
        <v>2</v>
      </c>
      <c r="P174" s="6" t="s">
        <v>72</v>
      </c>
      <c r="Q174" s="6" t="s">
        <v>770</v>
      </c>
      <c r="R174" s="6" t="s">
        <v>766</v>
      </c>
      <c r="S174" s="6" t="s">
        <v>771</v>
      </c>
      <c r="T174" s="6" t="s">
        <v>772</v>
      </c>
      <c r="U174" s="50"/>
      <c r="V174" s="6"/>
      <c r="W174" s="52"/>
      <c r="X174" s="6"/>
      <c r="Y174" s="6"/>
      <c r="Z174" s="8" t="s">
        <v>77</v>
      </c>
      <c r="AA174" s="6" t="s">
        <v>773</v>
      </c>
      <c r="AB174" s="6" t="s">
        <v>79</v>
      </c>
      <c r="AC174" s="6" t="s">
        <v>80</v>
      </c>
      <c r="AD174" s="6" t="s">
        <v>81</v>
      </c>
      <c r="AE174" s="6"/>
      <c r="AF174" s="6"/>
      <c r="AG174" s="6" t="s">
        <v>82</v>
      </c>
      <c r="AH174" s="6"/>
      <c r="AI174" s="6"/>
      <c r="AJ174" s="6"/>
      <c r="AK174" s="1"/>
      <c r="AL174"/>
      <c r="AM174" s="1">
        <v>1</v>
      </c>
      <c r="AN174" s="1">
        <f>VLOOKUP(S174,'breaks 2014'!$C$19:$H$317,3,FALSE)</f>
        <v>0</v>
      </c>
      <c r="AO174" s="1"/>
      <c r="AP174" s="1"/>
      <c r="AQ174" s="6" t="s">
        <v>764</v>
      </c>
      <c r="AR174" s="6" t="s">
        <v>84</v>
      </c>
      <c r="AS174" s="6" t="s">
        <v>87</v>
      </c>
      <c r="AT174" s="6" t="s">
        <v>104</v>
      </c>
      <c r="AU174" s="6" t="s">
        <v>752</v>
      </c>
      <c r="AV174" s="6" t="s">
        <v>738</v>
      </c>
      <c r="AW174" s="6"/>
      <c r="AX174" s="6"/>
      <c r="AY174" s="6"/>
      <c r="BQ174" s="100"/>
    </row>
    <row r="175" spans="1:69" ht="11.25" customHeight="1" x14ac:dyDescent="0.2">
      <c r="A175" s="4" t="str">
        <f>LEFT(IndicatorsTable[[#This Row],[INDICATOR_CODE]],IF(ISERROR(FIND(".",IndicatorsTable[[#This Row],[INDICATOR_CODE]],6)),FIND(".",IndicatorsTable[[#This Row],[INDICATOR_CODE]]),FIND(".",IndicatorsTable[[#This Row],[INDICATOR_CODE]],6))-1)</f>
        <v>PA1d</v>
      </c>
      <c r="B175" s="5" t="str">
        <f>RIGHT(IndicatorsTable[[#This Row],[INDICATOR_CODE]],LEN(IndicatorsTable[[#This Row],[INDICATOR_CODE]])-IF(ISERROR(FIND(".",IndicatorsTable[[#This Row],[INDICATOR_CODE]],6)),FIND(".",IndicatorsTable[[#This Row],[INDICATOR_CODE]]),FIND(".",IndicatorsTable[[#This Row],[INDICATOR_CODE]],6)))</f>
        <v>C3</v>
      </c>
      <c r="C175" s="5" t="str">
        <f>IF(LEFT(IndicatorsTable[[#This Row],[OS_NB_CODE]],1)="O","Overall",IF(LEFT(IndicatorsTable[[#This Row],[OS_NB_CODE]],1)="S","Subindicator",IF(IndicatorsTable[[#This Row],[IFMAIN]] ="Main","Main",IF(LEFT(IndicatorsTable[[#This Row],[OS_NB_CODE]],1)="C","Context",""))))</f>
        <v>Context</v>
      </c>
      <c r="D175" s="6" t="s">
        <v>774</v>
      </c>
      <c r="E175" s="6" t="str">
        <f>IF(IndicatorsTable[[#This Row],[OS_NB_CODE]]="O1",VLOOKUP(IndicatorsTable[[#This Row],[POLICY_CODE]],Table7[#All],2,FALSE),"")</f>
        <v/>
      </c>
      <c r="F175" s="6" t="str">
        <f>IF(IndicatorsTable[[#This Row],[OS_NB_CODE]]="O1",VLOOKUP(IndicatorsTable[[#This Row],[POLICY_CODE]],Table7[#All],3,FALSE),"")</f>
        <v/>
      </c>
      <c r="G175" s="6" t="s">
        <v>775</v>
      </c>
      <c r="H175" s="6" t="s">
        <v>227</v>
      </c>
      <c r="I175" s="6" t="str">
        <f>IndicatorsTable[[#This Row],[INDICATOR_CODE]]&amp;"."&amp;IndicatorsTable[[#This Row],[SUBPOLICY_CODE]]</f>
        <v>PA1d.C3.T</v>
      </c>
      <c r="J175" s="6"/>
      <c r="K175" s="6"/>
      <c r="L175" s="7">
        <f t="shared" si="4"/>
        <v>174</v>
      </c>
      <c r="M175" s="6" t="s">
        <v>71</v>
      </c>
      <c r="N175" s="7">
        <f t="shared" si="5"/>
        <v>174</v>
      </c>
      <c r="O175" s="6">
        <v>2</v>
      </c>
      <c r="P175" s="6" t="s">
        <v>72</v>
      </c>
      <c r="Q175" s="6" t="s">
        <v>776</v>
      </c>
      <c r="R175" s="6" t="s">
        <v>733</v>
      </c>
      <c r="S175" s="6" t="s">
        <v>777</v>
      </c>
      <c r="T175" s="6" t="s">
        <v>777</v>
      </c>
      <c r="U175" s="50"/>
      <c r="V175" s="6"/>
      <c r="W175" s="52"/>
      <c r="X175" s="6"/>
      <c r="Y175" s="6"/>
      <c r="Z175" s="8" t="s">
        <v>778</v>
      </c>
      <c r="AA175" s="6" t="s">
        <v>78</v>
      </c>
      <c r="AB175" s="6" t="s">
        <v>79</v>
      </c>
      <c r="AC175" s="6" t="s">
        <v>80</v>
      </c>
      <c r="AD175" s="6" t="s">
        <v>81</v>
      </c>
      <c r="AE175" s="6"/>
      <c r="AF175" s="6"/>
      <c r="AG175" s="6" t="s">
        <v>82</v>
      </c>
      <c r="AH175" s="6"/>
      <c r="AI175" s="6"/>
      <c r="AJ175" s="6"/>
      <c r="AK175" s="1"/>
      <c r="AL175"/>
      <c r="AM175" s="1">
        <v>1</v>
      </c>
      <c r="AN175" s="1">
        <f>VLOOKUP(S175,'breaks 2014'!$C$19:$H$317,3,FALSE)</f>
        <v>0</v>
      </c>
      <c r="AO175" s="1"/>
      <c r="AP175" s="1"/>
      <c r="AQ175" s="6" t="s">
        <v>779</v>
      </c>
      <c r="AR175" s="6" t="s">
        <v>84</v>
      </c>
      <c r="AS175" s="6" t="s">
        <v>87</v>
      </c>
      <c r="AT175" s="6" t="s">
        <v>85</v>
      </c>
      <c r="AU175" s="6" t="s">
        <v>136</v>
      </c>
      <c r="AV175" s="6" t="s">
        <v>86</v>
      </c>
      <c r="AW175" s="6"/>
      <c r="AX175" s="6"/>
      <c r="AY175" s="6"/>
      <c r="BQ175" s="100"/>
    </row>
    <row r="176" spans="1:69" ht="11.25" customHeight="1" x14ac:dyDescent="0.2">
      <c r="A176" s="4" t="str">
        <f>LEFT(IndicatorsTable[[#This Row],[INDICATOR_CODE]],IF(ISERROR(FIND(".",IndicatorsTable[[#This Row],[INDICATOR_CODE]],6)),FIND(".",IndicatorsTable[[#This Row],[INDICATOR_CODE]]),FIND(".",IndicatorsTable[[#This Row],[INDICATOR_CODE]],6))-1)</f>
        <v>PA1d</v>
      </c>
      <c r="B176" s="5" t="str">
        <f>RIGHT(IndicatorsTable[[#This Row],[INDICATOR_CODE]],LEN(IndicatorsTable[[#This Row],[INDICATOR_CODE]])-IF(ISERROR(FIND(".",IndicatorsTable[[#This Row],[INDICATOR_CODE]],6)),FIND(".",IndicatorsTable[[#This Row],[INDICATOR_CODE]]),FIND(".",IndicatorsTable[[#This Row],[INDICATOR_CODE]],6)))</f>
        <v>C3</v>
      </c>
      <c r="C176" s="5" t="str">
        <f>IF(LEFT(IndicatorsTable[[#This Row],[OS_NB_CODE]],1)="O","Overall",IF(LEFT(IndicatorsTable[[#This Row],[OS_NB_CODE]],1)="S","Subindicator",IF(IndicatorsTable[[#This Row],[IFMAIN]] ="Main","Main",IF(LEFT(IndicatorsTable[[#This Row],[OS_NB_CODE]],1)="C","Context",""))))</f>
        <v>Context</v>
      </c>
      <c r="D176" s="6" t="s">
        <v>774</v>
      </c>
      <c r="E176" s="6" t="str">
        <f>IF(IndicatorsTable[[#This Row],[OS_NB_CODE]]="O1",VLOOKUP(IndicatorsTable[[#This Row],[POLICY_CODE]],Table7[#All],2,FALSE),"")</f>
        <v/>
      </c>
      <c r="F176" s="6" t="str">
        <f>IF(IndicatorsTable[[#This Row],[OS_NB_CODE]]="O1",VLOOKUP(IndicatorsTable[[#This Row],[POLICY_CODE]],Table7[#All],3,FALSE),"")</f>
        <v/>
      </c>
      <c r="G176" s="6" t="s">
        <v>775</v>
      </c>
      <c r="H176" s="6" t="s">
        <v>91</v>
      </c>
      <c r="I176" s="6" t="str">
        <f>IndicatorsTable[[#This Row],[INDICATOR_CODE]]&amp;"."&amp;IndicatorsTable[[#This Row],[SUBPOLICY_CODE]]</f>
        <v>PA1d.C3.M</v>
      </c>
      <c r="J176" s="6"/>
      <c r="K176" s="6"/>
      <c r="L176" s="7">
        <f t="shared" si="4"/>
        <v>175</v>
      </c>
      <c r="M176" s="6" t="s">
        <v>71</v>
      </c>
      <c r="N176" s="7">
        <f t="shared" si="5"/>
        <v>175</v>
      </c>
      <c r="O176" s="6">
        <v>2</v>
      </c>
      <c r="P176" s="6" t="s">
        <v>72</v>
      </c>
      <c r="Q176" s="6" t="s">
        <v>780</v>
      </c>
      <c r="R176" s="6" t="s">
        <v>733</v>
      </c>
      <c r="S176" s="6" t="s">
        <v>781</v>
      </c>
      <c r="T176" s="6" t="s">
        <v>782</v>
      </c>
      <c r="U176" s="50"/>
      <c r="V176" s="6"/>
      <c r="W176" s="52"/>
      <c r="X176" s="6"/>
      <c r="Y176" s="6"/>
      <c r="Z176" s="8" t="s">
        <v>778</v>
      </c>
      <c r="AA176" s="6" t="s">
        <v>96</v>
      </c>
      <c r="AB176" s="6" t="s">
        <v>79</v>
      </c>
      <c r="AC176" s="6" t="s">
        <v>80</v>
      </c>
      <c r="AD176" s="6" t="s">
        <v>81</v>
      </c>
      <c r="AE176" s="6"/>
      <c r="AF176" s="6"/>
      <c r="AG176" s="6" t="s">
        <v>82</v>
      </c>
      <c r="AH176" s="6"/>
      <c r="AI176" s="6"/>
      <c r="AJ176" s="6"/>
      <c r="AK176" s="1"/>
      <c r="AL176"/>
      <c r="AM176" s="1">
        <v>1</v>
      </c>
      <c r="AN176" s="1">
        <f>VLOOKUP(S176,'breaks 2014'!$C$19:$H$317,3,FALSE)</f>
        <v>0</v>
      </c>
      <c r="AO176" s="1"/>
      <c r="AP176" s="1"/>
      <c r="AQ176" s="6" t="s">
        <v>779</v>
      </c>
      <c r="AR176" s="6" t="s">
        <v>84</v>
      </c>
      <c r="AS176" s="6" t="s">
        <v>87</v>
      </c>
      <c r="AT176" s="6" t="s">
        <v>98</v>
      </c>
      <c r="AU176" s="6" t="s">
        <v>136</v>
      </c>
      <c r="AV176" s="6" t="s">
        <v>86</v>
      </c>
      <c r="AW176" s="6"/>
      <c r="AX176" s="6"/>
      <c r="AY176" s="6"/>
      <c r="BQ176" s="100"/>
    </row>
    <row r="177" spans="1:69" ht="11.25" customHeight="1" x14ac:dyDescent="0.2">
      <c r="A177" s="4" t="str">
        <f>LEFT(IndicatorsTable[[#This Row],[INDICATOR_CODE]],IF(ISERROR(FIND(".",IndicatorsTable[[#This Row],[INDICATOR_CODE]],6)),FIND(".",IndicatorsTable[[#This Row],[INDICATOR_CODE]]),FIND(".",IndicatorsTable[[#This Row],[INDICATOR_CODE]],6))-1)</f>
        <v>PA1d</v>
      </c>
      <c r="B177" s="5" t="str">
        <f>RIGHT(IndicatorsTable[[#This Row],[INDICATOR_CODE]],LEN(IndicatorsTable[[#This Row],[INDICATOR_CODE]])-IF(ISERROR(FIND(".",IndicatorsTable[[#This Row],[INDICATOR_CODE]],6)),FIND(".",IndicatorsTable[[#This Row],[INDICATOR_CODE]]),FIND(".",IndicatorsTable[[#This Row],[INDICATOR_CODE]],6)))</f>
        <v>C3</v>
      </c>
      <c r="C177" s="5" t="str">
        <f>IF(LEFT(IndicatorsTable[[#This Row],[OS_NB_CODE]],1)="O","Overall",IF(LEFT(IndicatorsTable[[#This Row],[OS_NB_CODE]],1)="S","Subindicator",IF(IndicatorsTable[[#This Row],[IFMAIN]] ="Main","Main",IF(LEFT(IndicatorsTable[[#This Row],[OS_NB_CODE]],1)="C","Context",""))))</f>
        <v>Context</v>
      </c>
      <c r="D177" s="6" t="s">
        <v>774</v>
      </c>
      <c r="E177" s="6" t="str">
        <f>IF(IndicatorsTable[[#This Row],[OS_NB_CODE]]="O1",VLOOKUP(IndicatorsTable[[#This Row],[POLICY_CODE]],Table7[#All],2,FALSE),"")</f>
        <v/>
      </c>
      <c r="F177" s="6" t="str">
        <f>IF(IndicatorsTable[[#This Row],[OS_NB_CODE]]="O1",VLOOKUP(IndicatorsTable[[#This Row],[POLICY_CODE]],Table7[#All],3,FALSE),"")</f>
        <v/>
      </c>
      <c r="G177" s="6" t="s">
        <v>775</v>
      </c>
      <c r="H177" s="6" t="s">
        <v>99</v>
      </c>
      <c r="I177" s="6" t="str">
        <f>IndicatorsTable[[#This Row],[INDICATOR_CODE]]&amp;"."&amp;IndicatorsTable[[#This Row],[SUBPOLICY_CODE]]</f>
        <v>PA1d.C3.F</v>
      </c>
      <c r="J177" s="6"/>
      <c r="K177" s="6"/>
      <c r="L177" s="7">
        <f t="shared" si="4"/>
        <v>176</v>
      </c>
      <c r="M177" s="6" t="s">
        <v>71</v>
      </c>
      <c r="N177" s="7">
        <f t="shared" si="5"/>
        <v>176</v>
      </c>
      <c r="O177" s="6">
        <v>2</v>
      </c>
      <c r="P177" s="6" t="s">
        <v>72</v>
      </c>
      <c r="Q177" s="6" t="s">
        <v>783</v>
      </c>
      <c r="R177" s="6" t="s">
        <v>733</v>
      </c>
      <c r="S177" s="6" t="s">
        <v>784</v>
      </c>
      <c r="T177" s="6" t="s">
        <v>785</v>
      </c>
      <c r="U177" s="50"/>
      <c r="V177" s="6"/>
      <c r="W177" s="52"/>
      <c r="X177" s="6"/>
      <c r="Y177" s="6"/>
      <c r="Z177" s="8" t="s">
        <v>778</v>
      </c>
      <c r="AA177" s="6" t="s">
        <v>103</v>
      </c>
      <c r="AB177" s="6" t="s">
        <v>79</v>
      </c>
      <c r="AC177" s="6" t="s">
        <v>80</v>
      </c>
      <c r="AD177" s="6" t="s">
        <v>81</v>
      </c>
      <c r="AE177" s="6"/>
      <c r="AF177" s="6"/>
      <c r="AG177" s="6" t="s">
        <v>82</v>
      </c>
      <c r="AH177" s="6"/>
      <c r="AI177" s="6"/>
      <c r="AJ177" s="6"/>
      <c r="AK177" s="1"/>
      <c r="AL177"/>
      <c r="AM177" s="1">
        <v>1</v>
      </c>
      <c r="AN177" s="1">
        <f>VLOOKUP(S177,'breaks 2014'!$C$19:$H$317,3,FALSE)</f>
        <v>0</v>
      </c>
      <c r="AO177" s="1"/>
      <c r="AP177" s="1"/>
      <c r="AQ177" s="6" t="s">
        <v>779</v>
      </c>
      <c r="AR177" s="6" t="s">
        <v>84</v>
      </c>
      <c r="AS177" s="6" t="s">
        <v>87</v>
      </c>
      <c r="AT177" s="6" t="s">
        <v>104</v>
      </c>
      <c r="AU177" s="6" t="s">
        <v>136</v>
      </c>
      <c r="AV177" s="6" t="s">
        <v>86</v>
      </c>
      <c r="AW177" s="6"/>
      <c r="AX177" s="6"/>
      <c r="AY177" s="6"/>
      <c r="BQ177" s="100"/>
    </row>
    <row r="178" spans="1:69" ht="11.25" customHeight="1" x14ac:dyDescent="0.2">
      <c r="A178" s="4" t="str">
        <f>LEFT(IndicatorsTable[[#This Row],[INDICATOR_CODE]],IF(ISERROR(FIND(".",IndicatorsTable[[#This Row],[INDICATOR_CODE]],6)),FIND(".",IndicatorsTable[[#This Row],[INDICATOR_CODE]]),FIND(".",IndicatorsTable[[#This Row],[INDICATOR_CODE]],6))-1)</f>
        <v>PA1d</v>
      </c>
      <c r="B178" s="5" t="str">
        <f>RIGHT(IndicatorsTable[[#This Row],[INDICATOR_CODE]],LEN(IndicatorsTable[[#This Row],[INDICATOR_CODE]])-IF(ISERROR(FIND(".",IndicatorsTable[[#This Row],[INDICATOR_CODE]],6)),FIND(".",IndicatorsTable[[#This Row],[INDICATOR_CODE]]),FIND(".",IndicatorsTable[[#This Row],[INDICATOR_CODE]],6)))</f>
        <v>C4</v>
      </c>
      <c r="C178" s="5" t="str">
        <f>IF(LEFT(IndicatorsTable[[#This Row],[OS_NB_CODE]],1)="O","Overall",IF(LEFT(IndicatorsTable[[#This Row],[OS_NB_CODE]],1)="S","Subindicator",IF(IndicatorsTable[[#This Row],[IFMAIN]] ="Main","Main",IF(LEFT(IndicatorsTable[[#This Row],[OS_NB_CODE]],1)="C","Context",""))))</f>
        <v>Context</v>
      </c>
      <c r="D178" s="6" t="s">
        <v>774</v>
      </c>
      <c r="E178" s="6" t="str">
        <f>IF(IndicatorsTable[[#This Row],[OS_NB_CODE]]="O1",VLOOKUP(IndicatorsTable[[#This Row],[POLICY_CODE]],Table7[#All],2,FALSE),"")</f>
        <v/>
      </c>
      <c r="F178" s="6" t="str">
        <f>IF(IndicatorsTable[[#This Row],[OS_NB_CODE]]="O1",VLOOKUP(IndicatorsTable[[#This Row],[POLICY_CODE]],Table7[#All],3,FALSE),"")</f>
        <v/>
      </c>
      <c r="G178" s="6" t="s">
        <v>786</v>
      </c>
      <c r="H178" s="6" t="s">
        <v>227</v>
      </c>
      <c r="I178" s="6" t="str">
        <f>IndicatorsTable[[#This Row],[INDICATOR_CODE]]&amp;"."&amp;IndicatorsTable[[#This Row],[SUBPOLICY_CODE]]</f>
        <v>PA1d.C4.T</v>
      </c>
      <c r="J178" s="6"/>
      <c r="K178" s="6"/>
      <c r="L178" s="7">
        <f t="shared" si="4"/>
        <v>177</v>
      </c>
      <c r="M178" s="6" t="s">
        <v>71</v>
      </c>
      <c r="N178" s="7">
        <f t="shared" si="5"/>
        <v>177</v>
      </c>
      <c r="O178" s="6">
        <v>2</v>
      </c>
      <c r="P178" s="6" t="s">
        <v>72</v>
      </c>
      <c r="Q178" s="6" t="s">
        <v>787</v>
      </c>
      <c r="R178" s="6" t="s">
        <v>761</v>
      </c>
      <c r="S178" s="6" t="s">
        <v>788</v>
      </c>
      <c r="T178" s="6" t="s">
        <v>788</v>
      </c>
      <c r="U178" s="50"/>
      <c r="V178" s="6"/>
      <c r="W178" s="52"/>
      <c r="X178" s="6"/>
      <c r="Y178" s="6"/>
      <c r="Z178" s="8" t="s">
        <v>778</v>
      </c>
      <c r="AA178" s="6" t="s">
        <v>78</v>
      </c>
      <c r="AB178" s="6" t="s">
        <v>79</v>
      </c>
      <c r="AC178" s="6" t="s">
        <v>80</v>
      </c>
      <c r="AD178" s="6" t="s">
        <v>81</v>
      </c>
      <c r="AE178" s="6"/>
      <c r="AF178" s="6"/>
      <c r="AG178" s="6" t="s">
        <v>82</v>
      </c>
      <c r="AH178" s="6"/>
      <c r="AI178" s="6"/>
      <c r="AJ178" s="6"/>
      <c r="AK178" s="1"/>
      <c r="AL178"/>
      <c r="AM178" s="1">
        <v>1</v>
      </c>
      <c r="AN178" s="1">
        <f>VLOOKUP(S178,'breaks 2014'!$C$19:$H$317,3,FALSE)</f>
        <v>0</v>
      </c>
      <c r="AO178" s="1"/>
      <c r="AP178" s="1"/>
      <c r="AQ178" s="6" t="s">
        <v>789</v>
      </c>
      <c r="AR178" s="6" t="s">
        <v>84</v>
      </c>
      <c r="AS178" s="6" t="s">
        <v>87</v>
      </c>
      <c r="AT178" s="6" t="s">
        <v>85</v>
      </c>
      <c r="AU178" s="6" t="s">
        <v>752</v>
      </c>
      <c r="AV178" s="6" t="s">
        <v>86</v>
      </c>
      <c r="AW178" s="6"/>
      <c r="AX178" s="6"/>
      <c r="AY178" s="6"/>
      <c r="BQ178" s="100"/>
    </row>
    <row r="179" spans="1:69" ht="11.25" customHeight="1" x14ac:dyDescent="0.2">
      <c r="A179" s="4" t="str">
        <f>LEFT(IndicatorsTable[[#This Row],[INDICATOR_CODE]],IF(ISERROR(FIND(".",IndicatorsTable[[#This Row],[INDICATOR_CODE]],6)),FIND(".",IndicatorsTable[[#This Row],[INDICATOR_CODE]]),FIND(".",IndicatorsTable[[#This Row],[INDICATOR_CODE]],6))-1)</f>
        <v>PA1d</v>
      </c>
      <c r="B179" s="5" t="str">
        <f>RIGHT(IndicatorsTable[[#This Row],[INDICATOR_CODE]],LEN(IndicatorsTable[[#This Row],[INDICATOR_CODE]])-IF(ISERROR(FIND(".",IndicatorsTable[[#This Row],[INDICATOR_CODE]],6)),FIND(".",IndicatorsTable[[#This Row],[INDICATOR_CODE]]),FIND(".",IndicatorsTable[[#This Row],[INDICATOR_CODE]],6)))</f>
        <v>C4</v>
      </c>
      <c r="C179" s="5" t="str">
        <f>IF(LEFT(IndicatorsTable[[#This Row],[OS_NB_CODE]],1)="O","Overall",IF(LEFT(IndicatorsTable[[#This Row],[OS_NB_CODE]],1)="S","Subindicator",IF(IndicatorsTable[[#This Row],[IFMAIN]] ="Main","Main",IF(LEFT(IndicatorsTable[[#This Row],[OS_NB_CODE]],1)="C","Context",""))))</f>
        <v>Context</v>
      </c>
      <c r="D179" s="6" t="s">
        <v>774</v>
      </c>
      <c r="E179" s="6" t="str">
        <f>IF(IndicatorsTable[[#This Row],[OS_NB_CODE]]="O1",VLOOKUP(IndicatorsTable[[#This Row],[POLICY_CODE]],Table7[#All],2,FALSE),"")</f>
        <v/>
      </c>
      <c r="F179" s="6" t="str">
        <f>IF(IndicatorsTable[[#This Row],[OS_NB_CODE]]="O1",VLOOKUP(IndicatorsTable[[#This Row],[POLICY_CODE]],Table7[#All],3,FALSE),"")</f>
        <v/>
      </c>
      <c r="G179" s="6" t="s">
        <v>786</v>
      </c>
      <c r="H179" s="6" t="s">
        <v>91</v>
      </c>
      <c r="I179" s="6" t="str">
        <f>IndicatorsTable[[#This Row],[INDICATOR_CODE]]&amp;"."&amp;IndicatorsTable[[#This Row],[SUBPOLICY_CODE]]</f>
        <v>PA1d.C4.M</v>
      </c>
      <c r="J179" s="6"/>
      <c r="K179" s="6"/>
      <c r="L179" s="7">
        <f t="shared" si="4"/>
        <v>178</v>
      </c>
      <c r="M179" s="6" t="s">
        <v>71</v>
      </c>
      <c r="N179" s="7">
        <f t="shared" si="5"/>
        <v>178</v>
      </c>
      <c r="O179" s="6">
        <v>2</v>
      </c>
      <c r="P179" s="6" t="s">
        <v>72</v>
      </c>
      <c r="Q179" s="6" t="s">
        <v>790</v>
      </c>
      <c r="R179" s="6" t="s">
        <v>766</v>
      </c>
      <c r="S179" s="6" t="s">
        <v>791</v>
      </c>
      <c r="T179" s="6" t="s">
        <v>792</v>
      </c>
      <c r="U179" s="50"/>
      <c r="V179" s="6"/>
      <c r="W179" s="52"/>
      <c r="X179" s="6"/>
      <c r="Y179" s="6"/>
      <c r="Z179" s="8" t="s">
        <v>778</v>
      </c>
      <c r="AA179" s="6" t="s">
        <v>96</v>
      </c>
      <c r="AB179" s="6" t="s">
        <v>79</v>
      </c>
      <c r="AC179" s="6" t="s">
        <v>80</v>
      </c>
      <c r="AD179" s="6" t="s">
        <v>81</v>
      </c>
      <c r="AE179" s="6"/>
      <c r="AF179" s="6"/>
      <c r="AG179" s="6" t="s">
        <v>82</v>
      </c>
      <c r="AH179" s="6"/>
      <c r="AI179" s="6"/>
      <c r="AJ179" s="6"/>
      <c r="AK179" s="1"/>
      <c r="AL179"/>
      <c r="AM179" s="1">
        <v>1</v>
      </c>
      <c r="AN179" s="1">
        <f>VLOOKUP(S179,'breaks 2014'!$C$19:$H$317,3,FALSE)</f>
        <v>0</v>
      </c>
      <c r="AO179" s="1"/>
      <c r="AP179" s="1"/>
      <c r="AQ179" s="6" t="s">
        <v>789</v>
      </c>
      <c r="AR179" s="6" t="s">
        <v>84</v>
      </c>
      <c r="AS179" s="6" t="s">
        <v>87</v>
      </c>
      <c r="AT179" s="6" t="s">
        <v>98</v>
      </c>
      <c r="AU179" s="6" t="s">
        <v>752</v>
      </c>
      <c r="AV179" s="6" t="s">
        <v>86</v>
      </c>
      <c r="AW179" s="6"/>
      <c r="AX179" s="6"/>
      <c r="AY179" s="6"/>
      <c r="BQ179" s="100"/>
    </row>
    <row r="180" spans="1:69" ht="11.25" customHeight="1" x14ac:dyDescent="0.2">
      <c r="A180" s="4" t="str">
        <f>LEFT(IndicatorsTable[[#This Row],[INDICATOR_CODE]],IF(ISERROR(FIND(".",IndicatorsTable[[#This Row],[INDICATOR_CODE]],6)),FIND(".",IndicatorsTable[[#This Row],[INDICATOR_CODE]]),FIND(".",IndicatorsTable[[#This Row],[INDICATOR_CODE]],6))-1)</f>
        <v>PA1d</v>
      </c>
      <c r="B180" s="5" t="str">
        <f>RIGHT(IndicatorsTable[[#This Row],[INDICATOR_CODE]],LEN(IndicatorsTable[[#This Row],[INDICATOR_CODE]])-IF(ISERROR(FIND(".",IndicatorsTable[[#This Row],[INDICATOR_CODE]],6)),FIND(".",IndicatorsTable[[#This Row],[INDICATOR_CODE]]),FIND(".",IndicatorsTable[[#This Row],[INDICATOR_CODE]],6)))</f>
        <v>C4</v>
      </c>
      <c r="C180" s="5" t="str">
        <f>IF(LEFT(IndicatorsTable[[#This Row],[OS_NB_CODE]],1)="O","Overall",IF(LEFT(IndicatorsTable[[#This Row],[OS_NB_CODE]],1)="S","Subindicator",IF(IndicatorsTable[[#This Row],[IFMAIN]] ="Main","Main",IF(LEFT(IndicatorsTable[[#This Row],[OS_NB_CODE]],1)="C","Context",""))))</f>
        <v>Context</v>
      </c>
      <c r="D180" s="6" t="s">
        <v>774</v>
      </c>
      <c r="E180" s="6" t="str">
        <f>IF(IndicatorsTable[[#This Row],[OS_NB_CODE]]="O1",VLOOKUP(IndicatorsTable[[#This Row],[POLICY_CODE]],Table7[#All],2,FALSE),"")</f>
        <v/>
      </c>
      <c r="F180" s="6" t="str">
        <f>IF(IndicatorsTable[[#This Row],[OS_NB_CODE]]="O1",VLOOKUP(IndicatorsTable[[#This Row],[POLICY_CODE]],Table7[#All],3,FALSE),"")</f>
        <v/>
      </c>
      <c r="G180" s="6" t="s">
        <v>786</v>
      </c>
      <c r="H180" s="6" t="s">
        <v>99</v>
      </c>
      <c r="I180" s="6" t="str">
        <f>IndicatorsTable[[#This Row],[INDICATOR_CODE]]&amp;"."&amp;IndicatorsTable[[#This Row],[SUBPOLICY_CODE]]</f>
        <v>PA1d.C4.F</v>
      </c>
      <c r="J180" s="6"/>
      <c r="K180" s="6"/>
      <c r="L180" s="7">
        <f t="shared" si="4"/>
        <v>179</v>
      </c>
      <c r="M180" s="6" t="s">
        <v>71</v>
      </c>
      <c r="N180" s="7">
        <f t="shared" si="5"/>
        <v>179</v>
      </c>
      <c r="O180" s="6">
        <v>2</v>
      </c>
      <c r="P180" s="6" t="s">
        <v>72</v>
      </c>
      <c r="Q180" s="6" t="s">
        <v>793</v>
      </c>
      <c r="R180" s="6" t="s">
        <v>766</v>
      </c>
      <c r="S180" s="6" t="s">
        <v>794</v>
      </c>
      <c r="T180" s="6" t="s">
        <v>795</v>
      </c>
      <c r="U180" s="50"/>
      <c r="V180" s="6"/>
      <c r="W180" s="52"/>
      <c r="X180" s="6"/>
      <c r="Y180" s="6"/>
      <c r="Z180" s="8" t="s">
        <v>778</v>
      </c>
      <c r="AA180" s="6" t="s">
        <v>103</v>
      </c>
      <c r="AB180" s="6" t="s">
        <v>79</v>
      </c>
      <c r="AC180" s="6" t="s">
        <v>80</v>
      </c>
      <c r="AD180" s="6" t="s">
        <v>81</v>
      </c>
      <c r="AE180" s="6"/>
      <c r="AF180" s="6"/>
      <c r="AG180" s="6" t="s">
        <v>82</v>
      </c>
      <c r="AH180" s="6"/>
      <c r="AI180" s="6"/>
      <c r="AJ180" s="6"/>
      <c r="AK180" s="1"/>
      <c r="AL180"/>
      <c r="AM180" s="1">
        <v>1</v>
      </c>
      <c r="AN180" s="1">
        <f>VLOOKUP(S180,'breaks 2014'!$C$19:$H$317,3,FALSE)</f>
        <v>0</v>
      </c>
      <c r="AO180" s="1"/>
      <c r="AP180" s="1"/>
      <c r="AQ180" s="6" t="s">
        <v>789</v>
      </c>
      <c r="AR180" s="6" t="s">
        <v>84</v>
      </c>
      <c r="AS180" s="6" t="s">
        <v>87</v>
      </c>
      <c r="AT180" s="6" t="s">
        <v>104</v>
      </c>
      <c r="AU180" s="6" t="s">
        <v>752</v>
      </c>
      <c r="AV180" s="6" t="s">
        <v>86</v>
      </c>
      <c r="AW180" s="6"/>
      <c r="AX180" s="6"/>
      <c r="AY180" s="6"/>
      <c r="BQ180" s="100"/>
    </row>
    <row r="181" spans="1:69" ht="11.25" customHeight="1" x14ac:dyDescent="0.2">
      <c r="A181" s="4" t="str">
        <f>LEFT(IndicatorsTable[[#This Row],[INDICATOR_CODE]],IF(ISERROR(FIND(".",IndicatorsTable[[#This Row],[INDICATOR_CODE]],6)),FIND(".",IndicatorsTable[[#This Row],[INDICATOR_CODE]]),FIND(".",IndicatorsTable[[#This Row],[INDICATOR_CODE]],6))-1)</f>
        <v>PA1d</v>
      </c>
      <c r="B181" s="5" t="str">
        <f>RIGHT(IndicatorsTable[[#This Row],[INDICATOR_CODE]],LEN(IndicatorsTable[[#This Row],[INDICATOR_CODE]])-IF(ISERROR(FIND(".",IndicatorsTable[[#This Row],[INDICATOR_CODE]],6)),FIND(".",IndicatorsTable[[#This Row],[INDICATOR_CODE]]),FIND(".",IndicatorsTable[[#This Row],[INDICATOR_CODE]],6)))</f>
        <v>C5</v>
      </c>
      <c r="C181" s="5" t="str">
        <f>IF(LEFT(IndicatorsTable[[#This Row],[OS_NB_CODE]],1)="O","Overall",IF(LEFT(IndicatorsTable[[#This Row],[OS_NB_CODE]],1)="S","Subindicator",IF(IndicatorsTable[[#This Row],[IFMAIN]] ="Main","Main",IF(LEFT(IndicatorsTable[[#This Row],[OS_NB_CODE]],1)="C","Context",""))))</f>
        <v>Context</v>
      </c>
      <c r="D181" s="6" t="s">
        <v>89</v>
      </c>
      <c r="E181" s="6" t="str">
        <f>IF(IndicatorsTable[[#This Row],[OS_NB_CODE]]="O1",VLOOKUP(IndicatorsTable[[#This Row],[POLICY_CODE]],Table7[#All],2,FALSE),"")</f>
        <v/>
      </c>
      <c r="F181" s="6" t="str">
        <f>IF(IndicatorsTable[[#This Row],[OS_NB_CODE]]="O1",VLOOKUP(IndicatorsTable[[#This Row],[POLICY_CODE]],Table7[#All],3,FALSE),"")</f>
        <v/>
      </c>
      <c r="G181" s="6" t="s">
        <v>796</v>
      </c>
      <c r="H181" s="6" t="s">
        <v>227</v>
      </c>
      <c r="I181" s="6" t="str">
        <f>IndicatorsTable[[#This Row],[INDICATOR_CODE]]&amp;"."&amp;IndicatorsTable[[#This Row],[SUBPOLICY_CODE]]</f>
        <v>PA1d.C5.T</v>
      </c>
      <c r="J181" s="6"/>
      <c r="K181" s="6"/>
      <c r="L181" s="7">
        <f t="shared" si="4"/>
        <v>180</v>
      </c>
      <c r="M181" s="6" t="s">
        <v>71</v>
      </c>
      <c r="N181" s="7">
        <f t="shared" si="5"/>
        <v>180</v>
      </c>
      <c r="O181" s="6">
        <v>2</v>
      </c>
      <c r="P181" s="6" t="s">
        <v>72</v>
      </c>
      <c r="Q181" s="6" t="s">
        <v>797</v>
      </c>
      <c r="R181" s="6"/>
      <c r="S181" s="6" t="s">
        <v>798</v>
      </c>
      <c r="T181" s="6" t="s">
        <v>798</v>
      </c>
      <c r="U181" s="50"/>
      <c r="V181" s="6"/>
      <c r="W181" s="52"/>
      <c r="X181" s="6"/>
      <c r="Y181" s="6" t="s">
        <v>232</v>
      </c>
      <c r="Z181" s="8" t="s">
        <v>232</v>
      </c>
      <c r="AA181" s="6" t="s">
        <v>799</v>
      </c>
      <c r="AB181" s="6" t="s">
        <v>79</v>
      </c>
      <c r="AC181" s="6" t="s">
        <v>80</v>
      </c>
      <c r="AD181" s="6" t="s">
        <v>81</v>
      </c>
      <c r="AE181" s="6"/>
      <c r="AF181" s="6"/>
      <c r="AG181" s="6" t="s">
        <v>82</v>
      </c>
      <c r="AH181" s="6"/>
      <c r="AI181" s="6"/>
      <c r="AJ181" s="6"/>
      <c r="AK181" s="1"/>
      <c r="AL181"/>
      <c r="AM181" s="1">
        <v>1</v>
      </c>
      <c r="AN181" s="1">
        <f>VLOOKUP(S181,'breaks 2014'!$C$19:$H$317,3,FALSE)</f>
        <v>0</v>
      </c>
      <c r="AO181" s="1"/>
      <c r="AP181" s="1"/>
      <c r="AQ181" s="6" t="s">
        <v>240</v>
      </c>
      <c r="AR181" s="6" t="s">
        <v>84</v>
      </c>
      <c r="AS181" s="6" t="s">
        <v>85</v>
      </c>
      <c r="AT181" s="6" t="s">
        <v>121</v>
      </c>
      <c r="AU181" s="6" t="s">
        <v>136</v>
      </c>
      <c r="AV181" s="6" t="s">
        <v>87</v>
      </c>
      <c r="AW181" s="6"/>
      <c r="AX181" s="6"/>
      <c r="AY181" s="6"/>
      <c r="BQ181" s="100"/>
    </row>
    <row r="182" spans="1:69" ht="11.25" customHeight="1" x14ac:dyDescent="0.2">
      <c r="A182" s="4" t="str">
        <f>LEFT(IndicatorsTable[[#This Row],[INDICATOR_CODE]],IF(ISERROR(FIND(".",IndicatorsTable[[#This Row],[INDICATOR_CODE]],6)),FIND(".",IndicatorsTable[[#This Row],[INDICATOR_CODE]]),FIND(".",IndicatorsTable[[#This Row],[INDICATOR_CODE]],6))-1)</f>
        <v>PA1d</v>
      </c>
      <c r="B182" s="5" t="str">
        <f>RIGHT(IndicatorsTable[[#This Row],[INDICATOR_CODE]],LEN(IndicatorsTable[[#This Row],[INDICATOR_CODE]])-IF(ISERROR(FIND(".",IndicatorsTable[[#This Row],[INDICATOR_CODE]],6)),FIND(".",IndicatorsTable[[#This Row],[INDICATOR_CODE]]),FIND(".",IndicatorsTable[[#This Row],[INDICATOR_CODE]],6)))</f>
        <v>C5</v>
      </c>
      <c r="C182" s="5" t="str">
        <f>IF(LEFT(IndicatorsTable[[#This Row],[OS_NB_CODE]],1)="O","Overall",IF(LEFT(IndicatorsTable[[#This Row],[OS_NB_CODE]],1)="S","Subindicator",IF(IndicatorsTable[[#This Row],[IFMAIN]] ="Main","Main",IF(LEFT(IndicatorsTable[[#This Row],[OS_NB_CODE]],1)="C","Context",""))))</f>
        <v>Context</v>
      </c>
      <c r="D182" s="6" t="s">
        <v>89</v>
      </c>
      <c r="E182" s="6" t="str">
        <f>IF(IndicatorsTable[[#This Row],[OS_NB_CODE]]="O1",VLOOKUP(IndicatorsTable[[#This Row],[POLICY_CODE]],Table7[#All],2,FALSE),"")</f>
        <v/>
      </c>
      <c r="F182" s="6" t="str">
        <f>IF(IndicatorsTable[[#This Row],[OS_NB_CODE]]="O1",VLOOKUP(IndicatorsTable[[#This Row],[POLICY_CODE]],Table7[#All],3,FALSE),"")</f>
        <v/>
      </c>
      <c r="G182" s="6" t="s">
        <v>796</v>
      </c>
      <c r="H182" s="6" t="s">
        <v>91</v>
      </c>
      <c r="I182" s="6" t="str">
        <f>IndicatorsTable[[#This Row],[INDICATOR_CODE]]&amp;"."&amp;IndicatorsTable[[#This Row],[SUBPOLICY_CODE]]</f>
        <v>PA1d.C5.M</v>
      </c>
      <c r="J182" s="6"/>
      <c r="K182" s="6"/>
      <c r="L182" s="7">
        <f t="shared" si="4"/>
        <v>181</v>
      </c>
      <c r="M182" s="6" t="s">
        <v>71</v>
      </c>
      <c r="N182" s="7">
        <f t="shared" si="5"/>
        <v>181</v>
      </c>
      <c r="O182" s="6">
        <v>2</v>
      </c>
      <c r="P182" s="6" t="s">
        <v>72</v>
      </c>
      <c r="Q182" s="6" t="s">
        <v>800</v>
      </c>
      <c r="R182" s="6"/>
      <c r="S182" s="6" t="s">
        <v>801</v>
      </c>
      <c r="T182" s="6" t="s">
        <v>801</v>
      </c>
      <c r="U182" s="50"/>
      <c r="V182" s="6"/>
      <c r="W182" s="52"/>
      <c r="X182" s="6"/>
      <c r="Y182" s="6" t="s">
        <v>232</v>
      </c>
      <c r="Z182" s="8" t="s">
        <v>232</v>
      </c>
      <c r="AA182" s="6" t="s">
        <v>802</v>
      </c>
      <c r="AB182" s="6" t="s">
        <v>79</v>
      </c>
      <c r="AC182" s="6" t="s">
        <v>80</v>
      </c>
      <c r="AD182" s="6" t="s">
        <v>81</v>
      </c>
      <c r="AE182" s="6"/>
      <c r="AF182" s="6"/>
      <c r="AG182" s="6" t="s">
        <v>82</v>
      </c>
      <c r="AH182" s="6"/>
      <c r="AI182" s="6"/>
      <c r="AJ182" s="6"/>
      <c r="AK182" s="1"/>
      <c r="AL182"/>
      <c r="AM182" s="1">
        <v>1</v>
      </c>
      <c r="AN182" s="1">
        <f>VLOOKUP(S182,'breaks 2014'!$C$19:$H$317,3,FALSE)</f>
        <v>0</v>
      </c>
      <c r="AO182" s="1"/>
      <c r="AP182" s="1"/>
      <c r="AQ182" s="6" t="s">
        <v>240</v>
      </c>
      <c r="AR182" s="6" t="s">
        <v>84</v>
      </c>
      <c r="AS182" s="6" t="s">
        <v>98</v>
      </c>
      <c r="AT182" s="6" t="s">
        <v>121</v>
      </c>
      <c r="AU182" s="6" t="s">
        <v>136</v>
      </c>
      <c r="AV182" s="6" t="s">
        <v>87</v>
      </c>
      <c r="AW182" s="6"/>
      <c r="AX182" s="6"/>
      <c r="AY182" s="6"/>
      <c r="BQ182" s="100"/>
    </row>
    <row r="183" spans="1:69" ht="11.25" customHeight="1" x14ac:dyDescent="0.2">
      <c r="A183" s="4" t="str">
        <f>LEFT(IndicatorsTable[[#This Row],[INDICATOR_CODE]],IF(ISERROR(FIND(".",IndicatorsTable[[#This Row],[INDICATOR_CODE]],6)),FIND(".",IndicatorsTable[[#This Row],[INDICATOR_CODE]]),FIND(".",IndicatorsTable[[#This Row],[INDICATOR_CODE]],6))-1)</f>
        <v>PA1d</v>
      </c>
      <c r="B183" s="5" t="str">
        <f>RIGHT(IndicatorsTable[[#This Row],[INDICATOR_CODE]],LEN(IndicatorsTable[[#This Row],[INDICATOR_CODE]])-IF(ISERROR(FIND(".",IndicatorsTable[[#This Row],[INDICATOR_CODE]],6)),FIND(".",IndicatorsTable[[#This Row],[INDICATOR_CODE]]),FIND(".",IndicatorsTable[[#This Row],[INDICATOR_CODE]],6)))</f>
        <v>C5</v>
      </c>
      <c r="C183" s="5" t="str">
        <f>IF(LEFT(IndicatorsTable[[#This Row],[OS_NB_CODE]],1)="O","Overall",IF(LEFT(IndicatorsTable[[#This Row],[OS_NB_CODE]],1)="S","Subindicator",IF(IndicatorsTable[[#This Row],[IFMAIN]] ="Main","Main",IF(LEFT(IndicatorsTable[[#This Row],[OS_NB_CODE]],1)="C","Context",""))))</f>
        <v>Context</v>
      </c>
      <c r="D183" s="6" t="s">
        <v>89</v>
      </c>
      <c r="E183" s="6" t="str">
        <f>IF(IndicatorsTable[[#This Row],[OS_NB_CODE]]="O1",VLOOKUP(IndicatorsTable[[#This Row],[POLICY_CODE]],Table7[#All],2,FALSE),"")</f>
        <v/>
      </c>
      <c r="F183" s="6" t="str">
        <f>IF(IndicatorsTable[[#This Row],[OS_NB_CODE]]="O1",VLOOKUP(IndicatorsTable[[#This Row],[POLICY_CODE]],Table7[#All],3,FALSE),"")</f>
        <v/>
      </c>
      <c r="G183" s="6" t="s">
        <v>796</v>
      </c>
      <c r="H183" s="6" t="s">
        <v>99</v>
      </c>
      <c r="I183" s="6" t="str">
        <f>IndicatorsTable[[#This Row],[INDICATOR_CODE]]&amp;"."&amp;IndicatorsTable[[#This Row],[SUBPOLICY_CODE]]</f>
        <v>PA1d.C5.F</v>
      </c>
      <c r="J183" s="6"/>
      <c r="K183" s="6"/>
      <c r="L183" s="7">
        <f t="shared" si="4"/>
        <v>182</v>
      </c>
      <c r="M183" s="6" t="s">
        <v>71</v>
      </c>
      <c r="N183" s="7">
        <f t="shared" si="5"/>
        <v>182</v>
      </c>
      <c r="O183" s="6">
        <v>2</v>
      </c>
      <c r="P183" s="6" t="s">
        <v>72</v>
      </c>
      <c r="Q183" s="6" t="s">
        <v>803</v>
      </c>
      <c r="R183" s="6"/>
      <c r="S183" s="6" t="s">
        <v>804</v>
      </c>
      <c r="T183" s="6" t="s">
        <v>804</v>
      </c>
      <c r="U183" s="50"/>
      <c r="V183" s="6"/>
      <c r="W183" s="52"/>
      <c r="X183" s="6"/>
      <c r="Y183" s="6" t="s">
        <v>232</v>
      </c>
      <c r="Z183" s="8" t="s">
        <v>232</v>
      </c>
      <c r="AA183" s="6" t="s">
        <v>805</v>
      </c>
      <c r="AB183" s="6" t="s">
        <v>79</v>
      </c>
      <c r="AC183" s="6" t="s">
        <v>80</v>
      </c>
      <c r="AD183" s="6" t="s">
        <v>81</v>
      </c>
      <c r="AE183" s="6"/>
      <c r="AF183" s="6"/>
      <c r="AG183" s="6" t="s">
        <v>82</v>
      </c>
      <c r="AH183" s="6"/>
      <c r="AI183" s="6"/>
      <c r="AJ183" s="6"/>
      <c r="AK183" s="1"/>
      <c r="AL183"/>
      <c r="AM183" s="1">
        <v>1</v>
      </c>
      <c r="AN183" s="1">
        <f>VLOOKUP(S183,'breaks 2014'!$C$19:$H$317,3,FALSE)</f>
        <v>0</v>
      </c>
      <c r="AO183" s="1"/>
      <c r="AP183" s="1"/>
      <c r="AQ183" s="6" t="s">
        <v>240</v>
      </c>
      <c r="AR183" s="6" t="s">
        <v>84</v>
      </c>
      <c r="AS183" s="6" t="s">
        <v>104</v>
      </c>
      <c r="AT183" s="6" t="s">
        <v>121</v>
      </c>
      <c r="AU183" s="6" t="s">
        <v>136</v>
      </c>
      <c r="AV183" s="6" t="s">
        <v>87</v>
      </c>
      <c r="AW183" s="6"/>
      <c r="AX183" s="6"/>
      <c r="AY183" s="6"/>
      <c r="BQ183" s="100"/>
    </row>
    <row r="184" spans="1:69" ht="11.25" customHeight="1" x14ac:dyDescent="0.2">
      <c r="A184" s="4" t="str">
        <f>LEFT(IndicatorsTable[[#This Row],[INDICATOR_CODE]],IF(ISERROR(FIND(".",IndicatorsTable[[#This Row],[INDICATOR_CODE]],6)),FIND(".",IndicatorsTable[[#This Row],[INDICATOR_CODE]]),FIND(".",IndicatorsTable[[#This Row],[INDICATOR_CODE]],6))-1)</f>
        <v>PA1d</v>
      </c>
      <c r="B184" s="5" t="str">
        <f>RIGHT(IndicatorsTable[[#This Row],[INDICATOR_CODE]],LEN(IndicatorsTable[[#This Row],[INDICATOR_CODE]])-IF(ISERROR(FIND(".",IndicatorsTable[[#This Row],[INDICATOR_CODE]],6)),FIND(".",IndicatorsTable[[#This Row],[INDICATOR_CODE]]),FIND(".",IndicatorsTable[[#This Row],[INDICATOR_CODE]],6)))</f>
        <v>C6</v>
      </c>
      <c r="C184" s="5" t="str">
        <f>IF(LEFT(IndicatorsTable[[#This Row],[OS_NB_CODE]],1)="O","Overall",IF(LEFT(IndicatorsTable[[#This Row],[OS_NB_CODE]],1)="S","Subindicator",IF(IndicatorsTable[[#This Row],[IFMAIN]] ="Main","Main",IF(LEFT(IndicatorsTable[[#This Row],[OS_NB_CODE]],1)="C","Context",""))))</f>
        <v>Context</v>
      </c>
      <c r="D184" s="6" t="s">
        <v>89</v>
      </c>
      <c r="E184" s="6" t="str">
        <f>IF(IndicatorsTable[[#This Row],[OS_NB_CODE]]="O1",VLOOKUP(IndicatorsTable[[#This Row],[POLICY_CODE]],Table7[#All],2,FALSE),"")</f>
        <v/>
      </c>
      <c r="F184" s="6" t="str">
        <f>IF(IndicatorsTable[[#This Row],[OS_NB_CODE]]="O1",VLOOKUP(IndicatorsTable[[#This Row],[POLICY_CODE]],Table7[#All],3,FALSE),"")</f>
        <v/>
      </c>
      <c r="G184" s="6" t="s">
        <v>806</v>
      </c>
      <c r="H184" s="6" t="s">
        <v>227</v>
      </c>
      <c r="I184" s="6" t="str">
        <f>IndicatorsTable[[#This Row],[INDICATOR_CODE]]&amp;"."&amp;IndicatorsTable[[#This Row],[SUBPOLICY_CODE]]</f>
        <v>PA1d.C6.T</v>
      </c>
      <c r="J184" s="6"/>
      <c r="K184" s="6"/>
      <c r="L184" s="7">
        <f t="shared" si="4"/>
        <v>183</v>
      </c>
      <c r="M184" s="6" t="s">
        <v>71</v>
      </c>
      <c r="N184" s="7">
        <f t="shared" si="5"/>
        <v>183</v>
      </c>
      <c r="O184" s="6">
        <v>2</v>
      </c>
      <c r="P184" s="6" t="s">
        <v>72</v>
      </c>
      <c r="Q184" s="6" t="s">
        <v>807</v>
      </c>
      <c r="R184" s="6"/>
      <c r="S184" s="6" t="s">
        <v>808</v>
      </c>
      <c r="T184" s="6" t="s">
        <v>808</v>
      </c>
      <c r="U184" s="50"/>
      <c r="V184" s="6"/>
      <c r="W184" s="52"/>
      <c r="X184" s="6"/>
      <c r="Y184" s="6" t="s">
        <v>232</v>
      </c>
      <c r="Z184" s="8" t="s">
        <v>232</v>
      </c>
      <c r="AA184" s="6" t="s">
        <v>809</v>
      </c>
      <c r="AB184" s="6" t="s">
        <v>79</v>
      </c>
      <c r="AC184" s="6" t="s">
        <v>80</v>
      </c>
      <c r="AD184" s="6" t="s">
        <v>81</v>
      </c>
      <c r="AE184" s="6"/>
      <c r="AF184" s="6"/>
      <c r="AG184" s="6" t="s">
        <v>82</v>
      </c>
      <c r="AH184" s="6"/>
      <c r="AI184" s="6"/>
      <c r="AJ184" s="6"/>
      <c r="AK184" s="1"/>
      <c r="AL184"/>
      <c r="AM184" s="1">
        <v>1</v>
      </c>
      <c r="AN184" s="1">
        <f>VLOOKUP(S184,'breaks 2014'!$C$19:$H$317,3,FALSE)</f>
        <v>0</v>
      </c>
      <c r="AO184" s="1"/>
      <c r="AP184" s="1"/>
      <c r="AQ184" s="6" t="s">
        <v>810</v>
      </c>
      <c r="AR184" s="6" t="s">
        <v>84</v>
      </c>
      <c r="AS184" s="6" t="s">
        <v>752</v>
      </c>
      <c r="AT184" s="6" t="s">
        <v>85</v>
      </c>
      <c r="AU184" s="6" t="s">
        <v>121</v>
      </c>
      <c r="AV184" s="6" t="s">
        <v>87</v>
      </c>
      <c r="AW184" s="6"/>
      <c r="AX184" s="6"/>
      <c r="AY184" s="6"/>
      <c r="BQ184" s="100"/>
    </row>
    <row r="185" spans="1:69" ht="11.25" customHeight="1" x14ac:dyDescent="0.2">
      <c r="A185" s="4" t="str">
        <f>LEFT(IndicatorsTable[[#This Row],[INDICATOR_CODE]],IF(ISERROR(FIND(".",IndicatorsTable[[#This Row],[INDICATOR_CODE]],6)),FIND(".",IndicatorsTable[[#This Row],[INDICATOR_CODE]]),FIND(".",IndicatorsTable[[#This Row],[INDICATOR_CODE]],6))-1)</f>
        <v>PA1d</v>
      </c>
      <c r="B185" s="5" t="str">
        <f>RIGHT(IndicatorsTable[[#This Row],[INDICATOR_CODE]],LEN(IndicatorsTable[[#This Row],[INDICATOR_CODE]])-IF(ISERROR(FIND(".",IndicatorsTable[[#This Row],[INDICATOR_CODE]],6)),FIND(".",IndicatorsTable[[#This Row],[INDICATOR_CODE]]),FIND(".",IndicatorsTable[[#This Row],[INDICATOR_CODE]],6)))</f>
        <v>C6</v>
      </c>
      <c r="C185" s="5" t="str">
        <f>IF(LEFT(IndicatorsTable[[#This Row],[OS_NB_CODE]],1)="O","Overall",IF(LEFT(IndicatorsTable[[#This Row],[OS_NB_CODE]],1)="S","Subindicator",IF(IndicatorsTable[[#This Row],[IFMAIN]] ="Main","Main",IF(LEFT(IndicatorsTable[[#This Row],[OS_NB_CODE]],1)="C","Context",""))))</f>
        <v>Context</v>
      </c>
      <c r="D185" s="6" t="s">
        <v>89</v>
      </c>
      <c r="E185" s="6" t="str">
        <f>IF(IndicatorsTable[[#This Row],[OS_NB_CODE]]="O1",VLOOKUP(IndicatorsTable[[#This Row],[POLICY_CODE]],Table7[#All],2,FALSE),"")</f>
        <v/>
      </c>
      <c r="F185" s="6" t="str">
        <f>IF(IndicatorsTable[[#This Row],[OS_NB_CODE]]="O1",VLOOKUP(IndicatorsTable[[#This Row],[POLICY_CODE]],Table7[#All],3,FALSE),"")</f>
        <v/>
      </c>
      <c r="G185" s="6" t="s">
        <v>806</v>
      </c>
      <c r="H185" s="6" t="s">
        <v>91</v>
      </c>
      <c r="I185" s="6" t="str">
        <f>IndicatorsTable[[#This Row],[INDICATOR_CODE]]&amp;"."&amp;IndicatorsTable[[#This Row],[SUBPOLICY_CODE]]</f>
        <v>PA1d.C6.M</v>
      </c>
      <c r="J185" s="6"/>
      <c r="K185" s="6"/>
      <c r="L185" s="7">
        <f t="shared" si="4"/>
        <v>184</v>
      </c>
      <c r="M185" s="6" t="s">
        <v>71</v>
      </c>
      <c r="N185" s="7">
        <f t="shared" si="5"/>
        <v>184</v>
      </c>
      <c r="O185" s="6">
        <v>2</v>
      </c>
      <c r="P185" s="6" t="s">
        <v>72</v>
      </c>
      <c r="Q185" s="6" t="s">
        <v>811</v>
      </c>
      <c r="R185" s="6"/>
      <c r="S185" s="6" t="s">
        <v>812</v>
      </c>
      <c r="T185" s="6" t="s">
        <v>812</v>
      </c>
      <c r="U185" s="50"/>
      <c r="V185" s="6"/>
      <c r="W185" s="52"/>
      <c r="X185" s="6"/>
      <c r="Y185" s="6" t="s">
        <v>232</v>
      </c>
      <c r="Z185" s="8" t="s">
        <v>232</v>
      </c>
      <c r="AA185" s="6" t="s">
        <v>813</v>
      </c>
      <c r="AB185" s="6" t="s">
        <v>79</v>
      </c>
      <c r="AC185" s="6" t="s">
        <v>80</v>
      </c>
      <c r="AD185" s="6" t="s">
        <v>81</v>
      </c>
      <c r="AE185" s="6"/>
      <c r="AF185" s="6"/>
      <c r="AG185" s="6" t="s">
        <v>82</v>
      </c>
      <c r="AH185" s="6"/>
      <c r="AI185" s="6"/>
      <c r="AJ185" s="6"/>
      <c r="AK185" s="1"/>
      <c r="AL185"/>
      <c r="AM185" s="1">
        <v>1</v>
      </c>
      <c r="AN185" s="1">
        <f>VLOOKUP(S185,'breaks 2014'!$C$19:$H$317,3,FALSE)</f>
        <v>0</v>
      </c>
      <c r="AO185" s="1"/>
      <c r="AP185" s="1"/>
      <c r="AQ185" s="6" t="s">
        <v>810</v>
      </c>
      <c r="AR185" s="6" t="s">
        <v>84</v>
      </c>
      <c r="AS185" s="6" t="s">
        <v>752</v>
      </c>
      <c r="AT185" s="6" t="s">
        <v>98</v>
      </c>
      <c r="AU185" s="6" t="s">
        <v>121</v>
      </c>
      <c r="AV185" s="6" t="s">
        <v>87</v>
      </c>
      <c r="AW185" s="6"/>
      <c r="AX185" s="6"/>
      <c r="AY185" s="6"/>
      <c r="BQ185" s="100"/>
    </row>
    <row r="186" spans="1:69" ht="11.25" customHeight="1" x14ac:dyDescent="0.2">
      <c r="A186" s="4" t="str">
        <f>LEFT(IndicatorsTable[[#This Row],[INDICATOR_CODE]],IF(ISERROR(FIND(".",IndicatorsTable[[#This Row],[INDICATOR_CODE]],6)),FIND(".",IndicatorsTable[[#This Row],[INDICATOR_CODE]]),FIND(".",IndicatorsTable[[#This Row],[INDICATOR_CODE]],6))-1)</f>
        <v>PA1d</v>
      </c>
      <c r="B186" s="5" t="str">
        <f>RIGHT(IndicatorsTable[[#This Row],[INDICATOR_CODE]],LEN(IndicatorsTable[[#This Row],[INDICATOR_CODE]])-IF(ISERROR(FIND(".",IndicatorsTable[[#This Row],[INDICATOR_CODE]],6)),FIND(".",IndicatorsTable[[#This Row],[INDICATOR_CODE]]),FIND(".",IndicatorsTable[[#This Row],[INDICATOR_CODE]],6)))</f>
        <v>C6</v>
      </c>
      <c r="C186" s="5" t="str">
        <f>IF(LEFT(IndicatorsTable[[#This Row],[OS_NB_CODE]],1)="O","Overall",IF(LEFT(IndicatorsTable[[#This Row],[OS_NB_CODE]],1)="S","Subindicator",IF(IndicatorsTable[[#This Row],[IFMAIN]] ="Main","Main",IF(LEFT(IndicatorsTable[[#This Row],[OS_NB_CODE]],1)="C","Context",""))))</f>
        <v>Context</v>
      </c>
      <c r="D186" s="6" t="s">
        <v>89</v>
      </c>
      <c r="E186" s="6" t="str">
        <f>IF(IndicatorsTable[[#This Row],[OS_NB_CODE]]="O1",VLOOKUP(IndicatorsTable[[#This Row],[POLICY_CODE]],Table7[#All],2,FALSE),"")</f>
        <v/>
      </c>
      <c r="F186" s="6" t="str">
        <f>IF(IndicatorsTable[[#This Row],[OS_NB_CODE]]="O1",VLOOKUP(IndicatorsTable[[#This Row],[POLICY_CODE]],Table7[#All],3,FALSE),"")</f>
        <v/>
      </c>
      <c r="G186" s="6" t="s">
        <v>806</v>
      </c>
      <c r="H186" s="6" t="s">
        <v>99</v>
      </c>
      <c r="I186" s="6" t="str">
        <f>IndicatorsTable[[#This Row],[INDICATOR_CODE]]&amp;"."&amp;IndicatorsTable[[#This Row],[SUBPOLICY_CODE]]</f>
        <v>PA1d.C6.F</v>
      </c>
      <c r="J186" s="6"/>
      <c r="K186" s="6"/>
      <c r="L186" s="7">
        <f t="shared" si="4"/>
        <v>185</v>
      </c>
      <c r="M186" s="6" t="s">
        <v>71</v>
      </c>
      <c r="N186" s="7">
        <f t="shared" si="5"/>
        <v>185</v>
      </c>
      <c r="O186" s="6">
        <v>2</v>
      </c>
      <c r="P186" s="6" t="s">
        <v>72</v>
      </c>
      <c r="Q186" s="6" t="s">
        <v>814</v>
      </c>
      <c r="R186" s="6"/>
      <c r="S186" s="6" t="s">
        <v>815</v>
      </c>
      <c r="T186" s="6" t="s">
        <v>815</v>
      </c>
      <c r="U186" s="50"/>
      <c r="V186" s="6"/>
      <c r="W186" s="52"/>
      <c r="X186" s="6"/>
      <c r="Y186" s="6" t="s">
        <v>232</v>
      </c>
      <c r="Z186" s="8" t="s">
        <v>232</v>
      </c>
      <c r="AA186" s="6" t="s">
        <v>816</v>
      </c>
      <c r="AB186" s="6" t="s">
        <v>79</v>
      </c>
      <c r="AC186" s="6" t="s">
        <v>80</v>
      </c>
      <c r="AD186" s="6" t="s">
        <v>81</v>
      </c>
      <c r="AE186" s="6"/>
      <c r="AF186" s="6"/>
      <c r="AG186" s="6" t="s">
        <v>82</v>
      </c>
      <c r="AH186" s="6"/>
      <c r="AI186" s="6"/>
      <c r="AJ186" s="6"/>
      <c r="AK186" s="1"/>
      <c r="AL186"/>
      <c r="AM186" s="1">
        <v>1</v>
      </c>
      <c r="AN186" s="1">
        <f>VLOOKUP(S186,'breaks 2014'!$C$19:$H$317,3,FALSE)</f>
        <v>0</v>
      </c>
      <c r="AO186" s="1"/>
      <c r="AP186" s="1"/>
      <c r="AQ186" s="6" t="s">
        <v>810</v>
      </c>
      <c r="AR186" s="6" t="s">
        <v>84</v>
      </c>
      <c r="AS186" s="6" t="s">
        <v>752</v>
      </c>
      <c r="AT186" s="6" t="s">
        <v>104</v>
      </c>
      <c r="AU186" s="6" t="s">
        <v>121</v>
      </c>
      <c r="AV186" s="6" t="s">
        <v>87</v>
      </c>
      <c r="AW186" s="6"/>
      <c r="AX186" s="6"/>
      <c r="AY186" s="6"/>
      <c r="BQ186" s="100"/>
    </row>
    <row r="187" spans="1:69" ht="11.25" customHeight="1" x14ac:dyDescent="0.2">
      <c r="A187" s="4" t="str">
        <f>LEFT(IndicatorsTable[[#This Row],[INDICATOR_CODE]],IF(ISERROR(FIND(".",IndicatorsTable[[#This Row],[INDICATOR_CODE]],6)),FIND(".",IndicatorsTable[[#This Row],[INDICATOR_CODE]]),FIND(".",IndicatorsTable[[#This Row],[INDICATOR_CODE]],6))-1)</f>
        <v>PA2a</v>
      </c>
      <c r="B187" s="5" t="str">
        <f>RIGHT(IndicatorsTable[[#This Row],[INDICATOR_CODE]],LEN(IndicatorsTable[[#This Row],[INDICATOR_CODE]])-IF(ISERROR(FIND(".",IndicatorsTable[[#This Row],[INDICATOR_CODE]],6)),FIND(".",IndicatorsTable[[#This Row],[INDICATOR_CODE]]),FIND(".",IndicatorsTable[[#This Row],[INDICATOR_CODE]],6)))</f>
        <v>O1</v>
      </c>
      <c r="C187" s="5" t="str">
        <f>IF(LEFT(IndicatorsTable[[#This Row],[OS_NB_CODE]],1)="O","Overall",IF(LEFT(IndicatorsTable[[#This Row],[OS_NB_CODE]],1)="S","Subindicator",IF(IndicatorsTable[[#This Row],[IFMAIN]] ="Main","Main",IF(LEFT(IndicatorsTable[[#This Row],[OS_NB_CODE]],1)="C","Context",""))))</f>
        <v>Overall</v>
      </c>
      <c r="D187" s="6" t="s">
        <v>89</v>
      </c>
      <c r="E187" s="6" t="str">
        <f>IF(IndicatorsTable[[#This Row],[OS_NB_CODE]]="O1",VLOOKUP(IndicatorsTable[[#This Row],[POLICY_CODE]],Table7[#All],2,FALSE),"")</f>
        <v>Enhancing labour market functioning</v>
      </c>
      <c r="F187" s="6" t="str">
        <f>IF(IndicatorsTable[[#This Row],[OS_NB_CODE]]="O1",VLOOKUP(IndicatorsTable[[#This Row],[POLICY_CODE]],Table7[#All],3,FALSE),"")</f>
        <v xml:space="preserve">Combating segmentation </v>
      </c>
      <c r="G187" s="6" t="s">
        <v>817</v>
      </c>
      <c r="H187" s="6"/>
      <c r="I187" s="6" t="str">
        <f>IndicatorsTable[[#This Row],[INDICATOR_CODE]]&amp;"."&amp;IndicatorsTable[[#This Row],[SUBPOLICY_CODE]]</f>
        <v>PA2a.O1.</v>
      </c>
      <c r="J187" s="6" t="s">
        <v>818</v>
      </c>
      <c r="K187" s="6" t="s">
        <v>70</v>
      </c>
      <c r="L187" s="7">
        <f t="shared" si="4"/>
        <v>186</v>
      </c>
      <c r="M187" s="6" t="s">
        <v>71</v>
      </c>
      <c r="N187" s="7">
        <f t="shared" si="5"/>
        <v>186</v>
      </c>
      <c r="O187" s="6">
        <v>3</v>
      </c>
      <c r="P187" s="6" t="s">
        <v>72</v>
      </c>
      <c r="Q187" s="6" t="s">
        <v>819</v>
      </c>
      <c r="R187" s="6"/>
      <c r="S187" s="6" t="s">
        <v>820</v>
      </c>
      <c r="T187" s="6" t="s">
        <v>821</v>
      </c>
      <c r="U187" s="50"/>
      <c r="V187" s="6"/>
      <c r="W187" s="52"/>
      <c r="X187" s="6"/>
      <c r="Y187" s="6" t="s">
        <v>232</v>
      </c>
      <c r="Z187" s="8"/>
      <c r="AA187" s="6" t="s">
        <v>822</v>
      </c>
      <c r="AB187" s="6" t="s">
        <v>79</v>
      </c>
      <c r="AC187" s="6" t="s">
        <v>80</v>
      </c>
      <c r="AD187" s="6" t="s">
        <v>81</v>
      </c>
      <c r="AE187" s="6"/>
      <c r="AF187" s="6">
        <v>-3</v>
      </c>
      <c r="AG187" s="6" t="s">
        <v>82</v>
      </c>
      <c r="AH187" s="6"/>
      <c r="AI187" s="6"/>
      <c r="AJ187" s="6"/>
      <c r="AK187" s="1"/>
      <c r="AL187"/>
      <c r="AM187" s="1">
        <v>1</v>
      </c>
      <c r="AN187" s="1">
        <f>VLOOKUP(S187,'breaks 2014'!$C$19:$H$317,3,FALSE)</f>
        <v>0</v>
      </c>
      <c r="AO187" s="1"/>
      <c r="AP187" s="1"/>
      <c r="AQ187" s="6" t="s">
        <v>823</v>
      </c>
      <c r="AR187" s="6" t="s">
        <v>84</v>
      </c>
      <c r="AS187" s="6" t="s">
        <v>153</v>
      </c>
      <c r="AT187" s="6" t="s">
        <v>85</v>
      </c>
      <c r="AU187" s="6" t="s">
        <v>824</v>
      </c>
      <c r="AV187" s="6" t="s">
        <v>825</v>
      </c>
      <c r="AW187" s="6"/>
      <c r="AX187" s="6"/>
      <c r="AY187" s="6" t="s">
        <v>603</v>
      </c>
      <c r="AZ187" t="s">
        <v>826</v>
      </c>
      <c r="BA187" t="s">
        <v>143</v>
      </c>
      <c r="BB187" t="s">
        <v>689</v>
      </c>
      <c r="BC187" t="s">
        <v>827</v>
      </c>
      <c r="BD187" t="s">
        <v>828</v>
      </c>
      <c r="BQ187" s="100"/>
    </row>
    <row r="188" spans="1:69" ht="11.25" customHeight="1" x14ac:dyDescent="0.2">
      <c r="A188" s="4" t="str">
        <f>LEFT(IndicatorsTable[[#This Row],[INDICATOR_CODE]],IF(ISERROR(FIND(".",IndicatorsTable[[#This Row],[INDICATOR_CODE]],6)),FIND(".",IndicatorsTable[[#This Row],[INDICATOR_CODE]]),FIND(".",IndicatorsTable[[#This Row],[INDICATOR_CODE]],6))-1)</f>
        <v>PA2a</v>
      </c>
      <c r="B188" s="5" t="str">
        <f>RIGHT(IndicatorsTable[[#This Row],[INDICATOR_CODE]],LEN(IndicatorsTable[[#This Row],[INDICATOR_CODE]])-IF(ISERROR(FIND(".",IndicatorsTable[[#This Row],[INDICATOR_CODE]],6)),FIND(".",IndicatorsTable[[#This Row],[INDICATOR_CODE]]),FIND(".",IndicatorsTable[[#This Row],[INDICATOR_CODE]],6)))</f>
        <v>S1</v>
      </c>
      <c r="C188" s="5" t="str">
        <f>IF(LEFT(IndicatorsTable[[#This Row],[OS_NB_CODE]],1)="O","Overall",IF(LEFT(IndicatorsTable[[#This Row],[OS_NB_CODE]],1)="S","Subindicator",IF(IndicatorsTable[[#This Row],[IFMAIN]] ="Main","Main",IF(LEFT(IndicatorsTable[[#This Row],[OS_NB_CODE]],1)="C","Context",""))))</f>
        <v>Subindicator</v>
      </c>
      <c r="D188" s="6" t="s">
        <v>89</v>
      </c>
      <c r="E188" s="6" t="str">
        <f>IF(IndicatorsTable[[#This Row],[OS_NB_CODE]]="O1",VLOOKUP(IndicatorsTable[[#This Row],[POLICY_CODE]],Table7[#All],2,FALSE),"")</f>
        <v/>
      </c>
      <c r="F188" s="6" t="str">
        <f>IF(IndicatorsTable[[#This Row],[OS_NB_CODE]]="O1",VLOOKUP(IndicatorsTable[[#This Row],[POLICY_CODE]],Table7[#All],3,FALSE),"")</f>
        <v/>
      </c>
      <c r="G188" s="6" t="s">
        <v>829</v>
      </c>
      <c r="H188" s="6" t="s">
        <v>830</v>
      </c>
      <c r="I188" s="6" t="str">
        <f>IndicatorsTable[[#This Row],[INDICATOR_CODE]]&amp;"."&amp;IndicatorsTable[[#This Row],[SUBPOLICY_CODE]]</f>
        <v>PA2a.S1.Y15-24</v>
      </c>
      <c r="J188" s="6"/>
      <c r="K188" s="6"/>
      <c r="L188" s="7">
        <f t="shared" si="4"/>
        <v>187</v>
      </c>
      <c r="M188" s="6" t="s">
        <v>71</v>
      </c>
      <c r="N188" s="7">
        <f t="shared" si="5"/>
        <v>187</v>
      </c>
      <c r="O188" s="6">
        <v>3</v>
      </c>
      <c r="P188" s="6" t="s">
        <v>72</v>
      </c>
      <c r="Q188" s="6" t="s">
        <v>831</v>
      </c>
      <c r="R188" s="6"/>
      <c r="S188" s="6" t="s">
        <v>832</v>
      </c>
      <c r="T188" s="6" t="s">
        <v>833</v>
      </c>
      <c r="U188" s="50"/>
      <c r="V188" s="6"/>
      <c r="W188" s="52"/>
      <c r="X188" s="6"/>
      <c r="Y188" s="6" t="s">
        <v>232</v>
      </c>
      <c r="Z188" s="8" t="s">
        <v>77</v>
      </c>
      <c r="AA188" s="6" t="s">
        <v>834</v>
      </c>
      <c r="AB188" s="6" t="s">
        <v>79</v>
      </c>
      <c r="AC188" s="6" t="s">
        <v>80</v>
      </c>
      <c r="AD188" s="6" t="s">
        <v>81</v>
      </c>
      <c r="AE188" s="6"/>
      <c r="AF188" s="6">
        <v>-3</v>
      </c>
      <c r="AG188" s="6" t="s">
        <v>82</v>
      </c>
      <c r="AH188" s="6"/>
      <c r="AI188" s="6"/>
      <c r="AJ188" s="6"/>
      <c r="AK188" s="1"/>
      <c r="AL188"/>
      <c r="AM188" s="1">
        <v>1</v>
      </c>
      <c r="AN188" s="1">
        <f>VLOOKUP(S188,'breaks 2014'!$C$19:$H$317,3,FALSE)</f>
        <v>0</v>
      </c>
      <c r="AO188" s="1"/>
      <c r="AP188" s="1"/>
      <c r="AQ188" s="6" t="s">
        <v>823</v>
      </c>
      <c r="AR188" s="6" t="s">
        <v>84</v>
      </c>
      <c r="AS188" s="6" t="s">
        <v>163</v>
      </c>
      <c r="AT188" s="6" t="s">
        <v>85</v>
      </c>
      <c r="AU188" s="6" t="s">
        <v>824</v>
      </c>
      <c r="AV188" s="6" t="s">
        <v>825</v>
      </c>
      <c r="AW188" s="6"/>
      <c r="AX188" s="6"/>
      <c r="AY188" s="6"/>
      <c r="AZ188" t="s">
        <v>835</v>
      </c>
      <c r="BA188" t="s">
        <v>143</v>
      </c>
      <c r="BB188" t="s">
        <v>689</v>
      </c>
      <c r="BC188" t="s">
        <v>836</v>
      </c>
      <c r="BD188" t="s">
        <v>837</v>
      </c>
      <c r="BQ188" s="100"/>
    </row>
    <row r="189" spans="1:69" ht="11.25" customHeight="1" x14ac:dyDescent="0.2">
      <c r="A189" s="4" t="str">
        <f>LEFT(IndicatorsTable[[#This Row],[INDICATOR_CODE]],IF(ISERROR(FIND(".",IndicatorsTable[[#This Row],[INDICATOR_CODE]],6)),FIND(".",IndicatorsTable[[#This Row],[INDICATOR_CODE]]),FIND(".",IndicatorsTable[[#This Row],[INDICATOR_CODE]],6))-1)</f>
        <v>PA2a</v>
      </c>
      <c r="B189" s="5" t="str">
        <f>RIGHT(IndicatorsTable[[#This Row],[INDICATOR_CODE]],LEN(IndicatorsTable[[#This Row],[INDICATOR_CODE]])-IF(ISERROR(FIND(".",IndicatorsTable[[#This Row],[INDICATOR_CODE]],6)),FIND(".",IndicatorsTable[[#This Row],[INDICATOR_CODE]]),FIND(".",IndicatorsTable[[#This Row],[INDICATOR_CODE]],6)))</f>
        <v>S1</v>
      </c>
      <c r="C189" s="5" t="str">
        <f>IF(LEFT(IndicatorsTable[[#This Row],[OS_NB_CODE]],1)="O","Overall",IF(LEFT(IndicatorsTable[[#This Row],[OS_NB_CODE]],1)="S","Subindicator",IF(IndicatorsTable[[#This Row],[IFMAIN]] ="Main","Main",IF(LEFT(IndicatorsTable[[#This Row],[OS_NB_CODE]],1)="C","Context",""))))</f>
        <v>Subindicator</v>
      </c>
      <c r="D189" s="6" t="s">
        <v>89</v>
      </c>
      <c r="E189" s="6" t="str">
        <f>IF(IndicatorsTable[[#This Row],[OS_NB_CODE]]="O1",VLOOKUP(IndicatorsTable[[#This Row],[POLICY_CODE]],Table7[#All],2,FALSE),"")</f>
        <v/>
      </c>
      <c r="F189" s="6" t="str">
        <f>IF(IndicatorsTable[[#This Row],[OS_NB_CODE]]="O1",VLOOKUP(IndicatorsTable[[#This Row],[POLICY_CODE]],Table7[#All],3,FALSE),"")</f>
        <v/>
      </c>
      <c r="G189" s="6" t="s">
        <v>829</v>
      </c>
      <c r="H189" s="6" t="s">
        <v>838</v>
      </c>
      <c r="I189" s="6" t="str">
        <f>IndicatorsTable[[#This Row],[INDICATOR_CODE]]&amp;"."&amp;IndicatorsTable[[#This Row],[SUBPOLICY_CODE]]</f>
        <v>PA2a.S1.Y25-54</v>
      </c>
      <c r="J189" s="6"/>
      <c r="K189" s="6"/>
      <c r="L189" s="7">
        <f t="shared" si="4"/>
        <v>188</v>
      </c>
      <c r="M189" s="6" t="s">
        <v>71</v>
      </c>
      <c r="N189" s="7">
        <f t="shared" si="5"/>
        <v>188</v>
      </c>
      <c r="O189" s="6">
        <v>3</v>
      </c>
      <c r="P189" s="6" t="s">
        <v>72</v>
      </c>
      <c r="Q189" s="6" t="s">
        <v>839</v>
      </c>
      <c r="R189" s="6"/>
      <c r="S189" s="6" t="s">
        <v>840</v>
      </c>
      <c r="T189" s="6" t="s">
        <v>841</v>
      </c>
      <c r="U189" s="50"/>
      <c r="V189" s="6"/>
      <c r="W189" s="52"/>
      <c r="X189" s="6"/>
      <c r="Y189" s="6" t="s">
        <v>232</v>
      </c>
      <c r="Z189" s="8" t="s">
        <v>77</v>
      </c>
      <c r="AA189" s="6" t="s">
        <v>842</v>
      </c>
      <c r="AB189" s="6" t="s">
        <v>79</v>
      </c>
      <c r="AC189" s="6" t="s">
        <v>80</v>
      </c>
      <c r="AD189" s="6" t="s">
        <v>81</v>
      </c>
      <c r="AE189" s="6"/>
      <c r="AF189" s="6">
        <v>-3</v>
      </c>
      <c r="AG189" s="6" t="s">
        <v>82</v>
      </c>
      <c r="AH189" s="6"/>
      <c r="AI189" s="6"/>
      <c r="AJ189" s="6"/>
      <c r="AK189" s="1"/>
      <c r="AL189"/>
      <c r="AM189" s="1">
        <v>1</v>
      </c>
      <c r="AN189" s="1" t="str">
        <f>VLOOKUP(S189,'breaks 2014'!$C$19:$H$317,3,FALSE)</f>
        <v>no</v>
      </c>
      <c r="AO189" s="1"/>
      <c r="AP189" s="1"/>
      <c r="AQ189" t="s">
        <v>843</v>
      </c>
      <c r="AR189" s="6" t="s">
        <v>143</v>
      </c>
      <c r="AS189" s="6"/>
      <c r="AT189" s="6"/>
      <c r="AU189" s="6"/>
      <c r="AV189" s="6"/>
      <c r="AW189" s="6"/>
      <c r="AX189" s="6"/>
      <c r="AY189" s="6"/>
      <c r="AZ189" t="s">
        <v>843</v>
      </c>
      <c r="BA189" t="s">
        <v>84</v>
      </c>
      <c r="BB189" t="s">
        <v>844</v>
      </c>
      <c r="BC189" t="s">
        <v>3320</v>
      </c>
      <c r="BD189" t="s">
        <v>845</v>
      </c>
      <c r="BE189" t="s">
        <v>3321</v>
      </c>
      <c r="BF189" t="s">
        <v>846</v>
      </c>
      <c r="BG189" t="s">
        <v>3331</v>
      </c>
      <c r="BH189" t="s">
        <v>3332</v>
      </c>
      <c r="BQ189" s="100"/>
    </row>
    <row r="190" spans="1:69" ht="11.25" customHeight="1" x14ac:dyDescent="0.2">
      <c r="A190" s="4" t="str">
        <f>LEFT(IndicatorsTable[[#This Row],[INDICATOR_CODE]],IF(ISERROR(FIND(".",IndicatorsTable[[#This Row],[INDICATOR_CODE]],6)),FIND(".",IndicatorsTable[[#This Row],[INDICATOR_CODE]]),FIND(".",IndicatorsTable[[#This Row],[INDICATOR_CODE]],6))-1)</f>
        <v>PA2a</v>
      </c>
      <c r="B190" s="5" t="str">
        <f>RIGHT(IndicatorsTable[[#This Row],[INDICATOR_CODE]],LEN(IndicatorsTable[[#This Row],[INDICATOR_CODE]])-IF(ISERROR(FIND(".",IndicatorsTable[[#This Row],[INDICATOR_CODE]],6)),FIND(".",IndicatorsTable[[#This Row],[INDICATOR_CODE]]),FIND(".",IndicatorsTable[[#This Row],[INDICATOR_CODE]],6)))</f>
        <v>S1</v>
      </c>
      <c r="C190" s="5" t="str">
        <f>IF(LEFT(IndicatorsTable[[#This Row],[OS_NB_CODE]],1)="O","Overall",IF(LEFT(IndicatorsTable[[#This Row],[OS_NB_CODE]],1)="S","Subindicator",IF(IndicatorsTable[[#This Row],[IFMAIN]] ="Main","Main",IF(LEFT(IndicatorsTable[[#This Row],[OS_NB_CODE]],1)="C","Context",""))))</f>
        <v>Subindicator</v>
      </c>
      <c r="D190" s="6" t="s">
        <v>89</v>
      </c>
      <c r="E190" s="6" t="str">
        <f>IF(IndicatorsTable[[#This Row],[OS_NB_CODE]]="O1",VLOOKUP(IndicatorsTable[[#This Row],[POLICY_CODE]],Table7[#All],2,FALSE),"")</f>
        <v/>
      </c>
      <c r="F190" s="6" t="str">
        <f>IF(IndicatorsTable[[#This Row],[OS_NB_CODE]]="O1",VLOOKUP(IndicatorsTable[[#This Row],[POLICY_CODE]],Table7[#All],3,FALSE),"")</f>
        <v/>
      </c>
      <c r="G190" s="6" t="s">
        <v>829</v>
      </c>
      <c r="H190" s="6" t="s">
        <v>847</v>
      </c>
      <c r="I190" s="6" t="str">
        <f>IndicatorsTable[[#This Row],[INDICATOR_CODE]]&amp;"."&amp;IndicatorsTable[[#This Row],[SUBPOLICY_CODE]]</f>
        <v>PA2a.S1.Y55-64</v>
      </c>
      <c r="J190" s="6"/>
      <c r="K190" s="6"/>
      <c r="L190" s="7">
        <f t="shared" si="4"/>
        <v>189</v>
      </c>
      <c r="M190" s="6" t="s">
        <v>71</v>
      </c>
      <c r="N190" s="7">
        <f t="shared" si="5"/>
        <v>189</v>
      </c>
      <c r="O190" s="6">
        <v>3</v>
      </c>
      <c r="P190" s="6" t="s">
        <v>72</v>
      </c>
      <c r="Q190" s="6" t="s">
        <v>848</v>
      </c>
      <c r="R190" s="6"/>
      <c r="S190" s="6" t="s">
        <v>849</v>
      </c>
      <c r="T190" s="6" t="s">
        <v>850</v>
      </c>
      <c r="U190" s="50"/>
      <c r="V190" s="6"/>
      <c r="W190" s="52"/>
      <c r="X190" s="6"/>
      <c r="Y190" s="6" t="s">
        <v>232</v>
      </c>
      <c r="Z190" s="8" t="s">
        <v>77</v>
      </c>
      <c r="AA190" s="6" t="s">
        <v>851</v>
      </c>
      <c r="AB190" s="6" t="s">
        <v>79</v>
      </c>
      <c r="AC190" s="6" t="s">
        <v>80</v>
      </c>
      <c r="AD190" s="6" t="s">
        <v>81</v>
      </c>
      <c r="AE190" s="6"/>
      <c r="AF190" s="6">
        <v>-3</v>
      </c>
      <c r="AG190" s="6" t="s">
        <v>82</v>
      </c>
      <c r="AH190" s="6"/>
      <c r="AI190" s="6"/>
      <c r="AJ190" s="6"/>
      <c r="AK190" s="1"/>
      <c r="AL190"/>
      <c r="AM190" s="1">
        <v>1</v>
      </c>
      <c r="AN190" s="1">
        <f>VLOOKUP(S190,'breaks 2014'!$C$19:$H$317,3,FALSE)</f>
        <v>0</v>
      </c>
      <c r="AO190" s="1"/>
      <c r="AP190" s="1"/>
      <c r="AQ190" s="6" t="s">
        <v>823</v>
      </c>
      <c r="AR190" s="6" t="s">
        <v>84</v>
      </c>
      <c r="AS190" s="6" t="s">
        <v>111</v>
      </c>
      <c r="AT190" s="6" t="s">
        <v>85</v>
      </c>
      <c r="AU190" s="6" t="s">
        <v>824</v>
      </c>
      <c r="AV190" s="6" t="s">
        <v>825</v>
      </c>
      <c r="AW190" s="6"/>
      <c r="AX190" s="6"/>
      <c r="AY190" s="6"/>
      <c r="AZ190" t="s">
        <v>852</v>
      </c>
      <c r="BA190" t="s">
        <v>143</v>
      </c>
      <c r="BB190" t="s">
        <v>689</v>
      </c>
      <c r="BC190" t="s">
        <v>853</v>
      </c>
      <c r="BD190" t="s">
        <v>854</v>
      </c>
      <c r="BQ190" s="100"/>
    </row>
    <row r="191" spans="1:69" ht="11.25" customHeight="1" x14ac:dyDescent="0.2">
      <c r="A191" s="4" t="str">
        <f>LEFT(IndicatorsTable[[#This Row],[INDICATOR_CODE]],IF(ISERROR(FIND(".",IndicatorsTable[[#This Row],[INDICATOR_CODE]],6)),FIND(".",IndicatorsTable[[#This Row],[INDICATOR_CODE]]),FIND(".",IndicatorsTable[[#This Row],[INDICATOR_CODE]],6))-1)</f>
        <v>PA2a</v>
      </c>
      <c r="B191" s="5" t="str">
        <f>RIGHT(IndicatorsTable[[#This Row],[INDICATOR_CODE]],LEN(IndicatorsTable[[#This Row],[INDICATOR_CODE]])-IF(ISERROR(FIND(".",IndicatorsTable[[#This Row],[INDICATOR_CODE]],6)),FIND(".",IndicatorsTable[[#This Row],[INDICATOR_CODE]]),FIND(".",IndicatorsTable[[#This Row],[INDICATOR_CODE]],6)))</f>
        <v>S2</v>
      </c>
      <c r="C191" s="5" t="str">
        <f>IF(LEFT(IndicatorsTable[[#This Row],[OS_NB_CODE]],1)="O","Overall",IF(LEFT(IndicatorsTable[[#This Row],[OS_NB_CODE]],1)="S","Subindicator",IF(IndicatorsTable[[#This Row],[IFMAIN]] ="Main","Main",IF(LEFT(IndicatorsTable[[#This Row],[OS_NB_CODE]],1)="C","Context",""))))</f>
        <v>Subindicator</v>
      </c>
      <c r="D191" s="6" t="s">
        <v>89</v>
      </c>
      <c r="E191" s="6" t="str">
        <f>IF(IndicatorsTable[[#This Row],[OS_NB_CODE]]="O1",VLOOKUP(IndicatorsTable[[#This Row],[POLICY_CODE]],Table7[#All],2,FALSE),"")</f>
        <v/>
      </c>
      <c r="F191" s="6" t="str">
        <f>IF(IndicatorsTable[[#This Row],[OS_NB_CODE]]="O1",VLOOKUP(IndicatorsTable[[#This Row],[POLICY_CODE]],Table7[#All],3,FALSE),"")</f>
        <v/>
      </c>
      <c r="G191" s="6" t="s">
        <v>855</v>
      </c>
      <c r="H191" s="6" t="s">
        <v>91</v>
      </c>
      <c r="I191" s="6" t="str">
        <f>IndicatorsTable[[#This Row],[INDICATOR_CODE]]&amp;"."&amp;IndicatorsTable[[#This Row],[SUBPOLICY_CODE]]</f>
        <v>PA2a.S2.M</v>
      </c>
      <c r="J191" s="6"/>
      <c r="K191" s="6"/>
      <c r="L191" s="7">
        <f t="shared" si="4"/>
        <v>190</v>
      </c>
      <c r="M191" s="6" t="s">
        <v>71</v>
      </c>
      <c r="N191" s="7">
        <f t="shared" si="5"/>
        <v>190</v>
      </c>
      <c r="O191" s="6">
        <v>3</v>
      </c>
      <c r="P191" s="6" t="s">
        <v>72</v>
      </c>
      <c r="Q191" s="6" t="s">
        <v>856</v>
      </c>
      <c r="R191" s="6"/>
      <c r="S191" s="6" t="s">
        <v>857</v>
      </c>
      <c r="T191" s="6" t="s">
        <v>858</v>
      </c>
      <c r="U191" s="50"/>
      <c r="V191" s="6"/>
      <c r="W191" s="52"/>
      <c r="X191" s="6"/>
      <c r="Y191" s="6" t="s">
        <v>232</v>
      </c>
      <c r="Z191" s="8" t="s">
        <v>77</v>
      </c>
      <c r="AA191" s="6" t="s">
        <v>859</v>
      </c>
      <c r="AB191" s="6" t="s">
        <v>79</v>
      </c>
      <c r="AC191" s="6" t="s">
        <v>80</v>
      </c>
      <c r="AD191" s="6" t="s">
        <v>81</v>
      </c>
      <c r="AE191" s="6"/>
      <c r="AF191" s="6">
        <v>-3</v>
      </c>
      <c r="AG191" s="6" t="s">
        <v>82</v>
      </c>
      <c r="AH191" s="6"/>
      <c r="AI191" s="6"/>
      <c r="AJ191" s="6"/>
      <c r="AK191" s="1"/>
      <c r="AL191"/>
      <c r="AM191" s="1">
        <v>1</v>
      </c>
      <c r="AN191" s="1">
        <f>VLOOKUP(S191,'breaks 2014'!$C$19:$H$317,3,FALSE)</f>
        <v>0</v>
      </c>
      <c r="AO191" s="1"/>
      <c r="AP191" s="1"/>
      <c r="AQ191" s="6" t="s">
        <v>823</v>
      </c>
      <c r="AR191" s="6" t="s">
        <v>84</v>
      </c>
      <c r="AS191" s="6" t="s">
        <v>153</v>
      </c>
      <c r="AT191" s="6" t="s">
        <v>98</v>
      </c>
      <c r="AU191" s="6" t="s">
        <v>824</v>
      </c>
      <c r="AV191" s="6" t="s">
        <v>825</v>
      </c>
      <c r="AW191" s="6"/>
      <c r="AX191" s="6"/>
      <c r="AY191" s="6"/>
      <c r="AZ191" t="s">
        <v>860</v>
      </c>
      <c r="BA191" t="s">
        <v>143</v>
      </c>
      <c r="BB191" t="s">
        <v>689</v>
      </c>
      <c r="BC191" t="s">
        <v>861</v>
      </c>
      <c r="BD191" t="s">
        <v>862</v>
      </c>
      <c r="BQ191" s="100"/>
    </row>
    <row r="192" spans="1:69" ht="11.25" customHeight="1" x14ac:dyDescent="0.2">
      <c r="A192" s="4" t="str">
        <f>LEFT(IndicatorsTable[[#This Row],[INDICATOR_CODE]],IF(ISERROR(FIND(".",IndicatorsTable[[#This Row],[INDICATOR_CODE]],6)),FIND(".",IndicatorsTable[[#This Row],[INDICATOR_CODE]]),FIND(".",IndicatorsTable[[#This Row],[INDICATOR_CODE]],6))-1)</f>
        <v>PA2a</v>
      </c>
      <c r="B192" s="5" t="str">
        <f>RIGHT(IndicatorsTable[[#This Row],[INDICATOR_CODE]],LEN(IndicatorsTable[[#This Row],[INDICATOR_CODE]])-IF(ISERROR(FIND(".",IndicatorsTable[[#This Row],[INDICATOR_CODE]],6)),FIND(".",IndicatorsTable[[#This Row],[INDICATOR_CODE]]),FIND(".",IndicatorsTable[[#This Row],[INDICATOR_CODE]],6)))</f>
        <v>S2</v>
      </c>
      <c r="C192" s="5" t="str">
        <f>IF(LEFT(IndicatorsTable[[#This Row],[OS_NB_CODE]],1)="O","Overall",IF(LEFT(IndicatorsTable[[#This Row],[OS_NB_CODE]],1)="S","Subindicator",IF(IndicatorsTable[[#This Row],[IFMAIN]] ="Main","Main",IF(LEFT(IndicatorsTable[[#This Row],[OS_NB_CODE]],1)="C","Context",""))))</f>
        <v>Subindicator</v>
      </c>
      <c r="D192" s="6" t="s">
        <v>89</v>
      </c>
      <c r="E192" s="6" t="str">
        <f>IF(IndicatorsTable[[#This Row],[OS_NB_CODE]]="O1",VLOOKUP(IndicatorsTable[[#This Row],[POLICY_CODE]],Table7[#All],2,FALSE),"")</f>
        <v/>
      </c>
      <c r="F192" s="6" t="str">
        <f>IF(IndicatorsTable[[#This Row],[OS_NB_CODE]]="O1",VLOOKUP(IndicatorsTable[[#This Row],[POLICY_CODE]],Table7[#All],3,FALSE),"")</f>
        <v/>
      </c>
      <c r="G192" s="6" t="s">
        <v>855</v>
      </c>
      <c r="H192" s="6" t="s">
        <v>99</v>
      </c>
      <c r="I192" s="6" t="str">
        <f>IndicatorsTable[[#This Row],[INDICATOR_CODE]]&amp;"."&amp;IndicatorsTable[[#This Row],[SUBPOLICY_CODE]]</f>
        <v>PA2a.S2.F</v>
      </c>
      <c r="J192" s="6"/>
      <c r="K192" s="6"/>
      <c r="L192" s="7">
        <f t="shared" si="4"/>
        <v>191</v>
      </c>
      <c r="M192" s="6" t="s">
        <v>71</v>
      </c>
      <c r="N192" s="7">
        <f t="shared" si="5"/>
        <v>191</v>
      </c>
      <c r="O192" s="6">
        <v>3</v>
      </c>
      <c r="P192" s="6" t="s">
        <v>72</v>
      </c>
      <c r="Q192" s="6" t="s">
        <v>863</v>
      </c>
      <c r="R192" s="6"/>
      <c r="S192" s="6" t="s">
        <v>864</v>
      </c>
      <c r="T192" s="6" t="s">
        <v>865</v>
      </c>
      <c r="U192" s="50"/>
      <c r="V192" s="6"/>
      <c r="W192" s="52"/>
      <c r="X192" s="6"/>
      <c r="Y192" s="6" t="s">
        <v>232</v>
      </c>
      <c r="Z192" s="8" t="s">
        <v>77</v>
      </c>
      <c r="AA192" s="6" t="s">
        <v>866</v>
      </c>
      <c r="AB192" s="6" t="s">
        <v>79</v>
      </c>
      <c r="AC192" s="6" t="s">
        <v>80</v>
      </c>
      <c r="AD192" s="6" t="s">
        <v>81</v>
      </c>
      <c r="AE192" s="6"/>
      <c r="AF192" s="6">
        <v>-3</v>
      </c>
      <c r="AG192" s="6" t="s">
        <v>82</v>
      </c>
      <c r="AH192" s="6"/>
      <c r="AI192" s="6"/>
      <c r="AJ192" s="6"/>
      <c r="AK192" s="1"/>
      <c r="AL192"/>
      <c r="AM192" s="1">
        <v>1</v>
      </c>
      <c r="AN192" s="1">
        <f>VLOOKUP(S192,'breaks 2014'!$C$19:$H$317,3,FALSE)</f>
        <v>0</v>
      </c>
      <c r="AO192" s="1"/>
      <c r="AP192" s="1"/>
      <c r="AQ192" s="6" t="s">
        <v>823</v>
      </c>
      <c r="AR192" s="6" t="s">
        <v>84</v>
      </c>
      <c r="AS192" s="6" t="s">
        <v>153</v>
      </c>
      <c r="AT192" s="6" t="s">
        <v>104</v>
      </c>
      <c r="AU192" s="6" t="s">
        <v>824</v>
      </c>
      <c r="AV192" s="6" t="s">
        <v>825</v>
      </c>
      <c r="AW192" s="6"/>
      <c r="AX192" s="6"/>
      <c r="AY192" s="6"/>
      <c r="AZ192" t="s">
        <v>867</v>
      </c>
      <c r="BA192" t="s">
        <v>143</v>
      </c>
      <c r="BB192" t="s">
        <v>689</v>
      </c>
      <c r="BC192" t="s">
        <v>868</v>
      </c>
      <c r="BD192" t="s">
        <v>869</v>
      </c>
      <c r="BQ192" s="100"/>
    </row>
    <row r="193" spans="1:69" ht="11.25" customHeight="1" x14ac:dyDescent="0.2">
      <c r="A193" s="4" t="str">
        <f>LEFT(IndicatorsTable[[#This Row],[INDICATOR_CODE]],IF(ISERROR(FIND(".",IndicatorsTable[[#This Row],[INDICATOR_CODE]],6)),FIND(".",IndicatorsTable[[#This Row],[INDICATOR_CODE]]),FIND(".",IndicatorsTable[[#This Row],[INDICATOR_CODE]],6))-1)</f>
        <v>PA2a</v>
      </c>
      <c r="B193" s="5" t="str">
        <f>RIGHT(IndicatorsTable[[#This Row],[INDICATOR_CODE]],LEN(IndicatorsTable[[#This Row],[INDICATOR_CODE]])-IF(ISERROR(FIND(".",IndicatorsTable[[#This Row],[INDICATOR_CODE]],6)),FIND(".",IndicatorsTable[[#This Row],[INDICATOR_CODE]]),FIND(".",IndicatorsTable[[#This Row],[INDICATOR_CODE]],6)))</f>
        <v>S3</v>
      </c>
      <c r="C193" s="5" t="str">
        <f>IF(LEFT(IndicatorsTable[[#This Row],[OS_NB_CODE]],1)="O","Overall",IF(LEFT(IndicatorsTable[[#This Row],[OS_NB_CODE]],1)="S","Subindicator",IF(IndicatorsTable[[#This Row],[IFMAIN]] ="Main","Main",IF(LEFT(IndicatorsTable[[#This Row],[OS_NB_CODE]],1)="C","Context",""))))</f>
        <v>Subindicator</v>
      </c>
      <c r="D193" s="6" t="s">
        <v>89</v>
      </c>
      <c r="E193" s="6" t="str">
        <f>IF(IndicatorsTable[[#This Row],[OS_NB_CODE]]="O1",VLOOKUP(IndicatorsTable[[#This Row],[POLICY_CODE]],Table7[#All],2,FALSE),"")</f>
        <v/>
      </c>
      <c r="F193" s="6" t="str">
        <f>IF(IndicatorsTable[[#This Row],[OS_NB_CODE]]="O1",VLOOKUP(IndicatorsTable[[#This Row],[POLICY_CODE]],Table7[#All],3,FALSE),"")</f>
        <v/>
      </c>
      <c r="G193" s="6" t="s">
        <v>870</v>
      </c>
      <c r="H193" s="6"/>
      <c r="I193" s="6" t="str">
        <f>IndicatorsTable[[#This Row],[INDICATOR_CODE]]&amp;"."&amp;IndicatorsTable[[#This Row],[SUBPOLICY_CODE]]</f>
        <v>PA2a.S3.</v>
      </c>
      <c r="J193" s="6"/>
      <c r="K193" s="6"/>
      <c r="L193" s="7">
        <f t="shared" si="4"/>
        <v>192</v>
      </c>
      <c r="M193" s="6" t="s">
        <v>71</v>
      </c>
      <c r="N193" s="7">
        <f t="shared" si="5"/>
        <v>192</v>
      </c>
      <c r="O193" s="6">
        <v>3</v>
      </c>
      <c r="P193" s="6" t="s">
        <v>72</v>
      </c>
      <c r="Q193" s="6" t="s">
        <v>871</v>
      </c>
      <c r="R193" s="6"/>
      <c r="S193" s="6" t="s">
        <v>872</v>
      </c>
      <c r="T193" s="6" t="s">
        <v>873</v>
      </c>
      <c r="U193" s="50"/>
      <c r="V193" s="6"/>
      <c r="W193" s="52"/>
      <c r="X193" s="6"/>
      <c r="Y193" s="6" t="s">
        <v>232</v>
      </c>
      <c r="Z193" s="8" t="s">
        <v>77</v>
      </c>
      <c r="AA193" s="6" t="s">
        <v>822</v>
      </c>
      <c r="AB193" s="6" t="s">
        <v>79</v>
      </c>
      <c r="AC193" s="6" t="s">
        <v>80</v>
      </c>
      <c r="AD193" s="6" t="s">
        <v>81</v>
      </c>
      <c r="AE193" s="6"/>
      <c r="AF193" s="6">
        <v>-3</v>
      </c>
      <c r="AG193" s="6" t="s">
        <v>82</v>
      </c>
      <c r="AH193" s="6"/>
      <c r="AI193" s="6"/>
      <c r="AJ193" s="6"/>
      <c r="AK193" s="1"/>
      <c r="AL193"/>
      <c r="AM193" s="1">
        <v>1</v>
      </c>
      <c r="AN193" s="1">
        <f>VLOOKUP(S193,'breaks 2014'!$C$19:$H$317,3,FALSE)</f>
        <v>0</v>
      </c>
      <c r="AO193" s="1"/>
      <c r="AP193" s="1"/>
      <c r="AQ193" s="6" t="s">
        <v>874</v>
      </c>
      <c r="AR193" s="6" t="s">
        <v>84</v>
      </c>
      <c r="AS193" s="6" t="s">
        <v>85</v>
      </c>
      <c r="AT193" s="6" t="s">
        <v>121</v>
      </c>
      <c r="AU193" s="6" t="s">
        <v>153</v>
      </c>
      <c r="AV193" s="6" t="s">
        <v>152</v>
      </c>
      <c r="AW193" s="6"/>
      <c r="AX193" s="6"/>
      <c r="AY193" s="6"/>
      <c r="BQ193" s="100"/>
    </row>
    <row r="194" spans="1:69" ht="11.25" customHeight="1" x14ac:dyDescent="0.2">
      <c r="A194" s="4" t="str">
        <f>LEFT(IndicatorsTable[[#This Row],[INDICATOR_CODE]],IF(ISERROR(FIND(".",IndicatorsTable[[#This Row],[INDICATOR_CODE]],6)),FIND(".",IndicatorsTable[[#This Row],[INDICATOR_CODE]]),FIND(".",IndicatorsTable[[#This Row],[INDICATOR_CODE]],6))-1)</f>
        <v>PA2a</v>
      </c>
      <c r="B194" s="5" t="str">
        <f>RIGHT(IndicatorsTable[[#This Row],[INDICATOR_CODE]],LEN(IndicatorsTable[[#This Row],[INDICATOR_CODE]])-IF(ISERROR(FIND(".",IndicatorsTable[[#This Row],[INDICATOR_CODE]],6)),FIND(".",IndicatorsTable[[#This Row],[INDICATOR_CODE]]),FIND(".",IndicatorsTable[[#This Row],[INDICATOR_CODE]],6)))</f>
        <v>S4</v>
      </c>
      <c r="C194" s="5" t="str">
        <f>IF(LEFT(IndicatorsTable[[#This Row],[OS_NB_CODE]],1)="O","Overall",IF(LEFT(IndicatorsTable[[#This Row],[OS_NB_CODE]],1)="S","Subindicator",IF(IndicatorsTable[[#This Row],[IFMAIN]] ="Main","Main",IF(LEFT(IndicatorsTable[[#This Row],[OS_NB_CODE]],1)="C","Context",""))))</f>
        <v>Subindicator</v>
      </c>
      <c r="D194" s="6" t="s">
        <v>89</v>
      </c>
      <c r="E194" s="6" t="str">
        <f>IF(IndicatorsTable[[#This Row],[OS_NB_CODE]]="O1",VLOOKUP(IndicatorsTable[[#This Row],[POLICY_CODE]],Table7[#All],2,FALSE),"")</f>
        <v/>
      </c>
      <c r="F194" s="6" t="str">
        <f>IF(IndicatorsTable[[#This Row],[OS_NB_CODE]]="O1",VLOOKUP(IndicatorsTable[[#This Row],[POLICY_CODE]],Table7[#All],3,FALSE),"")</f>
        <v/>
      </c>
      <c r="G194" s="6" t="s">
        <v>875</v>
      </c>
      <c r="H194" s="6"/>
      <c r="I194" s="6" t="str">
        <f>IndicatorsTable[[#This Row],[INDICATOR_CODE]]&amp;"."&amp;IndicatorsTable[[#This Row],[SUBPOLICY_CODE]]</f>
        <v>PA2a.S4.</v>
      </c>
      <c r="J194" s="6"/>
      <c r="K194" s="6"/>
      <c r="L194" s="7">
        <f t="shared" si="4"/>
        <v>193</v>
      </c>
      <c r="M194" s="6" t="s">
        <v>71</v>
      </c>
      <c r="N194" s="7">
        <f t="shared" si="5"/>
        <v>193</v>
      </c>
      <c r="O194" s="6">
        <v>3</v>
      </c>
      <c r="P194" s="6" t="s">
        <v>72</v>
      </c>
      <c r="Q194" s="6" t="s">
        <v>876</v>
      </c>
      <c r="R194" s="6" t="s">
        <v>877</v>
      </c>
      <c r="S194" s="6" t="s">
        <v>876</v>
      </c>
      <c r="T194" s="6" t="s">
        <v>878</v>
      </c>
      <c r="U194" s="50"/>
      <c r="V194" s="6"/>
      <c r="W194" s="52"/>
      <c r="X194" s="6"/>
      <c r="Y194" s="6" t="s">
        <v>232</v>
      </c>
      <c r="Z194" s="8" t="s">
        <v>77</v>
      </c>
      <c r="AA194" s="6" t="s">
        <v>879</v>
      </c>
      <c r="AB194" s="6" t="s">
        <v>79</v>
      </c>
      <c r="AC194" s="6" t="s">
        <v>80</v>
      </c>
      <c r="AD194" s="6" t="s">
        <v>81</v>
      </c>
      <c r="AE194" s="6"/>
      <c r="AF194" s="6">
        <v>-3</v>
      </c>
      <c r="AG194" s="6" t="s">
        <v>82</v>
      </c>
      <c r="AH194" s="6"/>
      <c r="AI194" s="6"/>
      <c r="AJ194" s="6"/>
      <c r="AK194" s="1"/>
      <c r="AL194"/>
      <c r="AM194" s="1">
        <v>1</v>
      </c>
      <c r="AN194" s="1">
        <f>VLOOKUP(S194,'breaks 2014'!$C$19:$H$317,3,FALSE)</f>
        <v>0</v>
      </c>
      <c r="AO194" s="1"/>
      <c r="AP194" s="1"/>
      <c r="AQ194" s="6" t="s">
        <v>823</v>
      </c>
      <c r="AR194" s="6" t="s">
        <v>84</v>
      </c>
      <c r="AS194" s="6" t="s">
        <v>85</v>
      </c>
      <c r="AT194" s="6" t="s">
        <v>824</v>
      </c>
      <c r="AU194" s="6" t="s">
        <v>880</v>
      </c>
      <c r="AV194" s="6" t="s">
        <v>153</v>
      </c>
      <c r="AW194" s="6"/>
      <c r="AX194" s="6"/>
      <c r="AY194" s="6"/>
      <c r="BQ194" s="100"/>
    </row>
    <row r="195" spans="1:69" ht="11.25" customHeight="1" x14ac:dyDescent="0.2">
      <c r="A195" s="4" t="str">
        <f>LEFT(IndicatorsTable[[#This Row],[INDICATOR_CODE]],IF(ISERROR(FIND(".",IndicatorsTable[[#This Row],[INDICATOR_CODE]],6)),FIND(".",IndicatorsTable[[#This Row],[INDICATOR_CODE]]),FIND(".",IndicatorsTable[[#This Row],[INDICATOR_CODE]],6))-1)</f>
        <v>PA2a</v>
      </c>
      <c r="B195" s="5" t="str">
        <f>RIGHT(IndicatorsTable[[#This Row],[INDICATOR_CODE]],LEN(IndicatorsTable[[#This Row],[INDICATOR_CODE]])-IF(ISERROR(FIND(".",IndicatorsTable[[#This Row],[INDICATOR_CODE]],6)),FIND(".",IndicatorsTable[[#This Row],[INDICATOR_CODE]]),FIND(".",IndicatorsTable[[#This Row],[INDICATOR_CODE]],6)))</f>
        <v>S5</v>
      </c>
      <c r="C195" s="5" t="str">
        <f>IF(LEFT(IndicatorsTable[[#This Row],[OS_NB_CODE]],1)="O","Overall",IF(LEFT(IndicatorsTable[[#This Row],[OS_NB_CODE]],1)="S","Subindicator",IF(IndicatorsTable[[#This Row],[IFMAIN]] ="Main","Main",IF(LEFT(IndicatorsTable[[#This Row],[OS_NB_CODE]],1)="C","Context",""))))</f>
        <v>Subindicator</v>
      </c>
      <c r="D195" s="6" t="s">
        <v>89</v>
      </c>
      <c r="E195" s="6" t="str">
        <f>IF(IndicatorsTable[[#This Row],[OS_NB_CODE]]="O1",VLOOKUP(IndicatorsTable[[#This Row],[POLICY_CODE]],Table7[#All],2,FALSE),"")</f>
        <v/>
      </c>
      <c r="F195" s="6" t="str">
        <f>IF(IndicatorsTable[[#This Row],[OS_NB_CODE]]="O1",VLOOKUP(IndicatorsTable[[#This Row],[POLICY_CODE]],Table7[#All],3,FALSE),"")</f>
        <v/>
      </c>
      <c r="G195" s="6" t="s">
        <v>881</v>
      </c>
      <c r="H195" s="6"/>
      <c r="I195" s="6" t="str">
        <f>IndicatorsTable[[#This Row],[INDICATOR_CODE]]&amp;"."&amp;IndicatorsTable[[#This Row],[SUBPOLICY_CODE]]</f>
        <v>PA2a.S5.</v>
      </c>
      <c r="J195" s="6"/>
      <c r="K195" s="6"/>
      <c r="L195" s="7">
        <f t="shared" si="4"/>
        <v>194</v>
      </c>
      <c r="M195" s="6" t="s">
        <v>71</v>
      </c>
      <c r="N195" s="7">
        <f t="shared" si="5"/>
        <v>194</v>
      </c>
      <c r="O195" s="6">
        <v>3</v>
      </c>
      <c r="P195" s="6" t="s">
        <v>72</v>
      </c>
      <c r="Q195" s="6" t="s">
        <v>882</v>
      </c>
      <c r="R195" s="6"/>
      <c r="S195" s="6" t="s">
        <v>883</v>
      </c>
      <c r="T195" s="6" t="s">
        <v>884</v>
      </c>
      <c r="U195" s="50"/>
      <c r="V195" s="6"/>
      <c r="W195" s="52"/>
      <c r="X195" s="6"/>
      <c r="Y195" s="6" t="s">
        <v>77</v>
      </c>
      <c r="Z195" s="8" t="s">
        <v>232</v>
      </c>
      <c r="AA195" s="6" t="s">
        <v>885</v>
      </c>
      <c r="AB195" s="6" t="s">
        <v>79</v>
      </c>
      <c r="AC195" s="6" t="s">
        <v>80</v>
      </c>
      <c r="AD195" s="6" t="s">
        <v>81</v>
      </c>
      <c r="AE195" s="6"/>
      <c r="AF195" s="6">
        <v>-3</v>
      </c>
      <c r="AG195" s="6" t="s">
        <v>629</v>
      </c>
      <c r="AH195" s="6"/>
      <c r="AI195" s="6"/>
      <c r="AJ195" s="6"/>
      <c r="AK195" s="1"/>
      <c r="AM195" s="1">
        <v>1</v>
      </c>
      <c r="AN195" s="1" t="e">
        <f>VLOOKUP(S195,'breaks 2014'!$C$19:$H$317,3,FALSE)</f>
        <v>#N/A</v>
      </c>
      <c r="AO195" s="1"/>
      <c r="AP195" s="1"/>
      <c r="AQ195" s="6" t="s">
        <v>886</v>
      </c>
      <c r="AR195" s="6" t="s">
        <v>84</v>
      </c>
      <c r="AS195" s="6" t="s">
        <v>85</v>
      </c>
      <c r="AT195" s="6" t="s">
        <v>887</v>
      </c>
      <c r="AU195" s="6" t="s">
        <v>888</v>
      </c>
      <c r="AV195" s="6"/>
      <c r="AW195" s="6"/>
      <c r="AX195" s="6"/>
      <c r="AY195" s="6"/>
      <c r="BQ195" s="100"/>
    </row>
    <row r="196" spans="1:69" ht="11.25" customHeight="1" x14ac:dyDescent="0.2">
      <c r="A196" s="4" t="str">
        <f>LEFT(IndicatorsTable[[#This Row],[INDICATOR_CODE]],IF(ISERROR(FIND(".",IndicatorsTable[[#This Row],[INDICATOR_CODE]],6)),FIND(".",IndicatorsTable[[#This Row],[INDICATOR_CODE]]),FIND(".",IndicatorsTable[[#This Row],[INDICATOR_CODE]],6))-1)</f>
        <v>PA2a</v>
      </c>
      <c r="B196" s="5" t="str">
        <f>RIGHT(IndicatorsTable[[#This Row],[INDICATOR_CODE]],LEN(IndicatorsTable[[#This Row],[INDICATOR_CODE]])-IF(ISERROR(FIND(".",IndicatorsTable[[#This Row],[INDICATOR_CODE]],6)),FIND(".",IndicatorsTable[[#This Row],[INDICATOR_CODE]]),FIND(".",IndicatorsTable[[#This Row],[INDICATOR_CODE]],6)))</f>
        <v>S6</v>
      </c>
      <c r="C196" s="5" t="str">
        <f>IF(LEFT(IndicatorsTable[[#This Row],[OS_NB_CODE]],1)="O","Overall",IF(LEFT(IndicatorsTable[[#This Row],[OS_NB_CODE]],1)="S","Subindicator",IF(IndicatorsTable[[#This Row],[IFMAIN]] ="Main","Main",IF(LEFT(IndicatorsTable[[#This Row],[OS_NB_CODE]],1)="C","Context",""))))</f>
        <v>Subindicator</v>
      </c>
      <c r="D196" s="6" t="s">
        <v>89</v>
      </c>
      <c r="E196" s="6" t="str">
        <f>IF(IndicatorsTable[[#This Row],[OS_NB_CODE]]="O1",VLOOKUP(IndicatorsTable[[#This Row],[POLICY_CODE]],Table7[#All],2,FALSE),"")</f>
        <v/>
      </c>
      <c r="F196" s="6" t="str">
        <f>IF(IndicatorsTable[[#This Row],[OS_NB_CODE]]="O1",VLOOKUP(IndicatorsTable[[#This Row],[POLICY_CODE]],Table7[#All],3,FALSE),"")</f>
        <v/>
      </c>
      <c r="G196" s="6" t="s">
        <v>889</v>
      </c>
      <c r="H196" s="6" t="s">
        <v>227</v>
      </c>
      <c r="I196" s="6" t="str">
        <f>IndicatorsTable[[#This Row],[INDICATOR_CODE]]&amp;"."&amp;IndicatorsTable[[#This Row],[SUBPOLICY_CODE]]</f>
        <v>PA2a.S6.T</v>
      </c>
      <c r="J196" s="6"/>
      <c r="K196" s="6"/>
      <c r="L196" s="7">
        <f t="shared" si="4"/>
        <v>195</v>
      </c>
      <c r="M196" s="6" t="s">
        <v>71</v>
      </c>
      <c r="N196" s="7">
        <f t="shared" si="5"/>
        <v>195</v>
      </c>
      <c r="O196" s="6">
        <v>3</v>
      </c>
      <c r="P196" s="6" t="s">
        <v>72</v>
      </c>
      <c r="Q196" s="6" t="s">
        <v>890</v>
      </c>
      <c r="R196" s="6"/>
      <c r="S196" s="6" t="s">
        <v>891</v>
      </c>
      <c r="T196" s="6" t="s">
        <v>892</v>
      </c>
      <c r="U196" s="50"/>
      <c r="V196" s="6"/>
      <c r="W196" s="52"/>
      <c r="X196" s="6"/>
      <c r="Y196" s="6" t="s">
        <v>77</v>
      </c>
      <c r="Z196" s="8" t="s">
        <v>232</v>
      </c>
      <c r="AA196" s="6" t="s">
        <v>893</v>
      </c>
      <c r="AB196" s="6" t="s">
        <v>79</v>
      </c>
      <c r="AC196" s="6" t="s">
        <v>80</v>
      </c>
      <c r="AD196" s="6" t="s">
        <v>81</v>
      </c>
      <c r="AE196" s="6"/>
      <c r="AF196" s="6">
        <v>-3</v>
      </c>
      <c r="AG196" s="6" t="s">
        <v>82</v>
      </c>
      <c r="AH196" s="6"/>
      <c r="AI196" s="6"/>
      <c r="AJ196" s="6"/>
      <c r="AK196" s="1"/>
      <c r="AL196"/>
      <c r="AM196" s="1">
        <v>1</v>
      </c>
      <c r="AN196" s="1">
        <f>VLOOKUP(S196,'breaks 2014'!$C$19:$H$317,3,FALSE)</f>
        <v>0</v>
      </c>
      <c r="AO196" s="1"/>
      <c r="AP196" s="1"/>
      <c r="AQ196" s="6" t="s">
        <v>823</v>
      </c>
      <c r="AR196" s="6" t="s">
        <v>84</v>
      </c>
      <c r="AS196" s="6" t="s">
        <v>85</v>
      </c>
      <c r="AT196" s="6" t="s">
        <v>894</v>
      </c>
      <c r="AU196" s="6" t="s">
        <v>880</v>
      </c>
      <c r="AV196" s="6" t="s">
        <v>153</v>
      </c>
      <c r="AW196" s="6"/>
      <c r="AX196" s="6"/>
      <c r="AY196" s="6"/>
      <c r="BQ196" s="100"/>
    </row>
    <row r="197" spans="1:69" ht="11.25" customHeight="1" x14ac:dyDescent="0.2">
      <c r="A197" s="4" t="str">
        <f>LEFT(IndicatorsTable[[#This Row],[INDICATOR_CODE]],IF(ISERROR(FIND(".",IndicatorsTable[[#This Row],[INDICATOR_CODE]],6)),FIND(".",IndicatorsTable[[#This Row],[INDICATOR_CODE]]),FIND(".",IndicatorsTable[[#This Row],[INDICATOR_CODE]],6))-1)</f>
        <v>PA2a</v>
      </c>
      <c r="B197" s="5" t="str">
        <f>RIGHT(IndicatorsTable[[#This Row],[INDICATOR_CODE]],LEN(IndicatorsTable[[#This Row],[INDICATOR_CODE]])-IF(ISERROR(FIND(".",IndicatorsTable[[#This Row],[INDICATOR_CODE]],6)),FIND(".",IndicatorsTable[[#This Row],[INDICATOR_CODE]]),FIND(".",IndicatorsTable[[#This Row],[INDICATOR_CODE]],6)))</f>
        <v>S6</v>
      </c>
      <c r="C197" s="5" t="str">
        <f>IF(LEFT(IndicatorsTable[[#This Row],[OS_NB_CODE]],1)="O","Overall",IF(LEFT(IndicatorsTable[[#This Row],[OS_NB_CODE]],1)="S","Subindicator",IF(IndicatorsTable[[#This Row],[IFMAIN]] ="Main","Main",IF(LEFT(IndicatorsTable[[#This Row],[OS_NB_CODE]],1)="C","Context",""))))</f>
        <v>Subindicator</v>
      </c>
      <c r="D197" s="6" t="s">
        <v>89</v>
      </c>
      <c r="E197" s="6" t="str">
        <f>IF(IndicatorsTable[[#This Row],[OS_NB_CODE]]="O1",VLOOKUP(IndicatorsTable[[#This Row],[POLICY_CODE]],Table7[#All],2,FALSE),"")</f>
        <v/>
      </c>
      <c r="F197" s="6" t="str">
        <f>IF(IndicatorsTable[[#This Row],[OS_NB_CODE]]="O1",VLOOKUP(IndicatorsTable[[#This Row],[POLICY_CODE]],Table7[#All],3,FALSE),"")</f>
        <v/>
      </c>
      <c r="G197" s="6" t="s">
        <v>889</v>
      </c>
      <c r="H197" s="6" t="s">
        <v>830</v>
      </c>
      <c r="I197" s="6" t="str">
        <f>IndicatorsTable[[#This Row],[INDICATOR_CODE]]&amp;"."&amp;IndicatorsTable[[#This Row],[SUBPOLICY_CODE]]</f>
        <v>PA2a.S6.Y15-24</v>
      </c>
      <c r="J197" s="6"/>
      <c r="K197" s="6"/>
      <c r="L197" s="7">
        <f t="shared" si="4"/>
        <v>196</v>
      </c>
      <c r="M197" s="6" t="s">
        <v>71</v>
      </c>
      <c r="N197" s="7">
        <f t="shared" si="5"/>
        <v>196</v>
      </c>
      <c r="O197" s="6">
        <v>3</v>
      </c>
      <c r="P197" s="6" t="s">
        <v>72</v>
      </c>
      <c r="Q197" s="6" t="s">
        <v>895</v>
      </c>
      <c r="R197" s="6"/>
      <c r="S197" s="6" t="s">
        <v>896</v>
      </c>
      <c r="T197" s="6" t="s">
        <v>897</v>
      </c>
      <c r="U197" s="50"/>
      <c r="V197" s="6"/>
      <c r="W197" s="52"/>
      <c r="X197" s="6"/>
      <c r="Y197" s="6" t="s">
        <v>77</v>
      </c>
      <c r="Z197" s="8" t="s">
        <v>232</v>
      </c>
      <c r="AA197" s="6" t="s">
        <v>898</v>
      </c>
      <c r="AB197" s="6" t="s">
        <v>79</v>
      </c>
      <c r="AC197" s="6" t="s">
        <v>80</v>
      </c>
      <c r="AD197" s="6" t="s">
        <v>81</v>
      </c>
      <c r="AE197" s="6"/>
      <c r="AF197" s="6">
        <v>-3</v>
      </c>
      <c r="AG197" s="6" t="s">
        <v>82</v>
      </c>
      <c r="AH197" s="6"/>
      <c r="AI197" s="6"/>
      <c r="AJ197" s="6"/>
      <c r="AK197" s="1"/>
      <c r="AL197"/>
      <c r="AM197" s="1">
        <v>1</v>
      </c>
      <c r="AN197" s="1">
        <f>VLOOKUP(S197,'breaks 2014'!$C$19:$H$317,3,FALSE)</f>
        <v>0</v>
      </c>
      <c r="AO197" s="1"/>
      <c r="AP197" s="1"/>
      <c r="AQ197" s="6" t="s">
        <v>823</v>
      </c>
      <c r="AR197" s="6" t="s">
        <v>84</v>
      </c>
      <c r="AS197" s="6" t="s">
        <v>85</v>
      </c>
      <c r="AT197" s="6" t="s">
        <v>894</v>
      </c>
      <c r="AU197" s="6" t="s">
        <v>880</v>
      </c>
      <c r="AV197" s="6" t="s">
        <v>163</v>
      </c>
      <c r="AW197" s="6"/>
      <c r="AX197" s="6"/>
      <c r="AY197" s="6"/>
      <c r="BQ197" s="100"/>
    </row>
    <row r="198" spans="1:69" ht="11.25" customHeight="1" x14ac:dyDescent="0.2">
      <c r="A198" s="4" t="str">
        <f>LEFT(IndicatorsTable[[#This Row],[INDICATOR_CODE]],IF(ISERROR(FIND(".",IndicatorsTable[[#This Row],[INDICATOR_CODE]],6)),FIND(".",IndicatorsTable[[#This Row],[INDICATOR_CODE]]),FIND(".",IndicatorsTable[[#This Row],[INDICATOR_CODE]],6))-1)</f>
        <v>PA2a</v>
      </c>
      <c r="B198" s="5" t="str">
        <f>RIGHT(IndicatorsTable[[#This Row],[INDICATOR_CODE]],LEN(IndicatorsTable[[#This Row],[INDICATOR_CODE]])-IF(ISERROR(FIND(".",IndicatorsTable[[#This Row],[INDICATOR_CODE]],6)),FIND(".",IndicatorsTable[[#This Row],[INDICATOR_CODE]]),FIND(".",IndicatorsTable[[#This Row],[INDICATOR_CODE]],6)))</f>
        <v>S6</v>
      </c>
      <c r="C198" s="5" t="str">
        <f>IF(LEFT(IndicatorsTable[[#This Row],[OS_NB_CODE]],1)="O","Overall",IF(LEFT(IndicatorsTable[[#This Row],[OS_NB_CODE]],1)="S","Subindicator",IF(IndicatorsTable[[#This Row],[IFMAIN]] ="Main","Main",IF(LEFT(IndicatorsTable[[#This Row],[OS_NB_CODE]],1)="C","Context",""))))</f>
        <v>Subindicator</v>
      </c>
      <c r="D198" s="6" t="s">
        <v>89</v>
      </c>
      <c r="E198" s="6" t="str">
        <f>IF(IndicatorsTable[[#This Row],[OS_NB_CODE]]="O1",VLOOKUP(IndicatorsTable[[#This Row],[POLICY_CODE]],Table7[#All],2,FALSE),"")</f>
        <v/>
      </c>
      <c r="F198" s="6" t="str">
        <f>IF(IndicatorsTable[[#This Row],[OS_NB_CODE]]="O1",VLOOKUP(IndicatorsTable[[#This Row],[POLICY_CODE]],Table7[#All],3,FALSE),"")</f>
        <v/>
      </c>
      <c r="G198" s="6" t="s">
        <v>889</v>
      </c>
      <c r="H198" s="6" t="s">
        <v>91</v>
      </c>
      <c r="I198" s="6" t="str">
        <f>IndicatorsTable[[#This Row],[INDICATOR_CODE]]&amp;"."&amp;IndicatorsTable[[#This Row],[SUBPOLICY_CODE]]</f>
        <v>PA2a.S6.M</v>
      </c>
      <c r="J198" s="6"/>
      <c r="K198" s="6"/>
      <c r="L198" s="7">
        <f t="shared" si="4"/>
        <v>197</v>
      </c>
      <c r="M198" s="6" t="s">
        <v>71</v>
      </c>
      <c r="N198" s="7">
        <f t="shared" si="5"/>
        <v>197</v>
      </c>
      <c r="O198" s="6">
        <v>3</v>
      </c>
      <c r="P198" s="6" t="s">
        <v>72</v>
      </c>
      <c r="Q198" s="6" t="s">
        <v>899</v>
      </c>
      <c r="R198" s="6"/>
      <c r="S198" s="6" t="s">
        <v>900</v>
      </c>
      <c r="T198" s="6" t="s">
        <v>901</v>
      </c>
      <c r="U198" s="50"/>
      <c r="V198" s="6"/>
      <c r="W198" s="52"/>
      <c r="X198" s="6"/>
      <c r="Y198" s="6" t="s">
        <v>77</v>
      </c>
      <c r="Z198" s="8" t="s">
        <v>232</v>
      </c>
      <c r="AA198" s="6" t="s">
        <v>902</v>
      </c>
      <c r="AB198" s="6" t="s">
        <v>79</v>
      </c>
      <c r="AC198" s="6" t="s">
        <v>80</v>
      </c>
      <c r="AD198" s="6" t="s">
        <v>81</v>
      </c>
      <c r="AE198" s="6"/>
      <c r="AF198" s="6">
        <v>-3</v>
      </c>
      <c r="AG198" s="6" t="s">
        <v>82</v>
      </c>
      <c r="AH198" s="6"/>
      <c r="AI198" s="6"/>
      <c r="AJ198" s="6"/>
      <c r="AK198" s="1"/>
      <c r="AL198"/>
      <c r="AM198" s="1">
        <v>1</v>
      </c>
      <c r="AN198" s="1">
        <f>VLOOKUP(S198,'breaks 2014'!$C$19:$H$317,3,FALSE)</f>
        <v>0</v>
      </c>
      <c r="AO198" s="1"/>
      <c r="AP198" s="1"/>
      <c r="AQ198" s="6" t="s">
        <v>823</v>
      </c>
      <c r="AR198" s="6" t="s">
        <v>84</v>
      </c>
      <c r="AS198" s="6" t="s">
        <v>98</v>
      </c>
      <c r="AT198" s="6" t="s">
        <v>894</v>
      </c>
      <c r="AU198" s="6" t="s">
        <v>880</v>
      </c>
      <c r="AV198" s="6" t="s">
        <v>153</v>
      </c>
      <c r="AW198" s="6"/>
      <c r="AX198" s="6"/>
      <c r="AY198" s="6"/>
      <c r="BQ198" s="100"/>
    </row>
    <row r="199" spans="1:69" ht="11.25" customHeight="1" x14ac:dyDescent="0.2">
      <c r="A199" s="4" t="str">
        <f>LEFT(IndicatorsTable[[#This Row],[INDICATOR_CODE]],IF(ISERROR(FIND(".",IndicatorsTable[[#This Row],[INDICATOR_CODE]],6)),FIND(".",IndicatorsTable[[#This Row],[INDICATOR_CODE]]),FIND(".",IndicatorsTable[[#This Row],[INDICATOR_CODE]],6))-1)</f>
        <v>PA2a</v>
      </c>
      <c r="B199" s="5" t="str">
        <f>RIGHT(IndicatorsTable[[#This Row],[INDICATOR_CODE]],LEN(IndicatorsTable[[#This Row],[INDICATOR_CODE]])-IF(ISERROR(FIND(".",IndicatorsTable[[#This Row],[INDICATOR_CODE]],6)),FIND(".",IndicatorsTable[[#This Row],[INDICATOR_CODE]]),FIND(".",IndicatorsTable[[#This Row],[INDICATOR_CODE]],6)))</f>
        <v>S6</v>
      </c>
      <c r="C199" s="5" t="str">
        <f>IF(LEFT(IndicatorsTable[[#This Row],[OS_NB_CODE]],1)="O","Overall",IF(LEFT(IndicatorsTable[[#This Row],[OS_NB_CODE]],1)="S","Subindicator",IF(IndicatorsTable[[#This Row],[IFMAIN]] ="Main","Main",IF(LEFT(IndicatorsTable[[#This Row],[OS_NB_CODE]],1)="C","Context",""))))</f>
        <v>Subindicator</v>
      </c>
      <c r="D199" s="6" t="s">
        <v>89</v>
      </c>
      <c r="E199" s="6" t="str">
        <f>IF(IndicatorsTable[[#This Row],[OS_NB_CODE]]="O1",VLOOKUP(IndicatorsTable[[#This Row],[POLICY_CODE]],Table7[#All],2,FALSE),"")</f>
        <v/>
      </c>
      <c r="F199" s="6" t="str">
        <f>IF(IndicatorsTable[[#This Row],[OS_NB_CODE]]="O1",VLOOKUP(IndicatorsTable[[#This Row],[POLICY_CODE]],Table7[#All],3,FALSE),"")</f>
        <v/>
      </c>
      <c r="G199" s="6" t="s">
        <v>889</v>
      </c>
      <c r="H199" s="6" t="s">
        <v>99</v>
      </c>
      <c r="I199" s="6" t="str">
        <f>IndicatorsTable[[#This Row],[INDICATOR_CODE]]&amp;"."&amp;IndicatorsTable[[#This Row],[SUBPOLICY_CODE]]</f>
        <v>PA2a.S6.F</v>
      </c>
      <c r="J199" s="6"/>
      <c r="K199" s="6"/>
      <c r="L199" s="7">
        <f t="shared" ref="L199:L262" si="6">L198+1</f>
        <v>198</v>
      </c>
      <c r="M199" s="6" t="s">
        <v>71</v>
      </c>
      <c r="N199" s="7">
        <f t="shared" ref="N199:N262" si="7">N198+1</f>
        <v>198</v>
      </c>
      <c r="O199" s="6">
        <v>3</v>
      </c>
      <c r="P199" s="6" t="s">
        <v>72</v>
      </c>
      <c r="Q199" s="6" t="s">
        <v>903</v>
      </c>
      <c r="R199" s="6"/>
      <c r="S199" s="6" t="s">
        <v>904</v>
      </c>
      <c r="T199" s="6" t="s">
        <v>905</v>
      </c>
      <c r="U199" s="50"/>
      <c r="V199" s="6"/>
      <c r="W199" s="52"/>
      <c r="X199" s="6"/>
      <c r="Y199" s="6" t="s">
        <v>77</v>
      </c>
      <c r="Z199" s="8" t="s">
        <v>232</v>
      </c>
      <c r="AA199" s="6" t="s">
        <v>906</v>
      </c>
      <c r="AB199" s="6" t="s">
        <v>79</v>
      </c>
      <c r="AC199" s="6" t="s">
        <v>80</v>
      </c>
      <c r="AD199" s="6" t="s">
        <v>81</v>
      </c>
      <c r="AE199" s="6"/>
      <c r="AF199" s="6">
        <v>-3</v>
      </c>
      <c r="AG199" s="6" t="s">
        <v>82</v>
      </c>
      <c r="AH199" s="6"/>
      <c r="AI199" s="6"/>
      <c r="AJ199" s="6"/>
      <c r="AK199" s="1"/>
      <c r="AL199"/>
      <c r="AM199" s="1">
        <v>1</v>
      </c>
      <c r="AN199" s="1">
        <f>VLOOKUP(S199,'breaks 2014'!$C$19:$H$317,3,FALSE)</f>
        <v>0</v>
      </c>
      <c r="AO199" s="1"/>
      <c r="AP199" s="1"/>
      <c r="AQ199" s="6" t="s">
        <v>823</v>
      </c>
      <c r="AR199" s="6" t="s">
        <v>84</v>
      </c>
      <c r="AS199" s="6" t="s">
        <v>104</v>
      </c>
      <c r="AT199" s="6" t="s">
        <v>894</v>
      </c>
      <c r="AU199" s="6" t="s">
        <v>880</v>
      </c>
      <c r="AV199" s="6" t="s">
        <v>153</v>
      </c>
      <c r="AW199" s="6"/>
      <c r="AX199" s="6"/>
      <c r="AY199" s="6"/>
      <c r="BQ199" s="100"/>
    </row>
    <row r="200" spans="1:69" s="3" customFormat="1" ht="11.25" customHeight="1" x14ac:dyDescent="0.2">
      <c r="A200" s="4" t="str">
        <f>LEFT(IndicatorsTable[[#This Row],[INDICATOR_CODE]],IF(ISERROR(FIND(".",IndicatorsTable[[#This Row],[INDICATOR_CODE]],6)),FIND(".",IndicatorsTable[[#This Row],[INDICATOR_CODE]]),FIND(".",IndicatorsTable[[#This Row],[INDICATOR_CODE]],6))-1)</f>
        <v>PA2a</v>
      </c>
      <c r="B200" s="5" t="str">
        <f>RIGHT(IndicatorsTable[[#This Row],[INDICATOR_CODE]],LEN(IndicatorsTable[[#This Row],[INDICATOR_CODE]])-IF(ISERROR(FIND(".",IndicatorsTable[[#This Row],[INDICATOR_CODE]],6)),FIND(".",IndicatorsTable[[#This Row],[INDICATOR_CODE]]),FIND(".",IndicatorsTable[[#This Row],[INDICATOR_CODE]],6)))</f>
        <v>C1</v>
      </c>
      <c r="C200" s="5" t="str">
        <f>IF(LEFT(IndicatorsTable[[#This Row],[OS_NB_CODE]],1)="O","Overall",IF(LEFT(IndicatorsTable[[#This Row],[OS_NB_CODE]],1)="S","Subindicator",IF(IndicatorsTable[[#This Row],[IFMAIN]] ="Main","Main",IF(LEFT(IndicatorsTable[[#This Row],[OS_NB_CODE]],1)="C","Context",""))))</f>
        <v>Context</v>
      </c>
      <c r="D200" s="51" t="s">
        <v>774</v>
      </c>
      <c r="E200" s="51" t="str">
        <f>IF(IndicatorsTable[[#This Row],[OS_NB_CODE]]="O1",VLOOKUP(IndicatorsTable[[#This Row],[POLICY_CODE]],Table7[#All],2,FALSE),"")</f>
        <v/>
      </c>
      <c r="F200" s="51" t="str">
        <f>IF(IndicatorsTable[[#This Row],[OS_NB_CODE]]="O1",VLOOKUP(IndicatorsTable[[#This Row],[POLICY_CODE]],Table7[#All],3,FALSE),"")</f>
        <v/>
      </c>
      <c r="G200" s="51" t="s">
        <v>907</v>
      </c>
      <c r="H200" s="51" t="s">
        <v>908</v>
      </c>
      <c r="I200" s="51" t="str">
        <f>IndicatorsTable[[#This Row],[INDICATOR_CODE]]&amp;"."&amp;IndicatorsTable[[#This Row],[SUBPOLICY_CODE]]</f>
        <v>PA2a.C1.temp</v>
      </c>
      <c r="J200" s="51"/>
      <c r="K200" s="51"/>
      <c r="L200" s="7">
        <f t="shared" si="6"/>
        <v>199</v>
      </c>
      <c r="M200" s="51" t="s">
        <v>71</v>
      </c>
      <c r="N200" s="7">
        <f t="shared" si="7"/>
        <v>199</v>
      </c>
      <c r="O200" s="51">
        <v>3</v>
      </c>
      <c r="P200" s="51" t="s">
        <v>72</v>
      </c>
      <c r="Q200" s="51" t="s">
        <v>909</v>
      </c>
      <c r="R200" s="51" t="s">
        <v>910</v>
      </c>
      <c r="S200" s="51" t="s">
        <v>909</v>
      </c>
      <c r="T200" s="51" t="s">
        <v>911</v>
      </c>
      <c r="U200" s="42"/>
      <c r="V200" s="51"/>
      <c r="W200" s="52"/>
      <c r="X200" s="51"/>
      <c r="Y200" s="51" t="s">
        <v>232</v>
      </c>
      <c r="Z200" s="43" t="s">
        <v>77</v>
      </c>
      <c r="AA200" s="51" t="s">
        <v>912</v>
      </c>
      <c r="AB200" s="51" t="s">
        <v>79</v>
      </c>
      <c r="AC200" s="51" t="s">
        <v>80</v>
      </c>
      <c r="AD200" s="6" t="s">
        <v>81</v>
      </c>
      <c r="AE200" s="51"/>
      <c r="AF200" s="51"/>
      <c r="AG200" s="51" t="s">
        <v>913</v>
      </c>
      <c r="AH200" s="51">
        <v>-2</v>
      </c>
      <c r="AI200" s="51"/>
      <c r="AJ200" s="51"/>
      <c r="AL200"/>
      <c r="AM200" s="1">
        <v>1</v>
      </c>
      <c r="AN200" s="1" t="e">
        <f>VLOOKUP(S200,'breaks 2014'!$C$19:$H$317,3,FALSE)</f>
        <v>#N/A</v>
      </c>
      <c r="AQ200" s="6" t="s">
        <v>914</v>
      </c>
      <c r="AR200" s="6" t="s">
        <v>143</v>
      </c>
      <c r="AS200" s="6"/>
      <c r="AT200" s="6"/>
      <c r="AU200" s="6"/>
      <c r="AV200" s="6"/>
      <c r="AW200" s="6"/>
      <c r="AX200" s="6"/>
      <c r="AY200" s="6"/>
      <c r="AZ200" t="s">
        <v>914</v>
      </c>
      <c r="BA200" t="s">
        <v>84</v>
      </c>
      <c r="BB200" t="s">
        <v>915</v>
      </c>
      <c r="BC200" t="s">
        <v>916</v>
      </c>
      <c r="BD200" t="s">
        <v>917</v>
      </c>
      <c r="BE200"/>
      <c r="BF200"/>
      <c r="BG200"/>
      <c r="BH200"/>
      <c r="BI200"/>
      <c r="BJ200"/>
      <c r="BK200"/>
      <c r="BL200"/>
      <c r="BM200"/>
      <c r="BN200"/>
      <c r="BO200"/>
      <c r="BP200"/>
      <c r="BQ200" s="100"/>
    </row>
    <row r="201" spans="1:69" ht="11.25" customHeight="1" x14ac:dyDescent="0.2">
      <c r="A201" s="4" t="str">
        <f>LEFT(IndicatorsTable[[#This Row],[INDICATOR_CODE]],IF(ISERROR(FIND(".",IndicatorsTable[[#This Row],[INDICATOR_CODE]],6)),FIND(".",IndicatorsTable[[#This Row],[INDICATOR_CODE]]),FIND(".",IndicatorsTable[[#This Row],[INDICATOR_CODE]],6))-1)</f>
        <v>PA2a</v>
      </c>
      <c r="B201" s="5" t="str">
        <f>RIGHT(IndicatorsTable[[#This Row],[INDICATOR_CODE]],LEN(IndicatorsTable[[#This Row],[INDICATOR_CODE]])-IF(ISERROR(FIND(".",IndicatorsTable[[#This Row],[INDICATOR_CODE]],6)),FIND(".",IndicatorsTable[[#This Row],[INDICATOR_CODE]]),FIND(".",IndicatorsTable[[#This Row],[INDICATOR_CODE]],6)))</f>
        <v>C2</v>
      </c>
      <c r="C201" s="5" t="str">
        <f>IF(LEFT(IndicatorsTable[[#This Row],[OS_NB_CODE]],1)="O","Overall",IF(LEFT(IndicatorsTable[[#This Row],[OS_NB_CODE]],1)="S","Subindicator",IF(IndicatorsTable[[#This Row],[IFMAIN]] ="Main","Main",IF(LEFT(IndicatorsTable[[#This Row],[OS_NB_CODE]],1)="C","Context",""))))</f>
        <v>Context</v>
      </c>
      <c r="D201" s="6" t="s">
        <v>774</v>
      </c>
      <c r="E201" s="6" t="str">
        <f>IF(IndicatorsTable[[#This Row],[OS_NB_CODE]]="O1",VLOOKUP(IndicatorsTable[[#This Row],[POLICY_CODE]],Table7[#All],2,FALSE),"")</f>
        <v/>
      </c>
      <c r="F201" s="6" t="str">
        <f>IF(IndicatorsTable[[#This Row],[OS_NB_CODE]]="O1",VLOOKUP(IndicatorsTable[[#This Row],[POLICY_CODE]],Table7[#All],3,FALSE),"")</f>
        <v/>
      </c>
      <c r="G201" s="6" t="s">
        <v>918</v>
      </c>
      <c r="H201" s="6" t="s">
        <v>919</v>
      </c>
      <c r="I201" s="6" t="str">
        <f>IndicatorsTable[[#This Row],[INDICATOR_CODE]]&amp;"."&amp;IndicatorsTable[[#This Row],[SUBPOLICY_CODE]]</f>
        <v>PA2a.C2.REG</v>
      </c>
      <c r="J201" s="6"/>
      <c r="K201" s="6"/>
      <c r="L201" s="7">
        <f t="shared" si="6"/>
        <v>200</v>
      </c>
      <c r="M201" s="6" t="s">
        <v>71</v>
      </c>
      <c r="N201" s="7">
        <f t="shared" si="7"/>
        <v>200</v>
      </c>
      <c r="O201" s="6">
        <v>3</v>
      </c>
      <c r="P201" s="6" t="s">
        <v>72</v>
      </c>
      <c r="Q201" s="6" t="s">
        <v>920</v>
      </c>
      <c r="R201" s="6"/>
      <c r="S201" s="6" t="s">
        <v>921</v>
      </c>
      <c r="T201" s="6" t="s">
        <v>922</v>
      </c>
      <c r="U201" s="50"/>
      <c r="V201" s="6"/>
      <c r="W201" s="52"/>
      <c r="X201" s="6"/>
      <c r="Y201" s="6" t="s">
        <v>232</v>
      </c>
      <c r="Z201" s="8" t="s">
        <v>77</v>
      </c>
      <c r="AA201" s="6" t="s">
        <v>923</v>
      </c>
      <c r="AB201" s="6" t="s">
        <v>924</v>
      </c>
      <c r="AC201" s="6" t="s">
        <v>924</v>
      </c>
      <c r="AD201" s="6" t="s">
        <v>81</v>
      </c>
      <c r="AE201" s="6"/>
      <c r="AF201" s="6"/>
      <c r="AG201" s="6" t="s">
        <v>925</v>
      </c>
      <c r="AH201" s="6"/>
      <c r="AI201" s="6"/>
      <c r="AJ201" s="6"/>
      <c r="AK201" s="1"/>
      <c r="AL201"/>
      <c r="AM201" s="1">
        <v>1</v>
      </c>
      <c r="AN201" s="1" t="e">
        <f>VLOOKUP(S201,'breaks 2014'!$C$19:$H$317,3,FALSE)</f>
        <v>#N/A</v>
      </c>
      <c r="AO201" s="1" t="s">
        <v>926</v>
      </c>
      <c r="AP201" s="1"/>
      <c r="AQ201" s="6" t="s">
        <v>927</v>
      </c>
      <c r="AR201" s="6" t="s">
        <v>143</v>
      </c>
      <c r="AS201" s="6" t="s">
        <v>928</v>
      </c>
      <c r="AT201" s="6"/>
      <c r="AU201" s="6"/>
      <c r="AV201" s="6"/>
      <c r="AW201" s="6"/>
      <c r="AX201" s="6"/>
      <c r="AY201" s="6"/>
      <c r="BQ201" s="100"/>
    </row>
    <row r="202" spans="1:69" ht="11.25" customHeight="1" x14ac:dyDescent="0.2">
      <c r="A202" s="4" t="str">
        <f>LEFT(IndicatorsTable[[#This Row],[INDICATOR_CODE]],IF(ISERROR(FIND(".",IndicatorsTable[[#This Row],[INDICATOR_CODE]],6)),FIND(".",IndicatorsTable[[#This Row],[INDICATOR_CODE]]),FIND(".",IndicatorsTable[[#This Row],[INDICATOR_CODE]],6))-1)</f>
        <v>PA2a</v>
      </c>
      <c r="B202" s="5" t="str">
        <f>RIGHT(IndicatorsTable[[#This Row],[INDICATOR_CODE]],LEN(IndicatorsTable[[#This Row],[INDICATOR_CODE]])-IF(ISERROR(FIND(".",IndicatorsTable[[#This Row],[INDICATOR_CODE]],6)),FIND(".",IndicatorsTable[[#This Row],[INDICATOR_CODE]]),FIND(".",IndicatorsTable[[#This Row],[INDICATOR_CODE]],6)))</f>
        <v>C3</v>
      </c>
      <c r="C202" s="5" t="str">
        <f>IF(LEFT(IndicatorsTable[[#This Row],[OS_NB_CODE]],1)="O","Overall",IF(LEFT(IndicatorsTable[[#This Row],[OS_NB_CODE]],1)="S","Subindicator",IF(IndicatorsTable[[#This Row],[IFMAIN]] ="Main","Main",IF(LEFT(IndicatorsTable[[#This Row],[OS_NB_CODE]],1)="C","Context",""))))</f>
        <v>Context</v>
      </c>
      <c r="D202" s="6" t="s">
        <v>774</v>
      </c>
      <c r="E202" s="6" t="str">
        <f>IF(IndicatorsTable[[#This Row],[OS_NB_CODE]]="O1",VLOOKUP(IndicatorsTable[[#This Row],[POLICY_CODE]],Table7[#All],2,FALSE),"")</f>
        <v/>
      </c>
      <c r="F202" s="6" t="str">
        <f>IF(IndicatorsTable[[#This Row],[OS_NB_CODE]]="O1",VLOOKUP(IndicatorsTable[[#This Row],[POLICY_CODE]],Table7[#All],3,FALSE),"")</f>
        <v/>
      </c>
      <c r="G202" s="6" t="s">
        <v>929</v>
      </c>
      <c r="H202" s="6" t="s">
        <v>930</v>
      </c>
      <c r="I202" s="6" t="str">
        <f>IndicatorsTable[[#This Row],[INDICATOR_CODE]]&amp;"."&amp;IndicatorsTable[[#This Row],[SUBPOLICY_CODE]]</f>
        <v>PA2a.C3.TEMP</v>
      </c>
      <c r="J202" s="6"/>
      <c r="K202" s="6"/>
      <c r="L202" s="7">
        <f t="shared" si="6"/>
        <v>201</v>
      </c>
      <c r="M202" s="6" t="s">
        <v>71</v>
      </c>
      <c r="N202" s="7">
        <f t="shared" si="7"/>
        <v>201</v>
      </c>
      <c r="O202" s="6">
        <v>3</v>
      </c>
      <c r="P202" s="6" t="s">
        <v>72</v>
      </c>
      <c r="Q202" s="6" t="s">
        <v>931</v>
      </c>
      <c r="R202" s="6"/>
      <c r="S202" s="6" t="s">
        <v>932</v>
      </c>
      <c r="T202" s="6" t="s">
        <v>933</v>
      </c>
      <c r="U202" s="50"/>
      <c r="V202" s="6"/>
      <c r="W202" s="52"/>
      <c r="X202" s="6"/>
      <c r="Y202" s="6" t="s">
        <v>77</v>
      </c>
      <c r="Z202" s="8" t="s">
        <v>232</v>
      </c>
      <c r="AA202" s="6" t="s">
        <v>923</v>
      </c>
      <c r="AB202" s="6" t="s">
        <v>924</v>
      </c>
      <c r="AC202" s="6" t="s">
        <v>924</v>
      </c>
      <c r="AD202" s="6" t="s">
        <v>81</v>
      </c>
      <c r="AE202" s="6"/>
      <c r="AF202" s="6"/>
      <c r="AG202" s="6" t="s">
        <v>925</v>
      </c>
      <c r="AH202" s="6"/>
      <c r="AI202" s="6"/>
      <c r="AJ202" s="6"/>
      <c r="AK202" s="1"/>
      <c r="AL202"/>
      <c r="AM202" s="1">
        <v>1</v>
      </c>
      <c r="AN202" s="1" t="e">
        <f>VLOOKUP(S202,'breaks 2014'!$C$19:$H$317,3,FALSE)</f>
        <v>#N/A</v>
      </c>
      <c r="AO202" s="1" t="s">
        <v>926</v>
      </c>
      <c r="AP202" s="1"/>
      <c r="AQ202" s="6" t="s">
        <v>927</v>
      </c>
      <c r="AR202" s="6" t="s">
        <v>143</v>
      </c>
      <c r="AS202" s="6" t="s">
        <v>934</v>
      </c>
      <c r="AT202" s="6"/>
      <c r="AU202" s="6"/>
      <c r="AV202" s="6"/>
      <c r="AW202" s="6"/>
      <c r="AX202" s="6"/>
      <c r="AY202" s="6"/>
      <c r="BQ202" s="100"/>
    </row>
    <row r="203" spans="1:69" ht="11.25" customHeight="1" x14ac:dyDescent="0.2">
      <c r="A203" s="4" t="str">
        <f>LEFT(IndicatorsTable[[#This Row],[INDICATOR_CODE]],IF(ISERROR(FIND(".",IndicatorsTable[[#This Row],[INDICATOR_CODE]],6)),FIND(".",IndicatorsTable[[#This Row],[INDICATOR_CODE]]),FIND(".",IndicatorsTable[[#This Row],[INDICATOR_CODE]],6))-1)</f>
        <v>PA2a</v>
      </c>
      <c r="B203" s="5" t="str">
        <f>RIGHT(IndicatorsTable[[#This Row],[INDICATOR_CODE]],LEN(IndicatorsTable[[#This Row],[INDICATOR_CODE]])-IF(ISERROR(FIND(".",IndicatorsTable[[#This Row],[INDICATOR_CODE]],6)),FIND(".",IndicatorsTable[[#This Row],[INDICATOR_CODE]]),FIND(".",IndicatorsTable[[#This Row],[INDICATOR_CODE]],6)))</f>
        <v>C4</v>
      </c>
      <c r="C203" s="5" t="str">
        <f>IF(LEFT(IndicatorsTable[[#This Row],[OS_NB_CODE]],1)="O","Overall",IF(LEFT(IndicatorsTable[[#This Row],[OS_NB_CODE]],1)="S","Subindicator",IF(IndicatorsTable[[#This Row],[IFMAIN]] ="Main","Main",IF(LEFT(IndicatorsTable[[#This Row],[OS_NB_CODE]],1)="C","Context",""))))</f>
        <v>Context</v>
      </c>
      <c r="D203" s="6" t="s">
        <v>774</v>
      </c>
      <c r="E203" s="6" t="str">
        <f>IF(IndicatorsTable[[#This Row],[OS_NB_CODE]]="O1",VLOOKUP(IndicatorsTable[[#This Row],[POLICY_CODE]],Table7[#All],2,FALSE),"")</f>
        <v/>
      </c>
      <c r="F203" s="6" t="str">
        <f>IF(IndicatorsTable[[#This Row],[OS_NB_CODE]]="O1",VLOOKUP(IndicatorsTable[[#This Row],[POLICY_CODE]],Table7[#All],3,FALSE),"")</f>
        <v/>
      </c>
      <c r="G203" s="6" t="s">
        <v>935</v>
      </c>
      <c r="H203" s="6" t="s">
        <v>227</v>
      </c>
      <c r="I203" s="6" t="str">
        <f>IndicatorsTable[[#This Row],[INDICATOR_CODE]]&amp;"."&amp;IndicatorsTable[[#This Row],[SUBPOLICY_CODE]]</f>
        <v>PA2a.C4.T</v>
      </c>
      <c r="J203" s="6"/>
      <c r="K203" s="6"/>
      <c r="L203" s="7">
        <f t="shared" si="6"/>
        <v>202</v>
      </c>
      <c r="M203" s="6" t="s">
        <v>71</v>
      </c>
      <c r="N203" s="7">
        <f t="shared" si="7"/>
        <v>202</v>
      </c>
      <c r="O203" s="6">
        <v>3</v>
      </c>
      <c r="P203" s="6" t="s">
        <v>72</v>
      </c>
      <c r="Q203" s="6" t="s">
        <v>936</v>
      </c>
      <c r="R203" s="6"/>
      <c r="S203" s="6" t="s">
        <v>937</v>
      </c>
      <c r="T203" s="6" t="s">
        <v>938</v>
      </c>
      <c r="U203" s="50"/>
      <c r="V203" s="6"/>
      <c r="W203" s="52"/>
      <c r="X203" s="6"/>
      <c r="Y203" s="6" t="s">
        <v>232</v>
      </c>
      <c r="Z203" s="8" t="s">
        <v>77</v>
      </c>
      <c r="AA203" s="6" t="s">
        <v>151</v>
      </c>
      <c r="AB203" s="6" t="s">
        <v>79</v>
      </c>
      <c r="AC203" s="6" t="s">
        <v>80</v>
      </c>
      <c r="AD203" s="6" t="s">
        <v>81</v>
      </c>
      <c r="AE203" s="6"/>
      <c r="AF203" s="6"/>
      <c r="AG203" s="6" t="s">
        <v>82</v>
      </c>
      <c r="AH203" s="6"/>
      <c r="AI203" s="6"/>
      <c r="AJ203" s="6"/>
      <c r="AK203" s="1"/>
      <c r="AL203"/>
      <c r="AM203" s="1">
        <v>1</v>
      </c>
      <c r="AN203" s="1" t="str">
        <f>VLOOKUP(S203,'breaks 2014'!$C$19:$H$317,3,FALSE)</f>
        <v>educ</v>
      </c>
      <c r="AO203" s="1"/>
      <c r="AP203" s="1"/>
      <c r="AQ203" s="6" t="s">
        <v>714</v>
      </c>
      <c r="AR203" s="6" t="s">
        <v>84</v>
      </c>
      <c r="AS203" s="6" t="s">
        <v>129</v>
      </c>
      <c r="AT203" s="6" t="s">
        <v>85</v>
      </c>
      <c r="AU203" s="6" t="s">
        <v>121</v>
      </c>
      <c r="AV203" s="6" t="s">
        <v>153</v>
      </c>
      <c r="AW203" s="6"/>
      <c r="AX203" s="6"/>
      <c r="AY203" s="6"/>
      <c r="BQ203" s="100"/>
    </row>
    <row r="204" spans="1:69" ht="11.25" customHeight="1" x14ac:dyDescent="0.2">
      <c r="A204" s="4" t="str">
        <f>LEFT(IndicatorsTable[[#This Row],[INDICATOR_CODE]],IF(ISERROR(FIND(".",IndicatorsTable[[#This Row],[INDICATOR_CODE]],6)),FIND(".",IndicatorsTable[[#This Row],[INDICATOR_CODE]]),FIND(".",IndicatorsTable[[#This Row],[INDICATOR_CODE]],6))-1)</f>
        <v>PA2a</v>
      </c>
      <c r="B204" s="5" t="str">
        <f>RIGHT(IndicatorsTable[[#This Row],[INDICATOR_CODE]],LEN(IndicatorsTable[[#This Row],[INDICATOR_CODE]])-IF(ISERROR(FIND(".",IndicatorsTable[[#This Row],[INDICATOR_CODE]],6)),FIND(".",IndicatorsTable[[#This Row],[INDICATOR_CODE]]),FIND(".",IndicatorsTable[[#This Row],[INDICATOR_CODE]],6)))</f>
        <v>C4</v>
      </c>
      <c r="C204" s="5" t="str">
        <f>IF(LEFT(IndicatorsTable[[#This Row],[OS_NB_CODE]],1)="O","Overall",IF(LEFT(IndicatorsTable[[#This Row],[OS_NB_CODE]],1)="S","Subindicator",IF(IndicatorsTable[[#This Row],[IFMAIN]] ="Main","Main",IF(LEFT(IndicatorsTable[[#This Row],[OS_NB_CODE]],1)="C","Context",""))))</f>
        <v>Context</v>
      </c>
      <c r="D204" s="6" t="s">
        <v>774</v>
      </c>
      <c r="E204" s="6" t="str">
        <f>IF(IndicatorsTable[[#This Row],[OS_NB_CODE]]="O1",VLOOKUP(IndicatorsTable[[#This Row],[POLICY_CODE]],Table7[#All],2,FALSE),"")</f>
        <v/>
      </c>
      <c r="F204" s="6" t="str">
        <f>IF(IndicatorsTable[[#This Row],[OS_NB_CODE]]="O1",VLOOKUP(IndicatorsTable[[#This Row],[POLICY_CODE]],Table7[#All],3,FALSE),"")</f>
        <v/>
      </c>
      <c r="G204" s="6" t="s">
        <v>935</v>
      </c>
      <c r="H204" s="6" t="s">
        <v>91</v>
      </c>
      <c r="I204" s="6" t="str">
        <f>IndicatorsTable[[#This Row],[INDICATOR_CODE]]&amp;"."&amp;IndicatorsTable[[#This Row],[SUBPOLICY_CODE]]</f>
        <v>PA2a.C4.M</v>
      </c>
      <c r="J204" s="6"/>
      <c r="K204" s="6"/>
      <c r="L204" s="7">
        <f t="shared" si="6"/>
        <v>203</v>
      </c>
      <c r="M204" s="6" t="s">
        <v>71</v>
      </c>
      <c r="N204" s="7">
        <f t="shared" si="7"/>
        <v>203</v>
      </c>
      <c r="O204" s="6">
        <v>3</v>
      </c>
      <c r="P204" s="6" t="s">
        <v>72</v>
      </c>
      <c r="Q204" s="6" t="s">
        <v>939</v>
      </c>
      <c r="R204" s="6"/>
      <c r="S204" s="6" t="s">
        <v>940</v>
      </c>
      <c r="T204" s="6" t="s">
        <v>941</v>
      </c>
      <c r="U204" s="50"/>
      <c r="V204" s="6"/>
      <c r="W204" s="52"/>
      <c r="X204" s="6"/>
      <c r="Y204" s="6" t="s">
        <v>232</v>
      </c>
      <c r="Z204" s="8" t="s">
        <v>77</v>
      </c>
      <c r="AA204" s="6" t="s">
        <v>942</v>
      </c>
      <c r="AB204" s="6" t="s">
        <v>79</v>
      </c>
      <c r="AC204" s="6" t="s">
        <v>80</v>
      </c>
      <c r="AD204" s="6" t="s">
        <v>81</v>
      </c>
      <c r="AE204" s="6"/>
      <c r="AF204" s="6"/>
      <c r="AG204" s="6" t="s">
        <v>82</v>
      </c>
      <c r="AH204" s="6"/>
      <c r="AI204" s="6"/>
      <c r="AJ204" s="6"/>
      <c r="AK204" s="1"/>
      <c r="AL204"/>
      <c r="AM204" s="1">
        <v>1</v>
      </c>
      <c r="AN204" s="1" t="str">
        <f>VLOOKUP(S204,'breaks 2014'!$C$19:$H$317,3,FALSE)</f>
        <v>educ</v>
      </c>
      <c r="AO204" s="1"/>
      <c r="AP204" s="1"/>
      <c r="AQ204" s="6" t="s">
        <v>714</v>
      </c>
      <c r="AR204" s="6" t="s">
        <v>84</v>
      </c>
      <c r="AS204" s="6" t="s">
        <v>129</v>
      </c>
      <c r="AT204" s="6" t="s">
        <v>98</v>
      </c>
      <c r="AU204" s="6" t="s">
        <v>121</v>
      </c>
      <c r="AV204" s="6" t="s">
        <v>153</v>
      </c>
      <c r="AW204" s="6"/>
      <c r="AX204" s="6"/>
      <c r="AY204" s="6"/>
      <c r="BQ204" s="100"/>
    </row>
    <row r="205" spans="1:69" ht="11.25" customHeight="1" x14ac:dyDescent="0.2">
      <c r="A205" s="4" t="str">
        <f>LEFT(IndicatorsTable[[#This Row],[INDICATOR_CODE]],IF(ISERROR(FIND(".",IndicatorsTable[[#This Row],[INDICATOR_CODE]],6)),FIND(".",IndicatorsTable[[#This Row],[INDICATOR_CODE]]),FIND(".",IndicatorsTable[[#This Row],[INDICATOR_CODE]],6))-1)</f>
        <v>PA2a</v>
      </c>
      <c r="B205" s="5" t="str">
        <f>RIGHT(IndicatorsTable[[#This Row],[INDICATOR_CODE]],LEN(IndicatorsTable[[#This Row],[INDICATOR_CODE]])-IF(ISERROR(FIND(".",IndicatorsTable[[#This Row],[INDICATOR_CODE]],6)),FIND(".",IndicatorsTable[[#This Row],[INDICATOR_CODE]]),FIND(".",IndicatorsTable[[#This Row],[INDICATOR_CODE]],6)))</f>
        <v>C4</v>
      </c>
      <c r="C205" s="5" t="str">
        <f>IF(LEFT(IndicatorsTable[[#This Row],[OS_NB_CODE]],1)="O","Overall",IF(LEFT(IndicatorsTable[[#This Row],[OS_NB_CODE]],1)="S","Subindicator",IF(IndicatorsTable[[#This Row],[IFMAIN]] ="Main","Main",IF(LEFT(IndicatorsTable[[#This Row],[OS_NB_CODE]],1)="C","Context",""))))</f>
        <v>Context</v>
      </c>
      <c r="D205" s="6" t="s">
        <v>774</v>
      </c>
      <c r="E205" s="6" t="str">
        <f>IF(IndicatorsTable[[#This Row],[OS_NB_CODE]]="O1",VLOOKUP(IndicatorsTable[[#This Row],[POLICY_CODE]],Table7[#All],2,FALSE),"")</f>
        <v/>
      </c>
      <c r="F205" s="6" t="str">
        <f>IF(IndicatorsTable[[#This Row],[OS_NB_CODE]]="O1",VLOOKUP(IndicatorsTable[[#This Row],[POLICY_CODE]],Table7[#All],3,FALSE),"")</f>
        <v/>
      </c>
      <c r="G205" s="6" t="s">
        <v>935</v>
      </c>
      <c r="H205" s="6" t="s">
        <v>99</v>
      </c>
      <c r="I205" s="6" t="str">
        <f>IndicatorsTable[[#This Row],[INDICATOR_CODE]]&amp;"."&amp;IndicatorsTable[[#This Row],[SUBPOLICY_CODE]]</f>
        <v>PA2a.C4.F</v>
      </c>
      <c r="J205" s="6"/>
      <c r="K205" s="6"/>
      <c r="L205" s="7">
        <f t="shared" si="6"/>
        <v>204</v>
      </c>
      <c r="M205" s="6" t="s">
        <v>71</v>
      </c>
      <c r="N205" s="7">
        <f t="shared" si="7"/>
        <v>204</v>
      </c>
      <c r="O205" s="6">
        <v>3</v>
      </c>
      <c r="P205" s="6" t="s">
        <v>72</v>
      </c>
      <c r="Q205" s="6" t="s">
        <v>943</v>
      </c>
      <c r="R205" s="6"/>
      <c r="S205" s="6" t="s">
        <v>944</v>
      </c>
      <c r="T205" s="6" t="s">
        <v>945</v>
      </c>
      <c r="U205" s="50"/>
      <c r="V205" s="6"/>
      <c r="W205" s="52"/>
      <c r="X205" s="6"/>
      <c r="Y205" s="6" t="s">
        <v>232</v>
      </c>
      <c r="Z205" s="8" t="s">
        <v>77</v>
      </c>
      <c r="AA205" s="6" t="s">
        <v>946</v>
      </c>
      <c r="AB205" s="6" t="s">
        <v>79</v>
      </c>
      <c r="AC205" s="6" t="s">
        <v>80</v>
      </c>
      <c r="AD205" s="6" t="s">
        <v>81</v>
      </c>
      <c r="AE205" s="6"/>
      <c r="AF205" s="6"/>
      <c r="AG205" s="6" t="s">
        <v>82</v>
      </c>
      <c r="AH205" s="6"/>
      <c r="AI205" s="6"/>
      <c r="AJ205" s="6"/>
      <c r="AK205" s="1"/>
      <c r="AL205"/>
      <c r="AM205" s="1">
        <v>1</v>
      </c>
      <c r="AN205" s="1" t="str">
        <f>VLOOKUP(S205,'breaks 2014'!$C$19:$H$317,3,FALSE)</f>
        <v>educ</v>
      </c>
      <c r="AO205" s="1"/>
      <c r="AP205" s="1"/>
      <c r="AQ205" s="6" t="s">
        <v>714</v>
      </c>
      <c r="AR205" s="6" t="s">
        <v>84</v>
      </c>
      <c r="AS205" s="6" t="s">
        <v>129</v>
      </c>
      <c r="AT205" s="6" t="s">
        <v>104</v>
      </c>
      <c r="AU205" s="6" t="s">
        <v>121</v>
      </c>
      <c r="AV205" s="6" t="s">
        <v>153</v>
      </c>
      <c r="AW205" s="6"/>
      <c r="AX205" s="6"/>
      <c r="AY205" s="6"/>
      <c r="BQ205" s="100"/>
    </row>
    <row r="206" spans="1:69" ht="11.25" customHeight="1" x14ac:dyDescent="0.2">
      <c r="A206" s="4" t="str">
        <f>LEFT(IndicatorsTable[[#This Row],[INDICATOR_CODE]],IF(ISERROR(FIND(".",IndicatorsTable[[#This Row],[INDICATOR_CODE]],6)),FIND(".",IndicatorsTable[[#This Row],[INDICATOR_CODE]]),FIND(".",IndicatorsTable[[#This Row],[INDICATOR_CODE]],6))-1)</f>
        <v>PA2a</v>
      </c>
      <c r="B206" s="5" t="str">
        <f>RIGHT(IndicatorsTable[[#This Row],[INDICATOR_CODE]],LEN(IndicatorsTable[[#This Row],[INDICATOR_CODE]])-IF(ISERROR(FIND(".",IndicatorsTable[[#This Row],[INDICATOR_CODE]],6)),FIND(".",IndicatorsTable[[#This Row],[INDICATOR_CODE]]),FIND(".",IndicatorsTable[[#This Row],[INDICATOR_CODE]],6)))</f>
        <v>C5</v>
      </c>
      <c r="C206" s="5" t="str">
        <f>IF(LEFT(IndicatorsTable[[#This Row],[OS_NB_CODE]],1)="O","Overall",IF(LEFT(IndicatorsTable[[#This Row],[OS_NB_CODE]],1)="S","Subindicator",IF(IndicatorsTable[[#This Row],[IFMAIN]] ="Main","Main",IF(LEFT(IndicatorsTable[[#This Row],[OS_NB_CODE]],1)="C","Context",""))))</f>
        <v>Context</v>
      </c>
      <c r="D206" s="6" t="s">
        <v>774</v>
      </c>
      <c r="E206" s="6" t="str">
        <f>IF(IndicatorsTable[[#This Row],[OS_NB_CODE]]="O1",VLOOKUP(IndicatorsTable[[#This Row],[POLICY_CODE]],Table7[#All],2,FALSE),"")</f>
        <v/>
      </c>
      <c r="F206" s="6" t="str">
        <f>IF(IndicatorsTable[[#This Row],[OS_NB_CODE]]="O1",VLOOKUP(IndicatorsTable[[#This Row],[POLICY_CODE]],Table7[#All],3,FALSE),"")</f>
        <v/>
      </c>
      <c r="G206" s="6" t="s">
        <v>947</v>
      </c>
      <c r="H206" s="6" t="s">
        <v>227</v>
      </c>
      <c r="I206" s="6" t="str">
        <f>IndicatorsTable[[#This Row],[INDICATOR_CODE]]&amp;"."&amp;IndicatorsTable[[#This Row],[SUBPOLICY_CODE]]</f>
        <v>PA2a.C5.T</v>
      </c>
      <c r="J206" s="6"/>
      <c r="K206" s="6"/>
      <c r="L206" s="7">
        <f t="shared" si="6"/>
        <v>205</v>
      </c>
      <c r="M206" s="6" t="s">
        <v>71</v>
      </c>
      <c r="N206" s="7">
        <f t="shared" si="7"/>
        <v>205</v>
      </c>
      <c r="O206" s="6">
        <v>3</v>
      </c>
      <c r="P206" s="6" t="s">
        <v>72</v>
      </c>
      <c r="Q206" s="6" t="s">
        <v>948</v>
      </c>
      <c r="R206" s="6"/>
      <c r="S206" s="6" t="s">
        <v>949</v>
      </c>
      <c r="T206" s="6" t="s">
        <v>950</v>
      </c>
      <c r="U206" s="50"/>
      <c r="V206" s="6"/>
      <c r="W206" s="52"/>
      <c r="X206" s="6"/>
      <c r="Y206" s="6" t="s">
        <v>232</v>
      </c>
      <c r="Z206" s="8" t="s">
        <v>77</v>
      </c>
      <c r="AA206" s="6" t="s">
        <v>951</v>
      </c>
      <c r="AB206" s="6" t="s">
        <v>79</v>
      </c>
      <c r="AC206" s="6" t="s">
        <v>80</v>
      </c>
      <c r="AD206" s="6" t="s">
        <v>81</v>
      </c>
      <c r="AE206" s="6"/>
      <c r="AF206" s="6"/>
      <c r="AG206" s="6" t="s">
        <v>82</v>
      </c>
      <c r="AH206" s="6"/>
      <c r="AI206" s="6"/>
      <c r="AJ206" s="6"/>
      <c r="AK206" s="1"/>
      <c r="AL206"/>
      <c r="AM206" s="1">
        <v>1</v>
      </c>
      <c r="AN206" s="1" t="str">
        <f>VLOOKUP(S206,'breaks 2014'!$C$19:$H$317,3,FALSE)</f>
        <v>educ</v>
      </c>
      <c r="AO206" s="1"/>
      <c r="AP206" s="1"/>
      <c r="AQ206" s="6" t="s">
        <v>952</v>
      </c>
      <c r="AR206" s="6" t="s">
        <v>143</v>
      </c>
      <c r="AS206" s="6"/>
      <c r="AT206" s="6"/>
      <c r="AU206" s="6"/>
      <c r="AV206" s="6"/>
      <c r="AW206" s="6"/>
      <c r="AX206" s="6"/>
      <c r="AY206" s="6"/>
      <c r="AZ206" t="s">
        <v>952</v>
      </c>
      <c r="BA206" t="s">
        <v>84</v>
      </c>
      <c r="BB206" t="s">
        <v>953</v>
      </c>
      <c r="BC206" t="s">
        <v>3322</v>
      </c>
      <c r="BD206" t="s">
        <v>3323</v>
      </c>
      <c r="BE206" t="s">
        <v>3322</v>
      </c>
      <c r="BF206" t="s">
        <v>3324</v>
      </c>
      <c r="BQ206" s="100"/>
    </row>
    <row r="207" spans="1:69" ht="11.25" customHeight="1" x14ac:dyDescent="0.2">
      <c r="A207" s="4" t="str">
        <f>LEFT(IndicatorsTable[[#This Row],[INDICATOR_CODE]],IF(ISERROR(FIND(".",IndicatorsTable[[#This Row],[INDICATOR_CODE]],6)),FIND(".",IndicatorsTable[[#This Row],[INDICATOR_CODE]]),FIND(".",IndicatorsTable[[#This Row],[INDICATOR_CODE]],6))-1)</f>
        <v>PA2a</v>
      </c>
      <c r="B207" s="5" t="str">
        <f>RIGHT(IndicatorsTable[[#This Row],[INDICATOR_CODE]],LEN(IndicatorsTable[[#This Row],[INDICATOR_CODE]])-IF(ISERROR(FIND(".",IndicatorsTable[[#This Row],[INDICATOR_CODE]],6)),FIND(".",IndicatorsTable[[#This Row],[INDICATOR_CODE]]),FIND(".",IndicatorsTable[[#This Row],[INDICATOR_CODE]],6)))</f>
        <v>C5</v>
      </c>
      <c r="C207" s="5" t="str">
        <f>IF(LEFT(IndicatorsTable[[#This Row],[OS_NB_CODE]],1)="O","Overall",IF(LEFT(IndicatorsTable[[#This Row],[OS_NB_CODE]],1)="S","Subindicator",IF(IndicatorsTable[[#This Row],[IFMAIN]] ="Main","Main",IF(LEFT(IndicatorsTable[[#This Row],[OS_NB_CODE]],1)="C","Context",""))))</f>
        <v>Context</v>
      </c>
      <c r="D207" s="6" t="s">
        <v>774</v>
      </c>
      <c r="E207" s="6" t="str">
        <f>IF(IndicatorsTable[[#This Row],[OS_NB_CODE]]="O1",VLOOKUP(IndicatorsTable[[#This Row],[POLICY_CODE]],Table7[#All],2,FALSE),"")</f>
        <v/>
      </c>
      <c r="F207" s="6" t="str">
        <f>IF(IndicatorsTable[[#This Row],[OS_NB_CODE]]="O1",VLOOKUP(IndicatorsTable[[#This Row],[POLICY_CODE]],Table7[#All],3,FALSE),"")</f>
        <v/>
      </c>
      <c r="G207" s="6" t="s">
        <v>947</v>
      </c>
      <c r="H207" s="6" t="s">
        <v>91</v>
      </c>
      <c r="I207" s="6" t="str">
        <f>IndicatorsTable[[#This Row],[INDICATOR_CODE]]&amp;"."&amp;IndicatorsTable[[#This Row],[SUBPOLICY_CODE]]</f>
        <v>PA2a.C5.M</v>
      </c>
      <c r="J207" s="6"/>
      <c r="K207" s="6"/>
      <c r="L207" s="7">
        <f t="shared" si="6"/>
        <v>206</v>
      </c>
      <c r="M207" s="6" t="s">
        <v>71</v>
      </c>
      <c r="N207" s="7">
        <f t="shared" si="7"/>
        <v>206</v>
      </c>
      <c r="O207" s="6">
        <v>3</v>
      </c>
      <c r="P207" s="6" t="s">
        <v>72</v>
      </c>
      <c r="Q207" s="6" t="s">
        <v>954</v>
      </c>
      <c r="R207" s="6"/>
      <c r="S207" s="6" t="s">
        <v>955</v>
      </c>
      <c r="T207" s="6" t="s">
        <v>956</v>
      </c>
      <c r="U207" s="50"/>
      <c r="V207" s="6"/>
      <c r="W207" s="52"/>
      <c r="X207" s="6"/>
      <c r="Y207" s="6" t="s">
        <v>232</v>
      </c>
      <c r="Z207" s="8" t="s">
        <v>77</v>
      </c>
      <c r="AA207" s="6" t="s">
        <v>957</v>
      </c>
      <c r="AB207" s="6" t="s">
        <v>79</v>
      </c>
      <c r="AC207" s="6" t="s">
        <v>80</v>
      </c>
      <c r="AD207" s="6" t="s">
        <v>81</v>
      </c>
      <c r="AE207" s="6"/>
      <c r="AF207" s="6"/>
      <c r="AG207" s="6" t="s">
        <v>82</v>
      </c>
      <c r="AH207" s="6"/>
      <c r="AI207" s="6"/>
      <c r="AJ207" s="6"/>
      <c r="AK207" s="1"/>
      <c r="AL207"/>
      <c r="AM207" s="1">
        <v>1</v>
      </c>
      <c r="AN207" s="1" t="str">
        <f>VLOOKUP(S207,'breaks 2014'!$C$19:$H$317,3,FALSE)</f>
        <v>educ</v>
      </c>
      <c r="AO207" s="1"/>
      <c r="AP207" s="1"/>
      <c r="AQ207" s="6" t="s">
        <v>958</v>
      </c>
      <c r="AR207" s="6" t="s">
        <v>143</v>
      </c>
      <c r="AS207" s="6"/>
      <c r="AT207" s="6"/>
      <c r="AU207" s="6"/>
      <c r="AV207" s="6"/>
      <c r="AW207" s="6"/>
      <c r="AX207" s="6"/>
      <c r="AY207" s="6"/>
      <c r="AZ207" t="s">
        <v>958</v>
      </c>
      <c r="BA207" t="s">
        <v>84</v>
      </c>
      <c r="BB207" t="s">
        <v>953</v>
      </c>
      <c r="BC207" t="s">
        <v>3325</v>
      </c>
      <c r="BD207" t="s">
        <v>3326</v>
      </c>
      <c r="BE207" t="s">
        <v>3325</v>
      </c>
      <c r="BF207" t="s">
        <v>3327</v>
      </c>
      <c r="BQ207" s="100"/>
    </row>
    <row r="208" spans="1:69" ht="11.25" customHeight="1" x14ac:dyDescent="0.2">
      <c r="A208" s="4" t="str">
        <f>LEFT(IndicatorsTable[[#This Row],[INDICATOR_CODE]],IF(ISERROR(FIND(".",IndicatorsTable[[#This Row],[INDICATOR_CODE]],6)),FIND(".",IndicatorsTable[[#This Row],[INDICATOR_CODE]]),FIND(".",IndicatorsTable[[#This Row],[INDICATOR_CODE]],6))-1)</f>
        <v>PA2a</v>
      </c>
      <c r="B208" s="5" t="str">
        <f>RIGHT(IndicatorsTable[[#This Row],[INDICATOR_CODE]],LEN(IndicatorsTable[[#This Row],[INDICATOR_CODE]])-IF(ISERROR(FIND(".",IndicatorsTable[[#This Row],[INDICATOR_CODE]],6)),FIND(".",IndicatorsTable[[#This Row],[INDICATOR_CODE]]),FIND(".",IndicatorsTable[[#This Row],[INDICATOR_CODE]],6)))</f>
        <v>C5</v>
      </c>
      <c r="C208" s="5" t="str">
        <f>IF(LEFT(IndicatorsTable[[#This Row],[OS_NB_CODE]],1)="O","Overall",IF(LEFT(IndicatorsTable[[#This Row],[OS_NB_CODE]],1)="S","Subindicator",IF(IndicatorsTable[[#This Row],[IFMAIN]] ="Main","Main",IF(LEFT(IndicatorsTable[[#This Row],[OS_NB_CODE]],1)="C","Context",""))))</f>
        <v>Context</v>
      </c>
      <c r="D208" s="6" t="s">
        <v>774</v>
      </c>
      <c r="E208" s="6" t="str">
        <f>IF(IndicatorsTable[[#This Row],[OS_NB_CODE]]="O1",VLOOKUP(IndicatorsTable[[#This Row],[POLICY_CODE]],Table7[#All],2,FALSE),"")</f>
        <v/>
      </c>
      <c r="F208" s="6" t="str">
        <f>IF(IndicatorsTable[[#This Row],[OS_NB_CODE]]="O1",VLOOKUP(IndicatorsTable[[#This Row],[POLICY_CODE]],Table7[#All],3,FALSE),"")</f>
        <v/>
      </c>
      <c r="G208" s="6" t="s">
        <v>947</v>
      </c>
      <c r="H208" s="6" t="s">
        <v>99</v>
      </c>
      <c r="I208" s="6" t="str">
        <f>IndicatorsTable[[#This Row],[INDICATOR_CODE]]&amp;"."&amp;IndicatorsTable[[#This Row],[SUBPOLICY_CODE]]</f>
        <v>PA2a.C5.F</v>
      </c>
      <c r="J208" s="6"/>
      <c r="K208" s="6"/>
      <c r="L208" s="7">
        <f t="shared" si="6"/>
        <v>207</v>
      </c>
      <c r="M208" s="6" t="s">
        <v>71</v>
      </c>
      <c r="N208" s="7">
        <f t="shared" si="7"/>
        <v>207</v>
      </c>
      <c r="O208" s="6">
        <v>3</v>
      </c>
      <c r="P208" s="6" t="s">
        <v>72</v>
      </c>
      <c r="Q208" s="6" t="s">
        <v>959</v>
      </c>
      <c r="R208" s="6"/>
      <c r="S208" s="6" t="s">
        <v>960</v>
      </c>
      <c r="T208" s="6" t="s">
        <v>961</v>
      </c>
      <c r="U208" s="50"/>
      <c r="V208" s="6"/>
      <c r="W208" s="52"/>
      <c r="X208" s="6"/>
      <c r="Y208" s="6" t="s">
        <v>232</v>
      </c>
      <c r="Z208" s="8" t="s">
        <v>77</v>
      </c>
      <c r="AA208" s="6" t="s">
        <v>962</v>
      </c>
      <c r="AB208" s="6" t="s">
        <v>79</v>
      </c>
      <c r="AC208" s="6" t="s">
        <v>80</v>
      </c>
      <c r="AD208" s="6" t="s">
        <v>81</v>
      </c>
      <c r="AE208" s="6"/>
      <c r="AF208" s="6"/>
      <c r="AG208" s="6" t="s">
        <v>82</v>
      </c>
      <c r="AH208" s="6"/>
      <c r="AI208" s="6"/>
      <c r="AJ208" s="6"/>
      <c r="AK208" s="1"/>
      <c r="AL208"/>
      <c r="AM208" s="1">
        <v>1</v>
      </c>
      <c r="AN208" s="1" t="str">
        <f>VLOOKUP(S208,'breaks 2014'!$C$19:$H$317,3,FALSE)</f>
        <v>educ</v>
      </c>
      <c r="AO208" s="1"/>
      <c r="AP208" s="1"/>
      <c r="AQ208" s="6" t="s">
        <v>963</v>
      </c>
      <c r="AR208" s="6" t="s">
        <v>143</v>
      </c>
      <c r="AS208" s="6"/>
      <c r="AT208" s="6"/>
      <c r="AU208" s="6"/>
      <c r="AV208" s="6"/>
      <c r="AW208" s="6"/>
      <c r="AX208" s="6"/>
      <c r="AY208" s="6"/>
      <c r="AZ208" t="s">
        <v>963</v>
      </c>
      <c r="BA208" t="s">
        <v>84</v>
      </c>
      <c r="BB208" t="s">
        <v>953</v>
      </c>
      <c r="BC208" t="s">
        <v>3328</v>
      </c>
      <c r="BD208" t="s">
        <v>3329</v>
      </c>
      <c r="BE208" t="s">
        <v>3328</v>
      </c>
      <c r="BF208" t="s">
        <v>3330</v>
      </c>
      <c r="BQ208" s="100"/>
    </row>
    <row r="209" spans="1:69" ht="11.25" customHeight="1" x14ac:dyDescent="0.2">
      <c r="A209" s="4" t="str">
        <f>LEFT(IndicatorsTable[[#This Row],[INDICATOR_CODE]],IF(ISERROR(FIND(".",IndicatorsTable[[#This Row],[INDICATOR_CODE]],6)),FIND(".",IndicatorsTable[[#This Row],[INDICATOR_CODE]]),FIND(".",IndicatorsTable[[#This Row],[INDICATOR_CODE]],6))-1)</f>
        <v>PA2b</v>
      </c>
      <c r="B209" s="5" t="str">
        <f>RIGHT(IndicatorsTable[[#This Row],[INDICATOR_CODE]],LEN(IndicatorsTable[[#This Row],[INDICATOR_CODE]])-IF(ISERROR(FIND(".",IndicatorsTable[[#This Row],[INDICATOR_CODE]],6)),FIND(".",IndicatorsTable[[#This Row],[INDICATOR_CODE]]),FIND(".",IndicatorsTable[[#This Row],[INDICATOR_CODE]],6)))</f>
        <v>O1</v>
      </c>
      <c r="C209" s="5" t="str">
        <f>IF(LEFT(IndicatorsTable[[#This Row],[OS_NB_CODE]],1)="O","Overall",IF(LEFT(IndicatorsTable[[#This Row],[OS_NB_CODE]],1)="S","Subindicator",IF(IndicatorsTable[[#This Row],[IFMAIN]] ="Main","Main",IF(LEFT(IndicatorsTable[[#This Row],[OS_NB_CODE]],1)="C","Context",""))))</f>
        <v>Overall</v>
      </c>
      <c r="D209" s="6" t="s">
        <v>89</v>
      </c>
      <c r="E209" s="6" t="str">
        <f>IF(IndicatorsTable[[#This Row],[OS_NB_CODE]]="O1",VLOOKUP(IndicatorsTable[[#This Row],[POLICY_CODE]],Table7[#All],2,FALSE),"")</f>
        <v>Enhancing labour market functioning</v>
      </c>
      <c r="F209" s="6" t="str">
        <f>IF(IndicatorsTable[[#This Row],[OS_NB_CODE]]="O1",VLOOKUP(IndicatorsTable[[#This Row],[POLICY_CODE]],Table7[#All],3,FALSE),"")</f>
        <v>Labour market fluidity</v>
      </c>
      <c r="G209" s="6" t="s">
        <v>964</v>
      </c>
      <c r="H209" s="6"/>
      <c r="I209" s="6" t="str">
        <f>IndicatorsTable[[#This Row],[INDICATOR_CODE]]&amp;"."&amp;IndicatorsTable[[#This Row],[SUBPOLICY_CODE]]</f>
        <v>PA2b.O1.</v>
      </c>
      <c r="J209" s="6" t="s">
        <v>965</v>
      </c>
      <c r="K209" s="6" t="s">
        <v>70</v>
      </c>
      <c r="L209" s="7">
        <f t="shared" si="6"/>
        <v>208</v>
      </c>
      <c r="M209" s="6" t="s">
        <v>71</v>
      </c>
      <c r="N209" s="7">
        <f t="shared" si="7"/>
        <v>208</v>
      </c>
      <c r="O209" s="6">
        <v>3</v>
      </c>
      <c r="P209" s="6" t="s">
        <v>72</v>
      </c>
      <c r="Q209" s="6" t="s">
        <v>966</v>
      </c>
      <c r="R209" s="6" t="s">
        <v>967</v>
      </c>
      <c r="S209" s="6" t="s">
        <v>966</v>
      </c>
      <c r="T209" s="6" t="s">
        <v>966</v>
      </c>
      <c r="U209" s="50"/>
      <c r="V209" s="6"/>
      <c r="W209" s="52"/>
      <c r="X209" s="6"/>
      <c r="Y209" s="6" t="s">
        <v>77</v>
      </c>
      <c r="Z209" s="8"/>
      <c r="AA209" s="6" t="s">
        <v>968</v>
      </c>
      <c r="AB209" s="6" t="s">
        <v>79</v>
      </c>
      <c r="AC209" s="6" t="s">
        <v>80</v>
      </c>
      <c r="AD209" s="6" t="s">
        <v>81</v>
      </c>
      <c r="AE209" s="6"/>
      <c r="AF209" s="6">
        <v>-3</v>
      </c>
      <c r="AG209" s="6" t="s">
        <v>82</v>
      </c>
      <c r="AH209" s="6"/>
      <c r="AI209" s="6"/>
      <c r="AJ209" s="6"/>
      <c r="AK209" s="1"/>
      <c r="AL209"/>
      <c r="AM209" s="1">
        <v>1</v>
      </c>
      <c r="AN209" s="1">
        <f>VLOOKUP(S209,'breaks 2014'!$C$19:$H$317,3,FALSE)</f>
        <v>0</v>
      </c>
      <c r="AO209" s="1"/>
      <c r="AP209" s="1"/>
      <c r="AQ209" s="6" t="s">
        <v>969</v>
      </c>
      <c r="AR209" s="6" t="s">
        <v>84</v>
      </c>
      <c r="AS209" s="6" t="s">
        <v>121</v>
      </c>
      <c r="AT209" s="6" t="s">
        <v>152</v>
      </c>
      <c r="AU209" s="6" t="s">
        <v>576</v>
      </c>
      <c r="AV209" s="6" t="s">
        <v>970</v>
      </c>
      <c r="AW209" s="6"/>
      <c r="AX209" s="6"/>
      <c r="AY209" s="6"/>
      <c r="BQ209" s="100"/>
    </row>
    <row r="210" spans="1:69" ht="11.25" customHeight="1" x14ac:dyDescent="0.2">
      <c r="A210" s="4" t="str">
        <f>LEFT(IndicatorsTable[[#This Row],[INDICATOR_CODE]],IF(ISERROR(FIND(".",IndicatorsTable[[#This Row],[INDICATOR_CODE]],6)),FIND(".",IndicatorsTable[[#This Row],[INDICATOR_CODE]]),FIND(".",IndicatorsTable[[#This Row],[INDICATOR_CODE]],6))-1)</f>
        <v>PA2b</v>
      </c>
      <c r="B210" s="5" t="str">
        <f>RIGHT(IndicatorsTable[[#This Row],[INDICATOR_CODE]],LEN(IndicatorsTable[[#This Row],[INDICATOR_CODE]])-IF(ISERROR(FIND(".",IndicatorsTable[[#This Row],[INDICATOR_CODE]],6)),FIND(".",IndicatorsTable[[#This Row],[INDICATOR_CODE]]),FIND(".",IndicatorsTable[[#This Row],[INDICATOR_CODE]],6)))</f>
        <v>S1</v>
      </c>
      <c r="C210" s="5" t="str">
        <f>IF(LEFT(IndicatorsTable[[#This Row],[OS_NB_CODE]],1)="O","Overall",IF(LEFT(IndicatorsTable[[#This Row],[OS_NB_CODE]],1)="S","Subindicator",IF(IndicatorsTable[[#This Row],[IFMAIN]] ="Main","Main",IF(LEFT(IndicatorsTable[[#This Row],[OS_NB_CODE]],1)="C","Context",""))))</f>
        <v>Subindicator</v>
      </c>
      <c r="D210" s="6" t="s">
        <v>89</v>
      </c>
      <c r="E210" s="6" t="str">
        <f>IF(IndicatorsTable[[#This Row],[OS_NB_CODE]]="O1",VLOOKUP(IndicatorsTable[[#This Row],[POLICY_CODE]],Table7[#All],2,FALSE),"")</f>
        <v/>
      </c>
      <c r="F210" s="6" t="str">
        <f>IF(IndicatorsTable[[#This Row],[OS_NB_CODE]]="O1",VLOOKUP(IndicatorsTable[[#This Row],[POLICY_CODE]],Table7[#All],3,FALSE),"")</f>
        <v/>
      </c>
      <c r="G210" s="6" t="s">
        <v>971</v>
      </c>
      <c r="H210" s="6"/>
      <c r="I210" s="6" t="str">
        <f>IndicatorsTable[[#This Row],[INDICATOR_CODE]]&amp;"."&amp;IndicatorsTable[[#This Row],[SUBPOLICY_CODE]]</f>
        <v>PA2b.S1.</v>
      </c>
      <c r="J210" s="6"/>
      <c r="K210" s="6"/>
      <c r="L210" s="7">
        <f t="shared" si="6"/>
        <v>209</v>
      </c>
      <c r="M210" s="6" t="s">
        <v>71</v>
      </c>
      <c r="N210" s="7">
        <f t="shared" si="7"/>
        <v>209</v>
      </c>
      <c r="O210" s="6">
        <v>3</v>
      </c>
      <c r="P210" s="6" t="s">
        <v>72</v>
      </c>
      <c r="Q210" s="6" t="s">
        <v>972</v>
      </c>
      <c r="R210" s="6" t="s">
        <v>973</v>
      </c>
      <c r="S210" s="6" t="s">
        <v>972</v>
      </c>
      <c r="T210" s="6" t="s">
        <v>972</v>
      </c>
      <c r="U210" s="50"/>
      <c r="V210" s="6"/>
      <c r="W210" s="52"/>
      <c r="X210" s="6"/>
      <c r="Y210" s="6" t="s">
        <v>77</v>
      </c>
      <c r="Z210" s="8" t="s">
        <v>77</v>
      </c>
      <c r="AA210" s="6" t="s">
        <v>974</v>
      </c>
      <c r="AB210" s="6" t="s">
        <v>79</v>
      </c>
      <c r="AC210" s="6" t="s">
        <v>80</v>
      </c>
      <c r="AD210" s="6" t="s">
        <v>81</v>
      </c>
      <c r="AE210" s="6"/>
      <c r="AF210" s="6">
        <v>-3</v>
      </c>
      <c r="AG210" s="6" t="s">
        <v>82</v>
      </c>
      <c r="AH210" s="6"/>
      <c r="AI210" s="6"/>
      <c r="AJ210" s="6"/>
      <c r="AK210" s="1"/>
      <c r="AL210"/>
      <c r="AM210" s="1">
        <v>1</v>
      </c>
      <c r="AN210" s="1">
        <f>VLOOKUP(S210,'breaks 2014'!$C$19:$H$317,3,FALSE)</f>
        <v>0</v>
      </c>
      <c r="AO210" s="1"/>
      <c r="AP210" s="1"/>
      <c r="AQ210" s="6" t="s">
        <v>969</v>
      </c>
      <c r="AR210" s="6" t="s">
        <v>84</v>
      </c>
      <c r="AS210" s="6" t="s">
        <v>121</v>
      </c>
      <c r="AT210" s="6" t="s">
        <v>152</v>
      </c>
      <c r="AU210" s="6" t="s">
        <v>975</v>
      </c>
      <c r="AV210" s="6" t="s">
        <v>970</v>
      </c>
      <c r="AW210" s="6"/>
      <c r="AX210" s="6"/>
      <c r="AY210" s="6"/>
      <c r="BQ210" s="100"/>
    </row>
    <row r="211" spans="1:69" ht="11.25" customHeight="1" x14ac:dyDescent="0.2">
      <c r="A211" s="4" t="str">
        <f>LEFT(IndicatorsTable[[#This Row],[INDICATOR_CODE]],IF(ISERROR(FIND(".",IndicatorsTable[[#This Row],[INDICATOR_CODE]],6)),FIND(".",IndicatorsTable[[#This Row],[INDICATOR_CODE]]),FIND(".",IndicatorsTable[[#This Row],[INDICATOR_CODE]],6))-1)</f>
        <v>PA2b</v>
      </c>
      <c r="B211" s="5" t="str">
        <f>RIGHT(IndicatorsTable[[#This Row],[INDICATOR_CODE]],LEN(IndicatorsTable[[#This Row],[INDICATOR_CODE]])-IF(ISERROR(FIND(".",IndicatorsTable[[#This Row],[INDICATOR_CODE]],6)),FIND(".",IndicatorsTable[[#This Row],[INDICATOR_CODE]]),FIND(".",IndicatorsTable[[#This Row],[INDICATOR_CODE]],6)))</f>
        <v>S2</v>
      </c>
      <c r="C211" s="5" t="str">
        <f>IF(LEFT(IndicatorsTable[[#This Row],[OS_NB_CODE]],1)="O","Overall",IF(LEFT(IndicatorsTable[[#This Row],[OS_NB_CODE]],1)="S","Subindicator",IF(IndicatorsTable[[#This Row],[IFMAIN]] ="Main","Main",IF(LEFT(IndicatorsTable[[#This Row],[OS_NB_CODE]],1)="C","Context",""))))</f>
        <v>Subindicator</v>
      </c>
      <c r="D211" s="6" t="s">
        <v>89</v>
      </c>
      <c r="E211" s="6" t="str">
        <f>IF(IndicatorsTable[[#This Row],[OS_NB_CODE]]="O1",VLOOKUP(IndicatorsTable[[#This Row],[POLICY_CODE]],Table7[#All],2,FALSE),"")</f>
        <v/>
      </c>
      <c r="F211" s="6" t="str">
        <f>IF(IndicatorsTable[[#This Row],[OS_NB_CODE]]="O1",VLOOKUP(IndicatorsTable[[#This Row],[POLICY_CODE]],Table7[#All],3,FALSE),"")</f>
        <v/>
      </c>
      <c r="G211" s="6" t="s">
        <v>976</v>
      </c>
      <c r="H211" s="6"/>
      <c r="I211" s="6" t="str">
        <f>IndicatorsTable[[#This Row],[INDICATOR_CODE]]&amp;"."&amp;IndicatorsTable[[#This Row],[SUBPOLICY_CODE]]</f>
        <v>PA2b.S2.</v>
      </c>
      <c r="J211" s="6"/>
      <c r="K211" s="6"/>
      <c r="L211" s="7">
        <f t="shared" si="6"/>
        <v>210</v>
      </c>
      <c r="M211" s="6" t="s">
        <v>71</v>
      </c>
      <c r="N211" s="7">
        <f t="shared" si="7"/>
        <v>210</v>
      </c>
      <c r="O211" s="6">
        <v>3</v>
      </c>
      <c r="P211" s="6" t="s">
        <v>72</v>
      </c>
      <c r="Q211" s="6" t="s">
        <v>977</v>
      </c>
      <c r="R211" s="6" t="s">
        <v>978</v>
      </c>
      <c r="S211" s="6" t="s">
        <v>977</v>
      </c>
      <c r="T211" s="6" t="s">
        <v>979</v>
      </c>
      <c r="U211" s="50"/>
      <c r="V211" s="6"/>
      <c r="W211" s="52"/>
      <c r="X211" s="6"/>
      <c r="Y211" s="6" t="s">
        <v>77</v>
      </c>
      <c r="Z211" s="8" t="s">
        <v>77</v>
      </c>
      <c r="AA211" s="6" t="s">
        <v>980</v>
      </c>
      <c r="AB211" s="6" t="s">
        <v>79</v>
      </c>
      <c r="AC211" s="6" t="s">
        <v>80</v>
      </c>
      <c r="AD211" s="6" t="s">
        <v>81</v>
      </c>
      <c r="AE211" s="6"/>
      <c r="AF211" s="6">
        <v>-3</v>
      </c>
      <c r="AG211" s="6" t="s">
        <v>82</v>
      </c>
      <c r="AH211" s="6"/>
      <c r="AI211" s="6"/>
      <c r="AJ211" s="6"/>
      <c r="AK211" s="1"/>
      <c r="AL211"/>
      <c r="AM211" s="1">
        <v>1</v>
      </c>
      <c r="AN211" s="1">
        <f>VLOOKUP(S211,'breaks 2014'!$C$19:$H$317,3,FALSE)</f>
        <v>0</v>
      </c>
      <c r="AO211" s="1"/>
      <c r="AP211" s="1"/>
      <c r="AQ211" s="6" t="s">
        <v>969</v>
      </c>
      <c r="AR211" s="6" t="s">
        <v>84</v>
      </c>
      <c r="AS211" s="6" t="s">
        <v>121</v>
      </c>
      <c r="AT211" s="6" t="s">
        <v>152</v>
      </c>
      <c r="AU211" s="6" t="s">
        <v>576</v>
      </c>
      <c r="AV211" s="6" t="s">
        <v>163</v>
      </c>
      <c r="AW211" s="6"/>
      <c r="AX211" s="6"/>
      <c r="AY211" s="6"/>
      <c r="BQ211" s="100"/>
    </row>
    <row r="212" spans="1:69" ht="11.25" customHeight="1" x14ac:dyDescent="0.2">
      <c r="A212" s="4" t="str">
        <f>LEFT(IndicatorsTable[[#This Row],[INDICATOR_CODE]],IF(ISERROR(FIND(".",IndicatorsTable[[#This Row],[INDICATOR_CODE]],6)),FIND(".",IndicatorsTable[[#This Row],[INDICATOR_CODE]]),FIND(".",IndicatorsTable[[#This Row],[INDICATOR_CODE]],6))-1)</f>
        <v>PA2b</v>
      </c>
      <c r="B212" s="5" t="str">
        <f>RIGHT(IndicatorsTable[[#This Row],[INDICATOR_CODE]],LEN(IndicatorsTable[[#This Row],[INDICATOR_CODE]])-IF(ISERROR(FIND(".",IndicatorsTable[[#This Row],[INDICATOR_CODE]],6)),FIND(".",IndicatorsTable[[#This Row],[INDICATOR_CODE]]),FIND(".",IndicatorsTable[[#This Row],[INDICATOR_CODE]],6)))</f>
        <v>S3</v>
      </c>
      <c r="C212" s="5" t="str">
        <f>IF(LEFT(IndicatorsTable[[#This Row],[OS_NB_CODE]],1)="O","Overall",IF(LEFT(IndicatorsTable[[#This Row],[OS_NB_CODE]],1)="S","Subindicator",IF(IndicatorsTable[[#This Row],[IFMAIN]] ="Main","Main",IF(LEFT(IndicatorsTable[[#This Row],[OS_NB_CODE]],1)="C","Context",""))))</f>
        <v>Subindicator</v>
      </c>
      <c r="D212" s="6" t="s">
        <v>89</v>
      </c>
      <c r="E212" s="6" t="str">
        <f>IF(IndicatorsTable[[#This Row],[OS_NB_CODE]]="O1",VLOOKUP(IndicatorsTable[[#This Row],[POLICY_CODE]],Table7[#All],2,FALSE),"")</f>
        <v/>
      </c>
      <c r="F212" s="6" t="str">
        <f>IF(IndicatorsTable[[#This Row],[OS_NB_CODE]]="O1",VLOOKUP(IndicatorsTable[[#This Row],[POLICY_CODE]],Table7[#All],3,FALSE),"")</f>
        <v/>
      </c>
      <c r="G212" s="6" t="s">
        <v>981</v>
      </c>
      <c r="H212" s="6"/>
      <c r="I212" s="6" t="str">
        <f>IndicatorsTable[[#This Row],[INDICATOR_CODE]]&amp;"."&amp;IndicatorsTable[[#This Row],[SUBPOLICY_CODE]]</f>
        <v>PA2b.S3.</v>
      </c>
      <c r="J212" s="6"/>
      <c r="K212" s="6"/>
      <c r="L212" s="7">
        <f t="shared" si="6"/>
        <v>211</v>
      </c>
      <c r="M212" s="6" t="s">
        <v>71</v>
      </c>
      <c r="N212" s="7">
        <f t="shared" si="7"/>
        <v>211</v>
      </c>
      <c r="O212" s="6">
        <v>3</v>
      </c>
      <c r="P212" s="6" t="s">
        <v>72</v>
      </c>
      <c r="Q212" s="6" t="s">
        <v>982</v>
      </c>
      <c r="R212" s="6" t="s">
        <v>983</v>
      </c>
      <c r="S212" s="6" t="s">
        <v>982</v>
      </c>
      <c r="T212" s="6" t="s">
        <v>982</v>
      </c>
      <c r="U212" s="50"/>
      <c r="V212" s="6"/>
      <c r="W212" s="52"/>
      <c r="X212" s="6"/>
      <c r="Y212" s="6" t="s">
        <v>77</v>
      </c>
      <c r="Z212" s="8" t="s">
        <v>77</v>
      </c>
      <c r="AA212" s="6" t="s">
        <v>984</v>
      </c>
      <c r="AB212" s="6" t="s">
        <v>79</v>
      </c>
      <c r="AC212" s="6" t="s">
        <v>80</v>
      </c>
      <c r="AD212" s="6" t="s">
        <v>81</v>
      </c>
      <c r="AE212" s="6"/>
      <c r="AF212" s="6">
        <v>-3</v>
      </c>
      <c r="AG212" s="6" t="s">
        <v>629</v>
      </c>
      <c r="AH212" s="6"/>
      <c r="AI212" s="6"/>
      <c r="AJ212" s="6"/>
      <c r="AK212" s="1"/>
      <c r="AM212" s="1">
        <v>1</v>
      </c>
      <c r="AN212" s="1" t="e">
        <f>VLOOKUP(S212,'breaks 2014'!$C$19:$H$317,3,FALSE)</f>
        <v>#N/A</v>
      </c>
      <c r="AO212" s="1"/>
      <c r="AP212" s="1"/>
      <c r="AQ212" s="6" t="s">
        <v>886</v>
      </c>
      <c r="AR212" s="6" t="s">
        <v>84</v>
      </c>
      <c r="AS212" s="6" t="s">
        <v>85</v>
      </c>
      <c r="AT212" s="6" t="s">
        <v>887</v>
      </c>
      <c r="AU212" s="6" t="s">
        <v>888</v>
      </c>
      <c r="AV212" s="6"/>
      <c r="AW212" s="6"/>
      <c r="AX212" s="6"/>
      <c r="AY212" s="6"/>
      <c r="BQ212" s="100"/>
    </row>
    <row r="213" spans="1:69" ht="11.25" customHeight="1" x14ac:dyDescent="0.2">
      <c r="A213" s="4" t="str">
        <f>LEFT(IndicatorsTable[[#This Row],[INDICATOR_CODE]],IF(ISERROR(FIND(".",IndicatorsTable[[#This Row],[INDICATOR_CODE]],6)),FIND(".",IndicatorsTable[[#This Row],[INDICATOR_CODE]]),FIND(".",IndicatorsTable[[#This Row],[INDICATOR_CODE]],6))-1)</f>
        <v>PA2b</v>
      </c>
      <c r="B213" s="5" t="str">
        <f>RIGHT(IndicatorsTable[[#This Row],[INDICATOR_CODE]],LEN(IndicatorsTable[[#This Row],[INDICATOR_CODE]])-IF(ISERROR(FIND(".",IndicatorsTable[[#This Row],[INDICATOR_CODE]],6)),FIND(".",IndicatorsTable[[#This Row],[INDICATOR_CODE]]),FIND(".",IndicatorsTable[[#This Row],[INDICATOR_CODE]],6)))</f>
        <v>S4</v>
      </c>
      <c r="C213" s="5" t="str">
        <f>IF(LEFT(IndicatorsTable[[#This Row],[OS_NB_CODE]],1)="O","Overall",IF(LEFT(IndicatorsTable[[#This Row],[OS_NB_CODE]],1)="S","Subindicator",IF(IndicatorsTable[[#This Row],[IFMAIN]] ="Main","Main",IF(LEFT(IndicatorsTable[[#This Row],[OS_NB_CODE]],1)="C","Context",""))))</f>
        <v>Subindicator</v>
      </c>
      <c r="D213" s="6" t="s">
        <v>89</v>
      </c>
      <c r="E213" s="6" t="str">
        <f>IF(IndicatorsTable[[#This Row],[OS_NB_CODE]]="O1",VLOOKUP(IndicatorsTable[[#This Row],[POLICY_CODE]],Table7[#All],2,FALSE),"")</f>
        <v/>
      </c>
      <c r="F213" s="6" t="str">
        <f>IF(IndicatorsTable[[#This Row],[OS_NB_CODE]]="O1",VLOOKUP(IndicatorsTable[[#This Row],[POLICY_CODE]],Table7[#All],3,FALSE),"")</f>
        <v/>
      </c>
      <c r="G213" s="6" t="s">
        <v>985</v>
      </c>
      <c r="H213" s="6" t="s">
        <v>986</v>
      </c>
      <c r="I213" s="6" t="str">
        <f>IndicatorsTable[[#This Row],[INDICATOR_CODE]]&amp;"."&amp;IndicatorsTable[[#This Row],[SUBPOLICY_CODE]]</f>
        <v>PA2b.S4.Y15_64</v>
      </c>
      <c r="J213" s="6"/>
      <c r="K213" s="6"/>
      <c r="L213" s="7">
        <f t="shared" si="6"/>
        <v>212</v>
      </c>
      <c r="M213" s="6" t="s">
        <v>71</v>
      </c>
      <c r="N213" s="7">
        <f t="shared" si="7"/>
        <v>212</v>
      </c>
      <c r="O213" s="6">
        <v>3</v>
      </c>
      <c r="P213" s="6" t="s">
        <v>72</v>
      </c>
      <c r="Q213" s="6" t="s">
        <v>987</v>
      </c>
      <c r="R213" s="6"/>
      <c r="S213" s="6" t="s">
        <v>987</v>
      </c>
      <c r="T213" s="6" t="s">
        <v>987</v>
      </c>
      <c r="U213" s="50" t="s">
        <v>988</v>
      </c>
      <c r="V213" s="6"/>
      <c r="W213" s="52"/>
      <c r="X213" s="6"/>
      <c r="Y213" s="6" t="s">
        <v>77</v>
      </c>
      <c r="Z213" s="8" t="s">
        <v>232</v>
      </c>
      <c r="AA213" s="6" t="s">
        <v>989</v>
      </c>
      <c r="AB213" s="6" t="s">
        <v>546</v>
      </c>
      <c r="AC213" s="6" t="s">
        <v>546</v>
      </c>
      <c r="AD213" s="6" t="s">
        <v>81</v>
      </c>
      <c r="AE213" s="6"/>
      <c r="AF213" s="6">
        <v>-3</v>
      </c>
      <c r="AG213" s="6" t="s">
        <v>82</v>
      </c>
      <c r="AH213" s="6"/>
      <c r="AI213" s="6"/>
      <c r="AJ213" s="6"/>
      <c r="AK213" s="1"/>
      <c r="AL213"/>
      <c r="AM213" s="1">
        <v>1</v>
      </c>
      <c r="AN213" s="1">
        <f>VLOOKUP(S213,'breaks 2014'!$C$19:$H$317,3,FALSE)</f>
        <v>0</v>
      </c>
      <c r="AO213" s="1"/>
      <c r="AP213" s="1"/>
      <c r="AQ213" s="6" t="s">
        <v>990</v>
      </c>
      <c r="AR213" s="6" t="s">
        <v>84</v>
      </c>
      <c r="AS213" s="6" t="s">
        <v>153</v>
      </c>
      <c r="AT213" s="6" t="s">
        <v>85</v>
      </c>
      <c r="AU213" s="6" t="s">
        <v>576</v>
      </c>
      <c r="AV213" s="6" t="s">
        <v>613</v>
      </c>
      <c r="AW213" s="6"/>
      <c r="AX213" s="6"/>
      <c r="AY213" s="6"/>
      <c r="BQ213" s="100"/>
    </row>
    <row r="214" spans="1:69" ht="11.25" customHeight="1" x14ac:dyDescent="0.2">
      <c r="A214" s="4" t="str">
        <f>LEFT(IndicatorsTable[[#This Row],[INDICATOR_CODE]],IF(ISERROR(FIND(".",IndicatorsTable[[#This Row],[INDICATOR_CODE]],6)),FIND(".",IndicatorsTable[[#This Row],[INDICATOR_CODE]]),FIND(".",IndicatorsTable[[#This Row],[INDICATOR_CODE]],6))-1)</f>
        <v>PA2b</v>
      </c>
      <c r="B214" s="5" t="str">
        <f>RIGHT(IndicatorsTable[[#This Row],[INDICATOR_CODE]],LEN(IndicatorsTable[[#This Row],[INDICATOR_CODE]])-IF(ISERROR(FIND(".",IndicatorsTable[[#This Row],[INDICATOR_CODE]],6)),FIND(".",IndicatorsTable[[#This Row],[INDICATOR_CODE]]),FIND(".",IndicatorsTable[[#This Row],[INDICATOR_CODE]],6)))</f>
        <v>S4</v>
      </c>
      <c r="C214" s="5" t="str">
        <f>IF(LEFT(IndicatorsTable[[#This Row],[OS_NB_CODE]],1)="O","Overall",IF(LEFT(IndicatorsTable[[#This Row],[OS_NB_CODE]],1)="S","Subindicator",IF(IndicatorsTable[[#This Row],[IFMAIN]] ="Main","Main",IF(LEFT(IndicatorsTable[[#This Row],[OS_NB_CODE]],1)="C","Context",""))))</f>
        <v>Subindicator</v>
      </c>
      <c r="D214" s="6" t="s">
        <v>89</v>
      </c>
      <c r="E214" s="6" t="str">
        <f>IF(IndicatorsTable[[#This Row],[OS_NB_CODE]]="O1",VLOOKUP(IndicatorsTable[[#This Row],[POLICY_CODE]],Table7[#All],2,FALSE),"")</f>
        <v/>
      </c>
      <c r="F214" s="6" t="str">
        <f>IF(IndicatorsTable[[#This Row],[OS_NB_CODE]]="O1",VLOOKUP(IndicatorsTable[[#This Row],[POLICY_CODE]],Table7[#All],3,FALSE),"")</f>
        <v/>
      </c>
      <c r="G214" s="6" t="s">
        <v>985</v>
      </c>
      <c r="H214" s="6" t="s">
        <v>991</v>
      </c>
      <c r="I214" s="6" t="str">
        <f>IndicatorsTable[[#This Row],[INDICATOR_CODE]]&amp;"."&amp;IndicatorsTable[[#This Row],[SUBPOLICY_CODE]]</f>
        <v>PA2b.S4.Y15_24</v>
      </c>
      <c r="J214" s="6"/>
      <c r="K214" s="6"/>
      <c r="L214" s="7">
        <f t="shared" si="6"/>
        <v>213</v>
      </c>
      <c r="M214" s="6" t="s">
        <v>71</v>
      </c>
      <c r="N214" s="7">
        <f t="shared" si="7"/>
        <v>213</v>
      </c>
      <c r="O214" s="6">
        <v>3</v>
      </c>
      <c r="P214" s="6" t="s">
        <v>72</v>
      </c>
      <c r="Q214" s="6" t="s">
        <v>992</v>
      </c>
      <c r="R214" s="6"/>
      <c r="S214" s="6" t="s">
        <v>992</v>
      </c>
      <c r="T214" s="6" t="s">
        <v>992</v>
      </c>
      <c r="U214" s="50" t="s">
        <v>988</v>
      </c>
      <c r="V214" s="6"/>
      <c r="W214" s="52"/>
      <c r="X214" s="6"/>
      <c r="Y214" s="6" t="s">
        <v>77</v>
      </c>
      <c r="Z214" s="8" t="s">
        <v>232</v>
      </c>
      <c r="AA214" s="6" t="s">
        <v>989</v>
      </c>
      <c r="AB214" s="6" t="s">
        <v>546</v>
      </c>
      <c r="AC214" s="6" t="s">
        <v>546</v>
      </c>
      <c r="AD214" s="6" t="s">
        <v>81</v>
      </c>
      <c r="AE214" s="6"/>
      <c r="AF214" s="6">
        <v>-3</v>
      </c>
      <c r="AG214" s="6" t="s">
        <v>82</v>
      </c>
      <c r="AH214" s="6"/>
      <c r="AI214" s="6"/>
      <c r="AJ214" s="6"/>
      <c r="AK214" s="1"/>
      <c r="AL214"/>
      <c r="AM214" s="1">
        <v>1</v>
      </c>
      <c r="AN214" s="1">
        <f>VLOOKUP(S214,'breaks 2014'!$C$19:$H$317,3,FALSE)</f>
        <v>0</v>
      </c>
      <c r="AO214" s="1"/>
      <c r="AP214" s="1"/>
      <c r="AQ214" s="6" t="s">
        <v>990</v>
      </c>
      <c r="AR214" s="6" t="s">
        <v>84</v>
      </c>
      <c r="AS214" s="6" t="s">
        <v>163</v>
      </c>
      <c r="AT214" s="6" t="s">
        <v>85</v>
      </c>
      <c r="AU214" s="6" t="s">
        <v>576</v>
      </c>
      <c r="AV214" s="6" t="s">
        <v>613</v>
      </c>
      <c r="AW214" s="6"/>
      <c r="AX214" s="6"/>
      <c r="AY214" s="6"/>
      <c r="BQ214" s="100"/>
    </row>
    <row r="215" spans="1:69" ht="11.25" customHeight="1" x14ac:dyDescent="0.2">
      <c r="A215" s="4" t="str">
        <f>LEFT(IndicatorsTable[[#This Row],[INDICATOR_CODE]],IF(ISERROR(FIND(".",IndicatorsTable[[#This Row],[INDICATOR_CODE]],6)),FIND(".",IndicatorsTable[[#This Row],[INDICATOR_CODE]]),FIND(".",IndicatorsTable[[#This Row],[INDICATOR_CODE]],6))-1)</f>
        <v>PA2b</v>
      </c>
      <c r="B215" s="5" t="str">
        <f>RIGHT(IndicatorsTable[[#This Row],[INDICATOR_CODE]],LEN(IndicatorsTable[[#This Row],[INDICATOR_CODE]])-IF(ISERROR(FIND(".",IndicatorsTable[[#This Row],[INDICATOR_CODE]],6)),FIND(".",IndicatorsTable[[#This Row],[INDICATOR_CODE]]),FIND(".",IndicatorsTable[[#This Row],[INDICATOR_CODE]],6)))</f>
        <v>S4</v>
      </c>
      <c r="C215" s="5" t="str">
        <f>IF(LEFT(IndicatorsTable[[#This Row],[OS_NB_CODE]],1)="O","Overall",IF(LEFT(IndicatorsTable[[#This Row],[OS_NB_CODE]],1)="S","Subindicator",IF(IndicatorsTable[[#This Row],[IFMAIN]] ="Main","Main",IF(LEFT(IndicatorsTable[[#This Row],[OS_NB_CODE]],1)="C","Context",""))))</f>
        <v>Subindicator</v>
      </c>
      <c r="D215" s="6" t="s">
        <v>89</v>
      </c>
      <c r="E215" s="6" t="str">
        <f>IF(IndicatorsTable[[#This Row],[OS_NB_CODE]]="O1",VLOOKUP(IndicatorsTable[[#This Row],[POLICY_CODE]],Table7[#All],2,FALSE),"")</f>
        <v/>
      </c>
      <c r="F215" s="6" t="str">
        <f>IF(IndicatorsTable[[#This Row],[OS_NB_CODE]]="O1",VLOOKUP(IndicatorsTable[[#This Row],[POLICY_CODE]],Table7[#All],3,FALSE),"")</f>
        <v/>
      </c>
      <c r="G215" s="6" t="s">
        <v>985</v>
      </c>
      <c r="H215" s="6" t="s">
        <v>993</v>
      </c>
      <c r="I215" s="6" t="str">
        <f>IndicatorsTable[[#This Row],[INDICATOR_CODE]]&amp;"."&amp;IndicatorsTable[[#This Row],[SUBPOLICY_CODE]]</f>
        <v>PA2b.S4.Y25_54</v>
      </c>
      <c r="J215" s="6"/>
      <c r="K215" s="6"/>
      <c r="L215" s="7">
        <f t="shared" si="6"/>
        <v>214</v>
      </c>
      <c r="M215" s="6" t="s">
        <v>71</v>
      </c>
      <c r="N215" s="7">
        <f t="shared" si="7"/>
        <v>214</v>
      </c>
      <c r="O215" s="6">
        <v>3</v>
      </c>
      <c r="P215" s="6" t="s">
        <v>72</v>
      </c>
      <c r="Q215" s="6" t="s">
        <v>994</v>
      </c>
      <c r="R215" s="6"/>
      <c r="S215" s="6" t="s">
        <v>994</v>
      </c>
      <c r="T215" s="6" t="s">
        <v>994</v>
      </c>
      <c r="U215" s="50" t="s">
        <v>988</v>
      </c>
      <c r="V215" s="6"/>
      <c r="W215" s="52"/>
      <c r="X215" s="6"/>
      <c r="Y215" s="6" t="s">
        <v>77</v>
      </c>
      <c r="Z215" s="8" t="s">
        <v>232</v>
      </c>
      <c r="AA215" s="6" t="s">
        <v>989</v>
      </c>
      <c r="AB215" s="6" t="s">
        <v>546</v>
      </c>
      <c r="AC215" s="6" t="s">
        <v>546</v>
      </c>
      <c r="AD215" s="6" t="s">
        <v>81</v>
      </c>
      <c r="AE215" s="6"/>
      <c r="AF215" s="6">
        <v>-3</v>
      </c>
      <c r="AG215" s="6" t="s">
        <v>82</v>
      </c>
      <c r="AH215" s="6"/>
      <c r="AI215" s="6"/>
      <c r="AJ215" s="6"/>
      <c r="AK215" s="1"/>
      <c r="AL215"/>
      <c r="AM215" s="1">
        <v>1</v>
      </c>
      <c r="AN215" s="1">
        <f>VLOOKUP(S215,'breaks 2014'!$C$19:$H$317,3,FALSE)</f>
        <v>0</v>
      </c>
      <c r="AO215" s="1"/>
      <c r="AP215" s="1"/>
      <c r="AQ215" s="6" t="s">
        <v>990</v>
      </c>
      <c r="AR215" s="6" t="s">
        <v>84</v>
      </c>
      <c r="AS215" s="6" t="s">
        <v>995</v>
      </c>
      <c r="AT215" s="6" t="s">
        <v>85</v>
      </c>
      <c r="AU215" s="6" t="s">
        <v>576</v>
      </c>
      <c r="AV215" s="6" t="s">
        <v>613</v>
      </c>
      <c r="AW215" s="6"/>
      <c r="AX215" s="6"/>
      <c r="AY215" s="6"/>
      <c r="BQ215" s="100"/>
    </row>
    <row r="216" spans="1:69" ht="11.25" customHeight="1" x14ac:dyDescent="0.2">
      <c r="A216" s="4" t="str">
        <f>LEFT(IndicatorsTable[[#This Row],[INDICATOR_CODE]],IF(ISERROR(FIND(".",IndicatorsTable[[#This Row],[INDICATOR_CODE]],6)),FIND(".",IndicatorsTable[[#This Row],[INDICATOR_CODE]]),FIND(".",IndicatorsTable[[#This Row],[INDICATOR_CODE]],6))-1)</f>
        <v>PA2b</v>
      </c>
      <c r="B216" s="5" t="str">
        <f>RIGHT(IndicatorsTable[[#This Row],[INDICATOR_CODE]],LEN(IndicatorsTable[[#This Row],[INDICATOR_CODE]])-IF(ISERROR(FIND(".",IndicatorsTable[[#This Row],[INDICATOR_CODE]],6)),FIND(".",IndicatorsTable[[#This Row],[INDICATOR_CODE]]),FIND(".",IndicatorsTable[[#This Row],[INDICATOR_CODE]],6)))</f>
        <v>S4</v>
      </c>
      <c r="C216" s="5" t="str">
        <f>IF(LEFT(IndicatorsTable[[#This Row],[OS_NB_CODE]],1)="O","Overall",IF(LEFT(IndicatorsTable[[#This Row],[OS_NB_CODE]],1)="S","Subindicator",IF(IndicatorsTable[[#This Row],[IFMAIN]] ="Main","Main",IF(LEFT(IndicatorsTable[[#This Row],[OS_NB_CODE]],1)="C","Context",""))))</f>
        <v>Subindicator</v>
      </c>
      <c r="D216" s="6" t="s">
        <v>89</v>
      </c>
      <c r="E216" s="6" t="str">
        <f>IF(IndicatorsTable[[#This Row],[OS_NB_CODE]]="O1",VLOOKUP(IndicatorsTable[[#This Row],[POLICY_CODE]],Table7[#All],2,FALSE),"")</f>
        <v/>
      </c>
      <c r="F216" s="6" t="str">
        <f>IF(IndicatorsTable[[#This Row],[OS_NB_CODE]]="O1",VLOOKUP(IndicatorsTable[[#This Row],[POLICY_CODE]],Table7[#All],3,FALSE),"")</f>
        <v/>
      </c>
      <c r="G216" s="6" t="s">
        <v>985</v>
      </c>
      <c r="H216" s="6" t="s">
        <v>996</v>
      </c>
      <c r="I216" s="6" t="str">
        <f>IndicatorsTable[[#This Row],[INDICATOR_CODE]]&amp;"."&amp;IndicatorsTable[[#This Row],[SUBPOLICY_CODE]]</f>
        <v>PA2b.S4.Y55_64</v>
      </c>
      <c r="J216" s="6"/>
      <c r="K216" s="6"/>
      <c r="L216" s="7">
        <f t="shared" si="6"/>
        <v>215</v>
      </c>
      <c r="M216" s="6" t="s">
        <v>71</v>
      </c>
      <c r="N216" s="7">
        <f t="shared" si="7"/>
        <v>215</v>
      </c>
      <c r="O216" s="6">
        <v>3</v>
      </c>
      <c r="P216" s="6" t="s">
        <v>72</v>
      </c>
      <c r="Q216" s="6" t="s">
        <v>997</v>
      </c>
      <c r="R216" s="6"/>
      <c r="S216" s="6" t="s">
        <v>997</v>
      </c>
      <c r="T216" s="6" t="s">
        <v>997</v>
      </c>
      <c r="U216" s="50" t="s">
        <v>988</v>
      </c>
      <c r="V216" s="6"/>
      <c r="W216" s="52"/>
      <c r="X216" s="6"/>
      <c r="Y216" s="6" t="s">
        <v>77</v>
      </c>
      <c r="Z216" s="8" t="s">
        <v>232</v>
      </c>
      <c r="AA216" s="6" t="s">
        <v>989</v>
      </c>
      <c r="AB216" s="6" t="s">
        <v>546</v>
      </c>
      <c r="AC216" s="6" t="s">
        <v>546</v>
      </c>
      <c r="AD216" s="6" t="s">
        <v>81</v>
      </c>
      <c r="AE216" s="6"/>
      <c r="AF216" s="6">
        <v>-3</v>
      </c>
      <c r="AG216" s="6" t="s">
        <v>82</v>
      </c>
      <c r="AH216" s="6"/>
      <c r="AI216" s="6"/>
      <c r="AJ216" s="6"/>
      <c r="AK216" s="1"/>
      <c r="AL216"/>
      <c r="AM216" s="1">
        <v>1</v>
      </c>
      <c r="AN216" s="1">
        <f>VLOOKUP(S216,'breaks 2014'!$C$19:$H$317,3,FALSE)</f>
        <v>0</v>
      </c>
      <c r="AO216" s="1"/>
      <c r="AP216" s="1"/>
      <c r="AQ216" s="6" t="s">
        <v>990</v>
      </c>
      <c r="AR216" s="6" t="s">
        <v>84</v>
      </c>
      <c r="AS216" s="6" t="s">
        <v>111</v>
      </c>
      <c r="AT216" s="6" t="s">
        <v>85</v>
      </c>
      <c r="AU216" s="6" t="s">
        <v>576</v>
      </c>
      <c r="AV216" s="6" t="s">
        <v>613</v>
      </c>
      <c r="AW216" s="6"/>
      <c r="AX216" s="6"/>
      <c r="AY216" s="6"/>
      <c r="BQ216" s="100"/>
    </row>
    <row r="217" spans="1:69" ht="11.25" customHeight="1" x14ac:dyDescent="0.2">
      <c r="A217" s="4" t="str">
        <f>LEFT(IndicatorsTable[[#This Row],[INDICATOR_CODE]],IF(ISERROR(FIND(".",IndicatorsTable[[#This Row],[INDICATOR_CODE]],6)),FIND(".",IndicatorsTable[[#This Row],[INDICATOR_CODE]]),FIND(".",IndicatorsTable[[#This Row],[INDICATOR_CODE]],6))-1)</f>
        <v>PA2b</v>
      </c>
      <c r="B217" s="5" t="str">
        <f>RIGHT(IndicatorsTable[[#This Row],[INDICATOR_CODE]],LEN(IndicatorsTable[[#This Row],[INDICATOR_CODE]])-IF(ISERROR(FIND(".",IndicatorsTable[[#This Row],[INDICATOR_CODE]],6)),FIND(".",IndicatorsTable[[#This Row],[INDICATOR_CODE]]),FIND(".",IndicatorsTable[[#This Row],[INDICATOR_CODE]],6)))</f>
        <v>S5</v>
      </c>
      <c r="C217" s="5" t="str">
        <f>IF(LEFT(IndicatorsTable[[#This Row],[OS_NB_CODE]],1)="O","Overall",IF(LEFT(IndicatorsTable[[#This Row],[OS_NB_CODE]],1)="S","Subindicator",IF(IndicatorsTable[[#This Row],[IFMAIN]] ="Main","Main",IF(LEFT(IndicatorsTable[[#This Row],[OS_NB_CODE]],1)="C","Context",""))))</f>
        <v>Subindicator</v>
      </c>
      <c r="D217" s="6" t="s">
        <v>89</v>
      </c>
      <c r="E217" s="6" t="str">
        <f>IF(IndicatorsTable[[#This Row],[OS_NB_CODE]]="O1",VLOOKUP(IndicatorsTable[[#This Row],[POLICY_CODE]],Table7[#All],2,FALSE),"")</f>
        <v/>
      </c>
      <c r="F217" s="6" t="str">
        <f>IF(IndicatorsTable[[#This Row],[OS_NB_CODE]]="O1",VLOOKUP(IndicatorsTable[[#This Row],[POLICY_CODE]],Table7[#All],3,FALSE),"")</f>
        <v/>
      </c>
      <c r="G217" s="6" t="s">
        <v>998</v>
      </c>
      <c r="H217" s="6"/>
      <c r="I217" s="6" t="str">
        <f>IndicatorsTable[[#This Row],[INDICATOR_CODE]]&amp;"."&amp;IndicatorsTable[[#This Row],[SUBPOLICY_CODE]]</f>
        <v>PA2b.S5.</v>
      </c>
      <c r="J217" s="6"/>
      <c r="K217" s="6"/>
      <c r="L217" s="7">
        <f t="shared" si="6"/>
        <v>216</v>
      </c>
      <c r="M217" s="6" t="s">
        <v>71</v>
      </c>
      <c r="N217" s="7">
        <f t="shared" si="7"/>
        <v>216</v>
      </c>
      <c r="O217" s="6">
        <v>3</v>
      </c>
      <c r="P217" s="6" t="s">
        <v>72</v>
      </c>
      <c r="Q217" s="6" t="s">
        <v>999</v>
      </c>
      <c r="R217" s="6" t="s">
        <v>1000</v>
      </c>
      <c r="S217" s="6" t="s">
        <v>999</v>
      </c>
      <c r="T217" s="6" t="s">
        <v>999</v>
      </c>
      <c r="U217" s="50"/>
      <c r="V217" s="6"/>
      <c r="W217" s="52"/>
      <c r="X217" s="6"/>
      <c r="Y217" s="6" t="s">
        <v>77</v>
      </c>
      <c r="Z217" s="8" t="s">
        <v>77</v>
      </c>
      <c r="AA217" s="6" t="s">
        <v>1001</v>
      </c>
      <c r="AB217" s="6" t="s">
        <v>79</v>
      </c>
      <c r="AC217" s="6" t="s">
        <v>80</v>
      </c>
      <c r="AD217" s="6" t="s">
        <v>81</v>
      </c>
      <c r="AE217" s="6"/>
      <c r="AF217" s="6">
        <v>-3</v>
      </c>
      <c r="AG217" s="6" t="s">
        <v>82</v>
      </c>
      <c r="AH217" s="6"/>
      <c r="AI217" s="6"/>
      <c r="AJ217" s="6"/>
      <c r="AK217" s="1"/>
      <c r="AL217"/>
      <c r="AM217" s="1">
        <v>1</v>
      </c>
      <c r="AN217" s="1" t="str">
        <f>VLOOKUP(S217,'breaks 2014'!$C$19:$H$317,3,FALSE)</f>
        <v>shouldbenobreak</v>
      </c>
      <c r="AO217" s="1" t="s">
        <v>1002</v>
      </c>
      <c r="AP217" s="1"/>
      <c r="AQ217" s="6" t="s">
        <v>1003</v>
      </c>
      <c r="AR217" s="6" t="s">
        <v>143</v>
      </c>
      <c r="AS217" s="6" t="s">
        <v>153</v>
      </c>
      <c r="AT217" s="6" t="s">
        <v>85</v>
      </c>
      <c r="AU217" s="6" t="s">
        <v>1004</v>
      </c>
      <c r="AV217" s="6" t="s">
        <v>1005</v>
      </c>
      <c r="AW217" s="6"/>
      <c r="AX217" s="6"/>
      <c r="AY217" s="6"/>
      <c r="BQ217" s="100"/>
    </row>
    <row r="218" spans="1:69" ht="11.25" customHeight="1" x14ac:dyDescent="0.2">
      <c r="A218" s="4" t="str">
        <f>LEFT(IndicatorsTable[[#This Row],[INDICATOR_CODE]],IF(ISERROR(FIND(".",IndicatorsTable[[#This Row],[INDICATOR_CODE]],6)),FIND(".",IndicatorsTable[[#This Row],[INDICATOR_CODE]]),FIND(".",IndicatorsTable[[#This Row],[INDICATOR_CODE]],6))-1)</f>
        <v>PA2b</v>
      </c>
      <c r="B218" s="5" t="str">
        <f>RIGHT(IndicatorsTable[[#This Row],[INDICATOR_CODE]],LEN(IndicatorsTable[[#This Row],[INDICATOR_CODE]])-IF(ISERROR(FIND(".",IndicatorsTable[[#This Row],[INDICATOR_CODE]],6)),FIND(".",IndicatorsTable[[#This Row],[INDICATOR_CODE]]),FIND(".",IndicatorsTable[[#This Row],[INDICATOR_CODE]],6)))</f>
        <v>S6</v>
      </c>
      <c r="C218" s="5" t="str">
        <f>IF(LEFT(IndicatorsTable[[#This Row],[OS_NB_CODE]],1)="O","Overall",IF(LEFT(IndicatorsTable[[#This Row],[OS_NB_CODE]],1)="S","Subindicator",IF(IndicatorsTable[[#This Row],[IFMAIN]] ="Main","Main",IF(LEFT(IndicatorsTable[[#This Row],[OS_NB_CODE]],1)="C","Context",""))))</f>
        <v>Subindicator</v>
      </c>
      <c r="D218" s="6" t="s">
        <v>89</v>
      </c>
      <c r="E218" s="6" t="str">
        <f>IF(IndicatorsTable[[#This Row],[OS_NB_CODE]]="O1",VLOOKUP(IndicatorsTable[[#This Row],[POLICY_CODE]],Table7[#All],2,FALSE),"")</f>
        <v/>
      </c>
      <c r="F218" s="6" t="str">
        <f>IF(IndicatorsTable[[#This Row],[OS_NB_CODE]]="O1",VLOOKUP(IndicatorsTable[[#This Row],[POLICY_CODE]],Table7[#All],3,FALSE),"")</f>
        <v/>
      </c>
      <c r="G218" s="6" t="s">
        <v>1006</v>
      </c>
      <c r="H218" s="6"/>
      <c r="I218" s="6" t="str">
        <f>IndicatorsTable[[#This Row],[INDICATOR_CODE]]&amp;"."&amp;IndicatorsTable[[#This Row],[SUBPOLICY_CODE]]</f>
        <v>PA2b.S6.</v>
      </c>
      <c r="J218" s="6"/>
      <c r="K218" s="6"/>
      <c r="L218" s="7">
        <f t="shared" si="6"/>
        <v>217</v>
      </c>
      <c r="M218" s="6" t="s">
        <v>71</v>
      </c>
      <c r="N218" s="7">
        <f t="shared" si="7"/>
        <v>217</v>
      </c>
      <c r="O218" s="6">
        <v>3</v>
      </c>
      <c r="P218" s="6" t="s">
        <v>72</v>
      </c>
      <c r="Q218" s="6" t="s">
        <v>1007</v>
      </c>
      <c r="R218" s="6" t="s">
        <v>1008</v>
      </c>
      <c r="S218" s="6" t="s">
        <v>1007</v>
      </c>
      <c r="T218" s="6" t="s">
        <v>1007</v>
      </c>
      <c r="U218" s="50"/>
      <c r="V218" s="6"/>
      <c r="W218" s="52"/>
      <c r="X218" s="6"/>
      <c r="Y218" s="6" t="s">
        <v>232</v>
      </c>
      <c r="Z218" s="8" t="s">
        <v>232</v>
      </c>
      <c r="AA218" s="6" t="s">
        <v>1001</v>
      </c>
      <c r="AB218" s="6" t="s">
        <v>79</v>
      </c>
      <c r="AC218" s="6" t="s">
        <v>80</v>
      </c>
      <c r="AD218" s="6" t="s">
        <v>81</v>
      </c>
      <c r="AE218" s="6"/>
      <c r="AF218" s="6">
        <v>-3</v>
      </c>
      <c r="AG218" s="6" t="s">
        <v>82</v>
      </c>
      <c r="AH218" s="6"/>
      <c r="AI218" s="6"/>
      <c r="AJ218" s="6"/>
      <c r="AK218" s="1"/>
      <c r="AL218"/>
      <c r="AM218" s="1">
        <v>1</v>
      </c>
      <c r="AN218" s="1" t="str">
        <f>VLOOKUP(S218,'breaks 2014'!$C$19:$H$317,3,FALSE)</f>
        <v>shouldbenobreak</v>
      </c>
      <c r="AO218" s="1" t="s">
        <v>1002</v>
      </c>
      <c r="AP218" s="1"/>
      <c r="AQ218" s="6" t="s">
        <v>1003</v>
      </c>
      <c r="AR218" s="6" t="s">
        <v>143</v>
      </c>
      <c r="AS218" s="6" t="s">
        <v>153</v>
      </c>
      <c r="AT218" s="6" t="s">
        <v>85</v>
      </c>
      <c r="AU218" s="6" t="s">
        <v>1004</v>
      </c>
      <c r="AV218" s="6" t="s">
        <v>1009</v>
      </c>
      <c r="AW218" s="6"/>
      <c r="AX218" s="6"/>
      <c r="AY218" s="6"/>
      <c r="BQ218" s="100"/>
    </row>
    <row r="219" spans="1:69" ht="11.25" customHeight="1" x14ac:dyDescent="0.2">
      <c r="A219" s="4" t="str">
        <f>LEFT(IndicatorsTable[[#This Row],[INDICATOR_CODE]],IF(ISERROR(FIND(".",IndicatorsTable[[#This Row],[INDICATOR_CODE]],6)),FIND(".",IndicatorsTable[[#This Row],[INDICATOR_CODE]]),FIND(".",IndicatorsTable[[#This Row],[INDICATOR_CODE]],6))-1)</f>
        <v>PA2b</v>
      </c>
      <c r="B219" s="5" t="str">
        <f>RIGHT(IndicatorsTable[[#This Row],[INDICATOR_CODE]],LEN(IndicatorsTable[[#This Row],[INDICATOR_CODE]])-IF(ISERROR(FIND(".",IndicatorsTable[[#This Row],[INDICATOR_CODE]],6)),FIND(".",IndicatorsTable[[#This Row],[INDICATOR_CODE]]),FIND(".",IndicatorsTable[[#This Row],[INDICATOR_CODE]],6)))</f>
        <v>S7</v>
      </c>
      <c r="C219" s="5" t="str">
        <f>IF(LEFT(IndicatorsTable[[#This Row],[OS_NB_CODE]],1)="O","Overall",IF(LEFT(IndicatorsTable[[#This Row],[OS_NB_CODE]],1)="S","Subindicator",IF(IndicatorsTable[[#This Row],[IFMAIN]] ="Main","Main",IF(LEFT(IndicatorsTable[[#This Row],[OS_NB_CODE]],1)="C","Context",""))))</f>
        <v>Subindicator</v>
      </c>
      <c r="D219" s="6" t="s">
        <v>89</v>
      </c>
      <c r="E219" s="6" t="str">
        <f>IF(IndicatorsTable[[#This Row],[OS_NB_CODE]]="O1",VLOOKUP(IndicatorsTable[[#This Row],[POLICY_CODE]],Table7[#All],2,FALSE),"")</f>
        <v/>
      </c>
      <c r="F219" s="6" t="str">
        <f>IF(IndicatorsTable[[#This Row],[OS_NB_CODE]]="O1",VLOOKUP(IndicatorsTable[[#This Row],[POLICY_CODE]],Table7[#All],3,FALSE),"")</f>
        <v/>
      </c>
      <c r="G219" s="6" t="s">
        <v>1010</v>
      </c>
      <c r="H219" s="6"/>
      <c r="I219" s="6" t="str">
        <f>IndicatorsTable[[#This Row],[INDICATOR_CODE]]&amp;"."&amp;IndicatorsTable[[#This Row],[SUBPOLICY_CODE]]</f>
        <v>PA2b.S7.</v>
      </c>
      <c r="J219" s="6"/>
      <c r="K219" s="6"/>
      <c r="L219" s="7">
        <f t="shared" si="6"/>
        <v>218</v>
      </c>
      <c r="M219" s="6" t="s">
        <v>71</v>
      </c>
      <c r="N219" s="7">
        <f t="shared" si="7"/>
        <v>218</v>
      </c>
      <c r="O219" s="6">
        <v>3</v>
      </c>
      <c r="P219" s="6" t="s">
        <v>72</v>
      </c>
      <c r="Q219" s="6" t="s">
        <v>1011</v>
      </c>
      <c r="R219" s="6"/>
      <c r="S219" s="6" t="s">
        <v>1011</v>
      </c>
      <c r="T219" s="6" t="s">
        <v>1012</v>
      </c>
      <c r="U219" s="50"/>
      <c r="V219" s="6"/>
      <c r="W219" s="52"/>
      <c r="X219" s="6"/>
      <c r="Y219" s="6" t="s">
        <v>232</v>
      </c>
      <c r="Z219" s="8" t="s">
        <v>232</v>
      </c>
      <c r="AA219" s="6" t="s">
        <v>1013</v>
      </c>
      <c r="AB219" s="6" t="s">
        <v>79</v>
      </c>
      <c r="AC219" s="6" t="s">
        <v>80</v>
      </c>
      <c r="AD219" s="6" t="s">
        <v>81</v>
      </c>
      <c r="AE219" s="6"/>
      <c r="AF219" s="6">
        <v>-3</v>
      </c>
      <c r="AG219" s="6" t="s">
        <v>82</v>
      </c>
      <c r="AH219" s="6"/>
      <c r="AI219" s="6"/>
      <c r="AJ219" s="6"/>
      <c r="AK219" s="1"/>
      <c r="AL219"/>
      <c r="AM219" s="1">
        <v>1</v>
      </c>
      <c r="AN219" s="1">
        <f>VLOOKUP(S219,'breaks 2014'!$C$19:$H$317,3,FALSE)</f>
        <v>0</v>
      </c>
      <c r="AO219" s="1"/>
      <c r="AP219" s="1"/>
      <c r="AQ219" s="6" t="s">
        <v>1014</v>
      </c>
      <c r="AR219" s="6" t="s">
        <v>84</v>
      </c>
      <c r="AS219" s="6" t="s">
        <v>85</v>
      </c>
      <c r="AT219" s="6" t="s">
        <v>235</v>
      </c>
      <c r="AU219" s="6" t="s">
        <v>236</v>
      </c>
      <c r="AV219" s="6" t="s">
        <v>1015</v>
      </c>
      <c r="AW219" s="6"/>
      <c r="AX219" s="6"/>
      <c r="AY219" s="6"/>
      <c r="BQ219" s="100"/>
    </row>
    <row r="220" spans="1:69" ht="11.25" customHeight="1" x14ac:dyDescent="0.2">
      <c r="A220" s="4" t="str">
        <f>LEFT(IndicatorsTable[[#This Row],[INDICATOR_CODE]],IF(ISERROR(FIND(".",IndicatorsTable[[#This Row],[INDICATOR_CODE]],6)),FIND(".",IndicatorsTable[[#This Row],[INDICATOR_CODE]]),FIND(".",IndicatorsTable[[#This Row],[INDICATOR_CODE]],6))-1)</f>
        <v>PA2b</v>
      </c>
      <c r="B220" s="5" t="str">
        <f>RIGHT(IndicatorsTable[[#This Row],[INDICATOR_CODE]],LEN(IndicatorsTable[[#This Row],[INDICATOR_CODE]])-IF(ISERROR(FIND(".",IndicatorsTable[[#This Row],[INDICATOR_CODE]],6)),FIND(".",IndicatorsTable[[#This Row],[INDICATOR_CODE]]),FIND(".",IndicatorsTable[[#This Row],[INDICATOR_CODE]],6)))</f>
        <v>S8</v>
      </c>
      <c r="C220" s="5" t="str">
        <f>IF(LEFT(IndicatorsTable[[#This Row],[OS_NB_CODE]],1)="O","Overall",IF(LEFT(IndicatorsTable[[#This Row],[OS_NB_CODE]],1)="S","Subindicator",IF(IndicatorsTable[[#This Row],[IFMAIN]] ="Main","Main",IF(LEFT(IndicatorsTable[[#This Row],[OS_NB_CODE]],1)="C","Context",""))))</f>
        <v>Subindicator</v>
      </c>
      <c r="D220" s="6" t="s">
        <v>89</v>
      </c>
      <c r="E220" s="6" t="str">
        <f>IF(IndicatorsTable[[#This Row],[OS_NB_CODE]]="O1",VLOOKUP(IndicatorsTable[[#This Row],[POLICY_CODE]],Table7[#All],2,FALSE),"")</f>
        <v/>
      </c>
      <c r="F220" s="6" t="str">
        <f>IF(IndicatorsTable[[#This Row],[OS_NB_CODE]]="O1",VLOOKUP(IndicatorsTable[[#This Row],[POLICY_CODE]],Table7[#All],3,FALSE),"")</f>
        <v/>
      </c>
      <c r="G220" s="6" t="s">
        <v>1016</v>
      </c>
      <c r="H220" s="6"/>
      <c r="I220" s="6" t="str">
        <f>IndicatorsTable[[#This Row],[INDICATOR_CODE]]&amp;"."&amp;IndicatorsTable[[#This Row],[SUBPOLICY_CODE]]</f>
        <v>PA2b.S8.</v>
      </c>
      <c r="J220" s="6"/>
      <c r="K220" s="6"/>
      <c r="L220" s="7">
        <f t="shared" si="6"/>
        <v>219</v>
      </c>
      <c r="M220" s="6" t="s">
        <v>71</v>
      </c>
      <c r="N220" s="7">
        <f t="shared" si="7"/>
        <v>219</v>
      </c>
      <c r="O220" s="6">
        <v>3</v>
      </c>
      <c r="P220" s="6" t="s">
        <v>72</v>
      </c>
      <c r="Q220" s="6" t="s">
        <v>1017</v>
      </c>
      <c r="R220" s="6"/>
      <c r="S220" s="6" t="s">
        <v>1017</v>
      </c>
      <c r="T220" s="6" t="s">
        <v>1017</v>
      </c>
      <c r="U220" s="50"/>
      <c r="V220" s="6"/>
      <c r="W220" s="52"/>
      <c r="X220" s="6"/>
      <c r="Y220" s="6" t="s">
        <v>232</v>
      </c>
      <c r="Z220" s="8" t="s">
        <v>232</v>
      </c>
      <c r="AA220" s="6" t="s">
        <v>1018</v>
      </c>
      <c r="AB220" s="6" t="s">
        <v>79</v>
      </c>
      <c r="AC220" s="6" t="s">
        <v>80</v>
      </c>
      <c r="AD220" s="6" t="s">
        <v>81</v>
      </c>
      <c r="AE220" s="6"/>
      <c r="AF220" s="6">
        <v>-3</v>
      </c>
      <c r="AG220" s="6" t="s">
        <v>82</v>
      </c>
      <c r="AH220" s="6"/>
      <c r="AI220" s="6"/>
      <c r="AJ220" s="6"/>
      <c r="AK220" s="1"/>
      <c r="AL220"/>
      <c r="AM220" s="1">
        <v>1</v>
      </c>
      <c r="AN220" s="1">
        <f>VLOOKUP(S220,'breaks 2014'!$C$19:$H$317,3,FALSE)</f>
        <v>0</v>
      </c>
      <c r="AO220" s="1"/>
      <c r="AP220" s="1"/>
      <c r="AQ220" s="6" t="s">
        <v>1014</v>
      </c>
      <c r="AR220" s="6" t="s">
        <v>84</v>
      </c>
      <c r="AS220" s="6" t="s">
        <v>85</v>
      </c>
      <c r="AT220" s="6" t="s">
        <v>1019</v>
      </c>
      <c r="AU220" s="6" t="s">
        <v>236</v>
      </c>
      <c r="AV220" s="6" t="s">
        <v>1015</v>
      </c>
      <c r="AW220" s="6"/>
      <c r="AX220" s="6"/>
      <c r="AY220" s="6"/>
      <c r="BQ220" s="100"/>
    </row>
    <row r="221" spans="1:69" ht="11.25" customHeight="1" x14ac:dyDescent="0.2">
      <c r="A221" s="4" t="str">
        <f>LEFT(IndicatorsTable[[#This Row],[INDICATOR_CODE]],IF(ISERROR(FIND(".",IndicatorsTable[[#This Row],[INDICATOR_CODE]],6)),FIND(".",IndicatorsTable[[#This Row],[INDICATOR_CODE]]),FIND(".",IndicatorsTable[[#This Row],[INDICATOR_CODE]],6))-1)</f>
        <v>PA2b</v>
      </c>
      <c r="B221" s="5" t="str">
        <f>RIGHT(IndicatorsTable[[#This Row],[INDICATOR_CODE]],LEN(IndicatorsTable[[#This Row],[INDICATOR_CODE]])-IF(ISERROR(FIND(".",IndicatorsTable[[#This Row],[INDICATOR_CODE]],6)),FIND(".",IndicatorsTable[[#This Row],[INDICATOR_CODE]]),FIND(".",IndicatorsTable[[#This Row],[INDICATOR_CODE]],6)))</f>
        <v>C1</v>
      </c>
      <c r="C221" s="5" t="str">
        <f>IF(LEFT(IndicatorsTable[[#This Row],[OS_NB_CODE]],1)="O","Overall",IF(LEFT(IndicatorsTable[[#This Row],[OS_NB_CODE]],1)="S","Subindicator",IF(IndicatorsTable[[#This Row],[IFMAIN]] ="Main","Main",IF(LEFT(IndicatorsTable[[#This Row],[OS_NB_CODE]],1)="C","Context",""))))</f>
        <v>Context</v>
      </c>
      <c r="D221" s="6" t="s">
        <v>774</v>
      </c>
      <c r="E221" s="6" t="str">
        <f>IF(IndicatorsTable[[#This Row],[OS_NB_CODE]]="O1",VLOOKUP(IndicatorsTable[[#This Row],[POLICY_CODE]],Table7[#All],2,FALSE),"")</f>
        <v/>
      </c>
      <c r="F221" s="6" t="str">
        <f>IF(IndicatorsTable[[#This Row],[OS_NB_CODE]]="O1",VLOOKUP(IndicatorsTable[[#This Row],[POLICY_CODE]],Table7[#All],3,FALSE),"")</f>
        <v/>
      </c>
      <c r="G221" s="6" t="s">
        <v>1020</v>
      </c>
      <c r="H221" s="6" t="s">
        <v>930</v>
      </c>
      <c r="I221" s="6" t="str">
        <f>IndicatorsTable[[#This Row],[INDICATOR_CODE]]&amp;"."&amp;IndicatorsTable[[#This Row],[SUBPOLICY_CODE]]</f>
        <v>PA2b.C1.TEMP</v>
      </c>
      <c r="J221" s="6"/>
      <c r="K221" s="6"/>
      <c r="L221" s="7">
        <f t="shared" si="6"/>
        <v>220</v>
      </c>
      <c r="M221" s="6" t="s">
        <v>71</v>
      </c>
      <c r="N221" s="7">
        <f t="shared" si="7"/>
        <v>220</v>
      </c>
      <c r="O221" s="6">
        <v>3</v>
      </c>
      <c r="P221" s="6" t="s">
        <v>72</v>
      </c>
      <c r="Q221" s="6" t="s">
        <v>1021</v>
      </c>
      <c r="R221" s="6"/>
      <c r="S221" s="6" t="s">
        <v>932</v>
      </c>
      <c r="T221" s="6" t="s">
        <v>922</v>
      </c>
      <c r="U221" s="50"/>
      <c r="V221" s="6"/>
      <c r="W221" s="52"/>
      <c r="X221" s="6"/>
      <c r="Y221" s="6" t="s">
        <v>232</v>
      </c>
      <c r="Z221" s="8" t="s">
        <v>232</v>
      </c>
      <c r="AA221" s="6" t="s">
        <v>923</v>
      </c>
      <c r="AB221" s="6" t="s">
        <v>924</v>
      </c>
      <c r="AC221" s="6" t="s">
        <v>924</v>
      </c>
      <c r="AD221" s="6" t="s">
        <v>81</v>
      </c>
      <c r="AE221" s="6"/>
      <c r="AF221" s="6"/>
      <c r="AG221" s="6" t="s">
        <v>925</v>
      </c>
      <c r="AH221" s="6"/>
      <c r="AI221" s="6"/>
      <c r="AJ221" s="6"/>
      <c r="AK221" s="1"/>
      <c r="AL221"/>
      <c r="AM221" s="1">
        <v>1</v>
      </c>
      <c r="AN221" s="1" t="e">
        <f>VLOOKUP(S221,'breaks 2014'!$C$19:$H$317,3,FALSE)</f>
        <v>#N/A</v>
      </c>
      <c r="AO221" s="1" t="s">
        <v>926</v>
      </c>
      <c r="AP221" s="1"/>
      <c r="AQ221" s="6" t="s">
        <v>927</v>
      </c>
      <c r="AR221" s="6" t="s">
        <v>143</v>
      </c>
      <c r="AS221" s="6" t="s">
        <v>934</v>
      </c>
      <c r="AT221" s="6"/>
      <c r="AU221" s="6"/>
      <c r="AV221" s="6"/>
      <c r="AW221" s="6"/>
      <c r="AX221" s="6"/>
      <c r="AY221" s="6"/>
      <c r="BQ221" s="100"/>
    </row>
    <row r="222" spans="1:69" ht="11.25" customHeight="1" x14ac:dyDescent="0.2">
      <c r="A222" s="4" t="str">
        <f>LEFT(IndicatorsTable[[#This Row],[INDICATOR_CODE]],IF(ISERROR(FIND(".",IndicatorsTable[[#This Row],[INDICATOR_CODE]],6)),FIND(".",IndicatorsTable[[#This Row],[INDICATOR_CODE]]),FIND(".",IndicatorsTable[[#This Row],[INDICATOR_CODE]],6))-1)</f>
        <v>PA2b</v>
      </c>
      <c r="B222" s="5" t="str">
        <f>RIGHT(IndicatorsTable[[#This Row],[INDICATOR_CODE]],LEN(IndicatorsTable[[#This Row],[INDICATOR_CODE]])-IF(ISERROR(FIND(".",IndicatorsTable[[#This Row],[INDICATOR_CODE]],6)),FIND(".",IndicatorsTable[[#This Row],[INDICATOR_CODE]]),FIND(".",IndicatorsTable[[#This Row],[INDICATOR_CODE]],6)))</f>
        <v>C1</v>
      </c>
      <c r="C222" s="5" t="str">
        <f>IF(LEFT(IndicatorsTable[[#This Row],[OS_NB_CODE]],1)="O","Overall",IF(LEFT(IndicatorsTable[[#This Row],[OS_NB_CODE]],1)="S","Subindicator",IF(IndicatorsTable[[#This Row],[IFMAIN]] ="Main","Main",IF(LEFT(IndicatorsTable[[#This Row],[OS_NB_CODE]],1)="C","Context",""))))</f>
        <v>Context</v>
      </c>
      <c r="D222" s="6" t="s">
        <v>774</v>
      </c>
      <c r="E222" s="6" t="str">
        <f>IF(IndicatorsTable[[#This Row],[OS_NB_CODE]]="O1",VLOOKUP(IndicatorsTable[[#This Row],[POLICY_CODE]],Table7[#All],2,FALSE),"")</f>
        <v/>
      </c>
      <c r="F222" s="6" t="str">
        <f>IF(IndicatorsTable[[#This Row],[OS_NB_CODE]]="O1",VLOOKUP(IndicatorsTable[[#This Row],[POLICY_CODE]],Table7[#All],3,FALSE),"")</f>
        <v/>
      </c>
      <c r="G222" s="6" t="s">
        <v>1020</v>
      </c>
      <c r="H222" s="6" t="s">
        <v>919</v>
      </c>
      <c r="I222" s="6" t="str">
        <f>IndicatorsTable[[#This Row],[INDICATOR_CODE]]&amp;"."&amp;IndicatorsTable[[#This Row],[SUBPOLICY_CODE]]</f>
        <v>PA2b.C1.REG</v>
      </c>
      <c r="J222" s="6"/>
      <c r="K222" s="6"/>
      <c r="L222" s="7">
        <f t="shared" si="6"/>
        <v>221</v>
      </c>
      <c r="M222" s="6" t="s">
        <v>71</v>
      </c>
      <c r="N222" s="7">
        <f t="shared" si="7"/>
        <v>221</v>
      </c>
      <c r="O222" s="6">
        <v>3</v>
      </c>
      <c r="P222" s="6" t="s">
        <v>72</v>
      </c>
      <c r="Q222" s="6" t="s">
        <v>920</v>
      </c>
      <c r="R222" s="6"/>
      <c r="S222" s="6" t="s">
        <v>921</v>
      </c>
      <c r="T222" s="6" t="s">
        <v>922</v>
      </c>
      <c r="U222" s="50"/>
      <c r="V222" s="6"/>
      <c r="W222" s="52"/>
      <c r="X222" s="6"/>
      <c r="Y222" s="6" t="s">
        <v>232</v>
      </c>
      <c r="Z222" s="8" t="s">
        <v>232</v>
      </c>
      <c r="AA222" s="6" t="s">
        <v>923</v>
      </c>
      <c r="AB222" s="6" t="s">
        <v>924</v>
      </c>
      <c r="AC222" s="6" t="s">
        <v>924</v>
      </c>
      <c r="AD222" s="6" t="s">
        <v>81</v>
      </c>
      <c r="AE222" s="6"/>
      <c r="AF222" s="6"/>
      <c r="AG222" s="6" t="s">
        <v>925</v>
      </c>
      <c r="AH222" s="6"/>
      <c r="AI222" s="6"/>
      <c r="AJ222" s="6"/>
      <c r="AK222" s="1"/>
      <c r="AL222"/>
      <c r="AM222" s="1">
        <v>1</v>
      </c>
      <c r="AN222" s="1" t="e">
        <f>VLOOKUP(S222,'breaks 2014'!$C$19:$H$317,3,FALSE)</f>
        <v>#N/A</v>
      </c>
      <c r="AO222" s="1" t="s">
        <v>926</v>
      </c>
      <c r="AP222" s="1"/>
      <c r="AQ222" s="6" t="s">
        <v>927</v>
      </c>
      <c r="AR222" s="6" t="s">
        <v>143</v>
      </c>
      <c r="AS222" s="6" t="s">
        <v>928</v>
      </c>
      <c r="AT222" s="6"/>
      <c r="AU222" s="6"/>
      <c r="AV222" s="6"/>
      <c r="AW222" s="6"/>
      <c r="AX222" s="6"/>
      <c r="AY222" s="6"/>
      <c r="BQ222" s="100"/>
    </row>
    <row r="223" spans="1:69" ht="11.25" customHeight="1" x14ac:dyDescent="0.2">
      <c r="A223" s="4" t="str">
        <f>LEFT(IndicatorsTable[[#This Row],[INDICATOR_CODE]],IF(ISERROR(FIND(".",IndicatorsTable[[#This Row],[INDICATOR_CODE]],6)),FIND(".",IndicatorsTable[[#This Row],[INDICATOR_CODE]]),FIND(".",IndicatorsTable[[#This Row],[INDICATOR_CODE]],6))-1)</f>
        <v>PA2b</v>
      </c>
      <c r="B223" s="5" t="str">
        <f>RIGHT(IndicatorsTable[[#This Row],[INDICATOR_CODE]],LEN(IndicatorsTable[[#This Row],[INDICATOR_CODE]])-IF(ISERROR(FIND(".",IndicatorsTable[[#This Row],[INDICATOR_CODE]],6)),FIND(".",IndicatorsTable[[#This Row],[INDICATOR_CODE]]),FIND(".",IndicatorsTable[[#This Row],[INDICATOR_CODE]],6)))</f>
        <v>C2</v>
      </c>
      <c r="C223" s="5" t="str">
        <f>IF(LEFT(IndicatorsTable[[#This Row],[OS_NB_CODE]],1)="O","Overall",IF(LEFT(IndicatorsTable[[#This Row],[OS_NB_CODE]],1)="S","Subindicator",IF(IndicatorsTable[[#This Row],[IFMAIN]] ="Main","Main",IF(LEFT(IndicatorsTable[[#This Row],[OS_NB_CODE]],1)="C","Context",""))))</f>
        <v>Context</v>
      </c>
      <c r="D223" s="6" t="s">
        <v>89</v>
      </c>
      <c r="E223" s="6" t="str">
        <f>IF(IndicatorsTable[[#This Row],[OS_NB_CODE]]="O1",VLOOKUP(IndicatorsTable[[#This Row],[POLICY_CODE]],Table7[#All],2,FALSE),"")</f>
        <v/>
      </c>
      <c r="F223" s="6" t="str">
        <f>IF(IndicatorsTable[[#This Row],[OS_NB_CODE]]="O1",VLOOKUP(IndicatorsTable[[#This Row],[POLICY_CODE]],Table7[#All],3,FALSE),"")</f>
        <v/>
      </c>
      <c r="G223" s="6" t="s">
        <v>1022</v>
      </c>
      <c r="H223" s="6" t="s">
        <v>1023</v>
      </c>
      <c r="I223" s="6" t="str">
        <f>IndicatorsTable[[#This Row],[INDICATOR_CODE]]&amp;"."&amp;IndicatorsTable[[#This Row],[SUBPOLICY_CODE]]</f>
        <v>PA2b.C2.ch</v>
      </c>
      <c r="J223" s="6"/>
      <c r="K223" s="6"/>
      <c r="L223" s="7">
        <f t="shared" si="6"/>
        <v>222</v>
      </c>
      <c r="M223" s="6" t="s">
        <v>71</v>
      </c>
      <c r="N223" s="7">
        <f t="shared" si="7"/>
        <v>222</v>
      </c>
      <c r="O223" s="6">
        <v>3</v>
      </c>
      <c r="P223" s="6" t="s">
        <v>72</v>
      </c>
      <c r="Q223" s="6" t="s">
        <v>1024</v>
      </c>
      <c r="R223" s="6" t="s">
        <v>1025</v>
      </c>
      <c r="S223" s="6" t="s">
        <v>1024</v>
      </c>
      <c r="T223" s="6" t="s">
        <v>1024</v>
      </c>
      <c r="U223" s="50"/>
      <c r="V223" s="6"/>
      <c r="W223" s="52"/>
      <c r="X223" s="6"/>
      <c r="Y223" s="6" t="s">
        <v>77</v>
      </c>
      <c r="Z223" s="8" t="s">
        <v>77</v>
      </c>
      <c r="AA223" s="6" t="s">
        <v>567</v>
      </c>
      <c r="AB223" s="6" t="s">
        <v>80</v>
      </c>
      <c r="AC223" s="6"/>
      <c r="AD223" s="6" t="s">
        <v>81</v>
      </c>
      <c r="AE223" s="6"/>
      <c r="AF223" s="6"/>
      <c r="AG223" s="6" t="s">
        <v>82</v>
      </c>
      <c r="AH223" s="6"/>
      <c r="AI223" s="6"/>
      <c r="AJ223" s="6"/>
      <c r="AK223" s="1"/>
      <c r="AL223"/>
      <c r="AM223" s="1">
        <v>1</v>
      </c>
      <c r="AN223" s="1">
        <f>VLOOKUP(S223,'breaks 2014'!$C$19:$H$317,3,FALSE)</f>
        <v>0</v>
      </c>
      <c r="AO223" s="1"/>
      <c r="AP223" s="1"/>
      <c r="AQ223" s="6" t="s">
        <v>1026</v>
      </c>
      <c r="AR223" s="6" t="s">
        <v>143</v>
      </c>
      <c r="AS223" s="6"/>
      <c r="AT223" s="6"/>
      <c r="AU223" s="6"/>
      <c r="AV223" s="6"/>
      <c r="AW223" s="6"/>
      <c r="AX223" s="6"/>
      <c r="AY223" s="6"/>
      <c r="AZ223" t="s">
        <v>1026</v>
      </c>
      <c r="BA223" t="s">
        <v>84</v>
      </c>
      <c r="BB223" t="s">
        <v>1027</v>
      </c>
      <c r="BC223" t="s">
        <v>1028</v>
      </c>
      <c r="BD223" t="s">
        <v>1029</v>
      </c>
      <c r="BQ223" s="100"/>
    </row>
    <row r="224" spans="1:69" ht="11.25" customHeight="1" x14ac:dyDescent="0.2">
      <c r="A224" s="4" t="str">
        <f>LEFT(IndicatorsTable[[#This Row],[INDICATOR_CODE]],IF(ISERROR(FIND(".",IndicatorsTable[[#This Row],[INDICATOR_CODE]],6)),FIND(".",IndicatorsTable[[#This Row],[INDICATOR_CODE]]),FIND(".",IndicatorsTable[[#This Row],[INDICATOR_CODE]],6))-1)</f>
        <v>PA3</v>
      </c>
      <c r="B224" s="5" t="str">
        <f>RIGHT(IndicatorsTable[[#This Row],[INDICATOR_CODE]],LEN(IndicatorsTable[[#This Row],[INDICATOR_CODE]])-IF(ISERROR(FIND(".",IndicatorsTable[[#This Row],[INDICATOR_CODE]],6)),FIND(".",IndicatorsTable[[#This Row],[INDICATOR_CODE]]),FIND(".",IndicatorsTable[[#This Row],[INDICATOR_CODE]],6)))</f>
        <v>O1</v>
      </c>
      <c r="C224" s="5" t="str">
        <f>IF(LEFT(IndicatorsTable[[#This Row],[OS_NB_CODE]],1)="O","Overall",IF(LEFT(IndicatorsTable[[#This Row],[OS_NB_CODE]],1)="S","Subindicator",IF(IndicatorsTable[[#This Row],[IFMAIN]] ="Main","Main",IF(LEFT(IndicatorsTable[[#This Row],[OS_NB_CODE]],1)="C","Context",""))))</f>
        <v>Overall</v>
      </c>
      <c r="D224" s="6" t="s">
        <v>89</v>
      </c>
      <c r="E224" s="6" t="str">
        <f>IF(IndicatorsTable[[#This Row],[OS_NB_CODE]]="O1",VLOOKUP(IndicatorsTable[[#This Row],[POLICY_CODE]],Table7[#All],2,FALSE),"")</f>
        <v>Active labour market policies</v>
      </c>
      <c r="F224" s="6" t="str">
        <f>IF(IndicatorsTable[[#This Row],[OS_NB_CODE]]="O1",VLOOKUP(IndicatorsTable[[#This Row],[POLICY_CODE]],Table7[#All],3,FALSE),"")</f>
        <v>Active labour market policies</v>
      </c>
      <c r="G224" s="6" t="s">
        <v>1030</v>
      </c>
      <c r="H224" s="6"/>
      <c r="I224" s="6" t="str">
        <f>IndicatorsTable[[#This Row],[INDICATOR_CODE]]&amp;"."&amp;IndicatorsTable[[#This Row],[SUBPOLICY_CODE]]</f>
        <v>PA3.O1.</v>
      </c>
      <c r="J224" s="6">
        <v>3</v>
      </c>
      <c r="K224" s="6" t="s">
        <v>70</v>
      </c>
      <c r="L224" s="7">
        <f t="shared" si="6"/>
        <v>223</v>
      </c>
      <c r="M224" s="6" t="s">
        <v>71</v>
      </c>
      <c r="N224" s="7">
        <f t="shared" si="7"/>
        <v>223</v>
      </c>
      <c r="O224" s="6">
        <v>4</v>
      </c>
      <c r="P224" s="6" t="s">
        <v>72</v>
      </c>
      <c r="Q224" s="6" t="s">
        <v>1011</v>
      </c>
      <c r="R224" s="6"/>
      <c r="S224" s="6" t="s">
        <v>1031</v>
      </c>
      <c r="T224" s="6" t="s">
        <v>1032</v>
      </c>
      <c r="U224" s="50" t="s">
        <v>1033</v>
      </c>
      <c r="V224" s="6"/>
      <c r="W224" s="52"/>
      <c r="X224" s="6"/>
      <c r="Y224" s="6" t="s">
        <v>232</v>
      </c>
      <c r="Z224" s="8"/>
      <c r="AA224" s="6" t="s">
        <v>233</v>
      </c>
      <c r="AB224" s="6" t="s">
        <v>79</v>
      </c>
      <c r="AC224" s="6" t="s">
        <v>80</v>
      </c>
      <c r="AD224" s="6" t="s">
        <v>81</v>
      </c>
      <c r="AE224" s="6"/>
      <c r="AF224" s="6">
        <v>-3</v>
      </c>
      <c r="AG224" s="6" t="s">
        <v>82</v>
      </c>
      <c r="AH224" s="6"/>
      <c r="AI224" s="6"/>
      <c r="AJ224" s="6"/>
      <c r="AK224" s="1"/>
      <c r="AL224"/>
      <c r="AM224" s="1">
        <v>1</v>
      </c>
      <c r="AN224" s="1">
        <f>VLOOKUP(S224,'breaks 2014'!$C$19:$H$317,3,FALSE)</f>
        <v>0</v>
      </c>
      <c r="AO224" s="1"/>
      <c r="AP224" s="1"/>
      <c r="AQ224" s="6" t="s">
        <v>1014</v>
      </c>
      <c r="AR224" s="6" t="s">
        <v>84</v>
      </c>
      <c r="AS224" s="6" t="s">
        <v>85</v>
      </c>
      <c r="AT224" s="6" t="s">
        <v>235</v>
      </c>
      <c r="AU224" s="6" t="s">
        <v>236</v>
      </c>
      <c r="AV224" s="6" t="s">
        <v>1015</v>
      </c>
      <c r="AW224" s="6"/>
      <c r="AX224" s="6"/>
      <c r="AY224" s="6"/>
      <c r="BQ224" s="100"/>
    </row>
    <row r="225" spans="1:69" ht="11.25" customHeight="1" x14ac:dyDescent="0.2">
      <c r="A225" s="4" t="str">
        <f>LEFT(IndicatorsTable[[#This Row],[INDICATOR_CODE]],IF(ISERROR(FIND(".",IndicatorsTable[[#This Row],[INDICATOR_CODE]],6)),FIND(".",IndicatorsTable[[#This Row],[INDICATOR_CODE]]),FIND(".",IndicatorsTable[[#This Row],[INDICATOR_CODE]],6))-1)</f>
        <v>PA3</v>
      </c>
      <c r="B225" s="5" t="str">
        <f>RIGHT(IndicatorsTable[[#This Row],[INDICATOR_CODE]],LEN(IndicatorsTable[[#This Row],[INDICATOR_CODE]])-IF(ISERROR(FIND(".",IndicatorsTable[[#This Row],[INDICATOR_CODE]],6)),FIND(".",IndicatorsTable[[#This Row],[INDICATOR_CODE]]),FIND(".",IndicatorsTable[[#This Row],[INDICATOR_CODE]],6)))</f>
        <v>S1</v>
      </c>
      <c r="C225" s="5" t="str">
        <f>IF(LEFT(IndicatorsTable[[#This Row],[OS_NB_CODE]],1)="O","Overall",IF(LEFT(IndicatorsTable[[#This Row],[OS_NB_CODE]],1)="S","Subindicator",IF(IndicatorsTable[[#This Row],[IFMAIN]] ="Main","Main",IF(LEFT(IndicatorsTable[[#This Row],[OS_NB_CODE]],1)="C","Context",""))))</f>
        <v>Subindicator</v>
      </c>
      <c r="D225" s="6" t="s">
        <v>774</v>
      </c>
      <c r="E225" s="6" t="str">
        <f>IF(IndicatorsTable[[#This Row],[OS_NB_CODE]]="O1",VLOOKUP(IndicatorsTable[[#This Row],[POLICY_CODE]],Table7[#All],2,FALSE),"")</f>
        <v/>
      </c>
      <c r="F225" s="6" t="str">
        <f>IF(IndicatorsTable[[#This Row],[OS_NB_CODE]]="O1",VLOOKUP(IndicatorsTable[[#This Row],[POLICY_CODE]],Table7[#All],3,FALSE),"")</f>
        <v/>
      </c>
      <c r="G225" s="6" t="s">
        <v>1034</v>
      </c>
      <c r="H225" s="6"/>
      <c r="I225" s="6" t="str">
        <f>IndicatorsTable[[#This Row],[INDICATOR_CODE]]&amp;"."&amp;IndicatorsTable[[#This Row],[SUBPOLICY_CODE]]</f>
        <v>PA3.S1.</v>
      </c>
      <c r="J225" s="6"/>
      <c r="K225" s="6"/>
      <c r="L225" s="7">
        <f t="shared" si="6"/>
        <v>224</v>
      </c>
      <c r="M225" s="6" t="s">
        <v>71</v>
      </c>
      <c r="N225" s="7">
        <f t="shared" si="7"/>
        <v>224</v>
      </c>
      <c r="O225" s="6">
        <v>4</v>
      </c>
      <c r="P225" s="6" t="s">
        <v>72</v>
      </c>
      <c r="Q225" s="6" t="s">
        <v>1035</v>
      </c>
      <c r="R225" s="6"/>
      <c r="S225" s="6" t="s">
        <v>1036</v>
      </c>
      <c r="T225" s="6" t="s">
        <v>1037</v>
      </c>
      <c r="U225" s="50"/>
      <c r="V225" s="6"/>
      <c r="W225" s="52"/>
      <c r="X225" s="6"/>
      <c r="Y225" s="6" t="s">
        <v>232</v>
      </c>
      <c r="Z225" s="8" t="s">
        <v>77</v>
      </c>
      <c r="AA225" s="6" t="s">
        <v>246</v>
      </c>
      <c r="AB225" s="6" t="s">
        <v>79</v>
      </c>
      <c r="AC225" s="6" t="s">
        <v>80</v>
      </c>
      <c r="AD225" s="6" t="s">
        <v>81</v>
      </c>
      <c r="AE225" s="6"/>
      <c r="AF225" s="6">
        <v>-3</v>
      </c>
      <c r="AG225" s="6" t="s">
        <v>82</v>
      </c>
      <c r="AH225" s="6"/>
      <c r="AI225" s="6"/>
      <c r="AJ225" s="6"/>
      <c r="AK225" s="1"/>
      <c r="AL225"/>
      <c r="AM225" s="1">
        <v>1</v>
      </c>
      <c r="AN225" s="1">
        <f>VLOOKUP(S225,'breaks 2014'!$C$19:$H$317,3,FALSE)</f>
        <v>0</v>
      </c>
      <c r="AO225" s="1"/>
      <c r="AP225" s="1"/>
      <c r="AQ225" s="6" t="s">
        <v>1038</v>
      </c>
      <c r="AR225" s="6" t="s">
        <v>143</v>
      </c>
      <c r="AS225" s="6"/>
      <c r="AT225" s="6"/>
      <c r="AU225" s="6"/>
      <c r="AV225" s="6"/>
      <c r="AW225" s="6"/>
      <c r="AX225" s="6"/>
      <c r="AY225" s="6"/>
      <c r="AZ225" t="s">
        <v>1038</v>
      </c>
      <c r="BA225" t="s">
        <v>84</v>
      </c>
      <c r="BB225" t="s">
        <v>1039</v>
      </c>
      <c r="BC225" t="s">
        <v>1040</v>
      </c>
      <c r="BD225" t="s">
        <v>1041</v>
      </c>
      <c r="BQ225" s="100"/>
    </row>
    <row r="226" spans="1:69" ht="11.25" customHeight="1" x14ac:dyDescent="0.2">
      <c r="A226" s="4" t="str">
        <f>LEFT(IndicatorsTable[[#This Row],[INDICATOR_CODE]],IF(ISERROR(FIND(".",IndicatorsTable[[#This Row],[INDICATOR_CODE]],6)),FIND(".",IndicatorsTable[[#This Row],[INDICATOR_CODE]]),FIND(".",IndicatorsTable[[#This Row],[INDICATOR_CODE]],6))-1)</f>
        <v>PA3</v>
      </c>
      <c r="B226" s="5" t="str">
        <f>RIGHT(IndicatorsTable[[#This Row],[INDICATOR_CODE]],LEN(IndicatorsTable[[#This Row],[INDICATOR_CODE]])-IF(ISERROR(FIND(".",IndicatorsTable[[#This Row],[INDICATOR_CODE]],6)),FIND(".",IndicatorsTable[[#This Row],[INDICATOR_CODE]]),FIND(".",IndicatorsTable[[#This Row],[INDICATOR_CODE]],6)))</f>
        <v>S2</v>
      </c>
      <c r="C226" s="5" t="str">
        <f>IF(LEFT(IndicatorsTable[[#This Row],[OS_NB_CODE]],1)="O","Overall",IF(LEFT(IndicatorsTable[[#This Row],[OS_NB_CODE]],1)="S","Subindicator",IF(IndicatorsTable[[#This Row],[IFMAIN]] ="Main","Main",IF(LEFT(IndicatorsTable[[#This Row],[OS_NB_CODE]],1)="C","Context",""))))</f>
        <v>Subindicator</v>
      </c>
      <c r="D226" s="6" t="s">
        <v>774</v>
      </c>
      <c r="E226" s="6" t="str">
        <f>IF(IndicatorsTable[[#This Row],[OS_NB_CODE]]="O1",VLOOKUP(IndicatorsTable[[#This Row],[POLICY_CODE]],Table7[#All],2,FALSE),"")</f>
        <v/>
      </c>
      <c r="F226" s="6" t="str">
        <f>IF(IndicatorsTable[[#This Row],[OS_NB_CODE]]="O1",VLOOKUP(IndicatorsTable[[#This Row],[POLICY_CODE]],Table7[#All],3,FALSE),"")</f>
        <v/>
      </c>
      <c r="G226" s="6" t="s">
        <v>1042</v>
      </c>
      <c r="H226" s="6"/>
      <c r="I226" s="6" t="str">
        <f>IndicatorsTable[[#This Row],[INDICATOR_CODE]]&amp;"."&amp;IndicatorsTable[[#This Row],[SUBPOLICY_CODE]]</f>
        <v>PA3.S2.</v>
      </c>
      <c r="J226" s="6"/>
      <c r="K226" s="6"/>
      <c r="L226" s="7">
        <f t="shared" si="6"/>
        <v>225</v>
      </c>
      <c r="M226" s="6" t="s">
        <v>71</v>
      </c>
      <c r="N226" s="7">
        <f t="shared" si="7"/>
        <v>225</v>
      </c>
      <c r="O226" s="6">
        <v>4</v>
      </c>
      <c r="P226" s="6" t="s">
        <v>72</v>
      </c>
      <c r="Q226" s="6" t="s">
        <v>1043</v>
      </c>
      <c r="R226" s="6"/>
      <c r="S226" s="6" t="s">
        <v>1044</v>
      </c>
      <c r="T226" s="6" t="s">
        <v>1045</v>
      </c>
      <c r="U226" s="50"/>
      <c r="V226" s="6"/>
      <c r="W226" s="52"/>
      <c r="X226" s="6"/>
      <c r="Y226" s="6" t="s">
        <v>232</v>
      </c>
      <c r="Z226" s="8" t="s">
        <v>77</v>
      </c>
      <c r="AA226" s="6" t="s">
        <v>1046</v>
      </c>
      <c r="AB226" s="6" t="s">
        <v>79</v>
      </c>
      <c r="AC226" s="6" t="s">
        <v>80</v>
      </c>
      <c r="AD226" s="6" t="s">
        <v>81</v>
      </c>
      <c r="AE226" s="6"/>
      <c r="AF226" s="6">
        <v>-3</v>
      </c>
      <c r="AG226" s="6" t="s">
        <v>82</v>
      </c>
      <c r="AH226" s="6"/>
      <c r="AI226" s="6"/>
      <c r="AJ226" s="6"/>
      <c r="AK226" s="1"/>
      <c r="AL226"/>
      <c r="AM226" s="1">
        <v>1</v>
      </c>
      <c r="AN226" s="1">
        <f>VLOOKUP(S226,'breaks 2014'!$C$19:$H$317,3,FALSE)</f>
        <v>0</v>
      </c>
      <c r="AO226" s="1"/>
      <c r="AP226" s="1"/>
      <c r="AQ226" s="6" t="s">
        <v>1047</v>
      </c>
      <c r="AR226" s="6" t="s">
        <v>143</v>
      </c>
      <c r="AS226" s="6"/>
      <c r="AT226" s="6"/>
      <c r="AU226" s="6"/>
      <c r="AV226" s="6"/>
      <c r="AW226" s="6"/>
      <c r="AX226" s="6"/>
      <c r="AY226" s="6"/>
      <c r="AZ226" t="s">
        <v>1047</v>
      </c>
      <c r="BA226" t="s">
        <v>84</v>
      </c>
      <c r="BB226" t="s">
        <v>1039</v>
      </c>
      <c r="BC226" t="s">
        <v>1048</v>
      </c>
      <c r="BD226" t="s">
        <v>1049</v>
      </c>
      <c r="BQ226" s="100"/>
    </row>
    <row r="227" spans="1:69" ht="11.25" customHeight="1" x14ac:dyDescent="0.2">
      <c r="A227" s="4" t="str">
        <f>LEFT(IndicatorsTable[[#This Row],[INDICATOR_CODE]],IF(ISERROR(FIND(".",IndicatorsTable[[#This Row],[INDICATOR_CODE]],6)),FIND(".",IndicatorsTable[[#This Row],[INDICATOR_CODE]]),FIND(".",IndicatorsTable[[#This Row],[INDICATOR_CODE]],6))-1)</f>
        <v>PA3</v>
      </c>
      <c r="B227" s="5" t="str">
        <f>RIGHT(IndicatorsTable[[#This Row],[INDICATOR_CODE]],LEN(IndicatorsTable[[#This Row],[INDICATOR_CODE]])-IF(ISERROR(FIND(".",IndicatorsTable[[#This Row],[INDICATOR_CODE]],6)),FIND(".",IndicatorsTable[[#This Row],[INDICATOR_CODE]]),FIND(".",IndicatorsTable[[#This Row],[INDICATOR_CODE]],6)))</f>
        <v>S3</v>
      </c>
      <c r="C227" s="5" t="str">
        <f>IF(LEFT(IndicatorsTable[[#This Row],[OS_NB_CODE]],1)="O","Overall",IF(LEFT(IndicatorsTable[[#This Row],[OS_NB_CODE]],1)="S","Subindicator",IF(IndicatorsTable[[#This Row],[IFMAIN]] ="Main","Main",IF(LEFT(IndicatorsTable[[#This Row],[OS_NB_CODE]],1)="C","Context",""))))</f>
        <v>Subindicator</v>
      </c>
      <c r="D227" s="6" t="s">
        <v>774</v>
      </c>
      <c r="E227" s="6" t="str">
        <f>IF(IndicatorsTable[[#This Row],[OS_NB_CODE]]="O1",VLOOKUP(IndicatorsTable[[#This Row],[POLICY_CODE]],Table7[#All],2,FALSE),"")</f>
        <v/>
      </c>
      <c r="F227" s="6" t="str">
        <f>IF(IndicatorsTable[[#This Row],[OS_NB_CODE]]="O1",VLOOKUP(IndicatorsTable[[#This Row],[POLICY_CODE]],Table7[#All],3,FALSE),"")</f>
        <v/>
      </c>
      <c r="G227" s="6" t="s">
        <v>1050</v>
      </c>
      <c r="H227" s="6"/>
      <c r="I227" s="6" t="str">
        <f>IndicatorsTable[[#This Row],[INDICATOR_CODE]]&amp;"."&amp;IndicatorsTable[[#This Row],[SUBPOLICY_CODE]]</f>
        <v>PA3.S3.</v>
      </c>
      <c r="J227" s="6"/>
      <c r="K227" s="6"/>
      <c r="L227" s="7">
        <f t="shared" si="6"/>
        <v>226</v>
      </c>
      <c r="M227" s="6" t="s">
        <v>71</v>
      </c>
      <c r="N227" s="7">
        <f t="shared" si="7"/>
        <v>226</v>
      </c>
      <c r="O227" s="6">
        <v>4</v>
      </c>
      <c r="P227" s="6" t="s">
        <v>72</v>
      </c>
      <c r="Q227" s="6" t="s">
        <v>1051</v>
      </c>
      <c r="R227" s="6"/>
      <c r="S227" s="6" t="s">
        <v>1052</v>
      </c>
      <c r="T227" s="6" t="s">
        <v>1053</v>
      </c>
      <c r="U227" s="50" t="s">
        <v>1054</v>
      </c>
      <c r="V227" s="6"/>
      <c r="W227" s="52"/>
      <c r="X227" s="6"/>
      <c r="Y227" s="6" t="s">
        <v>77</v>
      </c>
      <c r="Z227" s="8" t="s">
        <v>232</v>
      </c>
      <c r="AA227" s="6" t="s">
        <v>1055</v>
      </c>
      <c r="AB227" s="6" t="s">
        <v>1056</v>
      </c>
      <c r="AC227" s="6" t="s">
        <v>1057</v>
      </c>
      <c r="AD227" s="6" t="s">
        <v>81</v>
      </c>
      <c r="AE227" s="6"/>
      <c r="AF227" s="6" t="s">
        <v>1058</v>
      </c>
      <c r="AG227" s="6" t="s">
        <v>1059</v>
      </c>
      <c r="AH227" s="6"/>
      <c r="AI227" s="6"/>
      <c r="AJ227" s="6"/>
      <c r="AK227" s="1"/>
      <c r="AL227"/>
      <c r="AM227" s="1">
        <v>1</v>
      </c>
      <c r="AN227" s="1" t="e">
        <f>VLOOKUP(S227,'breaks 2014'!$C$19:$H$317,3,FALSE)</f>
        <v>#N/A</v>
      </c>
      <c r="AO227" s="1" t="s">
        <v>1060</v>
      </c>
      <c r="AP227" s="1"/>
      <c r="AQ227" s="6" t="s">
        <v>1061</v>
      </c>
      <c r="AR227" s="6" t="s">
        <v>143</v>
      </c>
      <c r="AS227" s="6" t="s">
        <v>3303</v>
      </c>
      <c r="AT227" s="6" t="s">
        <v>1062</v>
      </c>
      <c r="AU227" s="6" t="s">
        <v>1063</v>
      </c>
      <c r="AV227" s="6"/>
      <c r="AW227" s="6"/>
      <c r="AX227" s="6"/>
      <c r="AY227" s="6"/>
      <c r="BQ227" s="100"/>
    </row>
    <row r="228" spans="1:69" ht="11.25" customHeight="1" x14ac:dyDescent="0.2">
      <c r="A228" s="4" t="str">
        <f>LEFT(IndicatorsTable[[#This Row],[INDICATOR_CODE]],IF(ISERROR(FIND(".",IndicatorsTable[[#This Row],[INDICATOR_CODE]],6)),FIND(".",IndicatorsTable[[#This Row],[INDICATOR_CODE]]),FIND(".",IndicatorsTable[[#This Row],[INDICATOR_CODE]],6))-1)</f>
        <v>PA3</v>
      </c>
      <c r="B228" s="5" t="str">
        <f>RIGHT(IndicatorsTable[[#This Row],[INDICATOR_CODE]],LEN(IndicatorsTable[[#This Row],[INDICATOR_CODE]])-IF(ISERROR(FIND(".",IndicatorsTable[[#This Row],[INDICATOR_CODE]],6)),FIND(".",IndicatorsTable[[#This Row],[INDICATOR_CODE]]),FIND(".",IndicatorsTable[[#This Row],[INDICATOR_CODE]],6)))</f>
        <v>S4</v>
      </c>
      <c r="C228" s="5" t="str">
        <f>IF(LEFT(IndicatorsTable[[#This Row],[OS_NB_CODE]],1)="O","Overall",IF(LEFT(IndicatorsTable[[#This Row],[OS_NB_CODE]],1)="S","Subindicator",IF(IndicatorsTable[[#This Row],[IFMAIN]] ="Main","Main",IF(LEFT(IndicatorsTable[[#This Row],[OS_NB_CODE]],1)="C","Context",""))))</f>
        <v>Subindicator</v>
      </c>
      <c r="D228" s="6" t="s">
        <v>774</v>
      </c>
      <c r="E228" s="6" t="str">
        <f>IF(IndicatorsTable[[#This Row],[OS_NB_CODE]]="O1",VLOOKUP(IndicatorsTable[[#This Row],[POLICY_CODE]],Table7[#All],2,FALSE),"")</f>
        <v/>
      </c>
      <c r="F228" s="6" t="str">
        <f>IF(IndicatorsTable[[#This Row],[OS_NB_CODE]]="O1",VLOOKUP(IndicatorsTable[[#This Row],[POLICY_CODE]],Table7[#All],3,FALSE),"")</f>
        <v/>
      </c>
      <c r="G228" s="6" t="s">
        <v>1064</v>
      </c>
      <c r="H228" s="6"/>
      <c r="I228" s="6" t="str">
        <f>IndicatorsTable[[#This Row],[INDICATOR_CODE]]&amp;"."&amp;IndicatorsTable[[#This Row],[SUBPOLICY_CODE]]</f>
        <v>PA3.S4.</v>
      </c>
      <c r="J228" s="6"/>
      <c r="K228" s="6"/>
      <c r="L228" s="7">
        <f t="shared" si="6"/>
        <v>227</v>
      </c>
      <c r="M228" s="6" t="s">
        <v>71</v>
      </c>
      <c r="N228" s="7">
        <f t="shared" si="7"/>
        <v>227</v>
      </c>
      <c r="O228" s="6">
        <v>4</v>
      </c>
      <c r="P228" s="6" t="s">
        <v>72</v>
      </c>
      <c r="Q228" s="6" t="s">
        <v>1065</v>
      </c>
      <c r="R228" s="6"/>
      <c r="S228" s="6" t="s">
        <v>1066</v>
      </c>
      <c r="T228" s="6" t="s">
        <v>1067</v>
      </c>
      <c r="U228" s="50" t="s">
        <v>1068</v>
      </c>
      <c r="V228" s="6"/>
      <c r="W228" s="52"/>
      <c r="X228" s="6"/>
      <c r="Y228" s="6" t="s">
        <v>77</v>
      </c>
      <c r="Z228" s="8" t="s">
        <v>232</v>
      </c>
      <c r="AA228" s="6" t="s">
        <v>1069</v>
      </c>
      <c r="AB228" s="6" t="s">
        <v>79</v>
      </c>
      <c r="AC228" s="6" t="s">
        <v>80</v>
      </c>
      <c r="AD228" s="6" t="s">
        <v>81</v>
      </c>
      <c r="AE228" s="6"/>
      <c r="AF228" s="6">
        <v>-3</v>
      </c>
      <c r="AG228" s="6" t="s">
        <v>1059</v>
      </c>
      <c r="AH228" s="6"/>
      <c r="AI228" s="6"/>
      <c r="AJ228" s="6"/>
      <c r="AK228" s="1"/>
      <c r="AL228"/>
      <c r="AM228" s="1">
        <v>2</v>
      </c>
      <c r="AN228" s="1" t="e">
        <f>VLOOKUP(S228,'breaks 2014'!$C$19:$H$317,3,FALSE)</f>
        <v>#N/A</v>
      </c>
      <c r="AO228" s="1" t="s">
        <v>1060</v>
      </c>
      <c r="AP228" s="1"/>
      <c r="AQ228" s="6" t="s">
        <v>1061</v>
      </c>
      <c r="AR228" s="6" t="s">
        <v>143</v>
      </c>
      <c r="AS228" s="6" t="s">
        <v>3303</v>
      </c>
      <c r="AT228" s="6" t="s">
        <v>1062</v>
      </c>
      <c r="AU228" s="6" t="s">
        <v>1070</v>
      </c>
      <c r="AV228" s="6"/>
      <c r="AW228" s="6"/>
      <c r="AX228" s="6"/>
      <c r="AY228" s="6"/>
      <c r="BQ228" s="100"/>
    </row>
    <row r="229" spans="1:69" ht="11.25" customHeight="1" x14ac:dyDescent="0.2">
      <c r="A229" s="4" t="str">
        <f>LEFT(IndicatorsTable[[#This Row],[INDICATOR_CODE]],IF(ISERROR(FIND(".",IndicatorsTable[[#This Row],[INDICATOR_CODE]],6)),FIND(".",IndicatorsTable[[#This Row],[INDICATOR_CODE]]),FIND(".",IndicatorsTable[[#This Row],[INDICATOR_CODE]],6))-1)</f>
        <v>PA3</v>
      </c>
      <c r="B229" s="5" t="str">
        <f>RIGHT(IndicatorsTable[[#This Row],[INDICATOR_CODE]],LEN(IndicatorsTable[[#This Row],[INDICATOR_CODE]])-IF(ISERROR(FIND(".",IndicatorsTable[[#This Row],[INDICATOR_CODE]],6)),FIND(".",IndicatorsTable[[#This Row],[INDICATOR_CODE]]),FIND(".",IndicatorsTable[[#This Row],[INDICATOR_CODE]],6)))</f>
        <v>S5</v>
      </c>
      <c r="C229" s="5" t="str">
        <f>IF(LEFT(IndicatorsTable[[#This Row],[OS_NB_CODE]],1)="O","Overall",IF(LEFT(IndicatorsTable[[#This Row],[OS_NB_CODE]],1)="S","Subindicator",IF(IndicatorsTable[[#This Row],[IFMAIN]] ="Main","Main",IF(LEFT(IndicatorsTable[[#This Row],[OS_NB_CODE]],1)="C","Context",""))))</f>
        <v>Subindicator</v>
      </c>
      <c r="D229" s="6" t="s">
        <v>774</v>
      </c>
      <c r="E229" s="6" t="str">
        <f>IF(IndicatorsTable[[#This Row],[OS_NB_CODE]]="O1",VLOOKUP(IndicatorsTable[[#This Row],[POLICY_CODE]],Table7[#All],2,FALSE),"")</f>
        <v/>
      </c>
      <c r="F229" s="6" t="str">
        <f>IF(IndicatorsTable[[#This Row],[OS_NB_CODE]]="O1",VLOOKUP(IndicatorsTable[[#This Row],[POLICY_CODE]],Table7[#All],3,FALSE),"")</f>
        <v/>
      </c>
      <c r="G229" s="6" t="s">
        <v>1071</v>
      </c>
      <c r="H229" s="6"/>
      <c r="I229" s="6" t="str">
        <f>IndicatorsTable[[#This Row],[INDICATOR_CODE]]&amp;"."&amp;IndicatorsTable[[#This Row],[SUBPOLICY_CODE]]</f>
        <v>PA3.S5.</v>
      </c>
      <c r="J229" s="6"/>
      <c r="K229" s="6"/>
      <c r="L229" s="7">
        <f t="shared" si="6"/>
        <v>228</v>
      </c>
      <c r="M229" s="6" t="s">
        <v>71</v>
      </c>
      <c r="N229" s="7">
        <f t="shared" si="7"/>
        <v>228</v>
      </c>
      <c r="O229" s="6">
        <v>4</v>
      </c>
      <c r="P229" s="6" t="s">
        <v>72</v>
      </c>
      <c r="Q229" s="6" t="s">
        <v>1072</v>
      </c>
      <c r="R229" s="6" t="s">
        <v>1073</v>
      </c>
      <c r="S229" s="6" t="s">
        <v>1074</v>
      </c>
      <c r="T229" s="6" t="s">
        <v>1075</v>
      </c>
      <c r="U229" s="50" t="s">
        <v>1076</v>
      </c>
      <c r="V229" s="6"/>
      <c r="W229" s="52"/>
      <c r="X229" s="6"/>
      <c r="Y229" s="6" t="s">
        <v>77</v>
      </c>
      <c r="Z229" s="8" t="s">
        <v>232</v>
      </c>
      <c r="AA229" s="6" t="s">
        <v>1077</v>
      </c>
      <c r="AB229" s="6" t="s">
        <v>79</v>
      </c>
      <c r="AC229" s="6" t="s">
        <v>80</v>
      </c>
      <c r="AD229" s="6" t="s">
        <v>81</v>
      </c>
      <c r="AE229" s="6"/>
      <c r="AF229" s="6">
        <v>-3</v>
      </c>
      <c r="AG229" s="6" t="s">
        <v>1059</v>
      </c>
      <c r="AH229" s="6"/>
      <c r="AI229" s="6"/>
      <c r="AJ229" s="6"/>
      <c r="AK229" s="1"/>
      <c r="AL229"/>
      <c r="AM229" s="1">
        <v>1</v>
      </c>
      <c r="AN229" s="1" t="e">
        <f>VLOOKUP(S229,'breaks 2014'!$C$19:$H$317,3,FALSE)</f>
        <v>#N/A</v>
      </c>
      <c r="AO229" s="1"/>
      <c r="AP229" s="1"/>
      <c r="AQ229" s="6" t="s">
        <v>1078</v>
      </c>
      <c r="AR229" s="6" t="s">
        <v>143</v>
      </c>
      <c r="AS229" s="6" t="s">
        <v>85</v>
      </c>
      <c r="AT229" s="6" t="s">
        <v>1079</v>
      </c>
      <c r="AU229" s="6" t="s">
        <v>1080</v>
      </c>
      <c r="AV229" s="6" t="s">
        <v>1081</v>
      </c>
      <c r="AW229" s="6"/>
      <c r="AX229" s="6"/>
      <c r="AY229" s="6"/>
      <c r="BQ229" s="100"/>
    </row>
    <row r="230" spans="1:69" ht="11.25" customHeight="1" x14ac:dyDescent="0.2">
      <c r="A230" s="4" t="str">
        <f>LEFT(IndicatorsTable[[#This Row],[INDICATOR_CODE]],IF(ISERROR(FIND(".",IndicatorsTable[[#This Row],[INDICATOR_CODE]],6)),FIND(".",IndicatorsTable[[#This Row],[INDICATOR_CODE]]),FIND(".",IndicatorsTable[[#This Row],[INDICATOR_CODE]],6))-1)</f>
        <v>PA3</v>
      </c>
      <c r="B230" s="5" t="str">
        <f>RIGHT(IndicatorsTable[[#This Row],[INDICATOR_CODE]],LEN(IndicatorsTable[[#This Row],[INDICATOR_CODE]])-IF(ISERROR(FIND(".",IndicatorsTable[[#This Row],[INDICATOR_CODE]],6)),FIND(".",IndicatorsTable[[#This Row],[INDICATOR_CODE]]),FIND(".",IndicatorsTable[[#This Row],[INDICATOR_CODE]],6)))</f>
        <v>C1</v>
      </c>
      <c r="C230" s="5" t="str">
        <f>IF(LEFT(IndicatorsTable[[#This Row],[OS_NB_CODE]],1)="O","Overall",IF(LEFT(IndicatorsTable[[#This Row],[OS_NB_CODE]],1)="S","Subindicator",IF(IndicatorsTable[[#This Row],[IFMAIN]] ="Main","Main",IF(LEFT(IndicatorsTable[[#This Row],[OS_NB_CODE]],1)="C","Context",""))))</f>
        <v>Context</v>
      </c>
      <c r="D230" s="6" t="s">
        <v>774</v>
      </c>
      <c r="E230" s="6" t="str">
        <f>IF(IndicatorsTable[[#This Row],[OS_NB_CODE]]="O1",VLOOKUP(IndicatorsTable[[#This Row],[POLICY_CODE]],Table7[#All],2,FALSE),"")</f>
        <v/>
      </c>
      <c r="F230" s="6" t="str">
        <f>IF(IndicatorsTable[[#This Row],[OS_NB_CODE]]="O1",VLOOKUP(IndicatorsTable[[#This Row],[POLICY_CODE]],Table7[#All],3,FALSE),"")</f>
        <v/>
      </c>
      <c r="G230" s="6" t="s">
        <v>1082</v>
      </c>
      <c r="H230" s="6"/>
      <c r="I230" s="6" t="str">
        <f>IndicatorsTable[[#This Row],[INDICATOR_CODE]]&amp;"."&amp;IndicatorsTable[[#This Row],[SUBPOLICY_CODE]]</f>
        <v>PA3.C1.</v>
      </c>
      <c r="J230" s="6"/>
      <c r="K230" s="6"/>
      <c r="L230" s="7">
        <f t="shared" si="6"/>
        <v>229</v>
      </c>
      <c r="M230" s="6" t="s">
        <v>71</v>
      </c>
      <c r="N230" s="7">
        <f t="shared" si="7"/>
        <v>229</v>
      </c>
      <c r="O230" s="6">
        <v>4</v>
      </c>
      <c r="P230" s="6" t="s">
        <v>72</v>
      </c>
      <c r="Q230" s="6" t="s">
        <v>1083</v>
      </c>
      <c r="R230" s="6" t="s">
        <v>1084</v>
      </c>
      <c r="S230" s="6" t="s">
        <v>1083</v>
      </c>
      <c r="T230" s="6" t="s">
        <v>1083</v>
      </c>
      <c r="U230" s="50"/>
      <c r="V230" s="6"/>
      <c r="W230" s="52"/>
      <c r="X230" s="6"/>
      <c r="Y230" s="6"/>
      <c r="Z230" s="8" t="s">
        <v>232</v>
      </c>
      <c r="AA230" s="6"/>
      <c r="AB230" s="6"/>
      <c r="AC230" s="6"/>
      <c r="AD230" s="6" t="s">
        <v>81</v>
      </c>
      <c r="AE230" s="6"/>
      <c r="AF230" s="6"/>
      <c r="AG230" s="6" t="s">
        <v>1059</v>
      </c>
      <c r="AH230" s="6"/>
      <c r="AI230" s="6"/>
      <c r="AJ230" s="6"/>
      <c r="AK230" s="1"/>
      <c r="AL230"/>
      <c r="AM230" s="1">
        <v>1</v>
      </c>
      <c r="AN230" s="1" t="e">
        <f>VLOOKUP(S230,'breaks 2014'!$C$19:$H$317,3,FALSE)</f>
        <v>#N/A</v>
      </c>
      <c r="AO230" s="1"/>
      <c r="AP230" s="1"/>
      <c r="AQ230" s="6" t="s">
        <v>1085</v>
      </c>
      <c r="AR230" s="6" t="s">
        <v>143</v>
      </c>
      <c r="AS230" s="6" t="s">
        <v>85</v>
      </c>
      <c r="AT230" s="6" t="s">
        <v>1079</v>
      </c>
      <c r="AU230" s="6" t="s">
        <v>1086</v>
      </c>
      <c r="AV230" s="6" t="s">
        <v>1081</v>
      </c>
      <c r="AW230" s="6" t="s">
        <v>1080</v>
      </c>
      <c r="AX230" s="6"/>
      <c r="AY230" s="6"/>
      <c r="BQ230" s="100"/>
    </row>
    <row r="231" spans="1:69" ht="11.25" customHeight="1" x14ac:dyDescent="0.2">
      <c r="A231" s="4" t="str">
        <f>LEFT(IndicatorsTable[[#This Row],[INDICATOR_CODE]],IF(ISERROR(FIND(".",IndicatorsTable[[#This Row],[INDICATOR_CODE]],6)),FIND(".",IndicatorsTable[[#This Row],[INDICATOR_CODE]]),FIND(".",IndicatorsTable[[#This Row],[INDICATOR_CODE]],6))-1)</f>
        <v>PA3</v>
      </c>
      <c r="B231" s="5" t="str">
        <f>RIGHT(IndicatorsTable[[#This Row],[INDICATOR_CODE]],LEN(IndicatorsTable[[#This Row],[INDICATOR_CODE]])-IF(ISERROR(FIND(".",IndicatorsTable[[#This Row],[INDICATOR_CODE]],6)),FIND(".",IndicatorsTable[[#This Row],[INDICATOR_CODE]]),FIND(".",IndicatorsTable[[#This Row],[INDICATOR_CODE]],6)))</f>
        <v>C2</v>
      </c>
      <c r="C231" s="5" t="str">
        <f>IF(LEFT(IndicatorsTable[[#This Row],[OS_NB_CODE]],1)="O","Overall",IF(LEFT(IndicatorsTable[[#This Row],[OS_NB_CODE]],1)="S","Subindicator",IF(IndicatorsTable[[#This Row],[IFMAIN]] ="Main","Main",IF(LEFT(IndicatorsTable[[#This Row],[OS_NB_CODE]],1)="C","Context",""))))</f>
        <v>Context</v>
      </c>
      <c r="D231" s="6" t="s">
        <v>774</v>
      </c>
      <c r="E231" s="6" t="str">
        <f>IF(IndicatorsTable[[#This Row],[OS_NB_CODE]]="O1",VLOOKUP(IndicatorsTable[[#This Row],[POLICY_CODE]],Table7[#All],2,FALSE),"")</f>
        <v/>
      </c>
      <c r="F231" s="6" t="str">
        <f>IF(IndicatorsTable[[#This Row],[OS_NB_CODE]]="O1",VLOOKUP(IndicatorsTable[[#This Row],[POLICY_CODE]],Table7[#All],3,FALSE),"")</f>
        <v/>
      </c>
      <c r="G231" s="6" t="s">
        <v>1087</v>
      </c>
      <c r="H231" s="6"/>
      <c r="I231" s="6" t="str">
        <f>IndicatorsTable[[#This Row],[INDICATOR_CODE]]&amp;"."&amp;IndicatorsTable[[#This Row],[SUBPOLICY_CODE]]</f>
        <v>PA3.C2.</v>
      </c>
      <c r="J231" s="6"/>
      <c r="K231" s="6"/>
      <c r="L231" s="7">
        <f t="shared" si="6"/>
        <v>230</v>
      </c>
      <c r="M231" s="6"/>
      <c r="N231" s="7">
        <f t="shared" si="7"/>
        <v>230</v>
      </c>
      <c r="O231" s="6">
        <v>4</v>
      </c>
      <c r="P231" s="6"/>
      <c r="Q231" s="6" t="s">
        <v>1088</v>
      </c>
      <c r="R231" s="6"/>
      <c r="S231" s="6" t="s">
        <v>1088</v>
      </c>
      <c r="T231" s="6" t="s">
        <v>1088</v>
      </c>
      <c r="U231" s="50"/>
      <c r="V231" s="6"/>
      <c r="W231" s="52"/>
      <c r="X231" s="6"/>
      <c r="Y231" s="6"/>
      <c r="Z231" s="8" t="s">
        <v>232</v>
      </c>
      <c r="AA231" s="6"/>
      <c r="AB231" s="6"/>
      <c r="AC231" s="6"/>
      <c r="AD231" s="6"/>
      <c r="AE231" s="6"/>
      <c r="AF231" s="6"/>
      <c r="AG231" s="6" t="s">
        <v>1089</v>
      </c>
      <c r="AH231" s="6"/>
      <c r="AI231" s="6"/>
      <c r="AJ231" s="6"/>
      <c r="AK231" s="1"/>
      <c r="AL231"/>
      <c r="AM231" s="1">
        <v>1</v>
      </c>
      <c r="AN231" s="1" t="e">
        <f>VLOOKUP(S231,'breaks 2014'!$C$19:$H$317,3,FALSE)</f>
        <v>#N/A</v>
      </c>
      <c r="AO231" s="1"/>
      <c r="AP231" s="1"/>
      <c r="AQ231" s="6"/>
      <c r="AR231" s="6"/>
      <c r="AS231" s="6"/>
      <c r="AT231" s="6"/>
      <c r="AU231" s="6"/>
      <c r="AV231" s="6"/>
      <c r="AW231" s="6"/>
      <c r="AX231" s="6"/>
      <c r="AY231" s="6"/>
      <c r="BQ231" s="100"/>
    </row>
    <row r="232" spans="1:69" ht="11.25" customHeight="1" x14ac:dyDescent="0.2">
      <c r="A232" s="4" t="str">
        <f>LEFT(IndicatorsTable[[#This Row],[INDICATOR_CODE]],IF(ISERROR(FIND(".",IndicatorsTable[[#This Row],[INDICATOR_CODE]],6)),FIND(".",IndicatorsTable[[#This Row],[INDICATOR_CODE]]),FIND(".",IndicatorsTable[[#This Row],[INDICATOR_CODE]],6))-1)</f>
        <v>PA3</v>
      </c>
      <c r="B232" s="5" t="str">
        <f>RIGHT(IndicatorsTable[[#This Row],[INDICATOR_CODE]],LEN(IndicatorsTable[[#This Row],[INDICATOR_CODE]])-IF(ISERROR(FIND(".",IndicatorsTable[[#This Row],[INDICATOR_CODE]],6)),FIND(".",IndicatorsTable[[#This Row],[INDICATOR_CODE]]),FIND(".",IndicatorsTable[[#This Row],[INDICATOR_CODE]],6)))</f>
        <v>C3</v>
      </c>
      <c r="C232" s="5" t="str">
        <f>IF(LEFT(IndicatorsTable[[#This Row],[OS_NB_CODE]],1)="O","Overall",IF(LEFT(IndicatorsTable[[#This Row],[OS_NB_CODE]],1)="S","Subindicator",IF(IndicatorsTable[[#This Row],[IFMAIN]] ="Main","Main",IF(LEFT(IndicatorsTable[[#This Row],[OS_NB_CODE]],1)="C","Context",""))))</f>
        <v>Context</v>
      </c>
      <c r="D232" s="6" t="s">
        <v>774</v>
      </c>
      <c r="E232" s="6" t="str">
        <f>IF(IndicatorsTable[[#This Row],[OS_NB_CODE]]="O1",VLOOKUP(IndicatorsTable[[#This Row],[POLICY_CODE]],Table7[#All],2,FALSE),"")</f>
        <v/>
      </c>
      <c r="F232" s="6" t="str">
        <f>IF(IndicatorsTable[[#This Row],[OS_NB_CODE]]="O1",VLOOKUP(IndicatorsTable[[#This Row],[POLICY_CODE]],Table7[#All],3,FALSE),"")</f>
        <v/>
      </c>
      <c r="G232" s="6" t="s">
        <v>1090</v>
      </c>
      <c r="H232" s="6"/>
      <c r="I232" s="6" t="str">
        <f>IndicatorsTable[[#This Row],[INDICATOR_CODE]]&amp;"."&amp;IndicatorsTable[[#This Row],[SUBPOLICY_CODE]]</f>
        <v>PA3.C3.</v>
      </c>
      <c r="J232" s="6"/>
      <c r="K232" s="6"/>
      <c r="L232" s="7">
        <f t="shared" si="6"/>
        <v>231</v>
      </c>
      <c r="M232" s="6"/>
      <c r="N232" s="7">
        <f t="shared" si="7"/>
        <v>231</v>
      </c>
      <c r="O232" s="6">
        <v>4</v>
      </c>
      <c r="P232" s="6"/>
      <c r="Q232" s="6" t="s">
        <v>1091</v>
      </c>
      <c r="R232" s="6"/>
      <c r="S232" s="6" t="s">
        <v>1091</v>
      </c>
      <c r="T232" s="6" t="s">
        <v>1091</v>
      </c>
      <c r="U232" s="50"/>
      <c r="V232" s="6"/>
      <c r="W232" s="52"/>
      <c r="X232" s="6"/>
      <c r="Y232" s="6"/>
      <c r="Z232" s="8" t="s">
        <v>232</v>
      </c>
      <c r="AA232" s="6"/>
      <c r="AB232" s="6"/>
      <c r="AC232" s="6"/>
      <c r="AD232" s="6"/>
      <c r="AE232" s="6"/>
      <c r="AF232" s="6"/>
      <c r="AG232" s="6" t="s">
        <v>1089</v>
      </c>
      <c r="AH232" s="6"/>
      <c r="AI232" s="6"/>
      <c r="AJ232" s="6"/>
      <c r="AK232" s="1"/>
      <c r="AL232"/>
      <c r="AM232" s="1">
        <v>1</v>
      </c>
      <c r="AN232" s="1" t="e">
        <f>VLOOKUP(S232,'breaks 2014'!$C$19:$H$317,3,FALSE)</f>
        <v>#N/A</v>
      </c>
      <c r="AO232" s="1"/>
      <c r="AP232" s="1"/>
      <c r="AQ232" s="6"/>
      <c r="AR232" s="6"/>
      <c r="AS232" s="6"/>
      <c r="AT232" s="6"/>
      <c r="AU232" s="6"/>
      <c r="AV232" s="6"/>
      <c r="AW232" s="6"/>
      <c r="AX232" s="6"/>
      <c r="AY232" s="6"/>
      <c r="BQ232" s="100"/>
    </row>
    <row r="233" spans="1:69" ht="11.25" customHeight="1" x14ac:dyDescent="0.2">
      <c r="A233" s="4" t="str">
        <f>LEFT(IndicatorsTable[[#This Row],[INDICATOR_CODE]],IF(ISERROR(FIND(".",IndicatorsTable[[#This Row],[INDICATOR_CODE]],6)),FIND(".",IndicatorsTable[[#This Row],[INDICATOR_CODE]]),FIND(".",IndicatorsTable[[#This Row],[INDICATOR_CODE]],6))-1)</f>
        <v>PA3</v>
      </c>
      <c r="B233" s="5" t="str">
        <f>RIGHT(IndicatorsTable[[#This Row],[INDICATOR_CODE]],LEN(IndicatorsTable[[#This Row],[INDICATOR_CODE]])-IF(ISERROR(FIND(".",IndicatorsTable[[#This Row],[INDICATOR_CODE]],6)),FIND(".",IndicatorsTable[[#This Row],[INDICATOR_CODE]]),FIND(".",IndicatorsTable[[#This Row],[INDICATOR_CODE]],6)))</f>
        <v>C4</v>
      </c>
      <c r="C233" s="5" t="str">
        <f>IF(LEFT(IndicatorsTable[[#This Row],[OS_NB_CODE]],1)="O","Overall",IF(LEFT(IndicatorsTable[[#This Row],[OS_NB_CODE]],1)="S","Subindicator",IF(IndicatorsTable[[#This Row],[IFMAIN]] ="Main","Main",IF(LEFT(IndicatorsTable[[#This Row],[OS_NB_CODE]],1)="C","Context",""))))</f>
        <v>Context</v>
      </c>
      <c r="D233" s="6" t="s">
        <v>774</v>
      </c>
      <c r="E233" s="6" t="str">
        <f>IF(IndicatorsTable[[#This Row],[OS_NB_CODE]]="O1",VLOOKUP(IndicatorsTable[[#This Row],[POLICY_CODE]],Table7[#All],2,FALSE),"")</f>
        <v/>
      </c>
      <c r="F233" s="6" t="str">
        <f>IF(IndicatorsTable[[#This Row],[OS_NB_CODE]]="O1",VLOOKUP(IndicatorsTable[[#This Row],[POLICY_CODE]],Table7[#All],3,FALSE),"")</f>
        <v/>
      </c>
      <c r="G233" s="6" t="s">
        <v>1092</v>
      </c>
      <c r="H233" s="6"/>
      <c r="I233" s="6" t="str">
        <f>IndicatorsTable[[#This Row],[INDICATOR_CODE]]&amp;"."&amp;IndicatorsTable[[#This Row],[SUBPOLICY_CODE]]</f>
        <v>PA3.C4.</v>
      </c>
      <c r="J233" s="6"/>
      <c r="K233" s="6"/>
      <c r="L233" s="7">
        <f t="shared" si="6"/>
        <v>232</v>
      </c>
      <c r="M233" s="6" t="s">
        <v>71</v>
      </c>
      <c r="N233" s="7">
        <f t="shared" si="7"/>
        <v>232</v>
      </c>
      <c r="O233" s="6">
        <v>4</v>
      </c>
      <c r="P233" s="6" t="s">
        <v>72</v>
      </c>
      <c r="Q233" s="6" t="s">
        <v>1093</v>
      </c>
      <c r="R233" s="6" t="s">
        <v>1094</v>
      </c>
      <c r="S233" s="6" t="s">
        <v>1093</v>
      </c>
      <c r="T233" s="6" t="s">
        <v>1093</v>
      </c>
      <c r="U233" s="50"/>
      <c r="V233" s="6"/>
      <c r="W233" s="52"/>
      <c r="X233" s="6"/>
      <c r="Y233" s="6"/>
      <c r="Z233" s="8" t="s">
        <v>232</v>
      </c>
      <c r="AA233" s="6"/>
      <c r="AB233" s="6"/>
      <c r="AC233" s="6"/>
      <c r="AD233" s="6" t="s">
        <v>81</v>
      </c>
      <c r="AE233" s="6"/>
      <c r="AF233" s="6"/>
      <c r="AG233" s="6" t="s">
        <v>1059</v>
      </c>
      <c r="AH233" s="6"/>
      <c r="AI233" s="6"/>
      <c r="AJ233" s="6"/>
      <c r="AK233" s="1"/>
      <c r="AL233"/>
      <c r="AM233" s="1">
        <v>1</v>
      </c>
      <c r="AN233" s="1" t="e">
        <f>VLOOKUP(S233,'breaks 2014'!$C$19:$H$317,3,FALSE)</f>
        <v>#N/A</v>
      </c>
      <c r="AO233" s="1"/>
      <c r="AP233" s="1"/>
      <c r="AQ233" s="6" t="s">
        <v>1085</v>
      </c>
      <c r="AR233" s="6" t="s">
        <v>143</v>
      </c>
      <c r="AS233" s="6" t="s">
        <v>85</v>
      </c>
      <c r="AT233" s="6" t="s">
        <v>1079</v>
      </c>
      <c r="AU233" s="6" t="s">
        <v>1095</v>
      </c>
      <c r="AV233" s="6" t="s">
        <v>1081</v>
      </c>
      <c r="AW233" s="6" t="s">
        <v>1080</v>
      </c>
      <c r="AX233" s="6"/>
      <c r="AY233" s="6"/>
      <c r="BQ233" s="100"/>
    </row>
    <row r="234" spans="1:69" ht="11.25" customHeight="1" x14ac:dyDescent="0.2">
      <c r="A234" s="4" t="str">
        <f>LEFT(IndicatorsTable[[#This Row],[INDICATOR_CODE]],IF(ISERROR(FIND(".",IndicatorsTable[[#This Row],[INDICATOR_CODE]],6)),FIND(".",IndicatorsTable[[#This Row],[INDICATOR_CODE]]),FIND(".",IndicatorsTable[[#This Row],[INDICATOR_CODE]],6))-1)</f>
        <v>PA3</v>
      </c>
      <c r="B234" s="5" t="str">
        <f>RIGHT(IndicatorsTable[[#This Row],[INDICATOR_CODE]],LEN(IndicatorsTable[[#This Row],[INDICATOR_CODE]])-IF(ISERROR(FIND(".",IndicatorsTable[[#This Row],[INDICATOR_CODE]],6)),FIND(".",IndicatorsTable[[#This Row],[INDICATOR_CODE]]),FIND(".",IndicatorsTable[[#This Row],[INDICATOR_CODE]],6)))</f>
        <v>C5</v>
      </c>
      <c r="C234" s="5" t="str">
        <f>IF(LEFT(IndicatorsTable[[#This Row],[OS_NB_CODE]],1)="O","Overall",IF(LEFT(IndicatorsTable[[#This Row],[OS_NB_CODE]],1)="S","Subindicator",IF(IndicatorsTable[[#This Row],[IFMAIN]] ="Main","Main",IF(LEFT(IndicatorsTable[[#This Row],[OS_NB_CODE]],1)="C","Context",""))))</f>
        <v>Context</v>
      </c>
      <c r="D234" s="6" t="s">
        <v>89</v>
      </c>
      <c r="E234" s="6" t="str">
        <f>IF(IndicatorsTable[[#This Row],[OS_NB_CODE]]="O1",VLOOKUP(IndicatorsTable[[#This Row],[POLICY_CODE]],Table7[#All],2,FALSE),"")</f>
        <v/>
      </c>
      <c r="F234" s="6" t="str">
        <f>IF(IndicatorsTable[[#This Row],[OS_NB_CODE]]="O1",VLOOKUP(IndicatorsTable[[#This Row],[POLICY_CODE]],Table7[#All],3,FALSE),"")</f>
        <v/>
      </c>
      <c r="G234" s="6" t="s">
        <v>1096</v>
      </c>
      <c r="H234" s="6"/>
      <c r="I234" s="6" t="str">
        <f>IndicatorsTable[[#This Row],[INDICATOR_CODE]]&amp;"."&amp;IndicatorsTable[[#This Row],[SUBPOLICY_CODE]]</f>
        <v>PA3.C5.</v>
      </c>
      <c r="J234" s="6"/>
      <c r="K234" s="6"/>
      <c r="L234" s="7">
        <f t="shared" si="6"/>
        <v>233</v>
      </c>
      <c r="M234" s="6"/>
      <c r="N234" s="7">
        <f t="shared" si="7"/>
        <v>233</v>
      </c>
      <c r="O234" s="6">
        <v>4</v>
      </c>
      <c r="P234" s="6"/>
      <c r="Q234" s="6" t="s">
        <v>1097</v>
      </c>
      <c r="R234" s="6"/>
      <c r="S234" s="6" t="s">
        <v>1097</v>
      </c>
      <c r="T234" s="6" t="s">
        <v>1097</v>
      </c>
      <c r="U234" s="50"/>
      <c r="V234" s="6"/>
      <c r="W234" s="52"/>
      <c r="X234" s="6"/>
      <c r="Y234" s="6"/>
      <c r="Z234" s="8" t="s">
        <v>77</v>
      </c>
      <c r="AA234" s="6"/>
      <c r="AB234" s="6"/>
      <c r="AC234" s="6"/>
      <c r="AD234" s="6"/>
      <c r="AE234" s="6"/>
      <c r="AF234" s="6"/>
      <c r="AG234" s="6"/>
      <c r="AH234" s="6"/>
      <c r="AI234" s="6"/>
      <c r="AJ234" s="6"/>
      <c r="AK234" s="1"/>
      <c r="AL234"/>
      <c r="AM234" s="1">
        <v>1</v>
      </c>
      <c r="AN234" s="1" t="e">
        <f>VLOOKUP(S234,'breaks 2014'!$C$19:$H$317,3,FALSE)</f>
        <v>#N/A</v>
      </c>
      <c r="AO234" s="1"/>
      <c r="AP234" s="1"/>
      <c r="AQ234" s="6"/>
      <c r="AR234" s="6"/>
      <c r="AS234" s="6"/>
      <c r="AT234" s="6"/>
      <c r="AU234" s="6"/>
      <c r="AV234" s="6"/>
      <c r="AW234" s="6"/>
      <c r="AX234" s="6"/>
      <c r="AY234" s="6"/>
      <c r="BQ234" s="100"/>
    </row>
    <row r="235" spans="1:69" ht="11.25" customHeight="1" x14ac:dyDescent="0.2">
      <c r="A235" s="4" t="str">
        <f>LEFT(IndicatorsTable[[#This Row],[INDICATOR_CODE]],IF(ISERROR(FIND(".",IndicatorsTable[[#This Row],[INDICATOR_CODE]],6)),FIND(".",IndicatorsTable[[#This Row],[INDICATOR_CODE]]),FIND(".",IndicatorsTable[[#This Row],[INDICATOR_CODE]],6))-1)</f>
        <v>PA3</v>
      </c>
      <c r="B235" s="5" t="str">
        <f>RIGHT(IndicatorsTable[[#This Row],[INDICATOR_CODE]],LEN(IndicatorsTable[[#This Row],[INDICATOR_CODE]])-IF(ISERROR(FIND(".",IndicatorsTable[[#This Row],[INDICATOR_CODE]],6)),FIND(".",IndicatorsTable[[#This Row],[INDICATOR_CODE]]),FIND(".",IndicatorsTable[[#This Row],[INDICATOR_CODE]],6)))</f>
        <v>C6</v>
      </c>
      <c r="C235" s="5" t="str">
        <f>IF(LEFT(IndicatorsTable[[#This Row],[OS_NB_CODE]],1)="O","Overall",IF(LEFT(IndicatorsTable[[#This Row],[OS_NB_CODE]],1)="S","Subindicator",IF(IndicatorsTable[[#This Row],[IFMAIN]] ="Main","Main",IF(LEFT(IndicatorsTable[[#This Row],[OS_NB_CODE]],1)="C","Context",""))))</f>
        <v>Context</v>
      </c>
      <c r="D235" s="6" t="s">
        <v>774</v>
      </c>
      <c r="E235" s="6" t="str">
        <f>IF(IndicatorsTable[[#This Row],[OS_NB_CODE]]="O1",VLOOKUP(IndicatorsTable[[#This Row],[POLICY_CODE]],Table7[#All],2,FALSE),"")</f>
        <v/>
      </c>
      <c r="F235" s="6" t="str">
        <f>IF(IndicatorsTable[[#This Row],[OS_NB_CODE]]="O1",VLOOKUP(IndicatorsTable[[#This Row],[POLICY_CODE]],Table7[#All],3,FALSE),"")</f>
        <v/>
      </c>
      <c r="G235" s="6" t="s">
        <v>1098</v>
      </c>
      <c r="H235" s="6"/>
      <c r="I235" s="6" t="str">
        <f>IndicatorsTable[[#This Row],[INDICATOR_CODE]]&amp;"."&amp;IndicatorsTable[[#This Row],[SUBPOLICY_CODE]]</f>
        <v>PA3.C6.</v>
      </c>
      <c r="J235" s="6"/>
      <c r="K235" s="6"/>
      <c r="L235" s="7">
        <f t="shared" si="6"/>
        <v>234</v>
      </c>
      <c r="M235" s="6" t="s">
        <v>71</v>
      </c>
      <c r="N235" s="7">
        <f t="shared" si="7"/>
        <v>234</v>
      </c>
      <c r="O235" s="6">
        <v>4</v>
      </c>
      <c r="P235" s="6" t="s">
        <v>72</v>
      </c>
      <c r="Q235" s="6" t="s">
        <v>1099</v>
      </c>
      <c r="R235" s="6"/>
      <c r="S235" s="6" t="s">
        <v>1099</v>
      </c>
      <c r="T235" s="6" t="s">
        <v>1099</v>
      </c>
      <c r="U235" s="50"/>
      <c r="V235" s="6"/>
      <c r="W235" s="52"/>
      <c r="X235" s="6"/>
      <c r="Y235" s="6"/>
      <c r="Z235" s="8" t="s">
        <v>232</v>
      </c>
      <c r="AA235" s="6"/>
      <c r="AB235" s="6"/>
      <c r="AC235" s="6"/>
      <c r="AD235" s="6" t="s">
        <v>81</v>
      </c>
      <c r="AE235" s="6"/>
      <c r="AF235" s="6"/>
      <c r="AG235" s="6" t="s">
        <v>1059</v>
      </c>
      <c r="AH235" s="6"/>
      <c r="AI235" s="6"/>
      <c r="AJ235" s="6"/>
      <c r="AK235" s="1"/>
      <c r="AL235"/>
      <c r="AM235" s="1">
        <v>1</v>
      </c>
      <c r="AN235" s="1" t="e">
        <f>VLOOKUP(S235,'breaks 2014'!$C$19:$H$317,3,FALSE)</f>
        <v>#N/A</v>
      </c>
      <c r="AO235" s="1"/>
      <c r="AP235" s="1"/>
      <c r="AQ235" s="6" t="s">
        <v>1100</v>
      </c>
      <c r="AR235" s="6" t="s">
        <v>143</v>
      </c>
      <c r="AS235" s="6" t="s">
        <v>85</v>
      </c>
      <c r="AT235" s="6" t="s">
        <v>121</v>
      </c>
      <c r="AU235" s="6" t="s">
        <v>1080</v>
      </c>
      <c r="AV235" s="6" t="s">
        <v>1081</v>
      </c>
      <c r="AW235" s="6"/>
      <c r="AX235" s="6"/>
      <c r="AY235" s="6"/>
      <c r="BQ235" s="100"/>
    </row>
    <row r="236" spans="1:69" ht="11.25" customHeight="1" x14ac:dyDescent="0.2">
      <c r="A236" s="4" t="str">
        <f>LEFT(IndicatorsTable[[#This Row],[INDICATOR_CODE]],IF(ISERROR(FIND(".",IndicatorsTable[[#This Row],[INDICATOR_CODE]],6)),FIND(".",IndicatorsTable[[#This Row],[INDICATOR_CODE]]),FIND(".",IndicatorsTable[[#This Row],[INDICATOR_CODE]],6))-1)</f>
        <v>PA3</v>
      </c>
      <c r="B236" s="5" t="str">
        <f>RIGHT(IndicatorsTable[[#This Row],[INDICATOR_CODE]],LEN(IndicatorsTable[[#This Row],[INDICATOR_CODE]])-IF(ISERROR(FIND(".",IndicatorsTable[[#This Row],[INDICATOR_CODE]],6)),FIND(".",IndicatorsTable[[#This Row],[INDICATOR_CODE]]),FIND(".",IndicatorsTable[[#This Row],[INDICATOR_CODE]],6)))</f>
        <v>C7</v>
      </c>
      <c r="C236" s="5" t="str">
        <f>IF(LEFT(IndicatorsTable[[#This Row],[OS_NB_CODE]],1)="O","Overall",IF(LEFT(IndicatorsTable[[#This Row],[OS_NB_CODE]],1)="S","Subindicator",IF(IndicatorsTable[[#This Row],[IFMAIN]] ="Main","Main",IF(LEFT(IndicatorsTable[[#This Row],[OS_NB_CODE]],1)="C","Context",""))))</f>
        <v>Context</v>
      </c>
      <c r="D236" s="6" t="s">
        <v>774</v>
      </c>
      <c r="E236" s="6" t="str">
        <f>IF(IndicatorsTable[[#This Row],[OS_NB_CODE]]="O1",VLOOKUP(IndicatorsTable[[#This Row],[POLICY_CODE]],Table7[#All],2,FALSE),"")</f>
        <v/>
      </c>
      <c r="F236" s="6" t="str">
        <f>IF(IndicatorsTable[[#This Row],[OS_NB_CODE]]="O1",VLOOKUP(IndicatorsTable[[#This Row],[POLICY_CODE]],Table7[#All],3,FALSE),"")</f>
        <v/>
      </c>
      <c r="G236" s="6" t="s">
        <v>1101</v>
      </c>
      <c r="H236" s="6">
        <v>2</v>
      </c>
      <c r="I236" s="6" t="str">
        <f>IndicatorsTable[[#This Row],[INDICATOR_CODE]]&amp;"."&amp;IndicatorsTable[[#This Row],[SUBPOLICY_CODE]]</f>
        <v>PA3.C7.2</v>
      </c>
      <c r="J236" s="6"/>
      <c r="K236" s="6"/>
      <c r="L236" s="7">
        <f t="shared" si="6"/>
        <v>235</v>
      </c>
      <c r="M236" s="6" t="s">
        <v>71</v>
      </c>
      <c r="N236" s="7">
        <f t="shared" si="7"/>
        <v>235</v>
      </c>
      <c r="O236" s="6">
        <v>4</v>
      </c>
      <c r="P236" s="6" t="s">
        <v>72</v>
      </c>
      <c r="Q236" s="6" t="s">
        <v>1102</v>
      </c>
      <c r="R236" s="6"/>
      <c r="S236" s="6" t="s">
        <v>1102</v>
      </c>
      <c r="T236" s="6" t="s">
        <v>1102</v>
      </c>
      <c r="U236" s="50"/>
      <c r="V236" s="6"/>
      <c r="W236" s="52"/>
      <c r="X236" s="6"/>
      <c r="Y236" s="6"/>
      <c r="Z236" s="8" t="s">
        <v>232</v>
      </c>
      <c r="AA236" s="6" t="s">
        <v>1069</v>
      </c>
      <c r="AB236" s="6" t="s">
        <v>79</v>
      </c>
      <c r="AC236" s="6"/>
      <c r="AD236" s="6" t="s">
        <v>81</v>
      </c>
      <c r="AE236" s="6"/>
      <c r="AF236" s="6"/>
      <c r="AG236" s="6" t="s">
        <v>1059</v>
      </c>
      <c r="AH236" s="6"/>
      <c r="AI236" s="6"/>
      <c r="AJ236" s="6"/>
      <c r="AK236" s="1"/>
      <c r="AL236"/>
      <c r="AM236" s="1">
        <v>2</v>
      </c>
      <c r="AN236" s="1" t="e">
        <f>VLOOKUP(S236,'breaks 2014'!$C$19:$H$317,3,FALSE)</f>
        <v>#N/A</v>
      </c>
      <c r="AO236" s="1"/>
      <c r="AP236" s="1"/>
      <c r="AQ236" s="6" t="s">
        <v>1103</v>
      </c>
      <c r="AR236" s="6" t="s">
        <v>143</v>
      </c>
      <c r="AS236" s="6" t="s">
        <v>1070</v>
      </c>
      <c r="AT236" s="6" t="s">
        <v>1104</v>
      </c>
      <c r="AU236" s="6"/>
      <c r="AV236" s="6"/>
      <c r="AW236" s="6"/>
      <c r="AX236" s="6"/>
      <c r="AY236" s="6"/>
      <c r="BQ236" s="100"/>
    </row>
    <row r="237" spans="1:69" ht="11.25" customHeight="1" x14ac:dyDescent="0.2">
      <c r="A237" s="4" t="str">
        <f>LEFT(IndicatorsTable[[#This Row],[INDICATOR_CODE]],IF(ISERROR(FIND(".",IndicatorsTable[[#This Row],[INDICATOR_CODE]],6)),FIND(".",IndicatorsTable[[#This Row],[INDICATOR_CODE]]),FIND(".",IndicatorsTable[[#This Row],[INDICATOR_CODE]],6))-1)</f>
        <v>PA3</v>
      </c>
      <c r="B237" s="5" t="str">
        <f>RIGHT(IndicatorsTable[[#This Row],[INDICATOR_CODE]],LEN(IndicatorsTable[[#This Row],[INDICATOR_CODE]])-IF(ISERROR(FIND(".",IndicatorsTable[[#This Row],[INDICATOR_CODE]],6)),FIND(".",IndicatorsTable[[#This Row],[INDICATOR_CODE]]),FIND(".",IndicatorsTable[[#This Row],[INDICATOR_CODE]],6)))</f>
        <v>C7</v>
      </c>
      <c r="C237" s="5" t="str">
        <f>IF(LEFT(IndicatorsTable[[#This Row],[OS_NB_CODE]],1)="O","Overall",IF(LEFT(IndicatorsTable[[#This Row],[OS_NB_CODE]],1)="S","Subindicator",IF(IndicatorsTable[[#This Row],[IFMAIN]] ="Main","Main",IF(LEFT(IndicatorsTable[[#This Row],[OS_NB_CODE]],1)="C","Context",""))))</f>
        <v>Context</v>
      </c>
      <c r="D237" s="6" t="s">
        <v>774</v>
      </c>
      <c r="E237" s="6" t="str">
        <f>IF(IndicatorsTable[[#This Row],[OS_NB_CODE]]="O1",VLOOKUP(IndicatorsTable[[#This Row],[POLICY_CODE]],Table7[#All],2,FALSE),"")</f>
        <v/>
      </c>
      <c r="F237" s="6" t="str">
        <f>IF(IndicatorsTable[[#This Row],[OS_NB_CODE]]="O1",VLOOKUP(IndicatorsTable[[#This Row],[POLICY_CODE]],Table7[#All],3,FALSE),"")</f>
        <v/>
      </c>
      <c r="G237" s="6" t="str">
        <f>+G236</f>
        <v>PA3.C7</v>
      </c>
      <c r="H237" s="6">
        <v>3</v>
      </c>
      <c r="I237" s="6" t="str">
        <f>IndicatorsTable[[#This Row],[INDICATOR_CODE]]&amp;"."&amp;IndicatorsTable[[#This Row],[SUBPOLICY_CODE]]</f>
        <v>PA3.C7.3</v>
      </c>
      <c r="J237" s="6"/>
      <c r="K237" s="6"/>
      <c r="L237" s="7">
        <f t="shared" si="6"/>
        <v>236</v>
      </c>
      <c r="M237" s="6"/>
      <c r="N237" s="7">
        <f t="shared" si="7"/>
        <v>236</v>
      </c>
      <c r="O237" s="6">
        <v>4</v>
      </c>
      <c r="P237" s="6"/>
      <c r="Q237" s="6" t="s">
        <v>1105</v>
      </c>
      <c r="R237" s="6"/>
      <c r="S237" s="6" t="s">
        <v>1105</v>
      </c>
      <c r="T237" s="6" t="s">
        <v>1105</v>
      </c>
      <c r="U237" s="50"/>
      <c r="V237" s="6"/>
      <c r="W237" s="52"/>
      <c r="X237" s="6"/>
      <c r="Y237" s="6"/>
      <c r="Z237" s="8" t="s">
        <v>232</v>
      </c>
      <c r="AA237" s="6" t="s">
        <v>1069</v>
      </c>
      <c r="AB237" s="6"/>
      <c r="AC237" s="6"/>
      <c r="AD237" s="6" t="s">
        <v>81</v>
      </c>
      <c r="AE237" s="6"/>
      <c r="AF237" s="6"/>
      <c r="AG237" s="6" t="s">
        <v>1059</v>
      </c>
      <c r="AH237" s="6"/>
      <c r="AI237" s="6"/>
      <c r="AJ237" s="6"/>
      <c r="AK237" s="1"/>
      <c r="AL237"/>
      <c r="AM237" s="1">
        <v>2</v>
      </c>
      <c r="AN237" s="1" t="e">
        <f>VLOOKUP(S237,'breaks 2014'!$C$19:$H$317,3,FALSE)</f>
        <v>#N/A</v>
      </c>
      <c r="AO237" s="1"/>
      <c r="AP237" s="1"/>
      <c r="AQ237" s="6"/>
      <c r="AR237" s="6"/>
      <c r="AS237" s="6"/>
      <c r="AT237" s="6"/>
      <c r="AU237" s="6"/>
      <c r="AV237" s="6"/>
      <c r="AW237" s="6"/>
      <c r="AX237" s="6"/>
      <c r="AY237" s="6"/>
      <c r="BQ237" s="100"/>
    </row>
    <row r="238" spans="1:69" ht="11.25" customHeight="1" x14ac:dyDescent="0.2">
      <c r="A238" s="4" t="str">
        <f>LEFT(IndicatorsTable[[#This Row],[INDICATOR_CODE]],IF(ISERROR(FIND(".",IndicatorsTable[[#This Row],[INDICATOR_CODE]],6)),FIND(".",IndicatorsTable[[#This Row],[INDICATOR_CODE]]),FIND(".",IndicatorsTable[[#This Row],[INDICATOR_CODE]],6))-1)</f>
        <v>PA3</v>
      </c>
      <c r="B238" s="5" t="str">
        <f>RIGHT(IndicatorsTable[[#This Row],[INDICATOR_CODE]],LEN(IndicatorsTable[[#This Row],[INDICATOR_CODE]])-IF(ISERROR(FIND(".",IndicatorsTable[[#This Row],[INDICATOR_CODE]],6)),FIND(".",IndicatorsTable[[#This Row],[INDICATOR_CODE]]),FIND(".",IndicatorsTable[[#This Row],[INDICATOR_CODE]],6)))</f>
        <v>C7</v>
      </c>
      <c r="C238" s="5" t="str">
        <f>IF(LEFT(IndicatorsTable[[#This Row],[OS_NB_CODE]],1)="O","Overall",IF(LEFT(IndicatorsTable[[#This Row],[OS_NB_CODE]],1)="S","Subindicator",IF(IndicatorsTable[[#This Row],[IFMAIN]] ="Main","Main",IF(LEFT(IndicatorsTable[[#This Row],[OS_NB_CODE]],1)="C","Context",""))))</f>
        <v>Context</v>
      </c>
      <c r="D238" s="6" t="s">
        <v>774</v>
      </c>
      <c r="E238" s="6" t="str">
        <f>IF(IndicatorsTable[[#This Row],[OS_NB_CODE]]="O1",VLOOKUP(IndicatorsTable[[#This Row],[POLICY_CODE]],Table7[#All],2,FALSE),"")</f>
        <v/>
      </c>
      <c r="F238" s="6" t="str">
        <f>IF(IndicatorsTable[[#This Row],[OS_NB_CODE]]="O1",VLOOKUP(IndicatorsTable[[#This Row],[POLICY_CODE]],Table7[#All],3,FALSE),"")</f>
        <v/>
      </c>
      <c r="G238" s="6" t="str">
        <f>+G237</f>
        <v>PA3.C7</v>
      </c>
      <c r="H238" s="6">
        <v>4</v>
      </c>
      <c r="I238" s="6" t="str">
        <f>IndicatorsTable[[#This Row],[INDICATOR_CODE]]&amp;"."&amp;IndicatorsTable[[#This Row],[SUBPOLICY_CODE]]</f>
        <v>PA3.C7.4</v>
      </c>
      <c r="J238" s="6"/>
      <c r="K238" s="6"/>
      <c r="L238" s="7">
        <f t="shared" si="6"/>
        <v>237</v>
      </c>
      <c r="M238" s="6" t="s">
        <v>71</v>
      </c>
      <c r="N238" s="7">
        <f t="shared" si="7"/>
        <v>237</v>
      </c>
      <c r="O238" s="6">
        <v>4</v>
      </c>
      <c r="P238" s="6" t="s">
        <v>72</v>
      </c>
      <c r="Q238" s="6" t="s">
        <v>1106</v>
      </c>
      <c r="R238" s="6" t="s">
        <v>1107</v>
      </c>
      <c r="S238" s="6" t="s">
        <v>1106</v>
      </c>
      <c r="T238" s="6" t="s">
        <v>1106</v>
      </c>
      <c r="U238" s="50"/>
      <c r="V238" s="6"/>
      <c r="W238" s="52"/>
      <c r="X238" s="6"/>
      <c r="Y238" s="6"/>
      <c r="Z238" s="8" t="s">
        <v>232</v>
      </c>
      <c r="AA238" s="6" t="s">
        <v>1069</v>
      </c>
      <c r="AB238" s="6" t="s">
        <v>79</v>
      </c>
      <c r="AC238" s="6"/>
      <c r="AD238" s="6" t="s">
        <v>81</v>
      </c>
      <c r="AE238" s="6"/>
      <c r="AF238" s="6"/>
      <c r="AG238" s="6" t="s">
        <v>1059</v>
      </c>
      <c r="AH238" s="6"/>
      <c r="AI238" s="6"/>
      <c r="AJ238" s="6"/>
      <c r="AK238" s="1"/>
      <c r="AL238"/>
      <c r="AM238" s="1">
        <v>2</v>
      </c>
      <c r="AN238" s="1" t="e">
        <f>VLOOKUP(S238,'breaks 2014'!$C$19:$H$317,3,FALSE)</f>
        <v>#N/A</v>
      </c>
      <c r="AO238" s="1"/>
      <c r="AP238" s="1"/>
      <c r="AQ238" s="6" t="s">
        <v>1103</v>
      </c>
      <c r="AR238" s="6" t="s">
        <v>143</v>
      </c>
      <c r="AS238" s="6" t="s">
        <v>1070</v>
      </c>
      <c r="AT238" s="6" t="s">
        <v>1108</v>
      </c>
      <c r="AU238" s="6"/>
      <c r="AV238" s="6"/>
      <c r="AW238" s="6"/>
      <c r="AX238" s="6"/>
      <c r="AY238" s="6"/>
      <c r="BQ238" s="100"/>
    </row>
    <row r="239" spans="1:69" ht="11.25" customHeight="1" x14ac:dyDescent="0.2">
      <c r="A239" s="4" t="str">
        <f>LEFT(IndicatorsTable[[#This Row],[INDICATOR_CODE]],IF(ISERROR(FIND(".",IndicatorsTable[[#This Row],[INDICATOR_CODE]],6)),FIND(".",IndicatorsTable[[#This Row],[INDICATOR_CODE]]),FIND(".",IndicatorsTable[[#This Row],[INDICATOR_CODE]],6))-1)</f>
        <v>PA3</v>
      </c>
      <c r="B239" s="5" t="str">
        <f>RIGHT(IndicatorsTable[[#This Row],[INDICATOR_CODE]],LEN(IndicatorsTable[[#This Row],[INDICATOR_CODE]])-IF(ISERROR(FIND(".",IndicatorsTable[[#This Row],[INDICATOR_CODE]],6)),FIND(".",IndicatorsTable[[#This Row],[INDICATOR_CODE]]),FIND(".",IndicatorsTable[[#This Row],[INDICATOR_CODE]],6)))</f>
        <v>C7</v>
      </c>
      <c r="C239" s="5" t="str">
        <f>IF(LEFT(IndicatorsTable[[#This Row],[OS_NB_CODE]],1)="O","Overall",IF(LEFT(IndicatorsTable[[#This Row],[OS_NB_CODE]],1)="S","Subindicator",IF(IndicatorsTable[[#This Row],[IFMAIN]] ="Main","Main",IF(LEFT(IndicatorsTable[[#This Row],[OS_NB_CODE]],1)="C","Context",""))))</f>
        <v>Context</v>
      </c>
      <c r="D239" s="6" t="s">
        <v>774</v>
      </c>
      <c r="E239" s="6" t="str">
        <f>IF(IndicatorsTable[[#This Row],[OS_NB_CODE]]="O1",VLOOKUP(IndicatorsTable[[#This Row],[POLICY_CODE]],Table7[#All],2,FALSE),"")</f>
        <v/>
      </c>
      <c r="F239" s="6" t="str">
        <f>IF(IndicatorsTable[[#This Row],[OS_NB_CODE]]="O1",VLOOKUP(IndicatorsTable[[#This Row],[POLICY_CODE]],Table7[#All],3,FALSE),"")</f>
        <v/>
      </c>
      <c r="G239" s="6" t="str">
        <f>+G238</f>
        <v>PA3.C7</v>
      </c>
      <c r="H239" s="6">
        <v>5</v>
      </c>
      <c r="I239" s="6" t="str">
        <f>IndicatorsTable[[#This Row],[INDICATOR_CODE]]&amp;"."&amp;IndicatorsTable[[#This Row],[SUBPOLICY_CODE]]</f>
        <v>PA3.C7.5</v>
      </c>
      <c r="J239" s="6"/>
      <c r="K239" s="6"/>
      <c r="L239" s="7">
        <f t="shared" si="6"/>
        <v>238</v>
      </c>
      <c r="M239" s="6" t="s">
        <v>71</v>
      </c>
      <c r="N239" s="7">
        <f t="shared" si="7"/>
        <v>238</v>
      </c>
      <c r="O239" s="6">
        <v>4</v>
      </c>
      <c r="P239" s="6" t="s">
        <v>72</v>
      </c>
      <c r="Q239" s="6" t="s">
        <v>1109</v>
      </c>
      <c r="R239" s="6"/>
      <c r="S239" s="6" t="s">
        <v>1109</v>
      </c>
      <c r="T239" s="6" t="s">
        <v>1109</v>
      </c>
      <c r="U239" s="50"/>
      <c r="V239" s="6"/>
      <c r="W239" s="52"/>
      <c r="X239" s="6"/>
      <c r="Y239" s="6"/>
      <c r="Z239" s="8" t="s">
        <v>232</v>
      </c>
      <c r="AA239" s="6" t="s">
        <v>1069</v>
      </c>
      <c r="AB239" s="6" t="s">
        <v>79</v>
      </c>
      <c r="AC239" s="6"/>
      <c r="AD239" s="6" t="s">
        <v>81</v>
      </c>
      <c r="AE239" s="6"/>
      <c r="AF239" s="6"/>
      <c r="AG239" s="6" t="s">
        <v>1059</v>
      </c>
      <c r="AH239" s="6"/>
      <c r="AI239" s="6"/>
      <c r="AJ239" s="6"/>
      <c r="AK239" s="1"/>
      <c r="AL239"/>
      <c r="AM239" s="1">
        <v>2</v>
      </c>
      <c r="AN239" s="1" t="e">
        <f>VLOOKUP(S239,'breaks 2014'!$C$19:$H$317,3,FALSE)</f>
        <v>#N/A</v>
      </c>
      <c r="AO239" s="1"/>
      <c r="AP239" s="1"/>
      <c r="AQ239" s="6" t="s">
        <v>1103</v>
      </c>
      <c r="AR239" s="6" t="s">
        <v>143</v>
      </c>
      <c r="AS239" s="6" t="s">
        <v>1070</v>
      </c>
      <c r="AT239" s="6" t="s">
        <v>1110</v>
      </c>
      <c r="AU239" s="6"/>
      <c r="AV239" s="6"/>
      <c r="AW239" s="6"/>
      <c r="AX239" s="6"/>
      <c r="AY239" s="6"/>
      <c r="BQ239" s="100"/>
    </row>
    <row r="240" spans="1:69" ht="11.25" customHeight="1" x14ac:dyDescent="0.2">
      <c r="A240" s="4" t="str">
        <f>LEFT(IndicatorsTable[[#This Row],[INDICATOR_CODE]],IF(ISERROR(FIND(".",IndicatorsTable[[#This Row],[INDICATOR_CODE]],6)),FIND(".",IndicatorsTable[[#This Row],[INDICATOR_CODE]]),FIND(".",IndicatorsTable[[#This Row],[INDICATOR_CODE]],6))-1)</f>
        <v>PA3</v>
      </c>
      <c r="B240" s="5" t="str">
        <f>RIGHT(IndicatorsTable[[#This Row],[INDICATOR_CODE]],LEN(IndicatorsTable[[#This Row],[INDICATOR_CODE]])-IF(ISERROR(FIND(".",IndicatorsTable[[#This Row],[INDICATOR_CODE]],6)),FIND(".",IndicatorsTable[[#This Row],[INDICATOR_CODE]]),FIND(".",IndicatorsTable[[#This Row],[INDICATOR_CODE]],6)))</f>
        <v>C7</v>
      </c>
      <c r="C240" s="5" t="str">
        <f>IF(LEFT(IndicatorsTable[[#This Row],[OS_NB_CODE]],1)="O","Overall",IF(LEFT(IndicatorsTable[[#This Row],[OS_NB_CODE]],1)="S","Subindicator",IF(IndicatorsTable[[#This Row],[IFMAIN]] ="Main","Main",IF(LEFT(IndicatorsTable[[#This Row],[OS_NB_CODE]],1)="C","Context",""))))</f>
        <v>Context</v>
      </c>
      <c r="D240" s="6" t="s">
        <v>774</v>
      </c>
      <c r="E240" s="6" t="str">
        <f>IF(IndicatorsTable[[#This Row],[OS_NB_CODE]]="O1",VLOOKUP(IndicatorsTable[[#This Row],[POLICY_CODE]],Table7[#All],2,FALSE),"")</f>
        <v/>
      </c>
      <c r="F240" s="6" t="str">
        <f>IF(IndicatorsTable[[#This Row],[OS_NB_CODE]]="O1",VLOOKUP(IndicatorsTable[[#This Row],[POLICY_CODE]],Table7[#All],3,FALSE),"")</f>
        <v/>
      </c>
      <c r="G240" s="6" t="str">
        <f>+G239</f>
        <v>PA3.C7</v>
      </c>
      <c r="H240" s="6">
        <v>6</v>
      </c>
      <c r="I240" s="6" t="str">
        <f>IndicatorsTable[[#This Row],[INDICATOR_CODE]]&amp;"."&amp;IndicatorsTable[[#This Row],[SUBPOLICY_CODE]]</f>
        <v>PA3.C7.6</v>
      </c>
      <c r="J240" s="6"/>
      <c r="K240" s="6"/>
      <c r="L240" s="7">
        <f t="shared" si="6"/>
        <v>239</v>
      </c>
      <c r="M240" s="6" t="s">
        <v>71</v>
      </c>
      <c r="N240" s="7">
        <f t="shared" si="7"/>
        <v>239</v>
      </c>
      <c r="O240" s="6">
        <v>4</v>
      </c>
      <c r="P240" s="6" t="s">
        <v>72</v>
      </c>
      <c r="Q240" s="6" t="s">
        <v>1111</v>
      </c>
      <c r="R240" s="6"/>
      <c r="S240" s="6" t="s">
        <v>1111</v>
      </c>
      <c r="T240" s="6" t="s">
        <v>1111</v>
      </c>
      <c r="U240" s="50"/>
      <c r="V240" s="6"/>
      <c r="W240" s="52"/>
      <c r="X240" s="6"/>
      <c r="Y240" s="6"/>
      <c r="Z240" s="8" t="s">
        <v>232</v>
      </c>
      <c r="AA240" s="6" t="s">
        <v>1069</v>
      </c>
      <c r="AB240" s="6" t="s">
        <v>79</v>
      </c>
      <c r="AC240" s="6"/>
      <c r="AD240" s="6" t="s">
        <v>81</v>
      </c>
      <c r="AE240" s="6"/>
      <c r="AF240" s="6"/>
      <c r="AG240" s="6" t="s">
        <v>1059</v>
      </c>
      <c r="AH240" s="6"/>
      <c r="AI240" s="6"/>
      <c r="AJ240" s="6"/>
      <c r="AK240" s="1"/>
      <c r="AL240"/>
      <c r="AM240" s="1">
        <v>2</v>
      </c>
      <c r="AN240" s="1" t="e">
        <f>VLOOKUP(S240,'breaks 2014'!$C$19:$H$317,3,FALSE)</f>
        <v>#N/A</v>
      </c>
      <c r="AO240" s="1"/>
      <c r="AP240" s="1"/>
      <c r="AQ240" s="6" t="s">
        <v>1103</v>
      </c>
      <c r="AR240" s="6" t="s">
        <v>143</v>
      </c>
      <c r="AS240" s="6" t="s">
        <v>1070</v>
      </c>
      <c r="AT240" s="6" t="s">
        <v>1112</v>
      </c>
      <c r="AU240" s="6"/>
      <c r="AV240" s="6"/>
      <c r="AW240" s="6"/>
      <c r="AX240" s="6"/>
      <c r="AY240" s="6"/>
      <c r="BQ240" s="100"/>
    </row>
    <row r="241" spans="1:69" ht="11.25" customHeight="1" x14ac:dyDescent="0.2">
      <c r="A241" s="4" t="str">
        <f>LEFT(IndicatorsTable[[#This Row],[INDICATOR_CODE]],IF(ISERROR(FIND(".",IndicatorsTable[[#This Row],[INDICATOR_CODE]],6)),FIND(".",IndicatorsTable[[#This Row],[INDICATOR_CODE]]),FIND(".",IndicatorsTable[[#This Row],[INDICATOR_CODE]],6))-1)</f>
        <v>PA3</v>
      </c>
      <c r="B241" s="5" t="str">
        <f>RIGHT(IndicatorsTable[[#This Row],[INDICATOR_CODE]],LEN(IndicatorsTable[[#This Row],[INDICATOR_CODE]])-IF(ISERROR(FIND(".",IndicatorsTable[[#This Row],[INDICATOR_CODE]],6)),FIND(".",IndicatorsTable[[#This Row],[INDICATOR_CODE]]),FIND(".",IndicatorsTable[[#This Row],[INDICATOR_CODE]],6)))</f>
        <v>C7</v>
      </c>
      <c r="C241" s="5" t="str">
        <f>IF(LEFT(IndicatorsTable[[#This Row],[OS_NB_CODE]],1)="O","Overall",IF(LEFT(IndicatorsTable[[#This Row],[OS_NB_CODE]],1)="S","Subindicator",IF(IndicatorsTable[[#This Row],[IFMAIN]] ="Main","Main",IF(LEFT(IndicatorsTable[[#This Row],[OS_NB_CODE]],1)="C","Context",""))))</f>
        <v>Context</v>
      </c>
      <c r="D241" s="6" t="s">
        <v>774</v>
      </c>
      <c r="E241" s="6" t="str">
        <f>IF(IndicatorsTable[[#This Row],[OS_NB_CODE]]="O1",VLOOKUP(IndicatorsTable[[#This Row],[POLICY_CODE]],Table7[#All],2,FALSE),"")</f>
        <v/>
      </c>
      <c r="F241" s="6" t="str">
        <f>IF(IndicatorsTable[[#This Row],[OS_NB_CODE]]="O1",VLOOKUP(IndicatorsTable[[#This Row],[POLICY_CODE]],Table7[#All],3,FALSE),"")</f>
        <v/>
      </c>
      <c r="G241" s="6" t="str">
        <f>+G240</f>
        <v>PA3.C7</v>
      </c>
      <c r="H241" s="6">
        <v>7</v>
      </c>
      <c r="I241" s="6" t="str">
        <f>IndicatorsTable[[#This Row],[INDICATOR_CODE]]&amp;"."&amp;IndicatorsTable[[#This Row],[SUBPOLICY_CODE]]</f>
        <v>PA3.C7.7</v>
      </c>
      <c r="J241" s="6"/>
      <c r="K241" s="6"/>
      <c r="L241" s="7">
        <f t="shared" si="6"/>
        <v>240</v>
      </c>
      <c r="M241" s="6" t="s">
        <v>71</v>
      </c>
      <c r="N241" s="7">
        <f t="shared" si="7"/>
        <v>240</v>
      </c>
      <c r="O241" s="6">
        <v>4</v>
      </c>
      <c r="P241" s="6" t="s">
        <v>72</v>
      </c>
      <c r="Q241" s="6" t="s">
        <v>1113</v>
      </c>
      <c r="R241" s="6"/>
      <c r="S241" s="6" t="s">
        <v>1113</v>
      </c>
      <c r="T241" s="6" t="s">
        <v>1113</v>
      </c>
      <c r="U241" s="50"/>
      <c r="V241" s="6"/>
      <c r="W241" s="52"/>
      <c r="X241" s="6"/>
      <c r="Y241" s="6"/>
      <c r="Z241" s="8" t="s">
        <v>232</v>
      </c>
      <c r="AA241" s="6" t="s">
        <v>1069</v>
      </c>
      <c r="AB241" s="6" t="s">
        <v>79</v>
      </c>
      <c r="AC241" s="6"/>
      <c r="AD241" s="6" t="s">
        <v>81</v>
      </c>
      <c r="AE241" s="6"/>
      <c r="AF241" s="6"/>
      <c r="AG241" s="6" t="s">
        <v>1059</v>
      </c>
      <c r="AH241" s="6"/>
      <c r="AI241" s="6"/>
      <c r="AJ241" s="6"/>
      <c r="AK241" s="1"/>
      <c r="AL241"/>
      <c r="AM241" s="1">
        <v>2</v>
      </c>
      <c r="AN241" s="1" t="e">
        <f>VLOOKUP(S241,'breaks 2014'!$C$19:$H$317,3,FALSE)</f>
        <v>#N/A</v>
      </c>
      <c r="AO241" s="1"/>
      <c r="AP241" s="1"/>
      <c r="AQ241" s="6" t="s">
        <v>1103</v>
      </c>
      <c r="AR241" s="6" t="s">
        <v>143</v>
      </c>
      <c r="AS241" s="6" t="s">
        <v>1070</v>
      </c>
      <c r="AT241" s="6" t="s">
        <v>1114</v>
      </c>
      <c r="AU241" s="6"/>
      <c r="AV241" s="6"/>
      <c r="AW241" s="6"/>
      <c r="AX241" s="6"/>
      <c r="AY241" s="6"/>
      <c r="BQ241" s="100"/>
    </row>
    <row r="242" spans="1:69" ht="11.25" customHeight="1" x14ac:dyDescent="0.2">
      <c r="A242" s="4" t="str">
        <f>LEFT(IndicatorsTable[[#This Row],[INDICATOR_CODE]],IF(ISERROR(FIND(".",IndicatorsTable[[#This Row],[INDICATOR_CODE]],6)),FIND(".",IndicatorsTable[[#This Row],[INDICATOR_CODE]]),FIND(".",IndicatorsTable[[#This Row],[INDICATOR_CODE]],6))-1)</f>
        <v>PA4.1</v>
      </c>
      <c r="B242" s="5" t="str">
        <f>RIGHT(IndicatorsTable[[#This Row],[INDICATOR_CODE]],LEN(IndicatorsTable[[#This Row],[INDICATOR_CODE]])-IF(ISERROR(FIND(".",IndicatorsTable[[#This Row],[INDICATOR_CODE]],6)),FIND(".",IndicatorsTable[[#This Row],[INDICATOR_CODE]]),FIND(".",IndicatorsTable[[#This Row],[INDICATOR_CODE]],6)))</f>
        <v>O1</v>
      </c>
      <c r="C242" s="5" t="str">
        <f>IF(LEFT(IndicatorsTable[[#This Row],[OS_NB_CODE]],1)="O","Overall",IF(LEFT(IndicatorsTable[[#This Row],[OS_NB_CODE]],1)="S","Subindicator",IF(IndicatorsTable[[#This Row],[IFMAIN]] ="Main","Main",IF(LEFT(IndicatorsTable[[#This Row],[OS_NB_CODE]],1)="C","Context",""))))</f>
        <v>Overall</v>
      </c>
      <c r="D242" s="6" t="s">
        <v>89</v>
      </c>
      <c r="E242" s="6" t="str">
        <f>IF(IndicatorsTable[[#This Row],[OS_NB_CODE]]="O1",VLOOKUP(IndicatorsTable[[#This Row],[POLICY_CODE]],Table7[#All],2,FALSE),"")</f>
        <v>Adequate and employment oriented social security systems</v>
      </c>
      <c r="F242" s="6" t="str">
        <f>IF(IndicatorsTable[[#This Row],[OS_NB_CODE]]="O1",VLOOKUP(IndicatorsTable[[#This Row],[POLICY_CODE]],Table7[#All],3,FALSE),"")</f>
        <v>Adequate social security systems</v>
      </c>
      <c r="G242" s="6" t="s">
        <v>1115</v>
      </c>
      <c r="H242" s="6"/>
      <c r="I242" s="6" t="str">
        <f>IndicatorsTable[[#This Row],[INDICATOR_CODE]]&amp;"."&amp;IndicatorsTable[[#This Row],[SUBPOLICY_CODE]]</f>
        <v>PA4.1.O1.</v>
      </c>
      <c r="J242" s="6" t="s">
        <v>1116</v>
      </c>
      <c r="K242" s="6" t="s">
        <v>70</v>
      </c>
      <c r="L242" s="7">
        <f t="shared" si="6"/>
        <v>241</v>
      </c>
      <c r="M242" s="6" t="s">
        <v>71</v>
      </c>
      <c r="N242" s="7">
        <f t="shared" si="7"/>
        <v>241</v>
      </c>
      <c r="O242" s="6">
        <v>4</v>
      </c>
      <c r="P242" s="6" t="s">
        <v>72</v>
      </c>
      <c r="Q242" s="6" t="s">
        <v>1117</v>
      </c>
      <c r="R242" s="6"/>
      <c r="S242" s="6" t="s">
        <v>1118</v>
      </c>
      <c r="T242" s="6" t="s">
        <v>1119</v>
      </c>
      <c r="U242" s="50" t="s">
        <v>1117</v>
      </c>
      <c r="V242" s="6"/>
      <c r="W242" s="52"/>
      <c r="X242" s="6"/>
      <c r="Y242" s="6" t="s">
        <v>232</v>
      </c>
      <c r="Z242" s="8"/>
      <c r="AA242" s="6" t="s">
        <v>1120</v>
      </c>
      <c r="AB242" s="6" t="s">
        <v>79</v>
      </c>
      <c r="AC242" s="6" t="s">
        <v>80</v>
      </c>
      <c r="AD242" s="6" t="s">
        <v>81</v>
      </c>
      <c r="AE242" s="6"/>
      <c r="AF242" s="6">
        <v>-3</v>
      </c>
      <c r="AG242" s="6" t="s">
        <v>629</v>
      </c>
      <c r="AH242" s="6"/>
      <c r="AI242" s="6"/>
      <c r="AJ242" s="6"/>
      <c r="AK242" s="1"/>
      <c r="AL242" t="s">
        <v>1121</v>
      </c>
      <c r="AM242" s="1">
        <v>1</v>
      </c>
      <c r="AN242" s="1" t="e">
        <f>VLOOKUP(S242,'breaks 2014'!$C$19:$H$317,3,FALSE)</f>
        <v>#N/A</v>
      </c>
      <c r="AO242" s="1"/>
      <c r="AP242" s="1"/>
      <c r="AQ242" s="6" t="s">
        <v>1122</v>
      </c>
      <c r="AR242" s="6" t="s">
        <v>84</v>
      </c>
      <c r="AS242" s="6" t="s">
        <v>85</v>
      </c>
      <c r="AT242" s="6" t="s">
        <v>425</v>
      </c>
      <c r="AU242" s="6" t="s">
        <v>1123</v>
      </c>
      <c r="AV242" s="6" t="s">
        <v>1124</v>
      </c>
      <c r="AW242" s="6"/>
      <c r="AX242" s="6"/>
      <c r="AY242" s="6"/>
      <c r="BQ242" s="100"/>
    </row>
    <row r="243" spans="1:69" ht="11.25" customHeight="1" x14ac:dyDescent="0.2">
      <c r="A243" s="4" t="str">
        <f>LEFT(IndicatorsTable[[#This Row],[INDICATOR_CODE]],IF(ISERROR(FIND(".",IndicatorsTable[[#This Row],[INDICATOR_CODE]],6)),FIND(".",IndicatorsTable[[#This Row],[INDICATOR_CODE]]),FIND(".",IndicatorsTable[[#This Row],[INDICATOR_CODE]],6))-1)</f>
        <v>PA4.1</v>
      </c>
      <c r="B243" s="5" t="str">
        <f>RIGHT(IndicatorsTable[[#This Row],[INDICATOR_CODE]],LEN(IndicatorsTable[[#This Row],[INDICATOR_CODE]])-IF(ISERROR(FIND(".",IndicatorsTable[[#This Row],[INDICATOR_CODE]],6)),FIND(".",IndicatorsTable[[#This Row],[INDICATOR_CODE]]),FIND(".",IndicatorsTable[[#This Row],[INDICATOR_CODE]],6)))</f>
        <v>S1</v>
      </c>
      <c r="C243" s="5" t="str">
        <f>IF(LEFT(IndicatorsTable[[#This Row],[OS_NB_CODE]],1)="O","Overall",IF(LEFT(IndicatorsTable[[#This Row],[OS_NB_CODE]],1)="S","Subindicator",IF(IndicatorsTable[[#This Row],[IFMAIN]] ="Main","Main",IF(LEFT(IndicatorsTable[[#This Row],[OS_NB_CODE]],1)="C","Context",""))))</f>
        <v>Subindicator</v>
      </c>
      <c r="D243" s="6" t="s">
        <v>89</v>
      </c>
      <c r="E243" s="6" t="str">
        <f>IF(IndicatorsTable[[#This Row],[OS_NB_CODE]]="O1",VLOOKUP(IndicatorsTable[[#This Row],[POLICY_CODE]],Table7[#All],2,FALSE),"")</f>
        <v/>
      </c>
      <c r="F243" s="6" t="str">
        <f>IF(IndicatorsTable[[#This Row],[OS_NB_CODE]]="O1",VLOOKUP(IndicatorsTable[[#This Row],[POLICY_CODE]],Table7[#All],3,FALSE),"")</f>
        <v/>
      </c>
      <c r="G243" s="6" t="s">
        <v>1125</v>
      </c>
      <c r="H243" s="6"/>
      <c r="I243" s="6" t="str">
        <f>IndicatorsTable[[#This Row],[INDICATOR_CODE]]&amp;"."&amp;IndicatorsTable[[#This Row],[SUBPOLICY_CODE]]</f>
        <v>PA4.1.S1.</v>
      </c>
      <c r="J243" s="6"/>
      <c r="K243" s="6"/>
      <c r="L243" s="7">
        <f t="shared" si="6"/>
        <v>242</v>
      </c>
      <c r="M243" s="6" t="s">
        <v>71</v>
      </c>
      <c r="N243" s="7">
        <f t="shared" si="7"/>
        <v>242</v>
      </c>
      <c r="O243" s="6">
        <v>4</v>
      </c>
      <c r="P243" s="6" t="s">
        <v>72</v>
      </c>
      <c r="Q243" s="6" t="s">
        <v>1017</v>
      </c>
      <c r="R243" s="6"/>
      <c r="S243" s="6" t="s">
        <v>1126</v>
      </c>
      <c r="T243" s="6" t="s">
        <v>1127</v>
      </c>
      <c r="U243" s="50"/>
      <c r="V243" s="6"/>
      <c r="W243" s="52"/>
      <c r="X243" s="6"/>
      <c r="Y243" s="6" t="s">
        <v>232</v>
      </c>
      <c r="Z243" s="8" t="s">
        <v>77</v>
      </c>
      <c r="AA243" s="6" t="s">
        <v>1128</v>
      </c>
      <c r="AB243" s="6" t="s">
        <v>79</v>
      </c>
      <c r="AC243" s="6" t="s">
        <v>80</v>
      </c>
      <c r="AD243" s="6" t="s">
        <v>81</v>
      </c>
      <c r="AE243" s="6"/>
      <c r="AF243" s="6">
        <v>-3</v>
      </c>
      <c r="AG243" s="6" t="s">
        <v>82</v>
      </c>
      <c r="AH243" s="6"/>
      <c r="AI243" s="6"/>
      <c r="AJ243" s="6"/>
      <c r="AK243" s="1"/>
      <c r="AL243"/>
      <c r="AM243" s="1">
        <v>1</v>
      </c>
      <c r="AN243" s="1">
        <f>VLOOKUP(S243,'breaks 2014'!$C$19:$H$317,3,FALSE)</f>
        <v>0</v>
      </c>
      <c r="AO243" s="1"/>
      <c r="AP243" s="1"/>
      <c r="AQ243" s="6" t="s">
        <v>1014</v>
      </c>
      <c r="AR243" s="6" t="s">
        <v>84</v>
      </c>
      <c r="AS243" s="6" t="s">
        <v>85</v>
      </c>
      <c r="AT243" s="6" t="s">
        <v>1019</v>
      </c>
      <c r="AU243" s="6" t="s">
        <v>236</v>
      </c>
      <c r="AV243" s="6" t="s">
        <v>1015</v>
      </c>
      <c r="AW243" s="6"/>
      <c r="AX243" s="6"/>
      <c r="AY243" s="6"/>
      <c r="BQ243" s="100"/>
    </row>
    <row r="244" spans="1:69" ht="11.25" customHeight="1" x14ac:dyDescent="0.2">
      <c r="A244" s="4" t="str">
        <f>LEFT(IndicatorsTable[[#This Row],[INDICATOR_CODE]],IF(ISERROR(FIND(".",IndicatorsTable[[#This Row],[INDICATOR_CODE]],6)),FIND(".",IndicatorsTable[[#This Row],[INDICATOR_CODE]]),FIND(".",IndicatorsTable[[#This Row],[INDICATOR_CODE]],6))-1)</f>
        <v>PA4.1</v>
      </c>
      <c r="B244" s="5" t="str">
        <f>RIGHT(IndicatorsTable[[#This Row],[INDICATOR_CODE]],LEN(IndicatorsTable[[#This Row],[INDICATOR_CODE]])-IF(ISERROR(FIND(".",IndicatorsTable[[#This Row],[INDICATOR_CODE]],6)),FIND(".",IndicatorsTable[[#This Row],[INDICATOR_CODE]]),FIND(".",IndicatorsTable[[#This Row],[INDICATOR_CODE]],6)))</f>
        <v>S2</v>
      </c>
      <c r="C244" s="5" t="str">
        <f>IF(LEFT(IndicatorsTable[[#This Row],[OS_NB_CODE]],1)="O","Overall",IF(LEFT(IndicatorsTable[[#This Row],[OS_NB_CODE]],1)="S","Subindicator",IF(IndicatorsTable[[#This Row],[IFMAIN]] ="Main","Main",IF(LEFT(IndicatorsTable[[#This Row],[OS_NB_CODE]],1)="C","Context",""))))</f>
        <v>Subindicator</v>
      </c>
      <c r="D244" s="6" t="s">
        <v>774</v>
      </c>
      <c r="E244" s="6" t="str">
        <f>IF(IndicatorsTable[[#This Row],[OS_NB_CODE]]="O1",VLOOKUP(IndicatorsTable[[#This Row],[POLICY_CODE]],Table7[#All],2,FALSE),"")</f>
        <v/>
      </c>
      <c r="F244" s="6" t="str">
        <f>IF(IndicatorsTable[[#This Row],[OS_NB_CODE]]="O1",VLOOKUP(IndicatorsTable[[#This Row],[POLICY_CODE]],Table7[#All],3,FALSE),"")</f>
        <v/>
      </c>
      <c r="G244" s="6" t="s">
        <v>1129</v>
      </c>
      <c r="H244" s="6" t="s">
        <v>1130</v>
      </c>
      <c r="I244" s="6" t="str">
        <f>IndicatorsTable[[#This Row],[INDICATOR_CODE]]&amp;"."&amp;IndicatorsTable[[#This Row],[SUBPOLICY_CODE]]</f>
        <v>PA4.1.S2.A1</v>
      </c>
      <c r="J244" s="6"/>
      <c r="K244" s="6"/>
      <c r="L244" s="7">
        <f t="shared" si="6"/>
        <v>243</v>
      </c>
      <c r="M244" s="6" t="s">
        <v>71</v>
      </c>
      <c r="N244" s="7">
        <f t="shared" si="7"/>
        <v>243</v>
      </c>
      <c r="O244" s="6">
        <v>4</v>
      </c>
      <c r="P244" s="6" t="s">
        <v>72</v>
      </c>
      <c r="Q244" s="6" t="s">
        <v>1131</v>
      </c>
      <c r="R244" s="6" t="s">
        <v>1132</v>
      </c>
      <c r="S244" s="6" t="s">
        <v>1131</v>
      </c>
      <c r="T244" s="6" t="s">
        <v>1133</v>
      </c>
      <c r="U244" s="50" t="s">
        <v>1134</v>
      </c>
      <c r="V244" s="6"/>
      <c r="W244" s="52"/>
      <c r="X244" s="6"/>
      <c r="Y244" s="6" t="s">
        <v>77</v>
      </c>
      <c r="Z244" s="8" t="s">
        <v>232</v>
      </c>
      <c r="AA244" s="6" t="s">
        <v>1135</v>
      </c>
      <c r="AB244" s="6" t="s">
        <v>79</v>
      </c>
      <c r="AC244" s="6" t="s">
        <v>80</v>
      </c>
      <c r="AD244" s="6" t="s">
        <v>81</v>
      </c>
      <c r="AE244" s="6"/>
      <c r="AF244" s="6">
        <v>-3</v>
      </c>
      <c r="AG244" s="6" t="s">
        <v>1136</v>
      </c>
      <c r="AH244" s="6"/>
      <c r="AI244" s="6"/>
      <c r="AJ244" s="6"/>
      <c r="AK244" s="1"/>
      <c r="AL244"/>
      <c r="AM244" s="1">
        <v>1</v>
      </c>
      <c r="AN244" s="1" t="e">
        <f>VLOOKUP(S244,'breaks 2014'!$C$19:$H$317,3,FALSE)</f>
        <v>#N/A</v>
      </c>
      <c r="AO244" s="1" t="s">
        <v>1137</v>
      </c>
      <c r="AP244" s="1" t="s">
        <v>1060</v>
      </c>
      <c r="AQ244" s="6" t="s">
        <v>1138</v>
      </c>
      <c r="AR244" s="6" t="s">
        <v>143</v>
      </c>
      <c r="AS244" s="6" t="s">
        <v>1139</v>
      </c>
      <c r="AT244" s="6"/>
      <c r="AU244" s="6"/>
      <c r="AV244" s="6"/>
      <c r="AW244" s="6"/>
      <c r="AX244" s="6"/>
      <c r="AY244" s="6"/>
      <c r="BQ244" s="100"/>
    </row>
    <row r="245" spans="1:69" ht="11.25" customHeight="1" x14ac:dyDescent="0.2">
      <c r="A245" s="4" t="str">
        <f>LEFT(IndicatorsTable[[#This Row],[INDICATOR_CODE]],IF(ISERROR(FIND(".",IndicatorsTable[[#This Row],[INDICATOR_CODE]],6)),FIND(".",IndicatorsTable[[#This Row],[INDICATOR_CODE]]),FIND(".",IndicatorsTable[[#This Row],[INDICATOR_CODE]],6))-1)</f>
        <v>PA4.1</v>
      </c>
      <c r="B245" s="5" t="str">
        <f>RIGHT(IndicatorsTable[[#This Row],[INDICATOR_CODE]],LEN(IndicatorsTable[[#This Row],[INDICATOR_CODE]])-IF(ISERROR(FIND(".",IndicatorsTable[[#This Row],[INDICATOR_CODE]],6)),FIND(".",IndicatorsTable[[#This Row],[INDICATOR_CODE]]),FIND(".",IndicatorsTable[[#This Row],[INDICATOR_CODE]],6)))</f>
        <v>S2</v>
      </c>
      <c r="C245" s="5" t="str">
        <f>IF(LEFT(IndicatorsTable[[#This Row],[OS_NB_CODE]],1)="O","Overall",IF(LEFT(IndicatorsTable[[#This Row],[OS_NB_CODE]],1)="S","Subindicator",IF(IndicatorsTable[[#This Row],[IFMAIN]] ="Main","Main",IF(LEFT(IndicatorsTable[[#This Row],[OS_NB_CODE]],1)="C","Context",""))))</f>
        <v>Subindicator</v>
      </c>
      <c r="D245" s="6" t="s">
        <v>774</v>
      </c>
      <c r="E245" s="6" t="str">
        <f>IF(IndicatorsTable[[#This Row],[OS_NB_CODE]]="O1",VLOOKUP(IndicatorsTable[[#This Row],[POLICY_CODE]],Table7[#All],2,FALSE),"")</f>
        <v/>
      </c>
      <c r="F245" s="6" t="str">
        <f>IF(IndicatorsTable[[#This Row],[OS_NB_CODE]]="O1",VLOOKUP(IndicatorsTable[[#This Row],[POLICY_CODE]],Table7[#All],3,FALSE),"")</f>
        <v/>
      </c>
      <c r="G245" s="6" t="s">
        <v>1129</v>
      </c>
      <c r="H245" s="6" t="s">
        <v>1140</v>
      </c>
      <c r="I245" s="6" t="str">
        <f>IndicatorsTable[[#This Row],[INDICATOR_CODE]]&amp;"."&amp;IndicatorsTable[[#This Row],[SUBPOLICY_CODE]]</f>
        <v>PA4.1.S2.A1_2DCH</v>
      </c>
      <c r="J245" s="6"/>
      <c r="K245" s="6"/>
      <c r="L245" s="7">
        <f t="shared" si="6"/>
        <v>244</v>
      </c>
      <c r="M245" s="6" t="s">
        <v>71</v>
      </c>
      <c r="N245" s="7">
        <f t="shared" si="7"/>
        <v>244</v>
      </c>
      <c r="O245" s="6">
        <v>4</v>
      </c>
      <c r="P245" s="6" t="s">
        <v>72</v>
      </c>
      <c r="Q245" s="6" t="s">
        <v>1141</v>
      </c>
      <c r="R245" s="6" t="s">
        <v>1142</v>
      </c>
      <c r="S245" s="6" t="s">
        <v>1143</v>
      </c>
      <c r="T245" s="6" t="s">
        <v>1144</v>
      </c>
      <c r="U245" s="50" t="s">
        <v>1134</v>
      </c>
      <c r="V245" s="6"/>
      <c r="W245" s="52"/>
      <c r="X245" s="6"/>
      <c r="Y245" s="6" t="s">
        <v>77</v>
      </c>
      <c r="Z245" s="8" t="s">
        <v>232</v>
      </c>
      <c r="AA245" s="6" t="s">
        <v>1135</v>
      </c>
      <c r="AB245" s="6" t="s">
        <v>79</v>
      </c>
      <c r="AC245" s="6" t="s">
        <v>80</v>
      </c>
      <c r="AD245" s="6" t="s">
        <v>81</v>
      </c>
      <c r="AE245" s="6"/>
      <c r="AF245" s="6">
        <v>-3</v>
      </c>
      <c r="AG245" s="6" t="s">
        <v>1136</v>
      </c>
      <c r="AH245" s="6"/>
      <c r="AI245" s="6"/>
      <c r="AJ245" s="6"/>
      <c r="AK245" s="1"/>
      <c r="AL245"/>
      <c r="AM245" s="1">
        <v>1</v>
      </c>
      <c r="AN245" s="1" t="e">
        <f>VLOOKUP(S245,'breaks 2014'!$C$19:$H$317,3,FALSE)</f>
        <v>#N/A</v>
      </c>
      <c r="AO245" s="1" t="s">
        <v>1137</v>
      </c>
      <c r="AP245" s="1" t="s">
        <v>1060</v>
      </c>
      <c r="AQ245" s="6" t="s">
        <v>1138</v>
      </c>
      <c r="AR245" s="6" t="s">
        <v>143</v>
      </c>
      <c r="AS245" s="6" t="s">
        <v>1145</v>
      </c>
      <c r="AT245" s="6"/>
      <c r="AU245" s="6"/>
      <c r="AV245" s="6"/>
      <c r="AW245" s="6"/>
      <c r="AX245" s="6"/>
      <c r="AY245" s="6"/>
      <c r="BQ245" s="100"/>
    </row>
    <row r="246" spans="1:69" ht="11.25" customHeight="1" x14ac:dyDescent="0.2">
      <c r="A246" s="4" t="str">
        <f>LEFT(IndicatorsTable[[#This Row],[INDICATOR_CODE]],IF(ISERROR(FIND(".",IndicatorsTable[[#This Row],[INDICATOR_CODE]],6)),FIND(".",IndicatorsTable[[#This Row],[INDICATOR_CODE]]),FIND(".",IndicatorsTable[[#This Row],[INDICATOR_CODE]],6))-1)</f>
        <v>PA4.1</v>
      </c>
      <c r="B246" s="5" t="str">
        <f>RIGHT(IndicatorsTable[[#This Row],[INDICATOR_CODE]],LEN(IndicatorsTable[[#This Row],[INDICATOR_CODE]])-IF(ISERROR(FIND(".",IndicatorsTable[[#This Row],[INDICATOR_CODE]],6)),FIND(".",IndicatorsTable[[#This Row],[INDICATOR_CODE]]),FIND(".",IndicatorsTable[[#This Row],[INDICATOR_CODE]],6)))</f>
        <v>S2</v>
      </c>
      <c r="C246" s="5" t="str">
        <f>IF(LEFT(IndicatorsTable[[#This Row],[OS_NB_CODE]],1)="O","Overall",IF(LEFT(IndicatorsTable[[#This Row],[OS_NB_CODE]],1)="S","Subindicator",IF(IndicatorsTable[[#This Row],[IFMAIN]] ="Main","Main",IF(LEFT(IndicatorsTable[[#This Row],[OS_NB_CODE]],1)="C","Context",""))))</f>
        <v>Subindicator</v>
      </c>
      <c r="D246" s="6" t="s">
        <v>774</v>
      </c>
      <c r="E246" s="6" t="str">
        <f>IF(IndicatorsTable[[#This Row],[OS_NB_CODE]]="O1",VLOOKUP(IndicatorsTable[[#This Row],[POLICY_CODE]],Table7[#All],2,FALSE),"")</f>
        <v/>
      </c>
      <c r="F246" s="6" t="str">
        <f>IF(IndicatorsTable[[#This Row],[OS_NB_CODE]]="O1",VLOOKUP(IndicatorsTable[[#This Row],[POLICY_CODE]],Table7[#All],3,FALSE),"")</f>
        <v/>
      </c>
      <c r="G246" s="6" t="s">
        <v>1129</v>
      </c>
      <c r="H246" s="6" t="s">
        <v>1146</v>
      </c>
      <c r="I246" s="6" t="str">
        <f>IndicatorsTable[[#This Row],[INDICATOR_CODE]]&amp;"."&amp;IndicatorsTable[[#This Row],[SUBPOLICY_CODE]]</f>
        <v>PA4.1.S2.A2</v>
      </c>
      <c r="J246" s="6"/>
      <c r="K246" s="6"/>
      <c r="L246" s="7">
        <f t="shared" si="6"/>
        <v>245</v>
      </c>
      <c r="M246" s="6" t="s">
        <v>71</v>
      </c>
      <c r="N246" s="7">
        <f t="shared" si="7"/>
        <v>245</v>
      </c>
      <c r="O246" s="6">
        <v>4</v>
      </c>
      <c r="P246" s="6" t="s">
        <v>72</v>
      </c>
      <c r="Q246" s="6" t="s">
        <v>1147</v>
      </c>
      <c r="R246" s="6" t="s">
        <v>1148</v>
      </c>
      <c r="S246" s="6" t="s">
        <v>1147</v>
      </c>
      <c r="T246" s="6" t="s">
        <v>1149</v>
      </c>
      <c r="U246" s="50" t="s">
        <v>1134</v>
      </c>
      <c r="V246" s="6"/>
      <c r="W246" s="52"/>
      <c r="X246" s="6"/>
      <c r="Y246" s="6" t="s">
        <v>77</v>
      </c>
      <c r="Z246" s="8" t="s">
        <v>232</v>
      </c>
      <c r="AA246" s="6" t="s">
        <v>1135</v>
      </c>
      <c r="AB246" s="6" t="s">
        <v>79</v>
      </c>
      <c r="AC246" s="6" t="s">
        <v>80</v>
      </c>
      <c r="AD246" s="6" t="s">
        <v>81</v>
      </c>
      <c r="AE246" s="6"/>
      <c r="AF246" s="6">
        <v>-3</v>
      </c>
      <c r="AG246" s="6" t="s">
        <v>1136</v>
      </c>
      <c r="AH246" s="6"/>
      <c r="AI246" s="6"/>
      <c r="AJ246" s="6"/>
      <c r="AK246" s="1"/>
      <c r="AL246"/>
      <c r="AM246" s="1">
        <v>1</v>
      </c>
      <c r="AN246" s="1" t="e">
        <f>VLOOKUP(S246,'breaks 2014'!$C$19:$H$317,3,FALSE)</f>
        <v>#N/A</v>
      </c>
      <c r="AO246" s="1" t="s">
        <v>1137</v>
      </c>
      <c r="AP246" s="1" t="s">
        <v>1060</v>
      </c>
      <c r="AQ246" s="6" t="s">
        <v>1138</v>
      </c>
      <c r="AR246" s="6" t="s">
        <v>143</v>
      </c>
      <c r="AS246" s="6" t="s">
        <v>1150</v>
      </c>
      <c r="AT246" s="6"/>
      <c r="AU246" s="6"/>
      <c r="AV246" s="6"/>
      <c r="AW246" s="6"/>
      <c r="AX246" s="6"/>
      <c r="AY246" s="6"/>
      <c r="BQ246" s="100"/>
    </row>
    <row r="247" spans="1:69" ht="11.25" customHeight="1" x14ac:dyDescent="0.2">
      <c r="A247" s="4" t="str">
        <f>LEFT(IndicatorsTable[[#This Row],[INDICATOR_CODE]],IF(ISERROR(FIND(".",IndicatorsTable[[#This Row],[INDICATOR_CODE]],6)),FIND(".",IndicatorsTable[[#This Row],[INDICATOR_CODE]]),FIND(".",IndicatorsTable[[#This Row],[INDICATOR_CODE]],6))-1)</f>
        <v>PA4.1</v>
      </c>
      <c r="B247" s="5" t="str">
        <f>RIGHT(IndicatorsTable[[#This Row],[INDICATOR_CODE]],LEN(IndicatorsTable[[#This Row],[INDICATOR_CODE]])-IF(ISERROR(FIND(".",IndicatorsTable[[#This Row],[INDICATOR_CODE]],6)),FIND(".",IndicatorsTable[[#This Row],[INDICATOR_CODE]]),FIND(".",IndicatorsTable[[#This Row],[INDICATOR_CODE]],6)))</f>
        <v>S2</v>
      </c>
      <c r="C247" s="5" t="str">
        <f>IF(LEFT(IndicatorsTable[[#This Row],[OS_NB_CODE]],1)="O","Overall",IF(LEFT(IndicatorsTable[[#This Row],[OS_NB_CODE]],1)="S","Subindicator",IF(IndicatorsTable[[#This Row],[IFMAIN]] ="Main","Main",IF(LEFT(IndicatorsTable[[#This Row],[OS_NB_CODE]],1)="C","Context",""))))</f>
        <v>Subindicator</v>
      </c>
      <c r="D247" s="6" t="s">
        <v>774</v>
      </c>
      <c r="E247" s="6" t="str">
        <f>IF(IndicatorsTable[[#This Row],[OS_NB_CODE]]="O1",VLOOKUP(IndicatorsTable[[#This Row],[POLICY_CODE]],Table7[#All],2,FALSE),"")</f>
        <v/>
      </c>
      <c r="F247" s="6" t="str">
        <f>IF(IndicatorsTable[[#This Row],[OS_NB_CODE]]="O1",VLOOKUP(IndicatorsTable[[#This Row],[POLICY_CODE]],Table7[#All],3,FALSE),"")</f>
        <v/>
      </c>
      <c r="G247" s="6" t="s">
        <v>1129</v>
      </c>
      <c r="H247" s="6" t="s">
        <v>1151</v>
      </c>
      <c r="I247" s="6" t="str">
        <f>IndicatorsTable[[#This Row],[INDICATOR_CODE]]&amp;"."&amp;IndicatorsTable[[#This Row],[SUBPOLICY_CODE]]</f>
        <v>PA4.1.S2.A2_2DCH</v>
      </c>
      <c r="J247" s="6"/>
      <c r="K247" s="6"/>
      <c r="L247" s="7">
        <f t="shared" si="6"/>
        <v>246</v>
      </c>
      <c r="M247" s="6" t="s">
        <v>71</v>
      </c>
      <c r="N247" s="7">
        <f t="shared" si="7"/>
        <v>246</v>
      </c>
      <c r="O247" s="6">
        <v>4</v>
      </c>
      <c r="P247" s="6" t="s">
        <v>72</v>
      </c>
      <c r="Q247" s="6" t="s">
        <v>1152</v>
      </c>
      <c r="R247" s="6" t="s">
        <v>1153</v>
      </c>
      <c r="S247" s="6" t="s">
        <v>1152</v>
      </c>
      <c r="T247" s="6" t="s">
        <v>1154</v>
      </c>
      <c r="U247" s="50" t="s">
        <v>1134</v>
      </c>
      <c r="V247" s="6"/>
      <c r="W247" s="52"/>
      <c r="X247" s="6"/>
      <c r="Y247" s="6" t="s">
        <v>77</v>
      </c>
      <c r="Z247" s="8" t="s">
        <v>232</v>
      </c>
      <c r="AA247" s="6" t="s">
        <v>1135</v>
      </c>
      <c r="AB247" s="6" t="s">
        <v>79</v>
      </c>
      <c r="AC247" s="6" t="s">
        <v>80</v>
      </c>
      <c r="AD247" s="6" t="s">
        <v>81</v>
      </c>
      <c r="AE247" s="6"/>
      <c r="AF247" s="6">
        <v>-3</v>
      </c>
      <c r="AG247" s="6" t="s">
        <v>1136</v>
      </c>
      <c r="AH247" s="6"/>
      <c r="AI247" s="6"/>
      <c r="AJ247" s="6"/>
      <c r="AK247" s="1"/>
      <c r="AL247"/>
      <c r="AM247" s="1">
        <v>1</v>
      </c>
      <c r="AN247" s="1" t="e">
        <f>VLOOKUP(S247,'breaks 2014'!$C$19:$H$317,3,FALSE)</f>
        <v>#N/A</v>
      </c>
      <c r="AO247" s="1" t="s">
        <v>1137</v>
      </c>
      <c r="AP247" s="1" t="s">
        <v>1060</v>
      </c>
      <c r="AQ247" s="6" t="s">
        <v>1138</v>
      </c>
      <c r="AR247" s="6" t="s">
        <v>143</v>
      </c>
      <c r="AS247" s="6" t="s">
        <v>1155</v>
      </c>
      <c r="AT247" s="6"/>
      <c r="AU247" s="6"/>
      <c r="AV247" s="6"/>
      <c r="AW247" s="6"/>
      <c r="AX247" s="6"/>
      <c r="AY247" s="6"/>
      <c r="BQ247" s="100"/>
    </row>
    <row r="248" spans="1:69" ht="11.25" customHeight="1" x14ac:dyDescent="0.2">
      <c r="A248" s="4" t="str">
        <f>LEFT(IndicatorsTable[[#This Row],[INDICATOR_CODE]],IF(ISERROR(FIND(".",IndicatorsTable[[#This Row],[INDICATOR_CODE]],6)),FIND(".",IndicatorsTable[[#This Row],[INDICATOR_CODE]]),FIND(".",IndicatorsTable[[#This Row],[INDICATOR_CODE]],6))-1)</f>
        <v>PA4.1</v>
      </c>
      <c r="B248" s="5" t="str">
        <f>RIGHT(IndicatorsTable[[#This Row],[INDICATOR_CODE]],LEN(IndicatorsTable[[#This Row],[INDICATOR_CODE]])-IF(ISERROR(FIND(".",IndicatorsTable[[#This Row],[INDICATOR_CODE]],6)),FIND(".",IndicatorsTable[[#This Row],[INDICATOR_CODE]]),FIND(".",IndicatorsTable[[#This Row],[INDICATOR_CODE]],6)))</f>
        <v>S3</v>
      </c>
      <c r="C248" s="5" t="str">
        <f>IF(LEFT(IndicatorsTable[[#This Row],[OS_NB_CODE]],1)="O","Overall",IF(LEFT(IndicatorsTable[[#This Row],[OS_NB_CODE]],1)="S","Subindicator",IF(IndicatorsTable[[#This Row],[IFMAIN]] ="Main","Main",IF(LEFT(IndicatorsTable[[#This Row],[OS_NB_CODE]],1)="C","Context",""))))</f>
        <v>Subindicator</v>
      </c>
      <c r="D248" s="6" t="s">
        <v>774</v>
      </c>
      <c r="E248" s="6" t="str">
        <f>IF(IndicatorsTable[[#This Row],[OS_NB_CODE]]="O1",VLOOKUP(IndicatorsTable[[#This Row],[POLICY_CODE]],Table7[#All],2,FALSE),"")</f>
        <v/>
      </c>
      <c r="F248" s="6" t="str">
        <f>IF(IndicatorsTable[[#This Row],[OS_NB_CODE]]="O1",VLOOKUP(IndicatorsTable[[#This Row],[POLICY_CODE]],Table7[#All],3,FALSE),"")</f>
        <v/>
      </c>
      <c r="G248" s="6" t="s">
        <v>1156</v>
      </c>
      <c r="H248" s="6" t="s">
        <v>1130</v>
      </c>
      <c r="I248" s="6" t="str">
        <f>IndicatorsTable[[#This Row],[INDICATOR_CODE]]&amp;"."&amp;IndicatorsTable[[#This Row],[SUBPOLICY_CODE]]</f>
        <v>PA4.1.S3.A1</v>
      </c>
      <c r="J248" s="6"/>
      <c r="K248" s="6"/>
      <c r="L248" s="7">
        <f t="shared" si="6"/>
        <v>247</v>
      </c>
      <c r="M248" s="6" t="s">
        <v>71</v>
      </c>
      <c r="N248" s="7">
        <f t="shared" si="7"/>
        <v>247</v>
      </c>
      <c r="O248" s="6">
        <v>4</v>
      </c>
      <c r="P248" s="6" t="s">
        <v>72</v>
      </c>
      <c r="Q248" s="6" t="s">
        <v>1157</v>
      </c>
      <c r="R248" s="6" t="s">
        <v>1158</v>
      </c>
      <c r="S248" s="6" t="s">
        <v>1157</v>
      </c>
      <c r="T248" s="6" t="s">
        <v>1159</v>
      </c>
      <c r="U248" s="50" t="s">
        <v>1160</v>
      </c>
      <c r="V248" s="6"/>
      <c r="W248" s="52"/>
      <c r="X248" s="6"/>
      <c r="Y248" s="6" t="s">
        <v>77</v>
      </c>
      <c r="Z248" s="8" t="s">
        <v>232</v>
      </c>
      <c r="AA248" s="6" t="s">
        <v>1135</v>
      </c>
      <c r="AB248" s="6" t="s">
        <v>79</v>
      </c>
      <c r="AC248" s="6" t="s">
        <v>80</v>
      </c>
      <c r="AD248" s="6" t="s">
        <v>81</v>
      </c>
      <c r="AE248" s="6"/>
      <c r="AF248" s="6">
        <v>-3</v>
      </c>
      <c r="AG248" s="6" t="s">
        <v>1136</v>
      </c>
      <c r="AH248" s="6"/>
      <c r="AI248" s="6"/>
      <c r="AJ248" s="6"/>
      <c r="AK248" s="1"/>
      <c r="AL248"/>
      <c r="AM248" s="1">
        <v>1</v>
      </c>
      <c r="AN248" s="1" t="e">
        <f>VLOOKUP(S248,'breaks 2014'!$C$19:$H$317,3,FALSE)</f>
        <v>#N/A</v>
      </c>
      <c r="AO248" s="1" t="s">
        <v>1137</v>
      </c>
      <c r="AP248" s="1" t="s">
        <v>1060</v>
      </c>
      <c r="AQ248" s="6" t="s">
        <v>1138</v>
      </c>
      <c r="AR248" s="6" t="s">
        <v>143</v>
      </c>
      <c r="AS248" s="6" t="s">
        <v>1161</v>
      </c>
      <c r="AT248" s="6"/>
      <c r="AU248" s="6"/>
      <c r="AV248" s="6"/>
      <c r="AW248" s="6"/>
      <c r="AX248" s="6"/>
      <c r="AY248" s="6"/>
      <c r="BQ248" s="100"/>
    </row>
    <row r="249" spans="1:69" ht="11.25" customHeight="1" x14ac:dyDescent="0.2">
      <c r="A249" s="4" t="str">
        <f>LEFT(IndicatorsTable[[#This Row],[INDICATOR_CODE]],IF(ISERROR(FIND(".",IndicatorsTable[[#This Row],[INDICATOR_CODE]],6)),FIND(".",IndicatorsTable[[#This Row],[INDICATOR_CODE]]),FIND(".",IndicatorsTable[[#This Row],[INDICATOR_CODE]],6))-1)</f>
        <v>PA4.1</v>
      </c>
      <c r="B249" s="5" t="str">
        <f>RIGHT(IndicatorsTable[[#This Row],[INDICATOR_CODE]],LEN(IndicatorsTable[[#This Row],[INDICATOR_CODE]])-IF(ISERROR(FIND(".",IndicatorsTable[[#This Row],[INDICATOR_CODE]],6)),FIND(".",IndicatorsTable[[#This Row],[INDICATOR_CODE]]),FIND(".",IndicatorsTable[[#This Row],[INDICATOR_CODE]],6)))</f>
        <v>S3</v>
      </c>
      <c r="C249" s="5" t="str">
        <f>IF(LEFT(IndicatorsTable[[#This Row],[OS_NB_CODE]],1)="O","Overall",IF(LEFT(IndicatorsTable[[#This Row],[OS_NB_CODE]],1)="S","Subindicator",IF(IndicatorsTable[[#This Row],[IFMAIN]] ="Main","Main",IF(LEFT(IndicatorsTable[[#This Row],[OS_NB_CODE]],1)="C","Context",""))))</f>
        <v>Subindicator</v>
      </c>
      <c r="D249" s="6" t="s">
        <v>774</v>
      </c>
      <c r="E249" s="6" t="str">
        <f>IF(IndicatorsTable[[#This Row],[OS_NB_CODE]]="O1",VLOOKUP(IndicatorsTable[[#This Row],[POLICY_CODE]],Table7[#All],2,FALSE),"")</f>
        <v/>
      </c>
      <c r="F249" s="6" t="str">
        <f>IF(IndicatorsTable[[#This Row],[OS_NB_CODE]]="O1",VLOOKUP(IndicatorsTable[[#This Row],[POLICY_CODE]],Table7[#All],3,FALSE),"")</f>
        <v/>
      </c>
      <c r="G249" s="6" t="s">
        <v>1156</v>
      </c>
      <c r="H249" s="6" t="s">
        <v>1140</v>
      </c>
      <c r="I249" s="6" t="str">
        <f>IndicatorsTable[[#This Row],[INDICATOR_CODE]]&amp;"."&amp;IndicatorsTable[[#This Row],[SUBPOLICY_CODE]]</f>
        <v>PA4.1.S3.A1_2DCH</v>
      </c>
      <c r="J249" s="6"/>
      <c r="K249" s="6"/>
      <c r="L249" s="7">
        <f t="shared" si="6"/>
        <v>248</v>
      </c>
      <c r="M249" s="6" t="s">
        <v>71</v>
      </c>
      <c r="N249" s="7">
        <f t="shared" si="7"/>
        <v>248</v>
      </c>
      <c r="O249" s="6">
        <v>4</v>
      </c>
      <c r="P249" s="6" t="s">
        <v>72</v>
      </c>
      <c r="Q249" s="6" t="s">
        <v>1162</v>
      </c>
      <c r="R249" s="6" t="s">
        <v>1163</v>
      </c>
      <c r="S249" s="6" t="s">
        <v>1164</v>
      </c>
      <c r="T249" s="6" t="s">
        <v>1165</v>
      </c>
      <c r="U249" s="50" t="s">
        <v>1160</v>
      </c>
      <c r="V249" s="6"/>
      <c r="W249" s="52"/>
      <c r="X249" s="6"/>
      <c r="Y249" s="6" t="s">
        <v>77</v>
      </c>
      <c r="Z249" s="8" t="s">
        <v>232</v>
      </c>
      <c r="AA249" s="6" t="s">
        <v>1135</v>
      </c>
      <c r="AB249" s="6" t="s">
        <v>79</v>
      </c>
      <c r="AC249" s="6" t="s">
        <v>80</v>
      </c>
      <c r="AD249" s="6" t="s">
        <v>81</v>
      </c>
      <c r="AE249" s="6"/>
      <c r="AF249" s="6">
        <v>-3</v>
      </c>
      <c r="AG249" s="6" t="s">
        <v>1136</v>
      </c>
      <c r="AH249" s="6"/>
      <c r="AI249" s="6"/>
      <c r="AJ249" s="6"/>
      <c r="AK249" s="1"/>
      <c r="AL249"/>
      <c r="AM249" s="1">
        <v>1</v>
      </c>
      <c r="AN249" s="1" t="e">
        <f>VLOOKUP(S249,'breaks 2014'!$C$19:$H$317,3,FALSE)</f>
        <v>#N/A</v>
      </c>
      <c r="AO249" s="1" t="s">
        <v>1137</v>
      </c>
      <c r="AP249" s="1" t="s">
        <v>1060</v>
      </c>
      <c r="AQ249" s="6" t="s">
        <v>1138</v>
      </c>
      <c r="AR249" s="6" t="s">
        <v>143</v>
      </c>
      <c r="AS249" s="6" t="s">
        <v>1166</v>
      </c>
      <c r="AT249" s="6"/>
      <c r="AU249" s="6"/>
      <c r="AV249" s="6"/>
      <c r="AW249" s="6"/>
      <c r="AX249" s="6"/>
      <c r="AY249" s="6"/>
      <c r="BQ249" s="100"/>
    </row>
    <row r="250" spans="1:69" ht="11.25" customHeight="1" x14ac:dyDescent="0.2">
      <c r="A250" s="4" t="str">
        <f>LEFT(IndicatorsTable[[#This Row],[INDICATOR_CODE]],IF(ISERROR(FIND(".",IndicatorsTable[[#This Row],[INDICATOR_CODE]],6)),FIND(".",IndicatorsTable[[#This Row],[INDICATOR_CODE]]),FIND(".",IndicatorsTable[[#This Row],[INDICATOR_CODE]],6))-1)</f>
        <v>PA4.1</v>
      </c>
      <c r="B250" s="5" t="str">
        <f>RIGHT(IndicatorsTable[[#This Row],[INDICATOR_CODE]],LEN(IndicatorsTable[[#This Row],[INDICATOR_CODE]])-IF(ISERROR(FIND(".",IndicatorsTable[[#This Row],[INDICATOR_CODE]],6)),FIND(".",IndicatorsTable[[#This Row],[INDICATOR_CODE]]),FIND(".",IndicatorsTable[[#This Row],[INDICATOR_CODE]],6)))</f>
        <v>S3</v>
      </c>
      <c r="C250" s="5" t="str">
        <f>IF(LEFT(IndicatorsTable[[#This Row],[OS_NB_CODE]],1)="O","Overall",IF(LEFT(IndicatorsTable[[#This Row],[OS_NB_CODE]],1)="S","Subindicator",IF(IndicatorsTable[[#This Row],[IFMAIN]] ="Main","Main",IF(LEFT(IndicatorsTable[[#This Row],[OS_NB_CODE]],1)="C","Context",""))))</f>
        <v>Subindicator</v>
      </c>
      <c r="D250" s="6" t="s">
        <v>774</v>
      </c>
      <c r="E250" s="6" t="str">
        <f>IF(IndicatorsTable[[#This Row],[OS_NB_CODE]]="O1",VLOOKUP(IndicatorsTable[[#This Row],[POLICY_CODE]],Table7[#All],2,FALSE),"")</f>
        <v/>
      </c>
      <c r="F250" s="6" t="str">
        <f>IF(IndicatorsTable[[#This Row],[OS_NB_CODE]]="O1",VLOOKUP(IndicatorsTable[[#This Row],[POLICY_CODE]],Table7[#All],3,FALSE),"")</f>
        <v/>
      </c>
      <c r="G250" s="6" t="s">
        <v>1156</v>
      </c>
      <c r="H250" s="6" t="s">
        <v>1146</v>
      </c>
      <c r="I250" s="6" t="str">
        <f>IndicatorsTable[[#This Row],[INDICATOR_CODE]]&amp;"."&amp;IndicatorsTable[[#This Row],[SUBPOLICY_CODE]]</f>
        <v>PA4.1.S3.A2</v>
      </c>
      <c r="J250" s="6"/>
      <c r="K250" s="6"/>
      <c r="L250" s="7">
        <f t="shared" si="6"/>
        <v>249</v>
      </c>
      <c r="M250" s="6" t="s">
        <v>71</v>
      </c>
      <c r="N250" s="7">
        <f t="shared" si="7"/>
        <v>249</v>
      </c>
      <c r="O250" s="6">
        <v>4</v>
      </c>
      <c r="P250" s="6" t="s">
        <v>72</v>
      </c>
      <c r="Q250" s="6" t="s">
        <v>1167</v>
      </c>
      <c r="R250" s="6" t="s">
        <v>1168</v>
      </c>
      <c r="S250" s="6" t="s">
        <v>1167</v>
      </c>
      <c r="T250" s="6" t="s">
        <v>1169</v>
      </c>
      <c r="U250" s="50" t="s">
        <v>1160</v>
      </c>
      <c r="V250" s="6"/>
      <c r="W250" s="52"/>
      <c r="X250" s="6"/>
      <c r="Y250" s="6" t="s">
        <v>77</v>
      </c>
      <c r="Z250" s="8" t="s">
        <v>232</v>
      </c>
      <c r="AA250" s="6" t="s">
        <v>1135</v>
      </c>
      <c r="AB250" s="6" t="s">
        <v>79</v>
      </c>
      <c r="AC250" s="6" t="s">
        <v>80</v>
      </c>
      <c r="AD250" s="6" t="s">
        <v>81</v>
      </c>
      <c r="AE250" s="6"/>
      <c r="AF250" s="6">
        <v>-3</v>
      </c>
      <c r="AG250" s="6" t="s">
        <v>1136</v>
      </c>
      <c r="AH250" s="6"/>
      <c r="AI250" s="6"/>
      <c r="AJ250" s="6"/>
      <c r="AK250" s="1"/>
      <c r="AL250"/>
      <c r="AM250" s="1">
        <v>1</v>
      </c>
      <c r="AN250" s="1" t="e">
        <f>VLOOKUP(S250,'breaks 2014'!$C$19:$H$317,3,FALSE)</f>
        <v>#N/A</v>
      </c>
      <c r="AO250" s="1" t="s">
        <v>1137</v>
      </c>
      <c r="AP250" s="1" t="s">
        <v>1060</v>
      </c>
      <c r="AQ250" s="6" t="s">
        <v>1138</v>
      </c>
      <c r="AR250" s="6" t="s">
        <v>143</v>
      </c>
      <c r="AS250" s="6" t="s">
        <v>1170</v>
      </c>
      <c r="AT250" s="6"/>
      <c r="AU250" s="6"/>
      <c r="AV250" s="6"/>
      <c r="AW250" s="6"/>
      <c r="AX250" s="6"/>
      <c r="AY250" s="6"/>
      <c r="BQ250" s="100"/>
    </row>
    <row r="251" spans="1:69" ht="11.25" customHeight="1" x14ac:dyDescent="0.2">
      <c r="A251" s="4" t="str">
        <f>LEFT(IndicatorsTable[[#This Row],[INDICATOR_CODE]],IF(ISERROR(FIND(".",IndicatorsTable[[#This Row],[INDICATOR_CODE]],6)),FIND(".",IndicatorsTable[[#This Row],[INDICATOR_CODE]]),FIND(".",IndicatorsTable[[#This Row],[INDICATOR_CODE]],6))-1)</f>
        <v>PA4.1</v>
      </c>
      <c r="B251" s="5" t="str">
        <f>RIGHT(IndicatorsTable[[#This Row],[INDICATOR_CODE]],LEN(IndicatorsTable[[#This Row],[INDICATOR_CODE]])-IF(ISERROR(FIND(".",IndicatorsTable[[#This Row],[INDICATOR_CODE]],6)),FIND(".",IndicatorsTable[[#This Row],[INDICATOR_CODE]]),FIND(".",IndicatorsTable[[#This Row],[INDICATOR_CODE]],6)))</f>
        <v>S3</v>
      </c>
      <c r="C251" s="5" t="str">
        <f>IF(LEFT(IndicatorsTable[[#This Row],[OS_NB_CODE]],1)="O","Overall",IF(LEFT(IndicatorsTable[[#This Row],[OS_NB_CODE]],1)="S","Subindicator",IF(IndicatorsTable[[#This Row],[IFMAIN]] ="Main","Main",IF(LEFT(IndicatorsTable[[#This Row],[OS_NB_CODE]],1)="C","Context",""))))</f>
        <v>Subindicator</v>
      </c>
      <c r="D251" s="6" t="s">
        <v>774</v>
      </c>
      <c r="E251" s="6" t="str">
        <f>IF(IndicatorsTable[[#This Row],[OS_NB_CODE]]="O1",VLOOKUP(IndicatorsTable[[#This Row],[POLICY_CODE]],Table7[#All],2,FALSE),"")</f>
        <v/>
      </c>
      <c r="F251" s="6" t="str">
        <f>IF(IndicatorsTable[[#This Row],[OS_NB_CODE]]="O1",VLOOKUP(IndicatorsTable[[#This Row],[POLICY_CODE]],Table7[#All],3,FALSE),"")</f>
        <v/>
      </c>
      <c r="G251" s="6" t="s">
        <v>1156</v>
      </c>
      <c r="H251" s="6" t="s">
        <v>1151</v>
      </c>
      <c r="I251" s="6" t="str">
        <f>IndicatorsTable[[#This Row],[INDICATOR_CODE]]&amp;"."&amp;IndicatorsTable[[#This Row],[SUBPOLICY_CODE]]</f>
        <v>PA4.1.S3.A2_2DCH</v>
      </c>
      <c r="J251" s="6"/>
      <c r="K251" s="6"/>
      <c r="L251" s="7">
        <f t="shared" si="6"/>
        <v>250</v>
      </c>
      <c r="M251" s="6" t="s">
        <v>71</v>
      </c>
      <c r="N251" s="7">
        <f t="shared" si="7"/>
        <v>250</v>
      </c>
      <c r="O251" s="6">
        <v>4</v>
      </c>
      <c r="P251" s="6" t="s">
        <v>72</v>
      </c>
      <c r="Q251" s="6" t="s">
        <v>1171</v>
      </c>
      <c r="R251" s="6" t="s">
        <v>1172</v>
      </c>
      <c r="S251" s="6" t="s">
        <v>1171</v>
      </c>
      <c r="T251" s="6" t="s">
        <v>1173</v>
      </c>
      <c r="U251" s="50" t="s">
        <v>1160</v>
      </c>
      <c r="V251" s="6"/>
      <c r="W251" s="52"/>
      <c r="X251" s="6"/>
      <c r="Y251" s="6" t="s">
        <v>77</v>
      </c>
      <c r="Z251" s="8" t="s">
        <v>232</v>
      </c>
      <c r="AA251" s="6" t="s">
        <v>1135</v>
      </c>
      <c r="AB251" s="6" t="s">
        <v>79</v>
      </c>
      <c r="AC251" s="6" t="s">
        <v>80</v>
      </c>
      <c r="AD251" s="6" t="s">
        <v>81</v>
      </c>
      <c r="AE251" s="6"/>
      <c r="AF251" s="6">
        <v>-3</v>
      </c>
      <c r="AG251" s="6" t="s">
        <v>1136</v>
      </c>
      <c r="AH251" s="6"/>
      <c r="AI251" s="6"/>
      <c r="AJ251" s="6"/>
      <c r="AK251" s="1"/>
      <c r="AL251"/>
      <c r="AM251" s="1">
        <v>1</v>
      </c>
      <c r="AN251" s="1" t="e">
        <f>VLOOKUP(S251,'breaks 2014'!$C$19:$H$317,3,FALSE)</f>
        <v>#N/A</v>
      </c>
      <c r="AO251" s="1" t="s">
        <v>1137</v>
      </c>
      <c r="AP251" s="1" t="s">
        <v>1060</v>
      </c>
      <c r="AQ251" s="6" t="s">
        <v>1138</v>
      </c>
      <c r="AR251" s="6" t="s">
        <v>143</v>
      </c>
      <c r="AS251" s="6" t="s">
        <v>1174</v>
      </c>
      <c r="AT251" s="6"/>
      <c r="AU251" s="6"/>
      <c r="AV251" s="6"/>
      <c r="AW251" s="6"/>
      <c r="AX251" s="6"/>
      <c r="AY251" s="6"/>
      <c r="BQ251" s="100"/>
    </row>
    <row r="252" spans="1:69" ht="11.25" customHeight="1" x14ac:dyDescent="0.2">
      <c r="A252" s="4" t="str">
        <f>LEFT(IndicatorsTable[[#This Row],[INDICATOR_CODE]],IF(ISERROR(FIND(".",IndicatorsTable[[#This Row],[INDICATOR_CODE]],6)),FIND(".",IndicatorsTable[[#This Row],[INDICATOR_CODE]]),FIND(".",IndicatorsTable[[#This Row],[INDICATOR_CODE]],6))-1)</f>
        <v>PA4.1</v>
      </c>
      <c r="B252" s="5" t="str">
        <f>RIGHT(IndicatorsTable[[#This Row],[INDICATOR_CODE]],LEN(IndicatorsTable[[#This Row],[INDICATOR_CODE]])-IF(ISERROR(FIND(".",IndicatorsTable[[#This Row],[INDICATOR_CODE]],6)),FIND(".",IndicatorsTable[[#This Row],[INDICATOR_CODE]]),FIND(".",IndicatorsTable[[#This Row],[INDICATOR_CODE]],6)))</f>
        <v>S4</v>
      </c>
      <c r="C252" s="5" t="str">
        <f>IF(LEFT(IndicatorsTable[[#This Row],[OS_NB_CODE]],1)="O","Overall",IF(LEFT(IndicatorsTable[[#This Row],[OS_NB_CODE]],1)="S","Subindicator",IF(IndicatorsTable[[#This Row],[IFMAIN]] ="Main","Main",IF(LEFT(IndicatorsTable[[#This Row],[OS_NB_CODE]],1)="C","Context",""))))</f>
        <v>Subindicator</v>
      </c>
      <c r="D252" s="6" t="s">
        <v>774</v>
      </c>
      <c r="E252" s="6" t="str">
        <f>IF(IndicatorsTable[[#This Row],[OS_NB_CODE]]="O1",VLOOKUP(IndicatorsTable[[#This Row],[POLICY_CODE]],Table7[#All],2,FALSE),"")</f>
        <v/>
      </c>
      <c r="F252" s="6" t="str">
        <f>IF(IndicatorsTable[[#This Row],[OS_NB_CODE]]="O1",VLOOKUP(IndicatorsTable[[#This Row],[POLICY_CODE]],Table7[#All],3,FALSE),"")</f>
        <v/>
      </c>
      <c r="G252" s="6" t="s">
        <v>1175</v>
      </c>
      <c r="H252" s="6"/>
      <c r="I252" s="6" t="str">
        <f>IndicatorsTable[[#This Row],[INDICATOR_CODE]]&amp;"."&amp;IndicatorsTable[[#This Row],[SUBPOLICY_CODE]]</f>
        <v>PA4.1.S4.</v>
      </c>
      <c r="J252" s="6"/>
      <c r="K252" s="6"/>
      <c r="L252" s="7">
        <f t="shared" si="6"/>
        <v>251</v>
      </c>
      <c r="M252" s="6"/>
      <c r="N252" s="7">
        <f t="shared" si="7"/>
        <v>251</v>
      </c>
      <c r="O252" s="6">
        <v>4</v>
      </c>
      <c r="P252" s="6"/>
      <c r="Q252" s="6" t="s">
        <v>1176</v>
      </c>
      <c r="R252" s="6"/>
      <c r="S252" s="6" t="s">
        <v>1176</v>
      </c>
      <c r="T252" s="6" t="s">
        <v>1176</v>
      </c>
      <c r="U252" s="50"/>
      <c r="V252" s="6"/>
      <c r="W252" s="52"/>
      <c r="X252" s="6"/>
      <c r="Y252" s="6" t="s">
        <v>77</v>
      </c>
      <c r="Z252" s="8" t="s">
        <v>232</v>
      </c>
      <c r="AA252" s="6" t="s">
        <v>1177</v>
      </c>
      <c r="AB252" s="6" t="s">
        <v>79</v>
      </c>
      <c r="AC252" s="6" t="s">
        <v>80</v>
      </c>
      <c r="AD252" s="6" t="s">
        <v>81</v>
      </c>
      <c r="AE252" s="6"/>
      <c r="AF252" s="6">
        <v>-3</v>
      </c>
      <c r="AG252" s="6" t="s">
        <v>1136</v>
      </c>
      <c r="AH252" s="6"/>
      <c r="AI252" s="6"/>
      <c r="AJ252" s="6"/>
      <c r="AK252" s="1"/>
      <c r="AL252"/>
      <c r="AM252" s="1">
        <v>1</v>
      </c>
      <c r="AN252" s="1" t="e">
        <f>VLOOKUP(S252,'breaks 2014'!$C$19:$H$317,3,FALSE)</f>
        <v>#N/A</v>
      </c>
      <c r="AO252" s="1"/>
      <c r="AP252" s="1"/>
      <c r="AQ252" s="6"/>
      <c r="AR252" s="6"/>
      <c r="AS252" s="6"/>
      <c r="AT252" s="6"/>
      <c r="AU252" s="6"/>
      <c r="AV252" s="6"/>
      <c r="AW252" s="6"/>
      <c r="AX252" s="6"/>
      <c r="AY252" s="6"/>
      <c r="BQ252" s="100"/>
    </row>
    <row r="253" spans="1:69" ht="11.25" customHeight="1" x14ac:dyDescent="0.2">
      <c r="A253" s="4" t="str">
        <f>LEFT(IndicatorsTable[[#This Row],[INDICATOR_CODE]],IF(ISERROR(FIND(".",IndicatorsTable[[#This Row],[INDICATOR_CODE]],6)),FIND(".",IndicatorsTable[[#This Row],[INDICATOR_CODE]]),FIND(".",IndicatorsTable[[#This Row],[INDICATOR_CODE]],6))-1)</f>
        <v>PA4.1</v>
      </c>
      <c r="B253" s="5" t="str">
        <f>RIGHT(IndicatorsTable[[#This Row],[INDICATOR_CODE]],LEN(IndicatorsTable[[#This Row],[INDICATOR_CODE]])-IF(ISERROR(FIND(".",IndicatorsTable[[#This Row],[INDICATOR_CODE]],6)),FIND(".",IndicatorsTable[[#This Row],[INDICATOR_CODE]]),FIND(".",IndicatorsTable[[#This Row],[INDICATOR_CODE]],6)))</f>
        <v>S5</v>
      </c>
      <c r="C253" s="5" t="str">
        <f>IF(LEFT(IndicatorsTable[[#This Row],[OS_NB_CODE]],1)="O","Overall",IF(LEFT(IndicatorsTable[[#This Row],[OS_NB_CODE]],1)="S","Subindicator",IF(IndicatorsTable[[#This Row],[IFMAIN]] ="Main","Main",IF(LEFT(IndicatorsTable[[#This Row],[OS_NB_CODE]],1)="C","Context",""))))</f>
        <v>Subindicator</v>
      </c>
      <c r="D253" s="6" t="s">
        <v>774</v>
      </c>
      <c r="E253" s="6" t="str">
        <f>IF(IndicatorsTable[[#This Row],[OS_NB_CODE]]="O1",VLOOKUP(IndicatorsTable[[#This Row],[POLICY_CODE]],Table7[#All],2,FALSE),"")</f>
        <v/>
      </c>
      <c r="F253" s="6" t="str">
        <f>IF(IndicatorsTable[[#This Row],[OS_NB_CODE]]="O1",VLOOKUP(IndicatorsTable[[#This Row],[POLICY_CODE]],Table7[#All],3,FALSE),"")</f>
        <v/>
      </c>
      <c r="G253" s="6" t="s">
        <v>1178</v>
      </c>
      <c r="H253" s="6"/>
      <c r="I253" s="6" t="str">
        <f>IndicatorsTable[[#This Row],[INDICATOR_CODE]]&amp;"."&amp;IndicatorsTable[[#This Row],[SUBPOLICY_CODE]]</f>
        <v>PA4.1.S5.</v>
      </c>
      <c r="J253" s="6"/>
      <c r="K253" s="6"/>
      <c r="L253" s="7">
        <f t="shared" si="6"/>
        <v>252</v>
      </c>
      <c r="M253" s="6"/>
      <c r="N253" s="7">
        <f t="shared" si="7"/>
        <v>252</v>
      </c>
      <c r="O253" s="6">
        <v>4</v>
      </c>
      <c r="P253" s="6"/>
      <c r="Q253" s="6" t="s">
        <v>1179</v>
      </c>
      <c r="R253" s="6"/>
      <c r="S253" s="6" t="s">
        <v>1179</v>
      </c>
      <c r="T253" s="6" t="s">
        <v>1179</v>
      </c>
      <c r="U253" s="50"/>
      <c r="V253" s="6"/>
      <c r="W253" s="52"/>
      <c r="X253" s="6"/>
      <c r="Y253" s="6" t="s">
        <v>77</v>
      </c>
      <c r="Z253" s="8" t="s">
        <v>232</v>
      </c>
      <c r="AA253" s="6" t="s">
        <v>1177</v>
      </c>
      <c r="AB253" s="6" t="s">
        <v>79</v>
      </c>
      <c r="AC253" s="6" t="s">
        <v>80</v>
      </c>
      <c r="AD253" s="6" t="s">
        <v>81</v>
      </c>
      <c r="AE253" s="6"/>
      <c r="AF253" s="6">
        <v>-3</v>
      </c>
      <c r="AG253" s="6" t="s">
        <v>1136</v>
      </c>
      <c r="AH253" s="6"/>
      <c r="AI253" s="6"/>
      <c r="AJ253" s="6"/>
      <c r="AK253" s="1"/>
      <c r="AL253"/>
      <c r="AM253" s="1">
        <v>1</v>
      </c>
      <c r="AN253" s="1" t="e">
        <f>VLOOKUP(S253,'breaks 2014'!$C$19:$H$317,3,FALSE)</f>
        <v>#N/A</v>
      </c>
      <c r="AO253" s="1"/>
      <c r="AP253" s="1"/>
      <c r="AQ253" s="6"/>
      <c r="AR253" s="6"/>
      <c r="AS253" s="6"/>
      <c r="AT253" s="6"/>
      <c r="AU253" s="6"/>
      <c r="AV253" s="6"/>
      <c r="AW253" s="6"/>
      <c r="AX253" s="6"/>
      <c r="AY253" s="6"/>
      <c r="BQ253" s="100"/>
    </row>
    <row r="254" spans="1:69" ht="11.25" customHeight="1" x14ac:dyDescent="0.2">
      <c r="A254" s="4" t="str">
        <f>LEFT(IndicatorsTable[[#This Row],[INDICATOR_CODE]],IF(ISERROR(FIND(".",IndicatorsTable[[#This Row],[INDICATOR_CODE]],6)),FIND(".",IndicatorsTable[[#This Row],[INDICATOR_CODE]]),FIND(".",IndicatorsTable[[#This Row],[INDICATOR_CODE]],6))-1)</f>
        <v>PA4.1</v>
      </c>
      <c r="B254" s="5" t="str">
        <f>RIGHT(IndicatorsTable[[#This Row],[INDICATOR_CODE]],LEN(IndicatorsTable[[#This Row],[INDICATOR_CODE]])-IF(ISERROR(FIND(".",IndicatorsTable[[#This Row],[INDICATOR_CODE]],6)),FIND(".",IndicatorsTable[[#This Row],[INDICATOR_CODE]]),FIND(".",IndicatorsTable[[#This Row],[INDICATOR_CODE]],6)))</f>
        <v>C1</v>
      </c>
      <c r="C254" s="5" t="str">
        <f>IF(LEFT(IndicatorsTable[[#This Row],[OS_NB_CODE]],1)="O","Overall",IF(LEFT(IndicatorsTable[[#This Row],[OS_NB_CODE]],1)="S","Subindicator",IF(IndicatorsTable[[#This Row],[IFMAIN]] ="Main","Main",IF(LEFT(IndicatorsTable[[#This Row],[OS_NB_CODE]],1)="C","Context",""))))</f>
        <v>Context</v>
      </c>
      <c r="D254" s="6" t="s">
        <v>774</v>
      </c>
      <c r="E254" s="6" t="str">
        <f>IF(IndicatorsTable[[#This Row],[OS_NB_CODE]]="O1",VLOOKUP(IndicatorsTable[[#This Row],[POLICY_CODE]],Table7[#All],2,FALSE),"")</f>
        <v/>
      </c>
      <c r="F254" s="6" t="str">
        <f>IF(IndicatorsTable[[#This Row],[OS_NB_CODE]]="O1",VLOOKUP(IndicatorsTable[[#This Row],[POLICY_CODE]],Table7[#All],3,FALSE),"")</f>
        <v/>
      </c>
      <c r="G254" s="6" t="s">
        <v>1180</v>
      </c>
      <c r="H254" s="6"/>
      <c r="I254" s="6" t="str">
        <f>IndicatorsTable[[#This Row],[INDICATOR_CODE]]&amp;"."&amp;IndicatorsTable[[#This Row],[SUBPOLICY_CODE]]</f>
        <v>PA4.1.C1.</v>
      </c>
      <c r="J254" s="6"/>
      <c r="K254" s="6"/>
      <c r="L254" s="7">
        <f t="shared" si="6"/>
        <v>253</v>
      </c>
      <c r="M254" s="6"/>
      <c r="N254" s="7">
        <f t="shared" si="7"/>
        <v>253</v>
      </c>
      <c r="O254" s="6">
        <v>4</v>
      </c>
      <c r="P254" s="6"/>
      <c r="Q254" s="6" t="s">
        <v>1181</v>
      </c>
      <c r="R254" s="6"/>
      <c r="S254" s="6"/>
      <c r="T254" s="6"/>
      <c r="U254" s="50"/>
      <c r="V254" s="6"/>
      <c r="W254" s="52"/>
      <c r="X254" s="6"/>
      <c r="Y254" s="6" t="s">
        <v>232</v>
      </c>
      <c r="Z254" s="8" t="s">
        <v>77</v>
      </c>
      <c r="AA254" s="6"/>
      <c r="AB254" s="6"/>
      <c r="AC254" s="6"/>
      <c r="AD254" s="6"/>
      <c r="AE254" s="6"/>
      <c r="AF254" s="6"/>
      <c r="AG254" s="6" t="s">
        <v>629</v>
      </c>
      <c r="AH254" s="6"/>
      <c r="AI254" s="6"/>
      <c r="AJ254" s="6"/>
      <c r="AK254" s="1"/>
      <c r="AM254" s="1">
        <v>1</v>
      </c>
      <c r="AN254" s="1" t="e">
        <f>VLOOKUP(S254,'breaks 2014'!$C$19:$H$317,3,FALSE)</f>
        <v>#N/A</v>
      </c>
      <c r="AO254" s="1"/>
      <c r="AP254" s="1"/>
      <c r="AQ254" s="6"/>
      <c r="AR254" s="6"/>
      <c r="AS254" s="6"/>
      <c r="AT254" s="6"/>
      <c r="AU254" s="6"/>
      <c r="AV254" s="6"/>
      <c r="AW254" s="6"/>
      <c r="AX254" s="6"/>
      <c r="AY254" s="6"/>
      <c r="BQ254" s="100"/>
    </row>
    <row r="255" spans="1:69" ht="11.25" customHeight="1" x14ac:dyDescent="0.2">
      <c r="A255" s="4" t="str">
        <f>LEFT(IndicatorsTable[[#This Row],[INDICATOR_CODE]],IF(ISERROR(FIND(".",IndicatorsTable[[#This Row],[INDICATOR_CODE]],6)),FIND(".",IndicatorsTable[[#This Row],[INDICATOR_CODE]]),FIND(".",IndicatorsTable[[#This Row],[INDICATOR_CODE]],6))-1)</f>
        <v>PA4.1</v>
      </c>
      <c r="B255" s="5" t="str">
        <f>RIGHT(IndicatorsTable[[#This Row],[INDICATOR_CODE]],LEN(IndicatorsTable[[#This Row],[INDICATOR_CODE]])-IF(ISERROR(FIND(".",IndicatorsTable[[#This Row],[INDICATOR_CODE]],6)),FIND(".",IndicatorsTable[[#This Row],[INDICATOR_CODE]]),FIND(".",IndicatorsTable[[#This Row],[INDICATOR_CODE]],6)))</f>
        <v>C2</v>
      </c>
      <c r="C255" s="5" t="str">
        <f>IF(LEFT(IndicatorsTable[[#This Row],[OS_NB_CODE]],1)="O","Overall",IF(LEFT(IndicatorsTable[[#This Row],[OS_NB_CODE]],1)="S","Subindicator",IF(IndicatorsTable[[#This Row],[IFMAIN]] ="Main","Main",IF(LEFT(IndicatorsTable[[#This Row],[OS_NB_CODE]],1)="C","Context",""))))</f>
        <v>Context</v>
      </c>
      <c r="D255" s="6" t="s">
        <v>774</v>
      </c>
      <c r="E255" s="6" t="str">
        <f>IF(IndicatorsTable[[#This Row],[OS_NB_CODE]]="O1",VLOOKUP(IndicatorsTable[[#This Row],[POLICY_CODE]],Table7[#All],2,FALSE),"")</f>
        <v/>
      </c>
      <c r="F255" s="6" t="str">
        <f>IF(IndicatorsTable[[#This Row],[OS_NB_CODE]]="O1",VLOOKUP(IndicatorsTable[[#This Row],[POLICY_CODE]],Table7[#All],3,FALSE),"")</f>
        <v/>
      </c>
      <c r="G255" s="6" t="s">
        <v>1182</v>
      </c>
      <c r="H255" s="6"/>
      <c r="I255" s="6" t="str">
        <f>IndicatorsTable[[#This Row],[INDICATOR_CODE]]&amp;"."&amp;IndicatorsTable[[#This Row],[SUBPOLICY_CODE]]</f>
        <v>PA4.1.C2.</v>
      </c>
      <c r="J255" s="6"/>
      <c r="K255" s="6"/>
      <c r="L255" s="7">
        <f t="shared" si="6"/>
        <v>254</v>
      </c>
      <c r="M255" s="6" t="s">
        <v>71</v>
      </c>
      <c r="N255" s="7">
        <f t="shared" si="7"/>
        <v>254</v>
      </c>
      <c r="O255" s="6">
        <v>4</v>
      </c>
      <c r="P255" s="6" t="s">
        <v>72</v>
      </c>
      <c r="Q255" s="6" t="s">
        <v>1183</v>
      </c>
      <c r="R255" s="6"/>
      <c r="S255" s="6" t="s">
        <v>1184</v>
      </c>
      <c r="T255" s="6" t="s">
        <v>1185</v>
      </c>
      <c r="U255" s="50" t="s">
        <v>1183</v>
      </c>
      <c r="V255" s="6"/>
      <c r="W255" s="52"/>
      <c r="X255" s="6"/>
      <c r="Y255" s="6" t="s">
        <v>77</v>
      </c>
      <c r="Z255" s="8" t="s">
        <v>232</v>
      </c>
      <c r="AA255" s="6" t="s">
        <v>1055</v>
      </c>
      <c r="AB255" s="6" t="s">
        <v>1056</v>
      </c>
      <c r="AC255" s="6" t="s">
        <v>1056</v>
      </c>
      <c r="AD255" s="6" t="s">
        <v>81</v>
      </c>
      <c r="AE255" s="6"/>
      <c r="AF255" s="6"/>
      <c r="AG255" s="6" t="s">
        <v>1059</v>
      </c>
      <c r="AH255" s="6"/>
      <c r="AI255" s="6"/>
      <c r="AJ255" s="6"/>
      <c r="AK255" s="1"/>
      <c r="AL255"/>
      <c r="AM255" s="1">
        <v>2</v>
      </c>
      <c r="AN255" s="1" t="e">
        <f>VLOOKUP(S255,'breaks 2014'!$C$19:$H$317,3,FALSE)</f>
        <v>#N/A</v>
      </c>
      <c r="AO255" s="1"/>
      <c r="AP255" s="1"/>
      <c r="AQ255" s="6" t="s">
        <v>1103</v>
      </c>
      <c r="AR255" s="6" t="s">
        <v>143</v>
      </c>
      <c r="AS255" s="6" t="s">
        <v>1063</v>
      </c>
      <c r="AT255" s="6" t="s">
        <v>1186</v>
      </c>
      <c r="AU255" s="6"/>
      <c r="AV255" s="6"/>
      <c r="AW255" s="6"/>
      <c r="AX255" s="6"/>
      <c r="AY255" s="6"/>
      <c r="BQ255" s="100"/>
    </row>
    <row r="256" spans="1:69" ht="11.25" customHeight="1" x14ac:dyDescent="0.2">
      <c r="A256" s="4" t="str">
        <f>LEFT(IndicatorsTable[[#This Row],[INDICATOR_CODE]],IF(ISERROR(FIND(".",IndicatorsTable[[#This Row],[INDICATOR_CODE]],6)),FIND(".",IndicatorsTable[[#This Row],[INDICATOR_CODE]]),FIND(".",IndicatorsTable[[#This Row],[INDICATOR_CODE]],6))-1)</f>
        <v>PA4.1</v>
      </c>
      <c r="B256" s="5" t="str">
        <f>RIGHT(IndicatorsTable[[#This Row],[INDICATOR_CODE]],LEN(IndicatorsTable[[#This Row],[INDICATOR_CODE]])-IF(ISERROR(FIND(".",IndicatorsTable[[#This Row],[INDICATOR_CODE]],6)),FIND(".",IndicatorsTable[[#This Row],[INDICATOR_CODE]]),FIND(".",IndicatorsTable[[#This Row],[INDICATOR_CODE]],6)))</f>
        <v>C3</v>
      </c>
      <c r="C256" s="5" t="str">
        <f>IF(LEFT(IndicatorsTable[[#This Row],[OS_NB_CODE]],1)="O","Overall",IF(LEFT(IndicatorsTable[[#This Row],[OS_NB_CODE]],1)="S","Subindicator",IF(IndicatorsTable[[#This Row],[IFMAIN]] ="Main","Main",IF(LEFT(IndicatorsTable[[#This Row],[OS_NB_CODE]],1)="C","Context",""))))</f>
        <v>Context</v>
      </c>
      <c r="D256" s="6" t="s">
        <v>774</v>
      </c>
      <c r="E256" s="6" t="str">
        <f>IF(IndicatorsTable[[#This Row],[OS_NB_CODE]]="O1",VLOOKUP(IndicatorsTable[[#This Row],[POLICY_CODE]],Table7[#All],2,FALSE),"")</f>
        <v/>
      </c>
      <c r="F256" s="6" t="str">
        <f>IF(IndicatorsTable[[#This Row],[OS_NB_CODE]]="O1",VLOOKUP(IndicatorsTable[[#This Row],[POLICY_CODE]],Table7[#All],3,FALSE),"")</f>
        <v/>
      </c>
      <c r="G256" s="6" t="s">
        <v>1187</v>
      </c>
      <c r="H256" s="6"/>
      <c r="I256" s="6" t="str">
        <f>IndicatorsTable[[#This Row],[INDICATOR_CODE]]&amp;"."&amp;IndicatorsTable[[#This Row],[SUBPOLICY_CODE]]</f>
        <v>PA4.1.C3.</v>
      </c>
      <c r="J256" s="6"/>
      <c r="K256" s="6"/>
      <c r="L256" s="7">
        <f t="shared" si="6"/>
        <v>255</v>
      </c>
      <c r="M256" s="6" t="s">
        <v>71</v>
      </c>
      <c r="N256" s="7">
        <f t="shared" si="7"/>
        <v>255</v>
      </c>
      <c r="O256" s="6">
        <v>4</v>
      </c>
      <c r="P256" s="6" t="s">
        <v>72</v>
      </c>
      <c r="Q256" s="6" t="s">
        <v>1188</v>
      </c>
      <c r="R256" s="6"/>
      <c r="S256" s="6" t="s">
        <v>1189</v>
      </c>
      <c r="T256" s="6" t="s">
        <v>1190</v>
      </c>
      <c r="U256" s="50" t="s">
        <v>1191</v>
      </c>
      <c r="V256" s="6"/>
      <c r="W256" s="52"/>
      <c r="X256" s="6"/>
      <c r="Y256" s="6" t="s">
        <v>77</v>
      </c>
      <c r="Z256" s="8" t="s">
        <v>232</v>
      </c>
      <c r="AA256" s="6" t="s">
        <v>1069</v>
      </c>
      <c r="AB256" s="6" t="s">
        <v>79</v>
      </c>
      <c r="AC256" s="6" t="s">
        <v>80</v>
      </c>
      <c r="AD256" s="6" t="s">
        <v>81</v>
      </c>
      <c r="AE256" s="6"/>
      <c r="AF256" s="6"/>
      <c r="AG256" s="6" t="s">
        <v>1059</v>
      </c>
      <c r="AH256" s="6"/>
      <c r="AI256" s="6"/>
      <c r="AJ256" s="6"/>
      <c r="AK256" s="1"/>
      <c r="AL256"/>
      <c r="AM256" s="1">
        <v>2</v>
      </c>
      <c r="AN256" s="1" t="e">
        <f>VLOOKUP(S256,'breaks 2014'!$C$19:$H$317,3,FALSE)</f>
        <v>#N/A</v>
      </c>
      <c r="AO256" s="1"/>
      <c r="AP256" s="1"/>
      <c r="AQ256" s="6" t="s">
        <v>1103</v>
      </c>
      <c r="AR256" s="6" t="s">
        <v>143</v>
      </c>
      <c r="AS256" s="6" t="s">
        <v>1070</v>
      </c>
      <c r="AT256" s="6" t="s">
        <v>1186</v>
      </c>
      <c r="AU256" s="6"/>
      <c r="AV256" s="6"/>
      <c r="AW256" s="6"/>
      <c r="AX256" s="6"/>
      <c r="AY256" s="6"/>
      <c r="BQ256" s="100"/>
    </row>
    <row r="257" spans="1:69" ht="11.25" customHeight="1" x14ac:dyDescent="0.2">
      <c r="A257" s="4" t="str">
        <f>LEFT(IndicatorsTable[[#This Row],[INDICATOR_CODE]],IF(ISERROR(FIND(".",IndicatorsTable[[#This Row],[INDICATOR_CODE]],6)),FIND(".",IndicatorsTable[[#This Row],[INDICATOR_CODE]]),FIND(".",IndicatorsTable[[#This Row],[INDICATOR_CODE]],6))-1)</f>
        <v>PA4.1</v>
      </c>
      <c r="B257" s="5" t="str">
        <f>RIGHT(IndicatorsTable[[#This Row],[INDICATOR_CODE]],LEN(IndicatorsTable[[#This Row],[INDICATOR_CODE]])-IF(ISERROR(FIND(".",IndicatorsTable[[#This Row],[INDICATOR_CODE]],6)),FIND(".",IndicatorsTable[[#This Row],[INDICATOR_CODE]]),FIND(".",IndicatorsTable[[#This Row],[INDICATOR_CODE]],6)))</f>
        <v>C4</v>
      </c>
      <c r="C257" s="5" t="str">
        <f>IF(LEFT(IndicatorsTable[[#This Row],[OS_NB_CODE]],1)="O","Overall",IF(LEFT(IndicatorsTable[[#This Row],[OS_NB_CODE]],1)="S","Subindicator",IF(IndicatorsTable[[#This Row],[IFMAIN]] ="Main","Main",IF(LEFT(IndicatorsTable[[#This Row],[OS_NB_CODE]],1)="C","Context",""))))</f>
        <v>Context</v>
      </c>
      <c r="D257" s="6" t="s">
        <v>89</v>
      </c>
      <c r="E257" s="6" t="str">
        <f>IF(IndicatorsTable[[#This Row],[OS_NB_CODE]]="O1",VLOOKUP(IndicatorsTable[[#This Row],[POLICY_CODE]],Table7[#All],2,FALSE),"")</f>
        <v/>
      </c>
      <c r="F257" s="6" t="str">
        <f>IF(IndicatorsTable[[#This Row],[OS_NB_CODE]]="O1",VLOOKUP(IndicatorsTable[[#This Row],[POLICY_CODE]],Table7[#All],3,FALSE),"")</f>
        <v/>
      </c>
      <c r="G257" s="6" t="s">
        <v>1192</v>
      </c>
      <c r="H257" s="6"/>
      <c r="I257" s="6" t="str">
        <f>IndicatorsTable[[#This Row],[INDICATOR_CODE]]&amp;"."&amp;IndicatorsTable[[#This Row],[SUBPOLICY_CODE]]</f>
        <v>PA4.1.C4.</v>
      </c>
      <c r="J257" s="6"/>
      <c r="K257" s="6"/>
      <c r="L257" s="7">
        <f t="shared" si="6"/>
        <v>256</v>
      </c>
      <c r="M257" s="6" t="s">
        <v>71</v>
      </c>
      <c r="N257" s="7">
        <f t="shared" si="7"/>
        <v>256</v>
      </c>
      <c r="O257" s="6">
        <v>4</v>
      </c>
      <c r="P257" s="6" t="s">
        <v>72</v>
      </c>
      <c r="Q257" s="6" t="s">
        <v>229</v>
      </c>
      <c r="R257" s="6"/>
      <c r="S257" s="6" t="s">
        <v>230</v>
      </c>
      <c r="T257" s="6" t="s">
        <v>231</v>
      </c>
      <c r="U257" s="50"/>
      <c r="V257" s="6"/>
      <c r="W257" s="52"/>
      <c r="X257" s="6"/>
      <c r="Y257" s="6" t="s">
        <v>232</v>
      </c>
      <c r="Z257" s="8" t="s">
        <v>232</v>
      </c>
      <c r="AA257" s="6" t="s">
        <v>1193</v>
      </c>
      <c r="AB257" s="6" t="s">
        <v>79</v>
      </c>
      <c r="AC257" s="6" t="s">
        <v>80</v>
      </c>
      <c r="AD257" s="6" t="s">
        <v>81</v>
      </c>
      <c r="AE257" s="6"/>
      <c r="AF257" s="6"/>
      <c r="AG257" s="6" t="s">
        <v>82</v>
      </c>
      <c r="AH257" s="6"/>
      <c r="AI257" s="6"/>
      <c r="AJ257" s="6"/>
      <c r="AK257" s="1"/>
      <c r="AL257"/>
      <c r="AM257" s="1">
        <v>1</v>
      </c>
      <c r="AN257" s="1">
        <f>VLOOKUP(S257,'breaks 2014'!$C$19:$H$317,3,FALSE)</f>
        <v>0</v>
      </c>
      <c r="AO257" s="1"/>
      <c r="AP257" s="1"/>
      <c r="AQ257" s="6" t="s">
        <v>234</v>
      </c>
      <c r="AR257" s="6" t="s">
        <v>84</v>
      </c>
      <c r="AS257" s="6" t="s">
        <v>85</v>
      </c>
      <c r="AT257" s="6" t="s">
        <v>235</v>
      </c>
      <c r="AU257" s="6" t="s">
        <v>236</v>
      </c>
      <c r="AV257" s="6"/>
      <c r="AW257" s="6"/>
      <c r="AX257" s="6"/>
      <c r="AY257" s="6"/>
      <c r="BQ257" s="100"/>
    </row>
    <row r="258" spans="1:69" ht="11.25" customHeight="1" x14ac:dyDescent="0.2">
      <c r="A258" s="4" t="str">
        <f>LEFT(IndicatorsTable[[#This Row],[INDICATOR_CODE]],IF(ISERROR(FIND(".",IndicatorsTable[[#This Row],[INDICATOR_CODE]],6)),FIND(".",IndicatorsTable[[#This Row],[INDICATOR_CODE]]),FIND(".",IndicatorsTable[[#This Row],[INDICATOR_CODE]],6))-1)</f>
        <v>PA4.2</v>
      </c>
      <c r="B258" s="5" t="str">
        <f>RIGHT(IndicatorsTable[[#This Row],[INDICATOR_CODE]],LEN(IndicatorsTable[[#This Row],[INDICATOR_CODE]])-IF(ISERROR(FIND(".",IndicatorsTable[[#This Row],[INDICATOR_CODE]],6)),FIND(".",IndicatorsTable[[#This Row],[INDICATOR_CODE]]),FIND(".",IndicatorsTable[[#This Row],[INDICATOR_CODE]],6)))</f>
        <v>O1</v>
      </c>
      <c r="C258" s="5" t="str">
        <f>IF(LEFT(IndicatorsTable[[#This Row],[OS_NB_CODE]],1)="O","Overall",IF(LEFT(IndicatorsTable[[#This Row],[OS_NB_CODE]],1)="S","Subindicator",IF(IndicatorsTable[[#This Row],[IFMAIN]] ="Main","Main",IF(LEFT(IndicatorsTable[[#This Row],[OS_NB_CODE]],1)="C","Context",""))))</f>
        <v>Overall</v>
      </c>
      <c r="D258" s="6" t="s">
        <v>774</v>
      </c>
      <c r="E258" s="6" t="str">
        <f>IF(IndicatorsTable[[#This Row],[OS_NB_CODE]]="O1",VLOOKUP(IndicatorsTable[[#This Row],[POLICY_CODE]],Table7[#All],2,FALSE),"")</f>
        <v>Adequate and employment oriented social security systems</v>
      </c>
      <c r="F258" s="6" t="str">
        <f>IF(IndicatorsTable[[#This Row],[OS_NB_CODE]]="O1",VLOOKUP(IndicatorsTable[[#This Row],[POLICY_CODE]],Table7[#All],3,FALSE),"")</f>
        <v>Make work pay</v>
      </c>
      <c r="G258" s="6" t="s">
        <v>1194</v>
      </c>
      <c r="H258" s="6"/>
      <c r="I258" s="6" t="str">
        <f>IndicatorsTable[[#This Row],[INDICATOR_CODE]]&amp;"."&amp;IndicatorsTable[[#This Row],[SUBPOLICY_CODE]]</f>
        <v>PA4.2.O1.</v>
      </c>
      <c r="J258" s="6" t="s">
        <v>1195</v>
      </c>
      <c r="K258" s="6" t="s">
        <v>70</v>
      </c>
      <c r="L258" s="7">
        <f t="shared" si="6"/>
        <v>257</v>
      </c>
      <c r="M258" s="6" t="s">
        <v>71</v>
      </c>
      <c r="N258" s="7">
        <f t="shared" si="7"/>
        <v>257</v>
      </c>
      <c r="O258" s="6">
        <v>4</v>
      </c>
      <c r="P258" s="6" t="s">
        <v>72</v>
      </c>
      <c r="Q258" s="6" t="s">
        <v>1196</v>
      </c>
      <c r="R258" s="6" t="s">
        <v>1197</v>
      </c>
      <c r="S258" s="6" t="s">
        <v>1198</v>
      </c>
      <c r="T258" s="6" t="s">
        <v>1199</v>
      </c>
      <c r="U258" s="50" t="s">
        <v>1200</v>
      </c>
      <c r="V258" s="6"/>
      <c r="W258" s="52"/>
      <c r="X258" s="6"/>
      <c r="Y258" s="6" t="s">
        <v>232</v>
      </c>
      <c r="Z258" s="8"/>
      <c r="AA258" s="6" t="s">
        <v>1201</v>
      </c>
      <c r="AB258" s="6" t="s">
        <v>79</v>
      </c>
      <c r="AC258" s="6" t="s">
        <v>80</v>
      </c>
      <c r="AD258" s="6" t="s">
        <v>81</v>
      </c>
      <c r="AE258" s="6"/>
      <c r="AF258" s="6">
        <v>-3</v>
      </c>
      <c r="AG258" s="6" t="s">
        <v>1136</v>
      </c>
      <c r="AH258" s="6"/>
      <c r="AI258" s="6"/>
      <c r="AJ258" s="6"/>
      <c r="AK258" s="1"/>
      <c r="AL258"/>
      <c r="AM258" s="1">
        <v>1</v>
      </c>
      <c r="AN258" s="1" t="e">
        <f>VLOOKUP(S258,'breaks 2014'!$C$19:$H$317,3,FALSE)</f>
        <v>#N/A</v>
      </c>
      <c r="AO258" s="1"/>
      <c r="AP258" s="1"/>
      <c r="AQ258" s="6" t="s">
        <v>1202</v>
      </c>
      <c r="AR258" s="6" t="s">
        <v>84</v>
      </c>
      <c r="AS258" s="6"/>
      <c r="AT258" s="6"/>
      <c r="AU258" s="6"/>
      <c r="AV258" s="6"/>
      <c r="AW258" s="6"/>
      <c r="AX258" s="6"/>
      <c r="AY258" s="6"/>
      <c r="BQ258" s="100"/>
    </row>
    <row r="259" spans="1:69" ht="11.25" customHeight="1" x14ac:dyDescent="0.2">
      <c r="A259" s="4" t="str">
        <f>LEFT(IndicatorsTable[[#This Row],[INDICATOR_CODE]],IF(ISERROR(FIND(".",IndicatorsTable[[#This Row],[INDICATOR_CODE]],6)),FIND(".",IndicatorsTable[[#This Row],[INDICATOR_CODE]]),FIND(".",IndicatorsTable[[#This Row],[INDICATOR_CODE]],6))-1)</f>
        <v>PA4.2</v>
      </c>
      <c r="B259" s="5" t="str">
        <f>RIGHT(IndicatorsTable[[#This Row],[INDICATOR_CODE]],LEN(IndicatorsTable[[#This Row],[INDICATOR_CODE]])-IF(ISERROR(FIND(".",IndicatorsTable[[#This Row],[INDICATOR_CODE]],6)),FIND(".",IndicatorsTable[[#This Row],[INDICATOR_CODE]]),FIND(".",IndicatorsTable[[#This Row],[INDICATOR_CODE]],6)))</f>
        <v>S1</v>
      </c>
      <c r="C259" s="5" t="str">
        <f>IF(LEFT(IndicatorsTable[[#This Row],[OS_NB_CODE]],1)="O","Overall",IF(LEFT(IndicatorsTable[[#This Row],[OS_NB_CODE]],1)="S","Subindicator",IF(IndicatorsTable[[#This Row],[IFMAIN]] ="Main","Main",IF(LEFT(IndicatorsTable[[#This Row],[OS_NB_CODE]],1)="C","Context",""))))</f>
        <v>Subindicator</v>
      </c>
      <c r="D259" s="6" t="s">
        <v>89</v>
      </c>
      <c r="E259" s="6" t="str">
        <f>IF(IndicatorsTable[[#This Row],[OS_NB_CODE]]="O1",VLOOKUP(IndicatorsTable[[#This Row],[POLICY_CODE]],Table7[#All],2,FALSE),"")</f>
        <v/>
      </c>
      <c r="F259" s="6" t="str">
        <f>IF(IndicatorsTable[[#This Row],[OS_NB_CODE]]="O1",VLOOKUP(IndicatorsTable[[#This Row],[POLICY_CODE]],Table7[#All],3,FALSE),"")</f>
        <v/>
      </c>
      <c r="G259" s="6" t="s">
        <v>1203</v>
      </c>
      <c r="H259" s="6"/>
      <c r="I259" s="6" t="str">
        <f>IndicatorsTable[[#This Row],[INDICATOR_CODE]]&amp;"."&amp;IndicatorsTable[[#This Row],[SUBPOLICY_CODE]]</f>
        <v>PA4.2.S1.</v>
      </c>
      <c r="J259" s="6"/>
      <c r="K259" s="6"/>
      <c r="L259" s="7">
        <f t="shared" si="6"/>
        <v>258</v>
      </c>
      <c r="M259" s="6" t="s">
        <v>71</v>
      </c>
      <c r="N259" s="7">
        <f t="shared" si="7"/>
        <v>258</v>
      </c>
      <c r="O259" s="6">
        <v>4</v>
      </c>
      <c r="P259" s="6" t="s">
        <v>72</v>
      </c>
      <c r="Q259" s="6" t="s">
        <v>1204</v>
      </c>
      <c r="R259" s="6" t="s">
        <v>1205</v>
      </c>
      <c r="S259" s="6" t="s">
        <v>1204</v>
      </c>
      <c r="T259" s="6" t="s">
        <v>1204</v>
      </c>
      <c r="U259" s="50" t="s">
        <v>1206</v>
      </c>
      <c r="V259" s="6"/>
      <c r="W259" s="52"/>
      <c r="X259" s="6"/>
      <c r="Y259" s="6" t="s">
        <v>232</v>
      </c>
      <c r="Z259" s="8" t="s">
        <v>77</v>
      </c>
      <c r="AA259" s="6" t="s">
        <v>1207</v>
      </c>
      <c r="AB259" s="6" t="s">
        <v>79</v>
      </c>
      <c r="AC259" s="6" t="s">
        <v>80</v>
      </c>
      <c r="AD259" s="6" t="s">
        <v>81</v>
      </c>
      <c r="AE259" s="6"/>
      <c r="AF259" s="6">
        <v>-3</v>
      </c>
      <c r="AG259" s="6" t="s">
        <v>629</v>
      </c>
      <c r="AH259" s="6"/>
      <c r="AI259" s="6"/>
      <c r="AJ259" s="6"/>
      <c r="AK259" s="1"/>
      <c r="AL259" t="s">
        <v>1121</v>
      </c>
      <c r="AM259" s="1">
        <v>1</v>
      </c>
      <c r="AN259" s="1" t="e">
        <f>VLOOKUP(S259,'breaks 2014'!$C$19:$H$317,3,FALSE)</f>
        <v>#N/A</v>
      </c>
      <c r="AO259" s="1"/>
      <c r="AP259" s="1"/>
      <c r="AQ259" s="6" t="s">
        <v>1208</v>
      </c>
      <c r="AR259" s="6" t="s">
        <v>84</v>
      </c>
      <c r="AS259" s="6" t="s">
        <v>85</v>
      </c>
      <c r="AT259" s="6" t="s">
        <v>576</v>
      </c>
      <c r="AU259" s="6" t="s">
        <v>1209</v>
      </c>
      <c r="AV259" s="6"/>
      <c r="AW259" s="6"/>
      <c r="AX259" s="6"/>
      <c r="AY259" s="6"/>
      <c r="BQ259" s="100"/>
    </row>
    <row r="260" spans="1:69" ht="11.25" customHeight="1" x14ac:dyDescent="0.2">
      <c r="A260" s="4" t="str">
        <f>LEFT(IndicatorsTable[[#This Row],[INDICATOR_CODE]],IF(ISERROR(FIND(".",IndicatorsTable[[#This Row],[INDICATOR_CODE]],6)),FIND(".",IndicatorsTable[[#This Row],[INDICATOR_CODE]]),FIND(".",IndicatorsTable[[#This Row],[INDICATOR_CODE]],6))-1)</f>
        <v>PA4.2</v>
      </c>
      <c r="B260" s="5" t="str">
        <f>RIGHT(IndicatorsTable[[#This Row],[INDICATOR_CODE]],LEN(IndicatorsTable[[#This Row],[INDICATOR_CODE]])-IF(ISERROR(FIND(".",IndicatorsTable[[#This Row],[INDICATOR_CODE]],6)),FIND(".",IndicatorsTable[[#This Row],[INDICATOR_CODE]]),FIND(".",IndicatorsTable[[#This Row],[INDICATOR_CODE]],6)))</f>
        <v>S2</v>
      </c>
      <c r="C260" s="5" t="str">
        <f>IF(LEFT(IndicatorsTable[[#This Row],[OS_NB_CODE]],1)="O","Overall",IF(LEFT(IndicatorsTable[[#This Row],[OS_NB_CODE]],1)="S","Subindicator",IF(IndicatorsTable[[#This Row],[IFMAIN]] ="Main","Main",IF(LEFT(IndicatorsTable[[#This Row],[OS_NB_CODE]],1)="C","Context",""))))</f>
        <v>Subindicator</v>
      </c>
      <c r="D260" s="6" t="s">
        <v>774</v>
      </c>
      <c r="E260" s="6" t="str">
        <f>IF(IndicatorsTable[[#This Row],[OS_NB_CODE]]="O1",VLOOKUP(IndicatorsTable[[#This Row],[POLICY_CODE]],Table7[#All],2,FALSE),"")</f>
        <v/>
      </c>
      <c r="F260" s="6" t="str">
        <f>IF(IndicatorsTable[[#This Row],[OS_NB_CODE]]="O1",VLOOKUP(IndicatorsTable[[#This Row],[POLICY_CODE]],Table7[#All],3,FALSE),"")</f>
        <v/>
      </c>
      <c r="G260" s="6" t="s">
        <v>1210</v>
      </c>
      <c r="H260" s="6"/>
      <c r="I260" s="6" t="str">
        <f>IndicatorsTable[[#This Row],[INDICATOR_CODE]]&amp;"."&amp;IndicatorsTable[[#This Row],[SUBPOLICY_CODE]]</f>
        <v>PA4.2.S2.</v>
      </c>
      <c r="J260" s="6"/>
      <c r="K260" s="6"/>
      <c r="L260" s="7">
        <f t="shared" si="6"/>
        <v>259</v>
      </c>
      <c r="M260" s="6" t="s">
        <v>71</v>
      </c>
      <c r="N260" s="7">
        <f t="shared" si="7"/>
        <v>259</v>
      </c>
      <c r="O260" s="6">
        <v>4</v>
      </c>
      <c r="P260" s="6" t="s">
        <v>72</v>
      </c>
      <c r="Q260" s="6" t="s">
        <v>1211</v>
      </c>
      <c r="R260" s="6" t="s">
        <v>1212</v>
      </c>
      <c r="S260" s="6" t="s">
        <v>1213</v>
      </c>
      <c r="T260" s="6" t="s">
        <v>1213</v>
      </c>
      <c r="U260" s="50" t="s">
        <v>1214</v>
      </c>
      <c r="V260" s="6"/>
      <c r="W260" s="52"/>
      <c r="X260" s="6"/>
      <c r="Y260" s="6" t="s">
        <v>232</v>
      </c>
      <c r="Z260" s="8" t="s">
        <v>77</v>
      </c>
      <c r="AA260" s="6" t="s">
        <v>1215</v>
      </c>
      <c r="AB260" s="6" t="s">
        <v>79</v>
      </c>
      <c r="AC260" s="6" t="s">
        <v>80</v>
      </c>
      <c r="AD260" s="6" t="s">
        <v>81</v>
      </c>
      <c r="AE260" s="6"/>
      <c r="AF260" s="6">
        <v>-3</v>
      </c>
      <c r="AG260" s="6" t="s">
        <v>1136</v>
      </c>
      <c r="AH260" s="6"/>
      <c r="AI260" s="6"/>
      <c r="AJ260" s="6"/>
      <c r="AK260" s="1"/>
      <c r="AL260"/>
      <c r="AM260" s="1">
        <v>1</v>
      </c>
      <c r="AN260" s="1" t="e">
        <f>VLOOKUP(S260,'breaks 2014'!$C$19:$H$317,3,FALSE)</f>
        <v>#N/A</v>
      </c>
      <c r="AO260" s="1" t="s">
        <v>1137</v>
      </c>
      <c r="AP260" s="1" t="s">
        <v>1060</v>
      </c>
      <c r="AQ260" s="6" t="s">
        <v>1216</v>
      </c>
      <c r="AR260" s="6" t="s">
        <v>143</v>
      </c>
      <c r="AS260" s="6" t="s">
        <v>1217</v>
      </c>
      <c r="AT260" s="6"/>
      <c r="AU260" s="6"/>
      <c r="AV260" s="6"/>
      <c r="AW260" s="6"/>
      <c r="AX260" s="6"/>
      <c r="AY260" s="6"/>
      <c r="BQ260" s="100"/>
    </row>
    <row r="261" spans="1:69" ht="11.25" customHeight="1" x14ac:dyDescent="0.2">
      <c r="A261" s="4" t="str">
        <f>LEFT(IndicatorsTable[[#This Row],[INDICATOR_CODE]],IF(ISERROR(FIND(".",IndicatorsTable[[#This Row],[INDICATOR_CODE]],6)),FIND(".",IndicatorsTable[[#This Row],[INDICATOR_CODE]]),FIND(".",IndicatorsTable[[#This Row],[INDICATOR_CODE]],6))-1)</f>
        <v>PA4.2</v>
      </c>
      <c r="B261" s="5" t="str">
        <f>RIGHT(IndicatorsTable[[#This Row],[INDICATOR_CODE]],LEN(IndicatorsTable[[#This Row],[INDICATOR_CODE]])-IF(ISERROR(FIND(".",IndicatorsTable[[#This Row],[INDICATOR_CODE]],6)),FIND(".",IndicatorsTable[[#This Row],[INDICATOR_CODE]]),FIND(".",IndicatorsTable[[#This Row],[INDICATOR_CODE]],6)))</f>
        <v>S3</v>
      </c>
      <c r="C261" s="5" t="str">
        <f>IF(LEFT(IndicatorsTable[[#This Row],[OS_NB_CODE]],1)="O","Overall",IF(LEFT(IndicatorsTable[[#This Row],[OS_NB_CODE]],1)="S","Subindicator",IF(IndicatorsTable[[#This Row],[IFMAIN]] ="Main","Main",IF(LEFT(IndicatorsTable[[#This Row],[OS_NB_CODE]],1)="C","Context",""))))</f>
        <v>Subindicator</v>
      </c>
      <c r="D261" s="6" t="s">
        <v>89</v>
      </c>
      <c r="E261" s="6" t="str">
        <f>IF(IndicatorsTable[[#This Row],[OS_NB_CODE]]="O1",VLOOKUP(IndicatorsTable[[#This Row],[POLICY_CODE]],Table7[#All],2,FALSE),"")</f>
        <v/>
      </c>
      <c r="F261" s="6" t="str">
        <f>IF(IndicatorsTable[[#This Row],[OS_NB_CODE]]="O1",VLOOKUP(IndicatorsTable[[#This Row],[POLICY_CODE]],Table7[#All],3,FALSE),"")</f>
        <v/>
      </c>
      <c r="G261" s="6" t="s">
        <v>1218</v>
      </c>
      <c r="H261" s="6" t="s">
        <v>227</v>
      </c>
      <c r="I261" s="6" t="str">
        <f>IndicatorsTable[[#This Row],[INDICATOR_CODE]]&amp;"."&amp;IndicatorsTable[[#This Row],[SUBPOLICY_CODE]]</f>
        <v>PA4.2.S3.T</v>
      </c>
      <c r="J261" s="6"/>
      <c r="K261" s="6"/>
      <c r="L261" s="7">
        <f t="shared" si="6"/>
        <v>260</v>
      </c>
      <c r="M261" s="6" t="s">
        <v>71</v>
      </c>
      <c r="N261" s="7">
        <f t="shared" si="7"/>
        <v>260</v>
      </c>
      <c r="O261" s="6">
        <v>4</v>
      </c>
      <c r="P261" s="6" t="s">
        <v>72</v>
      </c>
      <c r="Q261" s="6" t="s">
        <v>1219</v>
      </c>
      <c r="R261" s="6" t="s">
        <v>1220</v>
      </c>
      <c r="S261" s="6" t="s">
        <v>1221</v>
      </c>
      <c r="T261" s="6" t="s">
        <v>1221</v>
      </c>
      <c r="U261" s="50" t="s">
        <v>1222</v>
      </c>
      <c r="V261" s="6"/>
      <c r="W261" s="52"/>
      <c r="X261" s="6"/>
      <c r="Y261" s="6" t="s">
        <v>77</v>
      </c>
      <c r="Z261" s="8" t="s">
        <v>232</v>
      </c>
      <c r="AA261" s="6" t="s">
        <v>79</v>
      </c>
      <c r="AB261" s="6" t="s">
        <v>79</v>
      </c>
      <c r="AC261" s="6" t="s">
        <v>80</v>
      </c>
      <c r="AD261" s="6" t="s">
        <v>81</v>
      </c>
      <c r="AE261" s="6"/>
      <c r="AF261" s="6">
        <v>-3</v>
      </c>
      <c r="AG261" s="6" t="s">
        <v>629</v>
      </c>
      <c r="AH261" s="6"/>
      <c r="AI261" s="6"/>
      <c r="AJ261" s="6"/>
      <c r="AK261" s="1"/>
      <c r="AM261" s="1">
        <v>1</v>
      </c>
      <c r="AN261" s="1" t="e">
        <f>VLOOKUP(S261,'breaks 2014'!$C$19:$H$317,3,FALSE)</f>
        <v>#N/A</v>
      </c>
      <c r="AO261" s="1"/>
      <c r="AP261" s="1"/>
      <c r="AQ261" s="6" t="s">
        <v>1223</v>
      </c>
      <c r="AR261" s="6" t="s">
        <v>143</v>
      </c>
      <c r="AS261" s="6"/>
      <c r="AT261" s="6"/>
      <c r="AU261" s="6"/>
      <c r="AV261" s="6"/>
      <c r="AW261" s="6"/>
      <c r="AX261" s="6"/>
      <c r="AY261" s="6"/>
      <c r="AZ261" t="s">
        <v>1223</v>
      </c>
      <c r="BA261" t="s">
        <v>84</v>
      </c>
      <c r="BB261" t="s">
        <v>1224</v>
      </c>
      <c r="BC261" t="s">
        <v>1225</v>
      </c>
      <c r="BD261" t="s">
        <v>1226</v>
      </c>
      <c r="BE261" t="s">
        <v>1227</v>
      </c>
      <c r="BQ261" s="100"/>
    </row>
    <row r="262" spans="1:69" ht="11.25" customHeight="1" x14ac:dyDescent="0.2">
      <c r="A262" s="4" t="str">
        <f>LEFT(IndicatorsTable[[#This Row],[INDICATOR_CODE]],IF(ISERROR(FIND(".",IndicatorsTable[[#This Row],[INDICATOR_CODE]],6)),FIND(".",IndicatorsTable[[#This Row],[INDICATOR_CODE]]),FIND(".",IndicatorsTable[[#This Row],[INDICATOR_CODE]],6))-1)</f>
        <v>PA4.2</v>
      </c>
      <c r="B262" s="5" t="str">
        <f>RIGHT(IndicatorsTable[[#This Row],[INDICATOR_CODE]],LEN(IndicatorsTable[[#This Row],[INDICATOR_CODE]])-IF(ISERROR(FIND(".",IndicatorsTable[[#This Row],[INDICATOR_CODE]],6)),FIND(".",IndicatorsTable[[#This Row],[INDICATOR_CODE]]),FIND(".",IndicatorsTable[[#This Row],[INDICATOR_CODE]],6)))</f>
        <v>S4</v>
      </c>
      <c r="C262" s="5" t="str">
        <f>IF(LEFT(IndicatorsTable[[#This Row],[OS_NB_CODE]],1)="O","Overall",IF(LEFT(IndicatorsTable[[#This Row],[OS_NB_CODE]],1)="S","Subindicator",IF(IndicatorsTable[[#This Row],[IFMAIN]] ="Main","Main",IF(LEFT(IndicatorsTable[[#This Row],[OS_NB_CODE]],1)="C","Context",""))))</f>
        <v>Subindicator</v>
      </c>
      <c r="D262" s="6" t="s">
        <v>774</v>
      </c>
      <c r="E262" s="6" t="str">
        <f>IF(IndicatorsTable[[#This Row],[OS_NB_CODE]]="O1",VLOOKUP(IndicatorsTable[[#This Row],[POLICY_CODE]],Table7[#All],2,FALSE),"")</f>
        <v/>
      </c>
      <c r="F262" s="6" t="str">
        <f>IF(IndicatorsTable[[#This Row],[OS_NB_CODE]]="O1",VLOOKUP(IndicatorsTable[[#This Row],[POLICY_CODE]],Table7[#All],3,FALSE),"")</f>
        <v/>
      </c>
      <c r="G262" s="6" t="s">
        <v>1228</v>
      </c>
      <c r="H262" s="6"/>
      <c r="I262" s="6" t="str">
        <f>IndicatorsTable[[#This Row],[INDICATOR_CODE]]&amp;"."&amp;IndicatorsTable[[#This Row],[SUBPOLICY_CODE]]</f>
        <v>PA4.2.S4.</v>
      </c>
      <c r="J262" s="6"/>
      <c r="K262" s="6"/>
      <c r="L262" s="7">
        <f t="shared" si="6"/>
        <v>261</v>
      </c>
      <c r="M262" s="6" t="s">
        <v>71</v>
      </c>
      <c r="N262" s="7">
        <f t="shared" si="7"/>
        <v>261</v>
      </c>
      <c r="O262" s="6">
        <v>4</v>
      </c>
      <c r="P262" s="6" t="s">
        <v>72</v>
      </c>
      <c r="Q262" s="6" t="s">
        <v>1229</v>
      </c>
      <c r="R262" s="6"/>
      <c r="S262" s="6" t="s">
        <v>1230</v>
      </c>
      <c r="T262" s="6" t="s">
        <v>1231</v>
      </c>
      <c r="U262" s="50" t="s">
        <v>1232</v>
      </c>
      <c r="V262" s="6"/>
      <c r="W262" s="52"/>
      <c r="X262" s="6"/>
      <c r="Y262" s="6" t="s">
        <v>232</v>
      </c>
      <c r="Z262" s="8" t="s">
        <v>77</v>
      </c>
      <c r="AA262" s="6" t="s">
        <v>1201</v>
      </c>
      <c r="AB262" s="6" t="s">
        <v>79</v>
      </c>
      <c r="AC262" s="6" t="s">
        <v>80</v>
      </c>
      <c r="AD262" s="6" t="s">
        <v>81</v>
      </c>
      <c r="AE262" s="6"/>
      <c r="AF262" s="6">
        <v>-3</v>
      </c>
      <c r="AG262" s="6" t="s">
        <v>1136</v>
      </c>
      <c r="AH262" s="6"/>
      <c r="AI262" s="6"/>
      <c r="AJ262" s="6"/>
      <c r="AK262" s="1"/>
      <c r="AL262"/>
      <c r="AM262" s="1">
        <v>1</v>
      </c>
      <c r="AN262" s="1" t="e">
        <f>VLOOKUP(S262,'breaks 2014'!$C$19:$H$317,3,FALSE)</f>
        <v>#N/A</v>
      </c>
      <c r="AO262" s="1"/>
      <c r="AP262" s="1"/>
      <c r="AQ262" s="6" t="s">
        <v>1233</v>
      </c>
      <c r="AR262" s="6" t="s">
        <v>143</v>
      </c>
      <c r="AS262" s="6" t="s">
        <v>1234</v>
      </c>
      <c r="AT262" s="6"/>
      <c r="AU262" s="6"/>
      <c r="AV262" s="6"/>
      <c r="AW262" s="6"/>
      <c r="AX262" s="6"/>
      <c r="AY262" s="6"/>
      <c r="BQ262" s="100"/>
    </row>
    <row r="263" spans="1:69" ht="11.25" customHeight="1" x14ac:dyDescent="0.2">
      <c r="A263" s="4" t="str">
        <f>LEFT(IndicatorsTable[[#This Row],[INDICATOR_CODE]],IF(ISERROR(FIND(".",IndicatorsTable[[#This Row],[INDICATOR_CODE]],6)),FIND(".",IndicatorsTable[[#This Row],[INDICATOR_CODE]]),FIND(".",IndicatorsTable[[#This Row],[INDICATOR_CODE]],6))-1)</f>
        <v>PA4.2</v>
      </c>
      <c r="B263" s="5" t="str">
        <f>RIGHT(IndicatorsTable[[#This Row],[INDICATOR_CODE]],LEN(IndicatorsTable[[#This Row],[INDICATOR_CODE]])-IF(ISERROR(FIND(".",IndicatorsTable[[#This Row],[INDICATOR_CODE]],6)),FIND(".",IndicatorsTable[[#This Row],[INDICATOR_CODE]]),FIND(".",IndicatorsTable[[#This Row],[INDICATOR_CODE]],6)))</f>
        <v>S5</v>
      </c>
      <c r="C263" s="5" t="str">
        <f>IF(LEFT(IndicatorsTable[[#This Row],[OS_NB_CODE]],1)="O","Overall",IF(LEFT(IndicatorsTable[[#This Row],[OS_NB_CODE]],1)="S","Subindicator",IF(IndicatorsTable[[#This Row],[IFMAIN]] ="Main","Main",IF(LEFT(IndicatorsTable[[#This Row],[OS_NB_CODE]],1)="C","Context",""))))</f>
        <v>Subindicator</v>
      </c>
      <c r="D263" s="6" t="s">
        <v>774</v>
      </c>
      <c r="E263" s="6" t="str">
        <f>IF(IndicatorsTable[[#This Row],[OS_NB_CODE]]="O1",VLOOKUP(IndicatorsTable[[#This Row],[POLICY_CODE]],Table7[#All],2,FALSE),"")</f>
        <v/>
      </c>
      <c r="F263" s="6" t="str">
        <f>IF(IndicatorsTable[[#This Row],[OS_NB_CODE]]="O1",VLOOKUP(IndicatorsTable[[#This Row],[POLICY_CODE]],Table7[#All],3,FALSE),"")</f>
        <v/>
      </c>
      <c r="G263" s="6" t="s">
        <v>1235</v>
      </c>
      <c r="H263" s="6"/>
      <c r="I263" s="6" t="str">
        <f>IndicatorsTable[[#This Row],[INDICATOR_CODE]]&amp;"."&amp;IndicatorsTable[[#This Row],[SUBPOLICY_CODE]]</f>
        <v>PA4.2.S5.</v>
      </c>
      <c r="J263" s="6"/>
      <c r="K263" s="6"/>
      <c r="L263" s="7">
        <f t="shared" ref="L263:L326" si="8">L262+1</f>
        <v>262</v>
      </c>
      <c r="M263" s="6" t="s">
        <v>71</v>
      </c>
      <c r="N263" s="7">
        <f t="shared" ref="N263:N326" si="9">N262+1</f>
        <v>262</v>
      </c>
      <c r="O263" s="6">
        <v>4</v>
      </c>
      <c r="P263" s="6" t="s">
        <v>72</v>
      </c>
      <c r="Q263" s="6" t="s">
        <v>1236</v>
      </c>
      <c r="R263" s="6" t="s">
        <v>1237</v>
      </c>
      <c r="S263" s="6" t="s">
        <v>1236</v>
      </c>
      <c r="T263" s="6" t="s">
        <v>1238</v>
      </c>
      <c r="U263" s="50" t="s">
        <v>1239</v>
      </c>
      <c r="V263" s="6"/>
      <c r="W263" s="52"/>
      <c r="X263" s="6"/>
      <c r="Y263" s="6" t="s">
        <v>232</v>
      </c>
      <c r="Z263" s="8" t="s">
        <v>77</v>
      </c>
      <c r="AA263" s="6" t="s">
        <v>1215</v>
      </c>
      <c r="AB263" s="6" t="s">
        <v>79</v>
      </c>
      <c r="AC263" s="6" t="s">
        <v>80</v>
      </c>
      <c r="AD263" s="6" t="s">
        <v>81</v>
      </c>
      <c r="AE263" s="6"/>
      <c r="AF263" s="6">
        <v>-3</v>
      </c>
      <c r="AG263" s="6" t="s">
        <v>1136</v>
      </c>
      <c r="AH263" s="6"/>
      <c r="AI263" s="6"/>
      <c r="AJ263" s="6"/>
      <c r="AK263" s="1"/>
      <c r="AL263"/>
      <c r="AM263" s="1">
        <v>1</v>
      </c>
      <c r="AN263" s="1" t="e">
        <f>VLOOKUP(S263,'breaks 2014'!$C$19:$H$317,3,FALSE)</f>
        <v>#N/A</v>
      </c>
      <c r="AO263" s="1"/>
      <c r="AP263" s="1"/>
      <c r="AQ263" s="6" t="s">
        <v>1233</v>
      </c>
      <c r="AR263" s="6" t="s">
        <v>143</v>
      </c>
      <c r="AS263" s="6" t="s">
        <v>1240</v>
      </c>
      <c r="AT263" s="6"/>
      <c r="AU263" s="6"/>
      <c r="AV263" s="6"/>
      <c r="AW263" s="6"/>
      <c r="AX263" s="6"/>
      <c r="AY263" s="6"/>
      <c r="BQ263" s="100"/>
    </row>
    <row r="264" spans="1:69" ht="11.25" customHeight="1" x14ac:dyDescent="0.2">
      <c r="A264" s="4" t="str">
        <f>LEFT(IndicatorsTable[[#This Row],[INDICATOR_CODE]],IF(ISERROR(FIND(".",IndicatorsTable[[#This Row],[INDICATOR_CODE]],6)),FIND(".",IndicatorsTable[[#This Row],[INDICATOR_CODE]]),FIND(".",IndicatorsTable[[#This Row],[INDICATOR_CODE]],6))-1)</f>
        <v>PA4.2</v>
      </c>
      <c r="B264" s="5" t="str">
        <f>RIGHT(IndicatorsTable[[#This Row],[INDICATOR_CODE]],LEN(IndicatorsTable[[#This Row],[INDICATOR_CODE]])-IF(ISERROR(FIND(".",IndicatorsTable[[#This Row],[INDICATOR_CODE]],6)),FIND(".",IndicatorsTable[[#This Row],[INDICATOR_CODE]]),FIND(".",IndicatorsTable[[#This Row],[INDICATOR_CODE]],6)))</f>
        <v>S6</v>
      </c>
      <c r="C264" s="5" t="str">
        <f>IF(LEFT(IndicatorsTable[[#This Row],[OS_NB_CODE]],1)="O","Overall",IF(LEFT(IndicatorsTable[[#This Row],[OS_NB_CODE]],1)="S","Subindicator",IF(IndicatorsTable[[#This Row],[IFMAIN]] ="Main","Main",IF(LEFT(IndicatorsTable[[#This Row],[OS_NB_CODE]],1)="C","Context",""))))</f>
        <v>Subindicator</v>
      </c>
      <c r="D264" s="6"/>
      <c r="E264" s="6" t="str">
        <f>IF(IndicatorsTable[[#This Row],[OS_NB_CODE]]="O1",VLOOKUP(IndicatorsTable[[#This Row],[POLICY_CODE]],Table7[#All],2,FALSE),"")</f>
        <v/>
      </c>
      <c r="F264" s="6" t="str">
        <f>IF(IndicatorsTable[[#This Row],[OS_NB_CODE]]="O1",VLOOKUP(IndicatorsTable[[#This Row],[POLICY_CODE]],Table7[#All],3,FALSE),"")</f>
        <v/>
      </c>
      <c r="G264" s="6" t="s">
        <v>1241</v>
      </c>
      <c r="H264" s="6"/>
      <c r="I264" s="6" t="str">
        <f>IndicatorsTable[[#This Row],[INDICATOR_CODE]]&amp;"."&amp;IndicatorsTable[[#This Row],[SUBPOLICY_CODE]]</f>
        <v>PA4.2.S6.</v>
      </c>
      <c r="J264" s="6"/>
      <c r="K264" s="6"/>
      <c r="L264" s="7">
        <f t="shared" si="8"/>
        <v>263</v>
      </c>
      <c r="M264" s="6"/>
      <c r="N264" s="7">
        <f t="shared" si="9"/>
        <v>263</v>
      </c>
      <c r="O264" s="6">
        <v>4</v>
      </c>
      <c r="P264" s="6"/>
      <c r="Q264" s="6" t="s">
        <v>1242</v>
      </c>
      <c r="R264" s="6"/>
      <c r="S264" s="6" t="s">
        <v>1242</v>
      </c>
      <c r="T264" s="6" t="s">
        <v>1242</v>
      </c>
      <c r="U264" s="50"/>
      <c r="V264" s="6"/>
      <c r="W264" s="52"/>
      <c r="X264" s="6"/>
      <c r="Y264" s="6" t="s">
        <v>232</v>
      </c>
      <c r="Z264" s="8" t="s">
        <v>77</v>
      </c>
      <c r="AA264" s="6"/>
      <c r="AB264" s="6"/>
      <c r="AC264" s="6"/>
      <c r="AD264" s="6" t="s">
        <v>81</v>
      </c>
      <c r="AE264" s="6"/>
      <c r="AF264" s="51">
        <v>-3</v>
      </c>
      <c r="AG264" s="6" t="s">
        <v>1243</v>
      </c>
      <c r="AH264" s="6"/>
      <c r="AI264" s="6"/>
      <c r="AJ264" s="6"/>
      <c r="AK264" s="1"/>
      <c r="AL264"/>
      <c r="AM264" s="1">
        <v>1</v>
      </c>
      <c r="AN264" s="1" t="e">
        <f>VLOOKUP(S264,'breaks 2014'!$C$19:$H$317,3,FALSE)</f>
        <v>#N/A</v>
      </c>
      <c r="AO264" s="1"/>
      <c r="AP264" s="1"/>
      <c r="AQ264" s="6"/>
      <c r="AR264" s="6"/>
      <c r="AS264" s="6"/>
      <c r="AT264" s="6"/>
      <c r="AU264" s="6"/>
      <c r="AV264" s="6"/>
      <c r="AW264" s="6"/>
      <c r="AX264" s="6"/>
      <c r="AY264" s="6"/>
      <c r="BQ264" s="100"/>
    </row>
    <row r="265" spans="1:69" ht="11.25" customHeight="1" x14ac:dyDescent="0.2">
      <c r="A265" s="4" t="str">
        <f>LEFT(IndicatorsTable[[#This Row],[INDICATOR_CODE]],IF(ISERROR(FIND(".",IndicatorsTable[[#This Row],[INDICATOR_CODE]],6)),FIND(".",IndicatorsTable[[#This Row],[INDICATOR_CODE]]),FIND(".",IndicatorsTable[[#This Row],[INDICATOR_CODE]],6))-1)</f>
        <v>PA5</v>
      </c>
      <c r="B265" s="5" t="str">
        <f>RIGHT(IndicatorsTable[[#This Row],[INDICATOR_CODE]],LEN(IndicatorsTable[[#This Row],[INDICATOR_CODE]])-IF(ISERROR(FIND(".",IndicatorsTable[[#This Row],[INDICATOR_CODE]],6)),FIND(".",IndicatorsTable[[#This Row],[INDICATOR_CODE]]),FIND(".",IndicatorsTable[[#This Row],[INDICATOR_CODE]],6)))</f>
        <v>O1</v>
      </c>
      <c r="C265" s="5" t="str">
        <f>IF(LEFT(IndicatorsTable[[#This Row],[OS_NB_CODE]],1)="O","Overall",IF(LEFT(IndicatorsTable[[#This Row],[OS_NB_CODE]],1)="S","Subindicator",IF(IndicatorsTable[[#This Row],[IFMAIN]] ="Main","Main",IF(LEFT(IndicatorsTable[[#This Row],[OS_NB_CODE]],1)="C","Context",""))))</f>
        <v>Overall</v>
      </c>
      <c r="D265" s="6" t="s">
        <v>89</v>
      </c>
      <c r="E265" s="6" t="str">
        <f>IF(IndicatorsTable[[#This Row],[OS_NB_CODE]]="O1",VLOOKUP(IndicatorsTable[[#This Row],[POLICY_CODE]],Table7[#All],2,FALSE),"")</f>
        <v>Work-life balance</v>
      </c>
      <c r="F265" s="6" t="str">
        <f>IF(IndicatorsTable[[#This Row],[OS_NB_CODE]]="O1",VLOOKUP(IndicatorsTable[[#This Row],[POLICY_CODE]],Table7[#All],3,FALSE),"")</f>
        <v>Work-life balance</v>
      </c>
      <c r="G265" s="6" t="s">
        <v>1244</v>
      </c>
      <c r="H265" s="6"/>
      <c r="I265" s="6" t="str">
        <f>IndicatorsTable[[#This Row],[INDICATOR_CODE]]&amp;"."&amp;IndicatorsTable[[#This Row],[SUBPOLICY_CODE]]</f>
        <v>PA5.O1.</v>
      </c>
      <c r="J265" s="6">
        <v>5</v>
      </c>
      <c r="K265" s="6" t="s">
        <v>70</v>
      </c>
      <c r="L265" s="7">
        <f t="shared" si="8"/>
        <v>264</v>
      </c>
      <c r="M265" s="6" t="s">
        <v>71</v>
      </c>
      <c r="N265" s="7">
        <f t="shared" si="9"/>
        <v>264</v>
      </c>
      <c r="O265" s="6">
        <v>5</v>
      </c>
      <c r="P265" s="6" t="s">
        <v>72</v>
      </c>
      <c r="Q265" s="6" t="s">
        <v>1245</v>
      </c>
      <c r="R265" s="6"/>
      <c r="S265" s="6" t="s">
        <v>1246</v>
      </c>
      <c r="T265" s="6" t="s">
        <v>1247</v>
      </c>
      <c r="U265" s="50" t="s">
        <v>1248</v>
      </c>
      <c r="V265" s="6"/>
      <c r="W265" s="52"/>
      <c r="X265" s="6"/>
      <c r="Y265" s="6" t="s">
        <v>232</v>
      </c>
      <c r="Z265" s="8"/>
      <c r="AA265" s="6" t="s">
        <v>151</v>
      </c>
      <c r="AB265" s="6" t="s">
        <v>79</v>
      </c>
      <c r="AC265" s="6" t="s">
        <v>80</v>
      </c>
      <c r="AD265" s="6" t="s">
        <v>81</v>
      </c>
      <c r="AE265" s="6"/>
      <c r="AF265" s="6">
        <v>-3</v>
      </c>
      <c r="AG265" s="6" t="s">
        <v>82</v>
      </c>
      <c r="AH265" s="6"/>
      <c r="AI265" s="6"/>
      <c r="AJ265" s="6"/>
      <c r="AK265" s="1"/>
      <c r="AL265"/>
      <c r="AM265" s="1">
        <v>1</v>
      </c>
      <c r="AN265" s="1">
        <f>VLOOKUP(S265,'breaks 2014'!$C$19:$H$317,3,FALSE)</f>
        <v>0</v>
      </c>
      <c r="AO265" s="1" t="s">
        <v>1002</v>
      </c>
      <c r="AP265" s="1"/>
      <c r="AQ265" s="6" t="s">
        <v>1249</v>
      </c>
      <c r="AR265" s="6" t="s">
        <v>143</v>
      </c>
      <c r="AS265" s="6" t="s">
        <v>153</v>
      </c>
      <c r="AT265" s="6" t="s">
        <v>85</v>
      </c>
      <c r="AU265" s="6" t="s">
        <v>1250</v>
      </c>
      <c r="AV265" s="6"/>
      <c r="AW265" s="6"/>
      <c r="AX265" s="6"/>
      <c r="AY265" s="6"/>
      <c r="BQ265" s="100"/>
    </row>
    <row r="266" spans="1:69" ht="11.25" customHeight="1" x14ac:dyDescent="0.2">
      <c r="A266" s="4" t="str">
        <f>LEFT(IndicatorsTable[[#This Row],[INDICATOR_CODE]],IF(ISERROR(FIND(".",IndicatorsTable[[#This Row],[INDICATOR_CODE]],6)),FIND(".",IndicatorsTable[[#This Row],[INDICATOR_CODE]]),FIND(".",IndicatorsTable[[#This Row],[INDICATOR_CODE]],6))-1)</f>
        <v>PA5</v>
      </c>
      <c r="B266" s="5" t="str">
        <f>RIGHT(IndicatorsTable[[#This Row],[INDICATOR_CODE]],LEN(IndicatorsTable[[#This Row],[INDICATOR_CODE]])-IF(ISERROR(FIND(".",IndicatorsTable[[#This Row],[INDICATOR_CODE]],6)),FIND(".",IndicatorsTable[[#This Row],[INDICATOR_CODE]]),FIND(".",IndicatorsTable[[#This Row],[INDICATOR_CODE]],6)))</f>
        <v>S1</v>
      </c>
      <c r="C266" s="5" t="str">
        <f>IF(LEFT(IndicatorsTable[[#This Row],[OS_NB_CODE]],1)="O","Overall",IF(LEFT(IndicatorsTable[[#This Row],[OS_NB_CODE]],1)="S","Subindicator",IF(IndicatorsTable[[#This Row],[IFMAIN]] ="Main","Main",IF(LEFT(IndicatorsTable[[#This Row],[OS_NB_CODE]],1)="C","Context",""))))</f>
        <v>Subindicator</v>
      </c>
      <c r="D266" s="6" t="s">
        <v>89</v>
      </c>
      <c r="E266" s="6" t="str">
        <f>IF(IndicatorsTable[[#This Row],[OS_NB_CODE]]="O1",VLOOKUP(IndicatorsTable[[#This Row],[POLICY_CODE]],Table7[#All],2,FALSE),"")</f>
        <v/>
      </c>
      <c r="F266" s="6" t="str">
        <f>IF(IndicatorsTable[[#This Row],[OS_NB_CODE]]="O1",VLOOKUP(IndicatorsTable[[#This Row],[POLICY_CODE]],Table7[#All],3,FALSE),"")</f>
        <v/>
      </c>
      <c r="G266" s="6" t="s">
        <v>1251</v>
      </c>
      <c r="H266" s="6" t="s">
        <v>1252</v>
      </c>
      <c r="I266" s="6" t="str">
        <f>IndicatorsTable[[#This Row],[INDICATOR_CODE]]&amp;"."&amp;IndicatorsTable[[#This Row],[SUBPOLICY_CODE]]</f>
        <v>PA5.S1.INAC</v>
      </c>
      <c r="J266" s="6"/>
      <c r="K266" s="6"/>
      <c r="L266" s="7">
        <f t="shared" si="8"/>
        <v>265</v>
      </c>
      <c r="M266" s="6" t="s">
        <v>71</v>
      </c>
      <c r="N266" s="7">
        <f t="shared" si="9"/>
        <v>265</v>
      </c>
      <c r="O266" s="6">
        <v>5</v>
      </c>
      <c r="P266" s="6" t="s">
        <v>72</v>
      </c>
      <c r="Q266" s="6" t="s">
        <v>1253</v>
      </c>
      <c r="R266" s="6"/>
      <c r="S266" s="6" t="s">
        <v>1254</v>
      </c>
      <c r="T266" s="6" t="s">
        <v>1255</v>
      </c>
      <c r="U266" s="50"/>
      <c r="V266" s="6"/>
      <c r="W266" s="52"/>
      <c r="X266" s="6"/>
      <c r="Y266" s="6" t="s">
        <v>232</v>
      </c>
      <c r="Z266" s="8" t="s">
        <v>77</v>
      </c>
      <c r="AA266" s="6" t="s">
        <v>151</v>
      </c>
      <c r="AB266" s="6" t="s">
        <v>79</v>
      </c>
      <c r="AC266" s="6" t="s">
        <v>80</v>
      </c>
      <c r="AD266" s="6" t="s">
        <v>81</v>
      </c>
      <c r="AE266" s="6"/>
      <c r="AF266" s="6">
        <v>-3</v>
      </c>
      <c r="AG266" s="6" t="s">
        <v>82</v>
      </c>
      <c r="AH266" s="6"/>
      <c r="AI266" s="6"/>
      <c r="AJ266" s="6"/>
      <c r="AK266" s="1"/>
      <c r="AL266"/>
      <c r="AM266" s="1">
        <v>1</v>
      </c>
      <c r="AN266" s="1">
        <f>VLOOKUP(S266,'breaks 2014'!$C$19:$H$317,3,FALSE)</f>
        <v>0</v>
      </c>
      <c r="AO266" s="1" t="s">
        <v>1002</v>
      </c>
      <c r="AP266" s="1"/>
      <c r="AQ266" s="6" t="s">
        <v>1249</v>
      </c>
      <c r="AR266" s="6" t="s">
        <v>143</v>
      </c>
      <c r="AS266" s="6" t="s">
        <v>153</v>
      </c>
      <c r="AT266" s="6" t="s">
        <v>85</v>
      </c>
      <c r="AU266" s="6" t="s">
        <v>1256</v>
      </c>
      <c r="AV266" s="6"/>
      <c r="AW266" s="6"/>
      <c r="AX266" s="6"/>
      <c r="AY266" s="6"/>
      <c r="BQ266" s="100"/>
    </row>
    <row r="267" spans="1:69" ht="11.25" customHeight="1" x14ac:dyDescent="0.2">
      <c r="A267" s="4" t="str">
        <f>LEFT(IndicatorsTable[[#This Row],[INDICATOR_CODE]],IF(ISERROR(FIND(".",IndicatorsTable[[#This Row],[INDICATOR_CODE]],6)),FIND(".",IndicatorsTable[[#This Row],[INDICATOR_CODE]]),FIND(".",IndicatorsTable[[#This Row],[INDICATOR_CODE]],6))-1)</f>
        <v>PA5</v>
      </c>
      <c r="B267" s="5" t="str">
        <f>RIGHT(IndicatorsTable[[#This Row],[INDICATOR_CODE]],LEN(IndicatorsTable[[#This Row],[INDICATOR_CODE]])-IF(ISERROR(FIND(".",IndicatorsTable[[#This Row],[INDICATOR_CODE]],6)),FIND(".",IndicatorsTable[[#This Row],[INDICATOR_CODE]]),FIND(".",IndicatorsTable[[#This Row],[INDICATOR_CODE]],6)))</f>
        <v>S1</v>
      </c>
      <c r="C267" s="5" t="str">
        <f>IF(LEFT(IndicatorsTable[[#This Row],[OS_NB_CODE]],1)="O","Overall",IF(LEFT(IndicatorsTable[[#This Row],[OS_NB_CODE]],1)="S","Subindicator",IF(IndicatorsTable[[#This Row],[IFMAIN]] ="Main","Main",IF(LEFT(IndicatorsTable[[#This Row],[OS_NB_CODE]],1)="C","Context",""))))</f>
        <v>Subindicator</v>
      </c>
      <c r="D267" s="6" t="s">
        <v>89</v>
      </c>
      <c r="E267" s="6" t="str">
        <f>IF(IndicatorsTable[[#This Row],[OS_NB_CODE]]="O1",VLOOKUP(IndicatorsTable[[#This Row],[POLICY_CODE]],Table7[#All],2,FALSE),"")</f>
        <v/>
      </c>
      <c r="F267" s="6" t="str">
        <f>IF(IndicatorsTable[[#This Row],[OS_NB_CODE]]="O1",VLOOKUP(IndicatorsTable[[#This Row],[POLICY_CODE]],Table7[#All],3,FALSE),"")</f>
        <v/>
      </c>
      <c r="G267" s="6" t="s">
        <v>1251</v>
      </c>
      <c r="H267" s="6" t="s">
        <v>1257</v>
      </c>
      <c r="I267" s="6" t="str">
        <f>IndicatorsTable[[#This Row],[INDICATOR_CODE]]&amp;"."&amp;IndicatorsTable[[#This Row],[SUBPOLICY_CODE]]</f>
        <v>PA5.S1.PT</v>
      </c>
      <c r="J267" s="6"/>
      <c r="K267" s="6"/>
      <c r="L267" s="7">
        <f t="shared" si="8"/>
        <v>266</v>
      </c>
      <c r="M267" s="6" t="s">
        <v>71</v>
      </c>
      <c r="N267" s="7">
        <f t="shared" si="9"/>
        <v>266</v>
      </c>
      <c r="O267" s="6">
        <v>5</v>
      </c>
      <c r="P267" s="6" t="s">
        <v>72</v>
      </c>
      <c r="Q267" s="6" t="s">
        <v>1258</v>
      </c>
      <c r="R267" s="6"/>
      <c r="S267" s="6" t="s">
        <v>1259</v>
      </c>
      <c r="T267" s="6" t="s">
        <v>1260</v>
      </c>
      <c r="U267" s="50"/>
      <c r="V267" s="6"/>
      <c r="W267" s="52"/>
      <c r="X267" s="6"/>
      <c r="Y267" s="6" t="s">
        <v>232</v>
      </c>
      <c r="Z267" s="8" t="s">
        <v>77</v>
      </c>
      <c r="AA267" s="6" t="s">
        <v>151</v>
      </c>
      <c r="AB267" s="6" t="s">
        <v>79</v>
      </c>
      <c r="AC267" s="6" t="s">
        <v>80</v>
      </c>
      <c r="AD267" s="6" t="s">
        <v>81</v>
      </c>
      <c r="AE267" s="6"/>
      <c r="AF267" s="6">
        <v>-3</v>
      </c>
      <c r="AG267" s="6" t="s">
        <v>82</v>
      </c>
      <c r="AH267" s="6"/>
      <c r="AI267" s="6"/>
      <c r="AJ267" s="6"/>
      <c r="AK267" s="1"/>
      <c r="AL267"/>
      <c r="AM267" s="1">
        <v>1</v>
      </c>
      <c r="AN267" s="1">
        <f>VLOOKUP(S267,'breaks 2014'!$C$19:$H$317,3,FALSE)</f>
        <v>0</v>
      </c>
      <c r="AO267" s="1" t="s">
        <v>1002</v>
      </c>
      <c r="AP267" s="1"/>
      <c r="AQ267" s="6" t="s">
        <v>1249</v>
      </c>
      <c r="AR267" s="6" t="s">
        <v>143</v>
      </c>
      <c r="AS267" s="6" t="s">
        <v>153</v>
      </c>
      <c r="AT267" s="6" t="s">
        <v>85</v>
      </c>
      <c r="AU267" s="6" t="s">
        <v>1261</v>
      </c>
      <c r="AV267" s="6"/>
      <c r="AW267" s="6"/>
      <c r="AX267" s="6"/>
      <c r="AY267" s="6"/>
      <c r="BQ267" s="100"/>
    </row>
    <row r="268" spans="1:69" ht="11.25" customHeight="1" x14ac:dyDescent="0.2">
      <c r="A268" s="4" t="str">
        <f>LEFT(IndicatorsTable[[#This Row],[INDICATOR_CODE]],IF(ISERROR(FIND(".",IndicatorsTable[[#This Row],[INDICATOR_CODE]],6)),FIND(".",IndicatorsTable[[#This Row],[INDICATOR_CODE]]),FIND(".",IndicatorsTable[[#This Row],[INDICATOR_CODE]],6))-1)</f>
        <v>PA5</v>
      </c>
      <c r="B268" s="5" t="str">
        <f>RIGHT(IndicatorsTable[[#This Row],[INDICATOR_CODE]],LEN(IndicatorsTable[[#This Row],[INDICATOR_CODE]])-IF(ISERROR(FIND(".",IndicatorsTable[[#This Row],[INDICATOR_CODE]],6)),FIND(".",IndicatorsTable[[#This Row],[INDICATOR_CODE]]),FIND(".",IndicatorsTable[[#This Row],[INDICATOR_CODE]],6)))</f>
        <v>S1</v>
      </c>
      <c r="C268" s="5" t="str">
        <f>IF(LEFT(IndicatorsTable[[#This Row],[OS_NB_CODE]],1)="O","Overall",IF(LEFT(IndicatorsTable[[#This Row],[OS_NB_CODE]],1)="S","Subindicator",IF(IndicatorsTable[[#This Row],[IFMAIN]] ="Main","Main",IF(LEFT(IndicatorsTable[[#This Row],[OS_NB_CODE]],1)="C","Context",""))))</f>
        <v>Subindicator</v>
      </c>
      <c r="D268" s="6" t="s">
        <v>89</v>
      </c>
      <c r="E268" s="6" t="str">
        <f>IF(IndicatorsTable[[#This Row],[OS_NB_CODE]]="O1",VLOOKUP(IndicatorsTable[[#This Row],[POLICY_CODE]],Table7[#All],2,FALSE),"")</f>
        <v/>
      </c>
      <c r="F268" s="6" t="str">
        <f>IF(IndicatorsTable[[#This Row],[OS_NB_CODE]]="O1",VLOOKUP(IndicatorsTable[[#This Row],[POLICY_CODE]],Table7[#All],3,FALSE),"")</f>
        <v/>
      </c>
      <c r="G268" s="6" t="s">
        <v>1251</v>
      </c>
      <c r="H268" s="6" t="s">
        <v>91</v>
      </c>
      <c r="I268" s="6" t="str">
        <f>IndicatorsTable[[#This Row],[INDICATOR_CODE]]&amp;"."&amp;IndicatorsTable[[#This Row],[SUBPOLICY_CODE]]</f>
        <v>PA5.S1.M</v>
      </c>
      <c r="J268" s="6"/>
      <c r="K268" s="6"/>
      <c r="L268" s="7">
        <f t="shared" si="8"/>
        <v>267</v>
      </c>
      <c r="M268" s="6" t="s">
        <v>71</v>
      </c>
      <c r="N268" s="7">
        <f t="shared" si="9"/>
        <v>267</v>
      </c>
      <c r="O268" s="6">
        <v>5</v>
      </c>
      <c r="P268" s="6" t="s">
        <v>72</v>
      </c>
      <c r="Q268" s="6" t="s">
        <v>1262</v>
      </c>
      <c r="R268" s="6"/>
      <c r="S268" s="6" t="s">
        <v>1263</v>
      </c>
      <c r="T268" s="6" t="s">
        <v>1264</v>
      </c>
      <c r="U268" s="50" t="s">
        <v>1265</v>
      </c>
      <c r="V268" s="6"/>
      <c r="W268" s="52"/>
      <c r="X268" s="6"/>
      <c r="Y268" s="6" t="s">
        <v>232</v>
      </c>
      <c r="Z268" s="8" t="s">
        <v>77</v>
      </c>
      <c r="AA268" s="6" t="s">
        <v>182</v>
      </c>
      <c r="AB268" s="6" t="s">
        <v>79</v>
      </c>
      <c r="AC268" s="6" t="s">
        <v>80</v>
      </c>
      <c r="AD268" s="6" t="s">
        <v>81</v>
      </c>
      <c r="AE268" s="6"/>
      <c r="AF268" s="6">
        <v>-3</v>
      </c>
      <c r="AG268" s="6" t="s">
        <v>82</v>
      </c>
      <c r="AH268" s="6"/>
      <c r="AI268" s="6"/>
      <c r="AJ268" s="6"/>
      <c r="AK268" s="1"/>
      <c r="AL268"/>
      <c r="AM268" s="1">
        <v>1</v>
      </c>
      <c r="AN268" s="1">
        <f>VLOOKUP(S268,'breaks 2014'!$C$19:$H$317,3,FALSE)</f>
        <v>0</v>
      </c>
      <c r="AO268" s="1" t="s">
        <v>1002</v>
      </c>
      <c r="AP268" s="1"/>
      <c r="AQ268" s="6" t="s">
        <v>1249</v>
      </c>
      <c r="AR268" s="6" t="s">
        <v>143</v>
      </c>
      <c r="AS268" s="6" t="s">
        <v>153</v>
      </c>
      <c r="AT268" s="6" t="s">
        <v>98</v>
      </c>
      <c r="AU268" s="6" t="s">
        <v>1250</v>
      </c>
      <c r="AV268" s="6"/>
      <c r="AW268" s="6"/>
      <c r="AX268" s="6"/>
      <c r="AY268" s="6"/>
      <c r="BQ268" s="100"/>
    </row>
    <row r="269" spans="1:69" ht="11.25" customHeight="1" x14ac:dyDescent="0.2">
      <c r="A269" s="4" t="str">
        <f>LEFT(IndicatorsTable[[#This Row],[INDICATOR_CODE]],IF(ISERROR(FIND(".",IndicatorsTable[[#This Row],[INDICATOR_CODE]],6)),FIND(".",IndicatorsTable[[#This Row],[INDICATOR_CODE]]),FIND(".",IndicatorsTable[[#This Row],[INDICATOR_CODE]],6))-1)</f>
        <v>PA5</v>
      </c>
      <c r="B269" s="5" t="str">
        <f>RIGHT(IndicatorsTable[[#This Row],[INDICATOR_CODE]],LEN(IndicatorsTable[[#This Row],[INDICATOR_CODE]])-IF(ISERROR(FIND(".",IndicatorsTable[[#This Row],[INDICATOR_CODE]],6)),FIND(".",IndicatorsTable[[#This Row],[INDICATOR_CODE]]),FIND(".",IndicatorsTable[[#This Row],[INDICATOR_CODE]],6)))</f>
        <v>S1</v>
      </c>
      <c r="C269" s="5" t="str">
        <f>IF(LEFT(IndicatorsTable[[#This Row],[OS_NB_CODE]],1)="O","Overall",IF(LEFT(IndicatorsTable[[#This Row],[OS_NB_CODE]],1)="S","Subindicator",IF(IndicatorsTable[[#This Row],[IFMAIN]] ="Main","Main",IF(LEFT(IndicatorsTable[[#This Row],[OS_NB_CODE]],1)="C","Context",""))))</f>
        <v>Subindicator</v>
      </c>
      <c r="D269" s="6" t="s">
        <v>89</v>
      </c>
      <c r="E269" s="6" t="str">
        <f>IF(IndicatorsTable[[#This Row],[OS_NB_CODE]]="O1",VLOOKUP(IndicatorsTable[[#This Row],[POLICY_CODE]],Table7[#All],2,FALSE),"")</f>
        <v/>
      </c>
      <c r="F269" s="6" t="str">
        <f>IF(IndicatorsTable[[#This Row],[OS_NB_CODE]]="O1",VLOOKUP(IndicatorsTable[[#This Row],[POLICY_CODE]],Table7[#All],3,FALSE),"")</f>
        <v/>
      </c>
      <c r="G269" s="6" t="s">
        <v>1251</v>
      </c>
      <c r="H269" s="6" t="s">
        <v>99</v>
      </c>
      <c r="I269" s="6" t="str">
        <f>IndicatorsTable[[#This Row],[INDICATOR_CODE]]&amp;"."&amp;IndicatorsTable[[#This Row],[SUBPOLICY_CODE]]</f>
        <v>PA5.S1.F</v>
      </c>
      <c r="J269" s="6"/>
      <c r="K269" s="6"/>
      <c r="L269" s="7">
        <f t="shared" si="8"/>
        <v>268</v>
      </c>
      <c r="M269" s="6" t="s">
        <v>71</v>
      </c>
      <c r="N269" s="7">
        <f t="shared" si="9"/>
        <v>268</v>
      </c>
      <c r="O269" s="6">
        <v>5</v>
      </c>
      <c r="P269" s="6" t="s">
        <v>72</v>
      </c>
      <c r="Q269" s="6" t="s">
        <v>1266</v>
      </c>
      <c r="R269" s="6"/>
      <c r="S269" s="6" t="s">
        <v>1267</v>
      </c>
      <c r="T269" s="6" t="s">
        <v>1268</v>
      </c>
      <c r="U269" s="50" t="s">
        <v>1265</v>
      </c>
      <c r="V269" s="6"/>
      <c r="W269" s="52"/>
      <c r="X269" s="6"/>
      <c r="Y269" s="6" t="s">
        <v>232</v>
      </c>
      <c r="Z269" s="8" t="s">
        <v>77</v>
      </c>
      <c r="AA269" s="6" t="s">
        <v>205</v>
      </c>
      <c r="AB269" s="6" t="s">
        <v>79</v>
      </c>
      <c r="AC269" s="6" t="s">
        <v>80</v>
      </c>
      <c r="AD269" s="6" t="s">
        <v>81</v>
      </c>
      <c r="AE269" s="6"/>
      <c r="AF269" s="6">
        <v>-3</v>
      </c>
      <c r="AG269" s="6" t="s">
        <v>82</v>
      </c>
      <c r="AH269" s="6"/>
      <c r="AI269" s="6"/>
      <c r="AJ269" s="6"/>
      <c r="AK269" s="1"/>
      <c r="AL269"/>
      <c r="AM269" s="1">
        <v>1</v>
      </c>
      <c r="AN269" s="1">
        <f>VLOOKUP(S269,'breaks 2014'!$C$19:$H$317,3,FALSE)</f>
        <v>0</v>
      </c>
      <c r="AO269" s="1" t="s">
        <v>1002</v>
      </c>
      <c r="AP269" s="1"/>
      <c r="AQ269" s="6" t="s">
        <v>1249</v>
      </c>
      <c r="AR269" s="6" t="s">
        <v>143</v>
      </c>
      <c r="AS269" s="6" t="s">
        <v>153</v>
      </c>
      <c r="AT269" s="6" t="s">
        <v>104</v>
      </c>
      <c r="AU269" s="6" t="s">
        <v>1250</v>
      </c>
      <c r="AV269" s="6"/>
      <c r="AW269" s="6"/>
      <c r="AX269" s="6"/>
      <c r="AY269" s="6"/>
      <c r="BQ269" s="100"/>
    </row>
    <row r="270" spans="1:69" ht="11.25" customHeight="1" x14ac:dyDescent="0.2">
      <c r="A270" s="4" t="str">
        <f>LEFT(IndicatorsTable[[#This Row],[INDICATOR_CODE]],IF(ISERROR(FIND(".",IndicatorsTable[[#This Row],[INDICATOR_CODE]],6)),FIND(".",IndicatorsTable[[#This Row],[INDICATOR_CODE]]),FIND(".",IndicatorsTable[[#This Row],[INDICATOR_CODE]],6))-1)</f>
        <v>PA5</v>
      </c>
      <c r="B270" s="5" t="str">
        <f>RIGHT(IndicatorsTable[[#This Row],[INDICATOR_CODE]],LEN(IndicatorsTable[[#This Row],[INDICATOR_CODE]])-IF(ISERROR(FIND(".",IndicatorsTable[[#This Row],[INDICATOR_CODE]],6)),FIND(".",IndicatorsTable[[#This Row],[INDICATOR_CODE]]),FIND(".",IndicatorsTable[[#This Row],[INDICATOR_CODE]],6)))</f>
        <v>S2</v>
      </c>
      <c r="C270" s="5" t="str">
        <f>IF(LEFT(IndicatorsTable[[#This Row],[OS_NB_CODE]],1)="O","Overall",IF(LEFT(IndicatorsTable[[#This Row],[OS_NB_CODE]],1)="S","Subindicator",IF(IndicatorsTable[[#This Row],[IFMAIN]] ="Main","Main",IF(LEFT(IndicatorsTable[[#This Row],[OS_NB_CODE]],1)="C","Context",""))))</f>
        <v>Subindicator</v>
      </c>
      <c r="D270" s="6" t="s">
        <v>89</v>
      </c>
      <c r="E270" s="6" t="str">
        <f>IF(IndicatorsTable[[#This Row],[OS_NB_CODE]]="O1",VLOOKUP(IndicatorsTable[[#This Row],[POLICY_CODE]],Table7[#All],2,FALSE),"")</f>
        <v/>
      </c>
      <c r="F270" s="6" t="str">
        <f>IF(IndicatorsTable[[#This Row],[OS_NB_CODE]]="O1",VLOOKUP(IndicatorsTable[[#This Row],[POLICY_CODE]],Table7[#All],3,FALSE),"")</f>
        <v/>
      </c>
      <c r="G270" s="6" t="s">
        <v>1269</v>
      </c>
      <c r="H270" s="6"/>
      <c r="I270" s="6" t="str">
        <f>IndicatorsTable[[#This Row],[INDICATOR_CODE]]&amp;"."&amp;IndicatorsTable[[#This Row],[SUBPOLICY_CODE]]</f>
        <v>PA5.S2.</v>
      </c>
      <c r="J270" s="6"/>
      <c r="K270" s="6"/>
      <c r="L270" s="7">
        <f t="shared" si="8"/>
        <v>269</v>
      </c>
      <c r="M270" s="6" t="s">
        <v>71</v>
      </c>
      <c r="N270" s="7">
        <f t="shared" si="9"/>
        <v>269</v>
      </c>
      <c r="O270" s="6">
        <v>5</v>
      </c>
      <c r="P270" s="6" t="s">
        <v>72</v>
      </c>
      <c r="Q270" s="6" t="s">
        <v>1270</v>
      </c>
      <c r="R270" s="6"/>
      <c r="S270" s="6" t="s">
        <v>1271</v>
      </c>
      <c r="T270" s="6" t="s">
        <v>1272</v>
      </c>
      <c r="U270" s="50" t="s">
        <v>1270</v>
      </c>
      <c r="V270" s="6"/>
      <c r="W270" s="52"/>
      <c r="X270" s="6"/>
      <c r="Y270" s="6" t="s">
        <v>232</v>
      </c>
      <c r="Z270" s="8" t="s">
        <v>77</v>
      </c>
      <c r="AA270" s="6" t="s">
        <v>1273</v>
      </c>
      <c r="AB270" s="6" t="s">
        <v>79</v>
      </c>
      <c r="AC270" s="6" t="s">
        <v>80</v>
      </c>
      <c r="AD270" s="6" t="s">
        <v>81</v>
      </c>
      <c r="AE270" s="6"/>
      <c r="AF270" s="6">
        <v>-3</v>
      </c>
      <c r="AG270" s="6" t="s">
        <v>82</v>
      </c>
      <c r="AH270" s="6"/>
      <c r="AI270" s="6"/>
      <c r="AJ270" s="6"/>
      <c r="AK270" s="1"/>
      <c r="AL270"/>
      <c r="AM270" s="1">
        <v>1</v>
      </c>
      <c r="AN270" s="1">
        <f>VLOOKUP(S270,'breaks 2014'!$C$19:$H$317,3,FALSE)</f>
        <v>0</v>
      </c>
      <c r="AO270" s="1" t="s">
        <v>1002</v>
      </c>
      <c r="AP270" s="1"/>
      <c r="AQ270" s="6" t="s">
        <v>1249</v>
      </c>
      <c r="AR270" s="6" t="s">
        <v>143</v>
      </c>
      <c r="AS270" s="6" t="s">
        <v>153</v>
      </c>
      <c r="AT270" s="6" t="s">
        <v>85</v>
      </c>
      <c r="AU270" s="6" t="s">
        <v>1274</v>
      </c>
      <c r="AV270" s="6"/>
      <c r="AW270" s="6"/>
      <c r="AX270" s="6"/>
      <c r="AY270" s="6"/>
      <c r="BQ270" s="100"/>
    </row>
    <row r="271" spans="1:69" ht="11.25" customHeight="1" x14ac:dyDescent="0.2">
      <c r="A271" s="4" t="str">
        <f>LEFT(IndicatorsTable[[#This Row],[INDICATOR_CODE]],IF(ISERROR(FIND(".",IndicatorsTable[[#This Row],[INDICATOR_CODE]],6)),FIND(".",IndicatorsTable[[#This Row],[INDICATOR_CODE]]),FIND(".",IndicatorsTable[[#This Row],[INDICATOR_CODE]],6))-1)</f>
        <v>PA5</v>
      </c>
      <c r="B271" s="5" t="str">
        <f>RIGHT(IndicatorsTable[[#This Row],[INDICATOR_CODE]],LEN(IndicatorsTable[[#This Row],[INDICATOR_CODE]])-IF(ISERROR(FIND(".",IndicatorsTable[[#This Row],[INDICATOR_CODE]],6)),FIND(".",IndicatorsTable[[#This Row],[INDICATOR_CODE]]),FIND(".",IndicatorsTable[[#This Row],[INDICATOR_CODE]],6)))</f>
        <v>S3</v>
      </c>
      <c r="C271" s="5" t="str">
        <f>IF(LEFT(IndicatorsTable[[#This Row],[OS_NB_CODE]],1)="O","Overall",IF(LEFT(IndicatorsTable[[#This Row],[OS_NB_CODE]],1)="S","Subindicator",IF(IndicatorsTable[[#This Row],[IFMAIN]] ="Main","Main",IF(LEFT(IndicatorsTable[[#This Row],[OS_NB_CODE]],1)="C","Context",""))))</f>
        <v>Subindicator</v>
      </c>
      <c r="D271" s="6" t="s">
        <v>774</v>
      </c>
      <c r="E271" s="6" t="str">
        <f>IF(IndicatorsTable[[#This Row],[OS_NB_CODE]]="O1",VLOOKUP(IndicatorsTable[[#This Row],[POLICY_CODE]],Table7[#All],2,FALSE),"")</f>
        <v/>
      </c>
      <c r="F271" s="6" t="str">
        <f>IF(IndicatorsTable[[#This Row],[OS_NB_CODE]]="O1",VLOOKUP(IndicatorsTable[[#This Row],[POLICY_CODE]],Table7[#All],3,FALSE),"")</f>
        <v/>
      </c>
      <c r="G271" s="6" t="s">
        <v>1275</v>
      </c>
      <c r="H271" s="6" t="s">
        <v>227</v>
      </c>
      <c r="I271" s="6" t="str">
        <f>IndicatorsTable[[#This Row],[INDICATOR_CODE]]&amp;"."&amp;IndicatorsTable[[#This Row],[SUBPOLICY_CODE]]</f>
        <v>PA5.S3.T</v>
      </c>
      <c r="J271" s="6"/>
      <c r="K271" s="6"/>
      <c r="L271" s="7">
        <f t="shared" si="8"/>
        <v>270</v>
      </c>
      <c r="M271" s="6" t="s">
        <v>71</v>
      </c>
      <c r="N271" s="7">
        <f t="shared" si="9"/>
        <v>270</v>
      </c>
      <c r="O271" s="6">
        <v>5</v>
      </c>
      <c r="P271" s="6" t="s">
        <v>72</v>
      </c>
      <c r="Q271" s="6" t="s">
        <v>1276</v>
      </c>
      <c r="R271" s="6"/>
      <c r="S271" s="6" t="s">
        <v>1277</v>
      </c>
      <c r="T271" s="6" t="s">
        <v>1277</v>
      </c>
      <c r="U271" s="50"/>
      <c r="V271" s="6"/>
      <c r="W271" s="52"/>
      <c r="X271" s="6"/>
      <c r="Y271" s="6" t="s">
        <v>77</v>
      </c>
      <c r="Z271" s="8" t="s">
        <v>232</v>
      </c>
      <c r="AA271" s="6" t="s">
        <v>1278</v>
      </c>
      <c r="AB271" s="6" t="s">
        <v>79</v>
      </c>
      <c r="AC271" s="6" t="s">
        <v>80</v>
      </c>
      <c r="AD271" s="6" t="s">
        <v>81</v>
      </c>
      <c r="AE271" s="6"/>
      <c r="AF271" s="6">
        <v>-3</v>
      </c>
      <c r="AG271" s="6" t="s">
        <v>629</v>
      </c>
      <c r="AH271" s="6"/>
      <c r="AI271" s="6"/>
      <c r="AJ271" s="6"/>
      <c r="AK271" s="1"/>
      <c r="AM271" s="1">
        <v>1</v>
      </c>
      <c r="AN271" s="1" t="e">
        <f>VLOOKUP(S271,'breaks 2014'!$C$19:$H$317,3,FALSE)</f>
        <v>#N/A</v>
      </c>
      <c r="AO271" s="1"/>
      <c r="AP271" s="1"/>
      <c r="AQ271" s="6" t="s">
        <v>1279</v>
      </c>
      <c r="AR271" s="6" t="s">
        <v>143</v>
      </c>
      <c r="AS271" s="6"/>
      <c r="AT271" s="6"/>
      <c r="AU271" s="6"/>
      <c r="AV271" s="6"/>
      <c r="AW271" s="6"/>
      <c r="AX271" s="6"/>
      <c r="AY271" s="6"/>
      <c r="AZ271" t="s">
        <v>1279</v>
      </c>
      <c r="BA271" t="s">
        <v>84</v>
      </c>
      <c r="BB271" t="s">
        <v>631</v>
      </c>
      <c r="BC271" t="s">
        <v>1280</v>
      </c>
      <c r="BD271" t="s">
        <v>1281</v>
      </c>
      <c r="BQ271" s="100"/>
    </row>
    <row r="272" spans="1:69" ht="11.25" customHeight="1" x14ac:dyDescent="0.2">
      <c r="A272" s="4" t="str">
        <f>LEFT(IndicatorsTable[[#This Row],[INDICATOR_CODE]],IF(ISERROR(FIND(".",IndicatorsTable[[#This Row],[INDICATOR_CODE]],6)),FIND(".",IndicatorsTable[[#This Row],[INDICATOR_CODE]]),FIND(".",IndicatorsTable[[#This Row],[INDICATOR_CODE]],6))-1)</f>
        <v>PA5</v>
      </c>
      <c r="B272" s="5" t="str">
        <f>RIGHT(IndicatorsTable[[#This Row],[INDICATOR_CODE]],LEN(IndicatorsTable[[#This Row],[INDICATOR_CODE]])-IF(ISERROR(FIND(".",IndicatorsTable[[#This Row],[INDICATOR_CODE]],6)),FIND(".",IndicatorsTable[[#This Row],[INDICATOR_CODE]]),FIND(".",IndicatorsTable[[#This Row],[INDICATOR_CODE]],6)))</f>
        <v>S3</v>
      </c>
      <c r="C272" s="5" t="str">
        <f>IF(LEFT(IndicatorsTable[[#This Row],[OS_NB_CODE]],1)="O","Overall",IF(LEFT(IndicatorsTable[[#This Row],[OS_NB_CODE]],1)="S","Subindicator",IF(IndicatorsTable[[#This Row],[IFMAIN]] ="Main","Main",IF(LEFT(IndicatorsTable[[#This Row],[OS_NB_CODE]],1)="C","Context",""))))</f>
        <v>Subindicator</v>
      </c>
      <c r="D272" s="6" t="s">
        <v>774</v>
      </c>
      <c r="E272" s="6" t="str">
        <f>IF(IndicatorsTable[[#This Row],[OS_NB_CODE]]="O1",VLOOKUP(IndicatorsTable[[#This Row],[POLICY_CODE]],Table7[#All],2,FALSE),"")</f>
        <v/>
      </c>
      <c r="F272" s="6" t="str">
        <f>IF(IndicatorsTable[[#This Row],[OS_NB_CODE]]="O1",VLOOKUP(IndicatorsTable[[#This Row],[POLICY_CODE]],Table7[#All],3,FALSE),"")</f>
        <v/>
      </c>
      <c r="G272" s="6" t="s">
        <v>1275</v>
      </c>
      <c r="H272" s="6" t="s">
        <v>1282</v>
      </c>
      <c r="I272" s="6" t="str">
        <f>IndicatorsTable[[#This Row],[INDICATOR_CODE]]&amp;"."&amp;IndicatorsTable[[#This Row],[SUBPOLICY_CODE]]</f>
        <v>PA5.S3.&lt;30</v>
      </c>
      <c r="J272" s="6"/>
      <c r="K272" s="6"/>
      <c r="L272" s="7">
        <f t="shared" si="8"/>
        <v>271</v>
      </c>
      <c r="M272" s="6" t="s">
        <v>71</v>
      </c>
      <c r="N272" s="7">
        <f t="shared" si="9"/>
        <v>271</v>
      </c>
      <c r="O272" s="6">
        <v>5</v>
      </c>
      <c r="P272" s="6" t="s">
        <v>72</v>
      </c>
      <c r="Q272" s="6" t="s">
        <v>1283</v>
      </c>
      <c r="R272" s="6"/>
      <c r="S272" s="6" t="s">
        <v>1284</v>
      </c>
      <c r="T272" s="6" t="s">
        <v>1284</v>
      </c>
      <c r="U272" s="50" t="s">
        <v>1285</v>
      </c>
      <c r="V272" s="6"/>
      <c r="W272" s="52"/>
      <c r="X272" s="6"/>
      <c r="Y272" s="6" t="s">
        <v>77</v>
      </c>
      <c r="Z272" s="8" t="s">
        <v>232</v>
      </c>
      <c r="AA272" s="6" t="s">
        <v>1278</v>
      </c>
      <c r="AB272" s="6" t="s">
        <v>79</v>
      </c>
      <c r="AC272" s="6" t="s">
        <v>80</v>
      </c>
      <c r="AD272" s="6" t="s">
        <v>81</v>
      </c>
      <c r="AE272" s="6"/>
      <c r="AF272" s="6">
        <v>-3</v>
      </c>
      <c r="AG272" s="6" t="s">
        <v>629</v>
      </c>
      <c r="AH272" s="6"/>
      <c r="AI272" s="6"/>
      <c r="AJ272" s="6"/>
      <c r="AK272" s="1"/>
      <c r="AM272" s="1">
        <v>1</v>
      </c>
      <c r="AN272" s="1" t="e">
        <f>VLOOKUP(S272,'breaks 2014'!$C$19:$H$317,3,FALSE)</f>
        <v>#N/A</v>
      </c>
      <c r="AO272" s="1"/>
      <c r="AP272" s="1"/>
      <c r="AQ272" s="6" t="s">
        <v>1286</v>
      </c>
      <c r="AR272" s="6" t="s">
        <v>84</v>
      </c>
      <c r="AS272" s="6" t="s">
        <v>1287</v>
      </c>
      <c r="AT272" s="6" t="s">
        <v>1288</v>
      </c>
      <c r="AU272" s="6"/>
      <c r="AV272" s="6"/>
      <c r="AW272" s="6"/>
      <c r="AX272" s="6"/>
      <c r="AY272" s="6"/>
      <c r="BQ272" s="100"/>
    </row>
    <row r="273" spans="1:69" ht="11.25" customHeight="1" x14ac:dyDescent="0.2">
      <c r="A273" s="4" t="str">
        <f>LEFT(IndicatorsTable[[#This Row],[INDICATOR_CODE]],IF(ISERROR(FIND(".",IndicatorsTable[[#This Row],[INDICATOR_CODE]],6)),FIND(".",IndicatorsTable[[#This Row],[INDICATOR_CODE]]),FIND(".",IndicatorsTable[[#This Row],[INDICATOR_CODE]],6))-1)</f>
        <v>PA5</v>
      </c>
      <c r="B273" s="5" t="str">
        <f>RIGHT(IndicatorsTable[[#This Row],[INDICATOR_CODE]],LEN(IndicatorsTable[[#This Row],[INDICATOR_CODE]])-IF(ISERROR(FIND(".",IndicatorsTable[[#This Row],[INDICATOR_CODE]],6)),FIND(".",IndicatorsTable[[#This Row],[INDICATOR_CODE]]),FIND(".",IndicatorsTable[[#This Row],[INDICATOR_CODE]],6)))</f>
        <v>S3</v>
      </c>
      <c r="C273" s="5" t="str">
        <f>IF(LEFT(IndicatorsTable[[#This Row],[OS_NB_CODE]],1)="O","Overall",IF(LEFT(IndicatorsTable[[#This Row],[OS_NB_CODE]],1)="S","Subindicator",IF(IndicatorsTable[[#This Row],[IFMAIN]] ="Main","Main",IF(LEFT(IndicatorsTable[[#This Row],[OS_NB_CODE]],1)="C","Context",""))))</f>
        <v>Subindicator</v>
      </c>
      <c r="D273" s="6" t="s">
        <v>774</v>
      </c>
      <c r="E273" s="6" t="str">
        <f>IF(IndicatorsTable[[#This Row],[OS_NB_CODE]]="O1",VLOOKUP(IndicatorsTable[[#This Row],[POLICY_CODE]],Table7[#All],2,FALSE),"")</f>
        <v/>
      </c>
      <c r="F273" s="6" t="str">
        <f>IF(IndicatorsTable[[#This Row],[OS_NB_CODE]]="O1",VLOOKUP(IndicatorsTable[[#This Row],[POLICY_CODE]],Table7[#All],3,FALSE),"")</f>
        <v/>
      </c>
      <c r="G273" s="6" t="s">
        <v>1275</v>
      </c>
      <c r="H273" s="6" t="s">
        <v>1289</v>
      </c>
      <c r="I273" s="6" t="str">
        <f>IndicatorsTable[[#This Row],[INDICATOR_CODE]]&amp;"."&amp;IndicatorsTable[[#This Row],[SUBPOLICY_CODE]]</f>
        <v>PA5.S3.&gt;30</v>
      </c>
      <c r="J273" s="6"/>
      <c r="K273" s="6"/>
      <c r="L273" s="7">
        <f t="shared" si="8"/>
        <v>272</v>
      </c>
      <c r="M273" s="6" t="s">
        <v>71</v>
      </c>
      <c r="N273" s="7">
        <f t="shared" si="9"/>
        <v>272</v>
      </c>
      <c r="O273" s="6">
        <v>5</v>
      </c>
      <c r="P273" s="6" t="s">
        <v>72</v>
      </c>
      <c r="Q273" s="6" t="s">
        <v>1290</v>
      </c>
      <c r="R273" s="6"/>
      <c r="S273" s="6" t="s">
        <v>1291</v>
      </c>
      <c r="T273" s="6" t="s">
        <v>1291</v>
      </c>
      <c r="U273" s="50" t="s">
        <v>1285</v>
      </c>
      <c r="V273" s="6"/>
      <c r="W273" s="52"/>
      <c r="X273" s="6"/>
      <c r="Y273" s="6" t="s">
        <v>77</v>
      </c>
      <c r="Z273" s="8" t="s">
        <v>232</v>
      </c>
      <c r="AA273" s="6" t="s">
        <v>1278</v>
      </c>
      <c r="AB273" s="6" t="s">
        <v>79</v>
      </c>
      <c r="AC273" s="6" t="s">
        <v>80</v>
      </c>
      <c r="AD273" s="6" t="s">
        <v>81</v>
      </c>
      <c r="AE273" s="6"/>
      <c r="AF273" s="6">
        <v>-3</v>
      </c>
      <c r="AG273" s="6" t="s">
        <v>629</v>
      </c>
      <c r="AH273" s="6"/>
      <c r="AI273" s="6"/>
      <c r="AJ273" s="6"/>
      <c r="AK273" s="1"/>
      <c r="AM273" s="1">
        <v>1</v>
      </c>
      <c r="AN273" s="1" t="e">
        <f>VLOOKUP(S273,'breaks 2014'!$C$19:$H$317,3,FALSE)</f>
        <v>#N/A</v>
      </c>
      <c r="AO273" s="1"/>
      <c r="AP273" s="1"/>
      <c r="AQ273" s="6" t="s">
        <v>1286</v>
      </c>
      <c r="AR273" s="6" t="s">
        <v>84</v>
      </c>
      <c r="AS273" s="6" t="s">
        <v>1287</v>
      </c>
      <c r="AT273" s="6" t="s">
        <v>1292</v>
      </c>
      <c r="AU273" s="6"/>
      <c r="AV273" s="6"/>
      <c r="AW273" s="6"/>
      <c r="AX273" s="6"/>
      <c r="AY273" s="6"/>
      <c r="BQ273" s="100"/>
    </row>
    <row r="274" spans="1:69" ht="11.25" customHeight="1" x14ac:dyDescent="0.2">
      <c r="A274" s="4" t="str">
        <f>LEFT(IndicatorsTable[[#This Row],[INDICATOR_CODE]],IF(ISERROR(FIND(".",IndicatorsTable[[#This Row],[INDICATOR_CODE]],6)),FIND(".",IndicatorsTable[[#This Row],[INDICATOR_CODE]]),FIND(".",IndicatorsTable[[#This Row],[INDICATOR_CODE]],6))-1)</f>
        <v>PA5</v>
      </c>
      <c r="B274" s="5" t="str">
        <f>RIGHT(IndicatorsTable[[#This Row],[INDICATOR_CODE]],LEN(IndicatorsTable[[#This Row],[INDICATOR_CODE]])-IF(ISERROR(FIND(".",IndicatorsTable[[#This Row],[INDICATOR_CODE]],6)),FIND(".",IndicatorsTable[[#This Row],[INDICATOR_CODE]]),FIND(".",IndicatorsTable[[#This Row],[INDICATOR_CODE]],6)))</f>
        <v>S4</v>
      </c>
      <c r="C274" s="5" t="str">
        <f>IF(LEFT(IndicatorsTable[[#This Row],[OS_NB_CODE]],1)="O","Overall",IF(LEFT(IndicatorsTable[[#This Row],[OS_NB_CODE]],1)="S","Subindicator",IF(IndicatorsTable[[#This Row],[IFMAIN]] ="Main","Main",IF(LEFT(IndicatorsTable[[#This Row],[OS_NB_CODE]],1)="C","Context",""))))</f>
        <v>Subindicator</v>
      </c>
      <c r="D274" s="6" t="s">
        <v>774</v>
      </c>
      <c r="E274" s="6" t="str">
        <f>IF(IndicatorsTable[[#This Row],[OS_NB_CODE]]="O1",VLOOKUP(IndicatorsTable[[#This Row],[POLICY_CODE]],Table7[#All],2,FALSE),"")</f>
        <v/>
      </c>
      <c r="F274" s="6" t="str">
        <f>IF(IndicatorsTable[[#This Row],[OS_NB_CODE]]="O1",VLOOKUP(IndicatorsTable[[#This Row],[POLICY_CODE]],Table7[#All],3,FALSE),"")</f>
        <v/>
      </c>
      <c r="G274" s="6" t="s">
        <v>1293</v>
      </c>
      <c r="H274" s="6" t="s">
        <v>227</v>
      </c>
      <c r="I274" s="6" t="str">
        <f>IndicatorsTable[[#This Row],[INDICATOR_CODE]]&amp;"."&amp;IndicatorsTable[[#This Row],[SUBPOLICY_CODE]]</f>
        <v>PA5.S4.T</v>
      </c>
      <c r="J274" s="6"/>
      <c r="K274" s="6"/>
      <c r="L274" s="7">
        <f t="shared" si="8"/>
        <v>273</v>
      </c>
      <c r="M274" s="6" t="s">
        <v>71</v>
      </c>
      <c r="N274" s="7">
        <f t="shared" si="9"/>
        <v>273</v>
      </c>
      <c r="O274" s="6">
        <v>5</v>
      </c>
      <c r="P274" s="6" t="s">
        <v>72</v>
      </c>
      <c r="Q274" s="6" t="s">
        <v>1294</v>
      </c>
      <c r="R274" s="6"/>
      <c r="S274" s="6" t="s">
        <v>1295</v>
      </c>
      <c r="T274" s="6" t="s">
        <v>1295</v>
      </c>
      <c r="U274" s="50"/>
      <c r="V274" s="6"/>
      <c r="W274" s="52"/>
      <c r="X274" s="6"/>
      <c r="Y274" s="6" t="s">
        <v>77</v>
      </c>
      <c r="Z274" s="8" t="s">
        <v>232</v>
      </c>
      <c r="AA274" s="6" t="s">
        <v>1278</v>
      </c>
      <c r="AB274" s="6" t="s">
        <v>79</v>
      </c>
      <c r="AC274" s="6" t="s">
        <v>80</v>
      </c>
      <c r="AD274" s="6" t="s">
        <v>81</v>
      </c>
      <c r="AE274" s="6"/>
      <c r="AF274" s="6">
        <v>-3</v>
      </c>
      <c r="AG274" s="6" t="s">
        <v>629</v>
      </c>
      <c r="AH274" s="6"/>
      <c r="AI274" s="6"/>
      <c r="AJ274" s="6"/>
      <c r="AK274" s="1"/>
      <c r="AM274" s="1">
        <v>1</v>
      </c>
      <c r="AN274" s="1" t="e">
        <f>VLOOKUP(S274,'breaks 2014'!$C$19:$H$317,3,FALSE)</f>
        <v>#N/A</v>
      </c>
      <c r="AO274" s="1"/>
      <c r="AP274" s="1"/>
      <c r="AQ274" s="6" t="s">
        <v>1296</v>
      </c>
      <c r="AR274" s="6" t="s">
        <v>143</v>
      </c>
      <c r="AS274" s="6"/>
      <c r="AT274" s="6"/>
      <c r="AU274" s="6"/>
      <c r="AV274" s="6"/>
      <c r="AW274" s="6"/>
      <c r="AX274" s="6"/>
      <c r="AY274" s="6"/>
      <c r="AZ274" t="s">
        <v>1296</v>
      </c>
      <c r="BA274" t="s">
        <v>84</v>
      </c>
      <c r="BB274" t="s">
        <v>631</v>
      </c>
      <c r="BC274" t="s">
        <v>1297</v>
      </c>
      <c r="BD274" t="s">
        <v>1298</v>
      </c>
      <c r="BQ274" s="100"/>
    </row>
    <row r="275" spans="1:69" ht="11.25" customHeight="1" x14ac:dyDescent="0.2">
      <c r="A275" s="4" t="str">
        <f>LEFT(IndicatorsTable[[#This Row],[INDICATOR_CODE]],IF(ISERROR(FIND(".",IndicatorsTable[[#This Row],[INDICATOR_CODE]],6)),FIND(".",IndicatorsTable[[#This Row],[INDICATOR_CODE]]),FIND(".",IndicatorsTable[[#This Row],[INDICATOR_CODE]],6))-1)</f>
        <v>PA5</v>
      </c>
      <c r="B275" s="5" t="str">
        <f>RIGHT(IndicatorsTable[[#This Row],[INDICATOR_CODE]],LEN(IndicatorsTable[[#This Row],[INDICATOR_CODE]])-IF(ISERROR(FIND(".",IndicatorsTable[[#This Row],[INDICATOR_CODE]],6)),FIND(".",IndicatorsTable[[#This Row],[INDICATOR_CODE]]),FIND(".",IndicatorsTable[[#This Row],[INDICATOR_CODE]],6)))</f>
        <v>S4</v>
      </c>
      <c r="C275" s="5" t="str">
        <f>IF(LEFT(IndicatorsTable[[#This Row],[OS_NB_CODE]],1)="O","Overall",IF(LEFT(IndicatorsTable[[#This Row],[OS_NB_CODE]],1)="S","Subindicator",IF(IndicatorsTable[[#This Row],[IFMAIN]] ="Main","Main",IF(LEFT(IndicatorsTable[[#This Row],[OS_NB_CODE]],1)="C","Context",""))))</f>
        <v>Subindicator</v>
      </c>
      <c r="D275" s="6" t="s">
        <v>774</v>
      </c>
      <c r="E275" s="6" t="str">
        <f>IF(IndicatorsTable[[#This Row],[OS_NB_CODE]]="O1",VLOOKUP(IndicatorsTable[[#This Row],[POLICY_CODE]],Table7[#All],2,FALSE),"")</f>
        <v/>
      </c>
      <c r="F275" s="6" t="str">
        <f>IF(IndicatorsTable[[#This Row],[OS_NB_CODE]]="O1",VLOOKUP(IndicatorsTable[[#This Row],[POLICY_CODE]],Table7[#All],3,FALSE),"")</f>
        <v/>
      </c>
      <c r="G275" s="6" t="s">
        <v>1293</v>
      </c>
      <c r="H275" s="6" t="s">
        <v>1282</v>
      </c>
      <c r="I275" s="6" t="str">
        <f>IndicatorsTable[[#This Row],[INDICATOR_CODE]]&amp;"."&amp;IndicatorsTable[[#This Row],[SUBPOLICY_CODE]]</f>
        <v>PA5.S4.&lt;30</v>
      </c>
      <c r="J275" s="6"/>
      <c r="K275" s="6"/>
      <c r="L275" s="7">
        <f t="shared" si="8"/>
        <v>274</v>
      </c>
      <c r="M275" s="6" t="s">
        <v>71</v>
      </c>
      <c r="N275" s="7">
        <f t="shared" si="9"/>
        <v>274</v>
      </c>
      <c r="O275" s="6">
        <v>5</v>
      </c>
      <c r="P275" s="6" t="s">
        <v>72</v>
      </c>
      <c r="Q275" s="6" t="s">
        <v>1299</v>
      </c>
      <c r="R275" s="6"/>
      <c r="S275" s="6" t="s">
        <v>1300</v>
      </c>
      <c r="T275" s="6" t="s">
        <v>1300</v>
      </c>
      <c r="U275" s="50" t="s">
        <v>1285</v>
      </c>
      <c r="V275" s="6"/>
      <c r="W275" s="52"/>
      <c r="X275" s="6"/>
      <c r="Y275" s="6" t="s">
        <v>77</v>
      </c>
      <c r="Z275" s="8" t="s">
        <v>232</v>
      </c>
      <c r="AA275" s="6" t="s">
        <v>1278</v>
      </c>
      <c r="AB275" s="6" t="s">
        <v>79</v>
      </c>
      <c r="AC275" s="6" t="s">
        <v>80</v>
      </c>
      <c r="AD275" s="6" t="s">
        <v>81</v>
      </c>
      <c r="AE275" s="6"/>
      <c r="AF275" s="6">
        <v>-3</v>
      </c>
      <c r="AG275" s="6" t="s">
        <v>629</v>
      </c>
      <c r="AH275" s="6"/>
      <c r="AI275" s="6"/>
      <c r="AJ275" s="6"/>
      <c r="AK275" s="1"/>
      <c r="AM275" s="1">
        <v>1</v>
      </c>
      <c r="AN275" s="1" t="e">
        <f>VLOOKUP(S275,'breaks 2014'!$C$19:$H$317,3,FALSE)</f>
        <v>#N/A</v>
      </c>
      <c r="AO275" s="1"/>
      <c r="AP275" s="1"/>
      <c r="AQ275" s="6" t="s">
        <v>1286</v>
      </c>
      <c r="AR275" s="6" t="s">
        <v>84</v>
      </c>
      <c r="AS275" s="6" t="s">
        <v>1301</v>
      </c>
      <c r="AT275" s="6" t="s">
        <v>1288</v>
      </c>
      <c r="AU275" s="6"/>
      <c r="AV275" s="6"/>
      <c r="AW275" s="6"/>
      <c r="AX275" s="6"/>
      <c r="AY275" s="6"/>
      <c r="BQ275" s="100"/>
    </row>
    <row r="276" spans="1:69" ht="11.25" customHeight="1" x14ac:dyDescent="0.2">
      <c r="A276" s="4" t="str">
        <f>LEFT(IndicatorsTable[[#This Row],[INDICATOR_CODE]],IF(ISERROR(FIND(".",IndicatorsTable[[#This Row],[INDICATOR_CODE]],6)),FIND(".",IndicatorsTable[[#This Row],[INDICATOR_CODE]]),FIND(".",IndicatorsTable[[#This Row],[INDICATOR_CODE]],6))-1)</f>
        <v>PA5</v>
      </c>
      <c r="B276" s="5" t="str">
        <f>RIGHT(IndicatorsTable[[#This Row],[INDICATOR_CODE]],LEN(IndicatorsTable[[#This Row],[INDICATOR_CODE]])-IF(ISERROR(FIND(".",IndicatorsTable[[#This Row],[INDICATOR_CODE]],6)),FIND(".",IndicatorsTable[[#This Row],[INDICATOR_CODE]]),FIND(".",IndicatorsTable[[#This Row],[INDICATOR_CODE]],6)))</f>
        <v>S4</v>
      </c>
      <c r="C276" s="5" t="str">
        <f>IF(LEFT(IndicatorsTable[[#This Row],[OS_NB_CODE]],1)="O","Overall",IF(LEFT(IndicatorsTable[[#This Row],[OS_NB_CODE]],1)="S","Subindicator",IF(IndicatorsTable[[#This Row],[IFMAIN]] ="Main","Main",IF(LEFT(IndicatorsTable[[#This Row],[OS_NB_CODE]],1)="C","Context",""))))</f>
        <v>Subindicator</v>
      </c>
      <c r="D276" s="6" t="s">
        <v>774</v>
      </c>
      <c r="E276" s="6" t="str">
        <f>IF(IndicatorsTable[[#This Row],[OS_NB_CODE]]="O1",VLOOKUP(IndicatorsTable[[#This Row],[POLICY_CODE]],Table7[#All],2,FALSE),"")</f>
        <v/>
      </c>
      <c r="F276" s="6" t="str">
        <f>IF(IndicatorsTable[[#This Row],[OS_NB_CODE]]="O1",VLOOKUP(IndicatorsTable[[#This Row],[POLICY_CODE]],Table7[#All],3,FALSE),"")</f>
        <v/>
      </c>
      <c r="G276" s="6" t="s">
        <v>1293</v>
      </c>
      <c r="H276" s="6" t="s">
        <v>1289</v>
      </c>
      <c r="I276" s="6" t="str">
        <f>IndicatorsTable[[#This Row],[INDICATOR_CODE]]&amp;"."&amp;IndicatorsTable[[#This Row],[SUBPOLICY_CODE]]</f>
        <v>PA5.S4.&gt;30</v>
      </c>
      <c r="J276" s="6"/>
      <c r="K276" s="6"/>
      <c r="L276" s="7">
        <f t="shared" si="8"/>
        <v>275</v>
      </c>
      <c r="M276" s="6" t="s">
        <v>71</v>
      </c>
      <c r="N276" s="7">
        <f t="shared" si="9"/>
        <v>275</v>
      </c>
      <c r="O276" s="6">
        <v>5</v>
      </c>
      <c r="P276" s="6" t="s">
        <v>72</v>
      </c>
      <c r="Q276" s="6" t="s">
        <v>1302</v>
      </c>
      <c r="R276" s="6"/>
      <c r="S276" s="6" t="s">
        <v>1303</v>
      </c>
      <c r="T276" s="6" t="s">
        <v>1303</v>
      </c>
      <c r="U276" s="50" t="s">
        <v>1285</v>
      </c>
      <c r="V276" s="6"/>
      <c r="W276" s="52"/>
      <c r="X276" s="6"/>
      <c r="Y276" s="6" t="s">
        <v>77</v>
      </c>
      <c r="Z276" s="8" t="s">
        <v>232</v>
      </c>
      <c r="AA276" s="6" t="s">
        <v>1278</v>
      </c>
      <c r="AB276" s="6" t="s">
        <v>79</v>
      </c>
      <c r="AC276" s="6" t="s">
        <v>80</v>
      </c>
      <c r="AD276" s="6" t="s">
        <v>81</v>
      </c>
      <c r="AE276" s="6"/>
      <c r="AF276" s="6">
        <v>-3</v>
      </c>
      <c r="AG276" s="6" t="s">
        <v>629</v>
      </c>
      <c r="AH276" s="6"/>
      <c r="AI276" s="6"/>
      <c r="AJ276" s="6"/>
      <c r="AK276" s="1"/>
      <c r="AM276" s="1">
        <v>1</v>
      </c>
      <c r="AN276" s="1" t="e">
        <f>VLOOKUP(S276,'breaks 2014'!$C$19:$H$317,3,FALSE)</f>
        <v>#N/A</v>
      </c>
      <c r="AO276" s="1"/>
      <c r="AP276" s="1"/>
      <c r="AQ276" s="6" t="s">
        <v>1286</v>
      </c>
      <c r="AR276" s="6" t="s">
        <v>84</v>
      </c>
      <c r="AS276" s="6" t="s">
        <v>1301</v>
      </c>
      <c r="AT276" s="6" t="s">
        <v>1292</v>
      </c>
      <c r="AU276" s="6"/>
      <c r="AV276" s="6"/>
      <c r="AW276" s="6"/>
      <c r="AX276" s="6"/>
      <c r="AY276" s="6"/>
      <c r="BQ276" s="100"/>
    </row>
    <row r="277" spans="1:69" ht="11.25" customHeight="1" x14ac:dyDescent="0.2">
      <c r="A277" s="4" t="str">
        <f>LEFT(IndicatorsTable[[#This Row],[INDICATOR_CODE]],IF(ISERROR(FIND(".",IndicatorsTable[[#This Row],[INDICATOR_CODE]],6)),FIND(".",IndicatorsTable[[#This Row],[INDICATOR_CODE]]),FIND(".",IndicatorsTable[[#This Row],[INDICATOR_CODE]],6))-1)</f>
        <v>PA5</v>
      </c>
      <c r="B277" s="5" t="str">
        <f>RIGHT(IndicatorsTable[[#This Row],[INDICATOR_CODE]],LEN(IndicatorsTable[[#This Row],[INDICATOR_CODE]])-IF(ISERROR(FIND(".",IndicatorsTable[[#This Row],[INDICATOR_CODE]],6)),FIND(".",IndicatorsTable[[#This Row],[INDICATOR_CODE]]),FIND(".",IndicatorsTable[[#This Row],[INDICATOR_CODE]],6)))</f>
        <v>S5</v>
      </c>
      <c r="C277" s="5" t="str">
        <f>IF(LEFT(IndicatorsTable[[#This Row],[OS_NB_CODE]],1)="O","Overall",IF(LEFT(IndicatorsTable[[#This Row],[OS_NB_CODE]],1)="S","Subindicator",IF(IndicatorsTable[[#This Row],[IFMAIN]] ="Main","Main",IF(LEFT(IndicatorsTable[[#This Row],[OS_NB_CODE]],1)="C","Context",""))))</f>
        <v>Subindicator</v>
      </c>
      <c r="D277" s="6" t="s">
        <v>89</v>
      </c>
      <c r="E277" s="6" t="str">
        <f>IF(IndicatorsTable[[#This Row],[OS_NB_CODE]]="O1",VLOOKUP(IndicatorsTable[[#This Row],[POLICY_CODE]],Table7[#All],2,FALSE),"")</f>
        <v/>
      </c>
      <c r="F277" s="6" t="str">
        <f>IF(IndicatorsTable[[#This Row],[OS_NB_CODE]]="O1",VLOOKUP(IndicatorsTable[[#This Row],[POLICY_CODE]],Table7[#All],3,FALSE),"")</f>
        <v/>
      </c>
      <c r="G277" s="6" t="s">
        <v>1304</v>
      </c>
      <c r="H277" s="6"/>
      <c r="I277" s="6" t="str">
        <f>IndicatorsTable[[#This Row],[INDICATOR_CODE]]&amp;"."&amp;IndicatorsTable[[#This Row],[SUBPOLICY_CODE]]</f>
        <v>PA5.S5.</v>
      </c>
      <c r="J277" s="6"/>
      <c r="K277" s="6"/>
      <c r="L277" s="7">
        <f t="shared" si="8"/>
        <v>276</v>
      </c>
      <c r="M277" s="6" t="s">
        <v>71</v>
      </c>
      <c r="N277" s="7">
        <f t="shared" si="9"/>
        <v>276</v>
      </c>
      <c r="O277" s="6">
        <v>5</v>
      </c>
      <c r="P277" s="6" t="s">
        <v>72</v>
      </c>
      <c r="Q277" s="6" t="s">
        <v>1305</v>
      </c>
      <c r="R277" s="6" t="s">
        <v>1306</v>
      </c>
      <c r="S277" s="6" t="s">
        <v>1305</v>
      </c>
      <c r="T277" s="6" t="s">
        <v>1307</v>
      </c>
      <c r="U277" s="50" t="s">
        <v>1308</v>
      </c>
      <c r="V277" s="6"/>
      <c r="W277" s="52"/>
      <c r="X277" s="6"/>
      <c r="Y277" s="6" t="s">
        <v>232</v>
      </c>
      <c r="Z277" s="8" t="s">
        <v>77</v>
      </c>
      <c r="AA277" s="6" t="s">
        <v>567</v>
      </c>
      <c r="AB277" s="6" t="s">
        <v>80</v>
      </c>
      <c r="AC277" s="6" t="s">
        <v>80</v>
      </c>
      <c r="AD277" s="6" t="s">
        <v>81</v>
      </c>
      <c r="AE277" s="6"/>
      <c r="AF277" s="6">
        <v>-3</v>
      </c>
      <c r="AG277" s="6" t="s">
        <v>82</v>
      </c>
      <c r="AH277" s="6"/>
      <c r="AI277" s="6"/>
      <c r="AJ277" s="6"/>
      <c r="AK277" s="1"/>
      <c r="AL277"/>
      <c r="AM277" s="1">
        <v>1</v>
      </c>
      <c r="AN277" s="1">
        <f>VLOOKUP(S277,'breaks 2014'!$C$19:$H$317,3,FALSE)</f>
        <v>0</v>
      </c>
      <c r="AO277" s="1" t="s">
        <v>1002</v>
      </c>
      <c r="AP277" s="1"/>
      <c r="AQ277" s="6" t="s">
        <v>1309</v>
      </c>
      <c r="AR277" s="6" t="s">
        <v>143</v>
      </c>
      <c r="AS277" s="6"/>
      <c r="AT277" s="6"/>
      <c r="AU277" s="6"/>
      <c r="AV277" s="6"/>
      <c r="AW277" s="6"/>
      <c r="AX277" s="6"/>
      <c r="AY277" s="6"/>
      <c r="AZ277" t="s">
        <v>1309</v>
      </c>
      <c r="BA277" t="s">
        <v>84</v>
      </c>
      <c r="BB277" t="s">
        <v>1027</v>
      </c>
      <c r="BC277" t="s">
        <v>1310</v>
      </c>
      <c r="BD277" t="s">
        <v>1311</v>
      </c>
      <c r="BQ277" s="100"/>
    </row>
    <row r="278" spans="1:69" ht="11.25" customHeight="1" x14ac:dyDescent="0.2">
      <c r="A278" s="4" t="str">
        <f>LEFT(IndicatorsTable[[#This Row],[INDICATOR_CODE]],IF(ISERROR(FIND(".",IndicatorsTable[[#This Row],[INDICATOR_CODE]],6)),FIND(".",IndicatorsTable[[#This Row],[INDICATOR_CODE]]),FIND(".",IndicatorsTable[[#This Row],[INDICATOR_CODE]],6))-1)</f>
        <v>PA5</v>
      </c>
      <c r="B278" s="5" t="str">
        <f>RIGHT(IndicatorsTable[[#This Row],[INDICATOR_CODE]],LEN(IndicatorsTable[[#This Row],[INDICATOR_CODE]])-IF(ISERROR(FIND(".",IndicatorsTable[[#This Row],[INDICATOR_CODE]],6)),FIND(".",IndicatorsTable[[#This Row],[INDICATOR_CODE]]),FIND(".",IndicatorsTable[[#This Row],[INDICATOR_CODE]],6)))</f>
        <v>S6</v>
      </c>
      <c r="C278" s="5" t="str">
        <f>IF(LEFT(IndicatorsTable[[#This Row],[OS_NB_CODE]],1)="O","Overall",IF(LEFT(IndicatorsTable[[#This Row],[OS_NB_CODE]],1)="S","Subindicator",IF(IndicatorsTable[[#This Row],[IFMAIN]] ="Main","Main",IF(LEFT(IndicatorsTable[[#This Row],[OS_NB_CODE]],1)="C","Context",""))))</f>
        <v>Subindicator</v>
      </c>
      <c r="D278" s="6" t="s">
        <v>89</v>
      </c>
      <c r="E278" s="6" t="str">
        <f>IF(IndicatorsTable[[#This Row],[OS_NB_CODE]]="O1",VLOOKUP(IndicatorsTable[[#This Row],[POLICY_CODE]],Table7[#All],2,FALSE),"")</f>
        <v/>
      </c>
      <c r="F278" s="6" t="str">
        <f>IF(IndicatorsTable[[#This Row],[OS_NB_CODE]]="O1",VLOOKUP(IndicatorsTable[[#This Row],[POLICY_CODE]],Table7[#All],3,FALSE),"")</f>
        <v/>
      </c>
      <c r="G278" s="6" t="s">
        <v>1312</v>
      </c>
      <c r="H278" s="6"/>
      <c r="I278" s="6" t="str">
        <f>IndicatorsTable[[#This Row],[INDICATOR_CODE]]&amp;"."&amp;IndicatorsTable[[#This Row],[SUBPOLICY_CODE]]</f>
        <v>PA5.S6.</v>
      </c>
      <c r="J278" s="6"/>
      <c r="K278" s="6"/>
      <c r="L278" s="7">
        <f t="shared" si="8"/>
        <v>277</v>
      </c>
      <c r="M278" s="6" t="s">
        <v>71</v>
      </c>
      <c r="N278" s="7">
        <f t="shared" si="9"/>
        <v>277</v>
      </c>
      <c r="O278" s="6">
        <v>5</v>
      </c>
      <c r="P278" s="6" t="s">
        <v>72</v>
      </c>
      <c r="Q278" s="6" t="s">
        <v>1313</v>
      </c>
      <c r="R278" s="6" t="s">
        <v>1314</v>
      </c>
      <c r="S278" s="6" t="s">
        <v>1315</v>
      </c>
      <c r="T278" s="6" t="s">
        <v>1315</v>
      </c>
      <c r="U278" s="50"/>
      <c r="V278" s="6"/>
      <c r="W278" s="52"/>
      <c r="X278" s="6"/>
      <c r="Y278" s="6" t="s">
        <v>232</v>
      </c>
      <c r="Z278" s="8" t="s">
        <v>77</v>
      </c>
      <c r="AA278" s="6" t="s">
        <v>1316</v>
      </c>
      <c r="AB278" s="6" t="s">
        <v>79</v>
      </c>
      <c r="AC278" s="6" t="s">
        <v>80</v>
      </c>
      <c r="AD278" s="6" t="s">
        <v>81</v>
      </c>
      <c r="AE278" s="6"/>
      <c r="AF278" s="6">
        <v>-3</v>
      </c>
      <c r="AG278" s="6" t="s">
        <v>82</v>
      </c>
      <c r="AH278" s="6"/>
      <c r="AI278" s="6"/>
      <c r="AJ278" s="6"/>
      <c r="AK278" s="1"/>
      <c r="AL278"/>
      <c r="AM278" s="1">
        <v>1</v>
      </c>
      <c r="AN278" s="1">
        <f>VLOOKUP(S278,'breaks 2014'!$C$19:$H$317,3,FALSE)</f>
        <v>0</v>
      </c>
      <c r="AO278" s="1" t="s">
        <v>1002</v>
      </c>
      <c r="AP278" s="1"/>
      <c r="AQ278" s="6" t="s">
        <v>1317</v>
      </c>
      <c r="AR278" s="6" t="s">
        <v>143</v>
      </c>
      <c r="AS278" s="6" t="s">
        <v>85</v>
      </c>
      <c r="AT278" s="6" t="s">
        <v>87</v>
      </c>
      <c r="AU278" s="6"/>
      <c r="AV278" s="6"/>
      <c r="AW278" s="6"/>
      <c r="AX278" s="6"/>
      <c r="AY278" s="6"/>
      <c r="BQ278" s="100"/>
    </row>
    <row r="279" spans="1:69" ht="11.25" customHeight="1" x14ac:dyDescent="0.2">
      <c r="A279" s="4" t="str">
        <f>LEFT(IndicatorsTable[[#This Row],[INDICATOR_CODE]],IF(ISERROR(FIND(".",IndicatorsTable[[#This Row],[INDICATOR_CODE]],6)),FIND(".",IndicatorsTable[[#This Row],[INDICATOR_CODE]]),FIND(".",IndicatorsTable[[#This Row],[INDICATOR_CODE]],6))-1)</f>
        <v>PA5</v>
      </c>
      <c r="B279" s="5" t="str">
        <f>RIGHT(IndicatorsTable[[#This Row],[INDICATOR_CODE]],LEN(IndicatorsTable[[#This Row],[INDICATOR_CODE]])-IF(ISERROR(FIND(".",IndicatorsTable[[#This Row],[INDICATOR_CODE]],6)),FIND(".",IndicatorsTable[[#This Row],[INDICATOR_CODE]]),FIND(".",IndicatorsTable[[#This Row],[INDICATOR_CODE]],6)))</f>
        <v>S7</v>
      </c>
      <c r="C279" s="5" t="str">
        <f>IF(LEFT(IndicatorsTable[[#This Row],[OS_NB_CODE]],1)="O","Overall",IF(LEFT(IndicatorsTable[[#This Row],[OS_NB_CODE]],1)="S","Subindicator",IF(IndicatorsTable[[#This Row],[IFMAIN]] ="Main","Main",IF(LEFT(IndicatorsTable[[#This Row],[OS_NB_CODE]],1)="C","Context",""))))</f>
        <v>Subindicator</v>
      </c>
      <c r="D279" s="6" t="s">
        <v>774</v>
      </c>
      <c r="E279" s="6" t="str">
        <f>IF(IndicatorsTable[[#This Row],[OS_NB_CODE]]="O1",VLOOKUP(IndicatorsTable[[#This Row],[POLICY_CODE]],Table7[#All],2,FALSE),"")</f>
        <v/>
      </c>
      <c r="F279" s="6" t="str">
        <f>IF(IndicatorsTable[[#This Row],[OS_NB_CODE]]="O1",VLOOKUP(IndicatorsTable[[#This Row],[POLICY_CODE]],Table7[#All],3,FALSE),"")</f>
        <v/>
      </c>
      <c r="G279" s="6" t="s">
        <v>1318</v>
      </c>
      <c r="H279" s="6"/>
      <c r="I279" s="6" t="str">
        <f>IndicatorsTable[[#This Row],[INDICATOR_CODE]]&amp;"."&amp;IndicatorsTable[[#This Row],[SUBPOLICY_CODE]]</f>
        <v>PA5.S7.</v>
      </c>
      <c r="J279" s="6"/>
      <c r="K279" s="6"/>
      <c r="L279" s="7">
        <f t="shared" si="8"/>
        <v>278</v>
      </c>
      <c r="M279" s="6"/>
      <c r="N279" s="7">
        <f t="shared" si="9"/>
        <v>278</v>
      </c>
      <c r="O279" s="6">
        <v>5</v>
      </c>
      <c r="P279" s="6"/>
      <c r="Q279" s="6" t="s">
        <v>1319</v>
      </c>
      <c r="R279" s="6"/>
      <c r="S279" s="6" t="s">
        <v>1320</v>
      </c>
      <c r="T279" s="6" t="s">
        <v>1321</v>
      </c>
      <c r="U279" s="50" t="s">
        <v>1322</v>
      </c>
      <c r="V279" s="6"/>
      <c r="W279" s="52"/>
      <c r="X279" s="6"/>
      <c r="Y279" s="6" t="s">
        <v>77</v>
      </c>
      <c r="Z279" s="8" t="s">
        <v>232</v>
      </c>
      <c r="AA279" s="6"/>
      <c r="AB279" s="6"/>
      <c r="AC279" s="6"/>
      <c r="AD279" s="6"/>
      <c r="AE279" s="6"/>
      <c r="AF279" s="51">
        <v>-3</v>
      </c>
      <c r="AG279" s="6" t="s">
        <v>1323</v>
      </c>
      <c r="AH279" s="6"/>
      <c r="AI279" s="6"/>
      <c r="AJ279" s="6"/>
      <c r="AK279" s="1"/>
      <c r="AL279"/>
      <c r="AM279" s="1">
        <v>1</v>
      </c>
      <c r="AN279" s="1" t="e">
        <f>VLOOKUP(S279,'breaks 2014'!$C$19:$H$317,3,FALSE)</f>
        <v>#N/A</v>
      </c>
      <c r="AO279" s="1"/>
      <c r="AP279" s="1"/>
      <c r="AQ279" s="6"/>
      <c r="AR279" s="6"/>
      <c r="AS279" s="6"/>
      <c r="AT279" s="6"/>
      <c r="AU279" s="6"/>
      <c r="AV279" s="6"/>
      <c r="AW279" s="6"/>
      <c r="AX279" s="6"/>
      <c r="AY279" s="6"/>
      <c r="BQ279" s="100"/>
    </row>
    <row r="280" spans="1:69" ht="11.25" customHeight="1" x14ac:dyDescent="0.2">
      <c r="A280" s="4" t="str">
        <f>LEFT(IndicatorsTable[[#This Row],[INDICATOR_CODE]],IF(ISERROR(FIND(".",IndicatorsTable[[#This Row],[INDICATOR_CODE]],6)),FIND(".",IndicatorsTable[[#This Row],[INDICATOR_CODE]]),FIND(".",IndicatorsTable[[#This Row],[INDICATOR_CODE]],6))-1)</f>
        <v>PA5</v>
      </c>
      <c r="B280" s="5" t="str">
        <f>RIGHT(IndicatorsTable[[#This Row],[INDICATOR_CODE]],LEN(IndicatorsTable[[#This Row],[INDICATOR_CODE]])-IF(ISERROR(FIND(".",IndicatorsTable[[#This Row],[INDICATOR_CODE]],6)),FIND(".",IndicatorsTable[[#This Row],[INDICATOR_CODE]]),FIND(".",IndicatorsTable[[#This Row],[INDICATOR_CODE]],6)))</f>
        <v>C1</v>
      </c>
      <c r="C280" s="5" t="str">
        <f>IF(LEFT(IndicatorsTable[[#This Row],[OS_NB_CODE]],1)="O","Overall",IF(LEFT(IndicatorsTable[[#This Row],[OS_NB_CODE]],1)="S","Subindicator",IF(IndicatorsTable[[#This Row],[IFMAIN]] ="Main","Main",IF(LEFT(IndicatorsTable[[#This Row],[OS_NB_CODE]],1)="C","Context",""))))</f>
        <v>Context</v>
      </c>
      <c r="D280" s="6" t="s">
        <v>89</v>
      </c>
      <c r="E280" s="6" t="str">
        <f>IF(IndicatorsTable[[#This Row],[OS_NB_CODE]]="O1",VLOOKUP(IndicatorsTable[[#This Row],[POLICY_CODE]],Table7[#All],2,FALSE),"")</f>
        <v/>
      </c>
      <c r="F280" s="6" t="str">
        <f>IF(IndicatorsTable[[#This Row],[OS_NB_CODE]]="O1",VLOOKUP(IndicatorsTable[[#This Row],[POLICY_CODE]],Table7[#All],3,FALSE),"")</f>
        <v/>
      </c>
      <c r="G280" s="6" t="s">
        <v>1324</v>
      </c>
      <c r="H280" s="6" t="s">
        <v>91</v>
      </c>
      <c r="I280" s="6" t="str">
        <f>IndicatorsTable[[#This Row],[INDICATOR_CODE]]&amp;"."&amp;IndicatorsTable[[#This Row],[SUBPOLICY_CODE]]</f>
        <v>PA5.C1.M</v>
      </c>
      <c r="J280" s="6"/>
      <c r="K280" s="6"/>
      <c r="L280" s="7">
        <f t="shared" si="8"/>
        <v>279</v>
      </c>
      <c r="M280" s="6" t="s">
        <v>71</v>
      </c>
      <c r="N280" s="7">
        <f t="shared" si="9"/>
        <v>279</v>
      </c>
      <c r="O280" s="6">
        <v>5</v>
      </c>
      <c r="P280" s="6" t="s">
        <v>72</v>
      </c>
      <c r="Q280" s="6" t="s">
        <v>1325</v>
      </c>
      <c r="R280" s="6"/>
      <c r="S280" s="6" t="s">
        <v>1325</v>
      </c>
      <c r="T280" s="6" t="s">
        <v>1325</v>
      </c>
      <c r="U280" s="50"/>
      <c r="V280" s="6"/>
      <c r="W280" s="52"/>
      <c r="X280" s="6"/>
      <c r="Y280" s="6"/>
      <c r="Z280" s="8" t="s">
        <v>77</v>
      </c>
      <c r="AA280" s="6" t="s">
        <v>182</v>
      </c>
      <c r="AB280" s="6" t="s">
        <v>79</v>
      </c>
      <c r="AC280" s="6"/>
      <c r="AD280" s="6" t="s">
        <v>81</v>
      </c>
      <c r="AE280" s="6"/>
      <c r="AF280" s="6"/>
      <c r="AG280" s="6" t="s">
        <v>82</v>
      </c>
      <c r="AH280" s="6"/>
      <c r="AI280" s="6"/>
      <c r="AJ280" s="6"/>
      <c r="AK280" s="1"/>
      <c r="AL280"/>
      <c r="AM280" s="1">
        <v>1</v>
      </c>
      <c r="AN280" s="1">
        <f>VLOOKUP(S280,'breaks 2014'!$C$19:$H$317,3,FALSE)</f>
        <v>0</v>
      </c>
      <c r="AO280" s="1" t="s">
        <v>1002</v>
      </c>
      <c r="AP280" s="1"/>
      <c r="AQ280" s="6" t="s">
        <v>1249</v>
      </c>
      <c r="AR280" s="6" t="s">
        <v>143</v>
      </c>
      <c r="AS280" s="6" t="s">
        <v>153</v>
      </c>
      <c r="AT280" s="6" t="s">
        <v>98</v>
      </c>
      <c r="AU280" s="6" t="s">
        <v>1256</v>
      </c>
      <c r="AV280" s="6"/>
      <c r="AW280" s="6"/>
      <c r="AX280" s="6"/>
      <c r="AY280" s="6"/>
      <c r="BQ280" s="100"/>
    </row>
    <row r="281" spans="1:69" ht="11.25" customHeight="1" x14ac:dyDescent="0.2">
      <c r="A281" s="4" t="str">
        <f>LEFT(IndicatorsTable[[#This Row],[INDICATOR_CODE]],IF(ISERROR(FIND(".",IndicatorsTable[[#This Row],[INDICATOR_CODE]],6)),FIND(".",IndicatorsTable[[#This Row],[INDICATOR_CODE]]),FIND(".",IndicatorsTable[[#This Row],[INDICATOR_CODE]],6))-1)</f>
        <v>PA5</v>
      </c>
      <c r="B281" s="5" t="str">
        <f>RIGHT(IndicatorsTable[[#This Row],[INDICATOR_CODE]],LEN(IndicatorsTable[[#This Row],[INDICATOR_CODE]])-IF(ISERROR(FIND(".",IndicatorsTable[[#This Row],[INDICATOR_CODE]],6)),FIND(".",IndicatorsTable[[#This Row],[INDICATOR_CODE]]),FIND(".",IndicatorsTable[[#This Row],[INDICATOR_CODE]],6)))</f>
        <v>C1</v>
      </c>
      <c r="C281" s="5" t="str">
        <f>IF(LEFT(IndicatorsTable[[#This Row],[OS_NB_CODE]],1)="O","Overall",IF(LEFT(IndicatorsTable[[#This Row],[OS_NB_CODE]],1)="S","Subindicator",IF(IndicatorsTable[[#This Row],[IFMAIN]] ="Main","Main",IF(LEFT(IndicatorsTable[[#This Row],[OS_NB_CODE]],1)="C","Context",""))))</f>
        <v>Context</v>
      </c>
      <c r="D281" s="6" t="s">
        <v>89</v>
      </c>
      <c r="E281" s="6" t="str">
        <f>IF(IndicatorsTable[[#This Row],[OS_NB_CODE]]="O1",VLOOKUP(IndicatorsTable[[#This Row],[POLICY_CODE]],Table7[#All],2,FALSE),"")</f>
        <v/>
      </c>
      <c r="F281" s="6" t="str">
        <f>IF(IndicatorsTable[[#This Row],[OS_NB_CODE]]="O1",VLOOKUP(IndicatorsTable[[#This Row],[POLICY_CODE]],Table7[#All],3,FALSE),"")</f>
        <v/>
      </c>
      <c r="G281" s="6" t="s">
        <v>1324</v>
      </c>
      <c r="H281" s="6" t="s">
        <v>99</v>
      </c>
      <c r="I281" s="6" t="str">
        <f>IndicatorsTable[[#This Row],[INDICATOR_CODE]]&amp;"."&amp;IndicatorsTable[[#This Row],[SUBPOLICY_CODE]]</f>
        <v>PA5.C1.F</v>
      </c>
      <c r="J281" s="6"/>
      <c r="K281" s="6"/>
      <c r="L281" s="7">
        <f t="shared" si="8"/>
        <v>280</v>
      </c>
      <c r="M281" s="6" t="s">
        <v>71</v>
      </c>
      <c r="N281" s="7">
        <f t="shared" si="9"/>
        <v>280</v>
      </c>
      <c r="O281" s="6">
        <v>5</v>
      </c>
      <c r="P281" s="6" t="s">
        <v>72</v>
      </c>
      <c r="Q281" s="6" t="s">
        <v>1326</v>
      </c>
      <c r="R281" s="6"/>
      <c r="S281" s="6" t="s">
        <v>1326</v>
      </c>
      <c r="T281" s="6" t="s">
        <v>1326</v>
      </c>
      <c r="U281" s="50"/>
      <c r="V281" s="6"/>
      <c r="W281" s="52"/>
      <c r="X281" s="6"/>
      <c r="Y281" s="6"/>
      <c r="Z281" s="8" t="s">
        <v>77</v>
      </c>
      <c r="AA281" s="6" t="s">
        <v>205</v>
      </c>
      <c r="AB281" s="6" t="s">
        <v>79</v>
      </c>
      <c r="AC281" s="6"/>
      <c r="AD281" s="6" t="s">
        <v>81</v>
      </c>
      <c r="AE281" s="6"/>
      <c r="AF281" s="6"/>
      <c r="AG281" s="6" t="s">
        <v>82</v>
      </c>
      <c r="AH281" s="6"/>
      <c r="AI281" s="6"/>
      <c r="AJ281" s="6"/>
      <c r="AK281" s="1"/>
      <c r="AL281"/>
      <c r="AM281" s="1">
        <v>1</v>
      </c>
      <c r="AN281" s="1">
        <f>VLOOKUP(S281,'breaks 2014'!$C$19:$H$317,3,FALSE)</f>
        <v>0</v>
      </c>
      <c r="AO281" s="1" t="s">
        <v>1002</v>
      </c>
      <c r="AP281" s="1"/>
      <c r="AQ281" s="6" t="s">
        <v>1249</v>
      </c>
      <c r="AR281" s="6" t="s">
        <v>143</v>
      </c>
      <c r="AS281" s="6" t="s">
        <v>153</v>
      </c>
      <c r="AT281" s="6" t="s">
        <v>104</v>
      </c>
      <c r="AU281" s="6" t="s">
        <v>1256</v>
      </c>
      <c r="AV281" s="6"/>
      <c r="AW281" s="6"/>
      <c r="AX281" s="6"/>
      <c r="AY281" s="6"/>
      <c r="BQ281" s="100"/>
    </row>
    <row r="282" spans="1:69" ht="11.25" customHeight="1" x14ac:dyDescent="0.2">
      <c r="A282" s="4" t="str">
        <f>LEFT(IndicatorsTable[[#This Row],[INDICATOR_CODE]],IF(ISERROR(FIND(".",IndicatorsTable[[#This Row],[INDICATOR_CODE]],6)),FIND(".",IndicatorsTable[[#This Row],[INDICATOR_CODE]]),FIND(".",IndicatorsTable[[#This Row],[INDICATOR_CODE]],6))-1)</f>
        <v>PA5</v>
      </c>
      <c r="B282" s="5" t="str">
        <f>RIGHT(IndicatorsTable[[#This Row],[INDICATOR_CODE]],LEN(IndicatorsTable[[#This Row],[INDICATOR_CODE]])-IF(ISERROR(FIND(".",IndicatorsTable[[#This Row],[INDICATOR_CODE]],6)),FIND(".",IndicatorsTable[[#This Row],[INDICATOR_CODE]]),FIND(".",IndicatorsTable[[#This Row],[INDICATOR_CODE]],6)))</f>
        <v>C2</v>
      </c>
      <c r="C282" s="5" t="str">
        <f>IF(LEFT(IndicatorsTable[[#This Row],[OS_NB_CODE]],1)="O","Overall",IF(LEFT(IndicatorsTable[[#This Row],[OS_NB_CODE]],1)="S","Subindicator",IF(IndicatorsTable[[#This Row],[IFMAIN]] ="Main","Main",IF(LEFT(IndicatorsTable[[#This Row],[OS_NB_CODE]],1)="C","Context",""))))</f>
        <v>Context</v>
      </c>
      <c r="D282" s="6" t="s">
        <v>89</v>
      </c>
      <c r="E282" s="6" t="str">
        <f>IF(IndicatorsTable[[#This Row],[OS_NB_CODE]]="O1",VLOOKUP(IndicatorsTable[[#This Row],[POLICY_CODE]],Table7[#All],2,FALSE),"")</f>
        <v/>
      </c>
      <c r="F282" s="6" t="str">
        <f>IF(IndicatorsTable[[#This Row],[OS_NB_CODE]]="O1",VLOOKUP(IndicatorsTable[[#This Row],[POLICY_CODE]],Table7[#All],3,FALSE),"")</f>
        <v/>
      </c>
      <c r="G282" s="6" t="s">
        <v>1327</v>
      </c>
      <c r="H282" s="6" t="s">
        <v>91</v>
      </c>
      <c r="I282" s="6" t="str">
        <f>IndicatorsTable[[#This Row],[INDICATOR_CODE]]&amp;"."&amp;IndicatorsTable[[#This Row],[SUBPOLICY_CODE]]</f>
        <v>PA5.C2.M</v>
      </c>
      <c r="J282" s="6"/>
      <c r="K282" s="6"/>
      <c r="L282" s="7">
        <f t="shared" si="8"/>
        <v>281</v>
      </c>
      <c r="M282" s="6" t="s">
        <v>71</v>
      </c>
      <c r="N282" s="7">
        <f t="shared" si="9"/>
        <v>281</v>
      </c>
      <c r="O282" s="6">
        <v>5</v>
      </c>
      <c r="P282" s="6" t="s">
        <v>72</v>
      </c>
      <c r="Q282" s="6" t="s">
        <v>1328</v>
      </c>
      <c r="R282" s="6"/>
      <c r="S282" s="6" t="s">
        <v>1328</v>
      </c>
      <c r="T282" s="6" t="s">
        <v>1328</v>
      </c>
      <c r="U282" s="50"/>
      <c r="V282" s="6"/>
      <c r="W282" s="52"/>
      <c r="X282" s="6"/>
      <c r="Y282" s="6"/>
      <c r="Z282" s="8" t="s">
        <v>77</v>
      </c>
      <c r="AA282" s="6" t="s">
        <v>182</v>
      </c>
      <c r="AB282" s="6" t="s">
        <v>79</v>
      </c>
      <c r="AC282" s="6"/>
      <c r="AD282" s="6" t="s">
        <v>81</v>
      </c>
      <c r="AE282" s="6"/>
      <c r="AF282" s="6"/>
      <c r="AG282" s="6" t="s">
        <v>82</v>
      </c>
      <c r="AH282" s="6"/>
      <c r="AI282" s="6"/>
      <c r="AJ282" s="6"/>
      <c r="AK282" s="1"/>
      <c r="AL282"/>
      <c r="AM282" s="1">
        <v>1</v>
      </c>
      <c r="AN282" s="1">
        <f>VLOOKUP(S282,'breaks 2014'!$C$19:$H$317,3,FALSE)</f>
        <v>0</v>
      </c>
      <c r="AO282" s="1" t="s">
        <v>1002</v>
      </c>
      <c r="AP282" s="1"/>
      <c r="AQ282" s="6" t="s">
        <v>1249</v>
      </c>
      <c r="AR282" s="6" t="s">
        <v>143</v>
      </c>
      <c r="AS282" s="6" t="s">
        <v>153</v>
      </c>
      <c r="AT282" s="6" t="s">
        <v>98</v>
      </c>
      <c r="AU282" s="6" t="s">
        <v>1261</v>
      </c>
      <c r="AV282" s="6"/>
      <c r="AW282" s="6"/>
      <c r="AX282" s="6"/>
      <c r="AY282" s="6"/>
      <c r="BQ282" s="100"/>
    </row>
    <row r="283" spans="1:69" ht="11.25" customHeight="1" x14ac:dyDescent="0.2">
      <c r="A283" s="4" t="str">
        <f>LEFT(IndicatorsTable[[#This Row],[INDICATOR_CODE]],IF(ISERROR(FIND(".",IndicatorsTable[[#This Row],[INDICATOR_CODE]],6)),FIND(".",IndicatorsTable[[#This Row],[INDICATOR_CODE]]),FIND(".",IndicatorsTable[[#This Row],[INDICATOR_CODE]],6))-1)</f>
        <v>PA5</v>
      </c>
      <c r="B283" s="5" t="str">
        <f>RIGHT(IndicatorsTable[[#This Row],[INDICATOR_CODE]],LEN(IndicatorsTable[[#This Row],[INDICATOR_CODE]])-IF(ISERROR(FIND(".",IndicatorsTable[[#This Row],[INDICATOR_CODE]],6)),FIND(".",IndicatorsTable[[#This Row],[INDICATOR_CODE]]),FIND(".",IndicatorsTable[[#This Row],[INDICATOR_CODE]],6)))</f>
        <v>C2</v>
      </c>
      <c r="C283" s="5" t="str">
        <f>IF(LEFT(IndicatorsTable[[#This Row],[OS_NB_CODE]],1)="O","Overall",IF(LEFT(IndicatorsTable[[#This Row],[OS_NB_CODE]],1)="S","Subindicator",IF(IndicatorsTable[[#This Row],[IFMAIN]] ="Main","Main",IF(LEFT(IndicatorsTable[[#This Row],[OS_NB_CODE]],1)="C","Context",""))))</f>
        <v>Context</v>
      </c>
      <c r="D283" s="6" t="s">
        <v>89</v>
      </c>
      <c r="E283" s="6" t="str">
        <f>IF(IndicatorsTable[[#This Row],[OS_NB_CODE]]="O1",VLOOKUP(IndicatorsTable[[#This Row],[POLICY_CODE]],Table7[#All],2,FALSE),"")</f>
        <v/>
      </c>
      <c r="F283" s="6" t="str">
        <f>IF(IndicatorsTable[[#This Row],[OS_NB_CODE]]="O1",VLOOKUP(IndicatorsTable[[#This Row],[POLICY_CODE]],Table7[#All],3,FALSE),"")</f>
        <v/>
      </c>
      <c r="G283" s="6" t="s">
        <v>1327</v>
      </c>
      <c r="H283" s="6" t="s">
        <v>99</v>
      </c>
      <c r="I283" s="6" t="str">
        <f>IndicatorsTable[[#This Row],[INDICATOR_CODE]]&amp;"."&amp;IndicatorsTable[[#This Row],[SUBPOLICY_CODE]]</f>
        <v>PA5.C2.F</v>
      </c>
      <c r="J283" s="6"/>
      <c r="K283" s="6"/>
      <c r="L283" s="7">
        <f t="shared" si="8"/>
        <v>282</v>
      </c>
      <c r="M283" s="6" t="s">
        <v>71</v>
      </c>
      <c r="N283" s="7">
        <f t="shared" si="9"/>
        <v>282</v>
      </c>
      <c r="O283" s="6">
        <v>5</v>
      </c>
      <c r="P283" s="6" t="s">
        <v>72</v>
      </c>
      <c r="Q283" s="6" t="s">
        <v>1329</v>
      </c>
      <c r="R283" s="6"/>
      <c r="S283" s="6" t="s">
        <v>1329</v>
      </c>
      <c r="T283" s="6" t="s">
        <v>1329</v>
      </c>
      <c r="U283" s="50"/>
      <c r="V283" s="6"/>
      <c r="W283" s="52"/>
      <c r="X283" s="6"/>
      <c r="Y283" s="6"/>
      <c r="Z283" s="8" t="s">
        <v>77</v>
      </c>
      <c r="AA283" s="6" t="s">
        <v>205</v>
      </c>
      <c r="AB283" s="6" t="s">
        <v>79</v>
      </c>
      <c r="AC283" s="6"/>
      <c r="AD283" s="6" t="s">
        <v>81</v>
      </c>
      <c r="AE283" s="6"/>
      <c r="AF283" s="6"/>
      <c r="AG283" s="6" t="s">
        <v>82</v>
      </c>
      <c r="AH283" s="6"/>
      <c r="AI283" s="6"/>
      <c r="AJ283" s="6"/>
      <c r="AK283" s="1"/>
      <c r="AL283"/>
      <c r="AM283" s="1">
        <v>1</v>
      </c>
      <c r="AN283" s="1">
        <f>VLOOKUP(S283,'breaks 2014'!$C$19:$H$317,3,FALSE)</f>
        <v>0</v>
      </c>
      <c r="AO283" s="1" t="s">
        <v>1002</v>
      </c>
      <c r="AP283" s="1"/>
      <c r="AQ283" s="6" t="s">
        <v>1249</v>
      </c>
      <c r="AR283" s="6" t="s">
        <v>143</v>
      </c>
      <c r="AS283" s="6" t="s">
        <v>153</v>
      </c>
      <c r="AT283" s="6" t="s">
        <v>104</v>
      </c>
      <c r="AU283" s="6" t="s">
        <v>1261</v>
      </c>
      <c r="AV283" s="6"/>
      <c r="AW283" s="6"/>
      <c r="AX283" s="6"/>
      <c r="AY283" s="6"/>
      <c r="BQ283" s="100"/>
    </row>
    <row r="284" spans="1:69" ht="11.25" customHeight="1" x14ac:dyDescent="0.2">
      <c r="A284" s="4" t="str">
        <f>LEFT(IndicatorsTable[[#This Row],[INDICATOR_CODE]],IF(ISERROR(FIND(".",IndicatorsTable[[#This Row],[INDICATOR_CODE]],6)),FIND(".",IndicatorsTable[[#This Row],[INDICATOR_CODE]]),FIND(".",IndicatorsTable[[#This Row],[INDICATOR_CODE]],6))-1)</f>
        <v>PA5</v>
      </c>
      <c r="B284" s="5" t="str">
        <f>RIGHT(IndicatorsTable[[#This Row],[INDICATOR_CODE]],LEN(IndicatorsTable[[#This Row],[INDICATOR_CODE]])-IF(ISERROR(FIND(".",IndicatorsTable[[#This Row],[INDICATOR_CODE]],6)),FIND(".",IndicatorsTable[[#This Row],[INDICATOR_CODE]]),FIND(".",IndicatorsTable[[#This Row],[INDICATOR_CODE]],6)))</f>
        <v>C3</v>
      </c>
      <c r="C284" s="5" t="str">
        <f>IF(LEFT(IndicatorsTable[[#This Row],[OS_NB_CODE]],1)="O","Overall",IF(LEFT(IndicatorsTable[[#This Row],[OS_NB_CODE]],1)="S","Subindicator",IF(IndicatorsTable[[#This Row],[IFMAIN]] ="Main","Main",IF(LEFT(IndicatorsTable[[#This Row],[OS_NB_CODE]],1)="C","Context",""))))</f>
        <v>Context</v>
      </c>
      <c r="D284" s="6" t="s">
        <v>89</v>
      </c>
      <c r="E284" s="6" t="str">
        <f>IF(IndicatorsTable[[#This Row],[OS_NB_CODE]]="O1",VLOOKUP(IndicatorsTable[[#This Row],[POLICY_CODE]],Table7[#All],2,FALSE),"")</f>
        <v/>
      </c>
      <c r="F284" s="6" t="str">
        <f>IF(IndicatorsTable[[#This Row],[OS_NB_CODE]]="O1",VLOOKUP(IndicatorsTable[[#This Row],[POLICY_CODE]],Table7[#All],3,FALSE),"")</f>
        <v/>
      </c>
      <c r="G284" s="6" t="s">
        <v>1330</v>
      </c>
      <c r="H284" s="6" t="s">
        <v>91</v>
      </c>
      <c r="I284" s="6" t="str">
        <f>IndicatorsTable[[#This Row],[INDICATOR_CODE]]&amp;"."&amp;IndicatorsTable[[#This Row],[SUBPOLICY_CODE]]</f>
        <v>PA5.C3.M</v>
      </c>
      <c r="J284" s="6"/>
      <c r="K284" s="6"/>
      <c r="L284" s="7">
        <f t="shared" si="8"/>
        <v>283</v>
      </c>
      <c r="M284" s="6" t="s">
        <v>71</v>
      </c>
      <c r="N284" s="7">
        <f t="shared" si="9"/>
        <v>283</v>
      </c>
      <c r="O284" s="6">
        <v>5</v>
      </c>
      <c r="P284" s="6" t="s">
        <v>72</v>
      </c>
      <c r="Q284" s="6" t="s">
        <v>1331</v>
      </c>
      <c r="R284" s="6" t="s">
        <v>1332</v>
      </c>
      <c r="S284" s="6" t="s">
        <v>1331</v>
      </c>
      <c r="T284" s="6" t="s">
        <v>1331</v>
      </c>
      <c r="U284" s="50"/>
      <c r="V284" s="6"/>
      <c r="W284" s="52"/>
      <c r="X284" s="6"/>
      <c r="Y284" s="6"/>
      <c r="Z284" s="8" t="s">
        <v>77</v>
      </c>
      <c r="AA284" s="6" t="s">
        <v>1333</v>
      </c>
      <c r="AB284" s="6" t="s">
        <v>79</v>
      </c>
      <c r="AC284" s="6"/>
      <c r="AD284" s="6" t="s">
        <v>81</v>
      </c>
      <c r="AE284" s="6"/>
      <c r="AF284" s="6"/>
      <c r="AG284" s="6" t="s">
        <v>82</v>
      </c>
      <c r="AH284" s="6"/>
      <c r="AI284" s="6"/>
      <c r="AJ284" s="6"/>
      <c r="AK284" s="1"/>
      <c r="AL284"/>
      <c r="AM284" s="1">
        <v>1</v>
      </c>
      <c r="AN284" s="1">
        <f>VLOOKUP(S284,'breaks 2014'!$C$19:$H$317,3,FALSE)</f>
        <v>0</v>
      </c>
      <c r="AO284" s="1" t="s">
        <v>1002</v>
      </c>
      <c r="AP284" s="1"/>
      <c r="AQ284" s="6" t="s">
        <v>1249</v>
      </c>
      <c r="AR284" s="6" t="s">
        <v>143</v>
      </c>
      <c r="AS284" s="6" t="s">
        <v>153</v>
      </c>
      <c r="AT284" s="6" t="s">
        <v>98</v>
      </c>
      <c r="AU284" s="6" t="s">
        <v>1274</v>
      </c>
      <c r="AV284" s="6"/>
      <c r="AW284" s="6"/>
      <c r="AX284" s="6"/>
      <c r="AY284" s="6"/>
      <c r="BQ284" s="100"/>
    </row>
    <row r="285" spans="1:69" ht="11.25" customHeight="1" x14ac:dyDescent="0.2">
      <c r="A285" s="4" t="str">
        <f>LEFT(IndicatorsTable[[#This Row],[INDICATOR_CODE]],IF(ISERROR(FIND(".",IndicatorsTable[[#This Row],[INDICATOR_CODE]],6)),FIND(".",IndicatorsTable[[#This Row],[INDICATOR_CODE]]),FIND(".",IndicatorsTable[[#This Row],[INDICATOR_CODE]],6))-1)</f>
        <v>PA5</v>
      </c>
      <c r="B285" s="5" t="str">
        <f>RIGHT(IndicatorsTable[[#This Row],[INDICATOR_CODE]],LEN(IndicatorsTable[[#This Row],[INDICATOR_CODE]])-IF(ISERROR(FIND(".",IndicatorsTable[[#This Row],[INDICATOR_CODE]],6)),FIND(".",IndicatorsTable[[#This Row],[INDICATOR_CODE]]),FIND(".",IndicatorsTable[[#This Row],[INDICATOR_CODE]],6)))</f>
        <v>C3</v>
      </c>
      <c r="C285" s="5" t="str">
        <f>IF(LEFT(IndicatorsTable[[#This Row],[OS_NB_CODE]],1)="O","Overall",IF(LEFT(IndicatorsTable[[#This Row],[OS_NB_CODE]],1)="S","Subindicator",IF(IndicatorsTable[[#This Row],[IFMAIN]] ="Main","Main",IF(LEFT(IndicatorsTable[[#This Row],[OS_NB_CODE]],1)="C","Context",""))))</f>
        <v>Context</v>
      </c>
      <c r="D285" s="6" t="s">
        <v>89</v>
      </c>
      <c r="E285" s="6" t="str">
        <f>IF(IndicatorsTable[[#This Row],[OS_NB_CODE]]="O1",VLOOKUP(IndicatorsTable[[#This Row],[POLICY_CODE]],Table7[#All],2,FALSE),"")</f>
        <v/>
      </c>
      <c r="F285" s="6" t="str">
        <f>IF(IndicatorsTable[[#This Row],[OS_NB_CODE]]="O1",VLOOKUP(IndicatorsTable[[#This Row],[POLICY_CODE]],Table7[#All],3,FALSE),"")</f>
        <v/>
      </c>
      <c r="G285" s="6" t="s">
        <v>1330</v>
      </c>
      <c r="H285" s="6" t="s">
        <v>99</v>
      </c>
      <c r="I285" s="6" t="str">
        <f>IndicatorsTable[[#This Row],[INDICATOR_CODE]]&amp;"."&amp;IndicatorsTable[[#This Row],[SUBPOLICY_CODE]]</f>
        <v>PA5.C3.F</v>
      </c>
      <c r="J285" s="6"/>
      <c r="K285" s="6"/>
      <c r="L285" s="7">
        <f t="shared" si="8"/>
        <v>284</v>
      </c>
      <c r="M285" s="6" t="s">
        <v>71</v>
      </c>
      <c r="N285" s="7">
        <f t="shared" si="9"/>
        <v>284</v>
      </c>
      <c r="O285" s="6">
        <v>5</v>
      </c>
      <c r="P285" s="6" t="s">
        <v>72</v>
      </c>
      <c r="Q285" s="6" t="s">
        <v>1334</v>
      </c>
      <c r="R285" s="6" t="s">
        <v>1332</v>
      </c>
      <c r="S285" s="6" t="s">
        <v>1334</v>
      </c>
      <c r="T285" s="6" t="s">
        <v>1334</v>
      </c>
      <c r="U285" s="50"/>
      <c r="V285" s="6"/>
      <c r="W285" s="52"/>
      <c r="X285" s="6"/>
      <c r="Y285" s="6"/>
      <c r="Z285" s="8" t="s">
        <v>77</v>
      </c>
      <c r="AA285" s="6" t="s">
        <v>1335</v>
      </c>
      <c r="AB285" s="6" t="s">
        <v>79</v>
      </c>
      <c r="AC285" s="6"/>
      <c r="AD285" s="6" t="s">
        <v>81</v>
      </c>
      <c r="AE285" s="6"/>
      <c r="AF285" s="6"/>
      <c r="AG285" s="6" t="s">
        <v>82</v>
      </c>
      <c r="AH285" s="6"/>
      <c r="AI285" s="6"/>
      <c r="AJ285" s="6"/>
      <c r="AK285" s="1"/>
      <c r="AL285"/>
      <c r="AM285" s="1">
        <v>1</v>
      </c>
      <c r="AN285" s="1">
        <f>VLOOKUP(S285,'breaks 2014'!$C$19:$H$317,3,FALSE)</f>
        <v>0</v>
      </c>
      <c r="AO285" s="1" t="s">
        <v>1002</v>
      </c>
      <c r="AP285" s="1"/>
      <c r="AQ285" s="6" t="s">
        <v>1249</v>
      </c>
      <c r="AR285" s="6" t="s">
        <v>143</v>
      </c>
      <c r="AS285" s="6" t="s">
        <v>153</v>
      </c>
      <c r="AT285" s="6" t="s">
        <v>104</v>
      </c>
      <c r="AU285" s="6" t="s">
        <v>1274</v>
      </c>
      <c r="AV285" s="6"/>
      <c r="AW285" s="6"/>
      <c r="AX285" s="6"/>
      <c r="AY285" s="6"/>
      <c r="BQ285" s="100"/>
    </row>
    <row r="286" spans="1:69" ht="11.25" customHeight="1" x14ac:dyDescent="0.2">
      <c r="A286" s="4" t="str">
        <f>LEFT(IndicatorsTable[[#This Row],[INDICATOR_CODE]],IF(ISERROR(FIND(".",IndicatorsTable[[#This Row],[INDICATOR_CODE]],6)),FIND(".",IndicatorsTable[[#This Row],[INDICATOR_CODE]]),FIND(".",IndicatorsTable[[#This Row],[INDICATOR_CODE]],6))-1)</f>
        <v>PA5</v>
      </c>
      <c r="B286" s="5" t="str">
        <f>RIGHT(IndicatorsTable[[#This Row],[INDICATOR_CODE]],LEN(IndicatorsTable[[#This Row],[INDICATOR_CODE]])-IF(ISERROR(FIND(".",IndicatorsTable[[#This Row],[INDICATOR_CODE]],6)),FIND(".",IndicatorsTable[[#This Row],[INDICATOR_CODE]]),FIND(".",IndicatorsTable[[#This Row],[INDICATOR_CODE]],6)))</f>
        <v>C4</v>
      </c>
      <c r="C286" s="5" t="str">
        <f>IF(LEFT(IndicatorsTable[[#This Row],[OS_NB_CODE]],1)="O","Overall",IF(LEFT(IndicatorsTable[[#This Row],[OS_NB_CODE]],1)="S","Subindicator",IF(IndicatorsTable[[#This Row],[IFMAIN]] ="Main","Main",IF(LEFT(IndicatorsTable[[#This Row],[OS_NB_CODE]],1)="C","Context",""))))</f>
        <v>Context</v>
      </c>
      <c r="D286" s="6" t="s">
        <v>774</v>
      </c>
      <c r="E286" s="6" t="str">
        <f>IF(IndicatorsTable[[#This Row],[OS_NB_CODE]]="O1",VLOOKUP(IndicatorsTable[[#This Row],[POLICY_CODE]],Table7[#All],2,FALSE),"")</f>
        <v/>
      </c>
      <c r="F286" s="6" t="str">
        <f>IF(IndicatorsTable[[#This Row],[OS_NB_CODE]]="O1",VLOOKUP(IndicatorsTable[[#This Row],[POLICY_CODE]],Table7[#All],3,FALSE),"")</f>
        <v/>
      </c>
      <c r="G286" s="6" t="s">
        <v>1336</v>
      </c>
      <c r="H286" s="6" t="s">
        <v>91</v>
      </c>
      <c r="I286" s="6" t="str">
        <f>IndicatorsTable[[#This Row],[INDICATOR_CODE]]&amp;"."&amp;IndicatorsTable[[#This Row],[SUBPOLICY_CODE]]</f>
        <v>PA5.C4.M</v>
      </c>
      <c r="J286" s="6"/>
      <c r="K286" s="6"/>
      <c r="L286" s="7">
        <f t="shared" si="8"/>
        <v>285</v>
      </c>
      <c r="M286" s="6"/>
      <c r="N286" s="7">
        <f t="shared" si="9"/>
        <v>285</v>
      </c>
      <c r="O286" s="6">
        <v>5</v>
      </c>
      <c r="P286" s="6"/>
      <c r="Q286" s="6" t="s">
        <v>1337</v>
      </c>
      <c r="R286" s="6"/>
      <c r="S286" s="6"/>
      <c r="T286" s="6"/>
      <c r="U286" s="50"/>
      <c r="V286" s="6"/>
      <c r="W286" s="52"/>
      <c r="X286" s="6"/>
      <c r="Y286" s="6"/>
      <c r="Z286" s="8" t="s">
        <v>232</v>
      </c>
      <c r="AA286" s="6"/>
      <c r="AB286" s="6"/>
      <c r="AC286" s="6"/>
      <c r="AD286" s="6"/>
      <c r="AE286" s="6"/>
      <c r="AF286" s="6"/>
      <c r="AG286" s="6" t="s">
        <v>82</v>
      </c>
      <c r="AH286" s="6"/>
      <c r="AI286" s="6"/>
      <c r="AJ286" s="6"/>
      <c r="AK286" s="1"/>
      <c r="AL286"/>
      <c r="AM286" s="1">
        <v>1</v>
      </c>
      <c r="AN286" s="1" t="e">
        <f>VLOOKUP(S286,'breaks 2014'!$C$19:$H$317,3,FALSE)</f>
        <v>#N/A</v>
      </c>
      <c r="AO286" s="1"/>
      <c r="AP286" s="1"/>
      <c r="AQ286" s="6"/>
      <c r="AR286" s="6"/>
      <c r="AS286" s="6"/>
      <c r="AT286" s="6"/>
      <c r="AU286" s="6"/>
      <c r="AV286" s="6"/>
      <c r="AW286" s="6"/>
      <c r="AX286" s="6"/>
      <c r="AY286" s="6"/>
      <c r="BQ286" s="100"/>
    </row>
    <row r="287" spans="1:69" ht="11.25" customHeight="1" x14ac:dyDescent="0.2">
      <c r="A287" s="4" t="str">
        <f>LEFT(IndicatorsTable[[#This Row],[INDICATOR_CODE]],IF(ISERROR(FIND(".",IndicatorsTable[[#This Row],[INDICATOR_CODE]],6)),FIND(".",IndicatorsTable[[#This Row],[INDICATOR_CODE]]),FIND(".",IndicatorsTable[[#This Row],[INDICATOR_CODE]],6))-1)</f>
        <v>PA5</v>
      </c>
      <c r="B287" s="5" t="str">
        <f>RIGHT(IndicatorsTable[[#This Row],[INDICATOR_CODE]],LEN(IndicatorsTable[[#This Row],[INDICATOR_CODE]])-IF(ISERROR(FIND(".",IndicatorsTable[[#This Row],[INDICATOR_CODE]],6)),FIND(".",IndicatorsTable[[#This Row],[INDICATOR_CODE]]),FIND(".",IndicatorsTable[[#This Row],[INDICATOR_CODE]],6)))</f>
        <v>C4</v>
      </c>
      <c r="C287" s="5" t="str">
        <f>IF(LEFT(IndicatorsTable[[#This Row],[OS_NB_CODE]],1)="O","Overall",IF(LEFT(IndicatorsTable[[#This Row],[OS_NB_CODE]],1)="S","Subindicator",IF(IndicatorsTable[[#This Row],[IFMAIN]] ="Main","Main",IF(LEFT(IndicatorsTable[[#This Row],[OS_NB_CODE]],1)="C","Context",""))))</f>
        <v>Context</v>
      </c>
      <c r="D287" s="6" t="s">
        <v>774</v>
      </c>
      <c r="E287" s="6" t="str">
        <f>IF(IndicatorsTable[[#This Row],[OS_NB_CODE]]="O1",VLOOKUP(IndicatorsTable[[#This Row],[POLICY_CODE]],Table7[#All],2,FALSE),"")</f>
        <v/>
      </c>
      <c r="F287" s="6" t="str">
        <f>IF(IndicatorsTable[[#This Row],[OS_NB_CODE]]="O1",VLOOKUP(IndicatorsTable[[#This Row],[POLICY_CODE]],Table7[#All],3,FALSE),"")</f>
        <v/>
      </c>
      <c r="G287" s="6" t="s">
        <v>1336</v>
      </c>
      <c r="H287" s="6" t="s">
        <v>99</v>
      </c>
      <c r="I287" s="6" t="str">
        <f>IndicatorsTable[[#This Row],[INDICATOR_CODE]]&amp;"."&amp;IndicatorsTable[[#This Row],[SUBPOLICY_CODE]]</f>
        <v>PA5.C4.F</v>
      </c>
      <c r="J287" s="6"/>
      <c r="K287" s="6"/>
      <c r="L287" s="7">
        <f t="shared" si="8"/>
        <v>286</v>
      </c>
      <c r="M287" s="6"/>
      <c r="N287" s="7">
        <f t="shared" si="9"/>
        <v>286</v>
      </c>
      <c r="O287" s="6">
        <v>5</v>
      </c>
      <c r="P287" s="6"/>
      <c r="Q287" s="6" t="s">
        <v>1338</v>
      </c>
      <c r="R287" s="6"/>
      <c r="S287" s="6"/>
      <c r="T287" s="6"/>
      <c r="U287" s="50"/>
      <c r="V287" s="6"/>
      <c r="W287" s="52"/>
      <c r="X287" s="6"/>
      <c r="Y287" s="6"/>
      <c r="Z287" s="8" t="s">
        <v>232</v>
      </c>
      <c r="AA287" s="6"/>
      <c r="AB287" s="6"/>
      <c r="AC287" s="6"/>
      <c r="AD287" s="6"/>
      <c r="AE287" s="6"/>
      <c r="AF287" s="6"/>
      <c r="AG287" s="6" t="s">
        <v>82</v>
      </c>
      <c r="AH287" s="6"/>
      <c r="AI287" s="6"/>
      <c r="AJ287" s="6"/>
      <c r="AK287" s="1"/>
      <c r="AL287"/>
      <c r="AM287" s="1">
        <v>1</v>
      </c>
      <c r="AN287" s="1" t="e">
        <f>VLOOKUP(S287,'breaks 2014'!$C$19:$H$317,3,FALSE)</f>
        <v>#N/A</v>
      </c>
      <c r="AO287" s="1"/>
      <c r="AP287" s="1"/>
      <c r="AQ287" s="6"/>
      <c r="AR287" s="6"/>
      <c r="AS287" s="6"/>
      <c r="AT287" s="6"/>
      <c r="AU287" s="6"/>
      <c r="AV287" s="6"/>
      <c r="AW287" s="6"/>
      <c r="AX287" s="6"/>
      <c r="AY287" s="6"/>
      <c r="BQ287" s="100"/>
    </row>
    <row r="288" spans="1:69" ht="11.25" customHeight="1" x14ac:dyDescent="0.2">
      <c r="A288" s="4" t="str">
        <f>LEFT(IndicatorsTable[[#This Row],[INDICATOR_CODE]],IF(ISERROR(FIND(".",IndicatorsTable[[#This Row],[INDICATOR_CODE]],6)),FIND(".",IndicatorsTable[[#This Row],[INDICATOR_CODE]]),FIND(".",IndicatorsTable[[#This Row],[INDICATOR_CODE]],6))-1)</f>
        <v>PA5</v>
      </c>
      <c r="B288" s="5" t="str">
        <f>RIGHT(IndicatorsTable[[#This Row],[INDICATOR_CODE]],LEN(IndicatorsTable[[#This Row],[INDICATOR_CODE]])-IF(ISERROR(FIND(".",IndicatorsTable[[#This Row],[INDICATOR_CODE]],6)),FIND(".",IndicatorsTable[[#This Row],[INDICATOR_CODE]]),FIND(".",IndicatorsTable[[#This Row],[INDICATOR_CODE]],6)))</f>
        <v>C5</v>
      </c>
      <c r="C288" s="5" t="str">
        <f>IF(LEFT(IndicatorsTable[[#This Row],[OS_NB_CODE]],1)="O","Overall",IF(LEFT(IndicatorsTable[[#This Row],[OS_NB_CODE]],1)="S","Subindicator",IF(IndicatorsTable[[#This Row],[IFMAIN]] ="Main","Main",IF(LEFT(IndicatorsTable[[#This Row],[OS_NB_CODE]],1)="C","Context",""))))</f>
        <v>Context</v>
      </c>
      <c r="D288" s="6" t="s">
        <v>774</v>
      </c>
      <c r="E288" s="6" t="str">
        <f>IF(IndicatorsTable[[#This Row],[OS_NB_CODE]]="O1",VLOOKUP(IndicatorsTable[[#This Row],[POLICY_CODE]],Table7[#All],2,FALSE),"")</f>
        <v/>
      </c>
      <c r="F288" s="6" t="str">
        <f>IF(IndicatorsTable[[#This Row],[OS_NB_CODE]]="O1",VLOOKUP(IndicatorsTable[[#This Row],[POLICY_CODE]],Table7[#All],3,FALSE),"")</f>
        <v/>
      </c>
      <c r="G288" s="6" t="s">
        <v>1339</v>
      </c>
      <c r="H288" s="6" t="s">
        <v>227</v>
      </c>
      <c r="I288" s="6" t="str">
        <f>IndicatorsTable[[#This Row],[INDICATOR_CODE]]&amp;"."&amp;IndicatorsTable[[#This Row],[SUBPOLICY_CODE]]</f>
        <v>PA5.C5.T</v>
      </c>
      <c r="J288" s="6"/>
      <c r="K288" s="6"/>
      <c r="L288" s="7">
        <f t="shared" si="8"/>
        <v>287</v>
      </c>
      <c r="M288" s="6"/>
      <c r="N288" s="7">
        <f t="shared" si="9"/>
        <v>287</v>
      </c>
      <c r="O288" s="6">
        <v>5</v>
      </c>
      <c r="P288" s="6"/>
      <c r="Q288" s="6" t="s">
        <v>1340</v>
      </c>
      <c r="R288" s="6"/>
      <c r="S288" s="6"/>
      <c r="T288" s="6"/>
      <c r="U288" s="50"/>
      <c r="V288" s="6"/>
      <c r="W288" s="52"/>
      <c r="X288" s="6"/>
      <c r="Y288" s="6"/>
      <c r="Z288" s="8" t="s">
        <v>77</v>
      </c>
      <c r="AA288" s="6"/>
      <c r="AB288" s="6"/>
      <c r="AC288" s="6"/>
      <c r="AD288" s="6"/>
      <c r="AE288" s="6"/>
      <c r="AF288" s="6"/>
      <c r="AG288" s="6" t="s">
        <v>1089</v>
      </c>
      <c r="AH288" s="6"/>
      <c r="AI288" s="6"/>
      <c r="AJ288" s="6"/>
      <c r="AK288" s="1"/>
      <c r="AL288"/>
      <c r="AM288" s="1">
        <v>1</v>
      </c>
      <c r="AN288" s="1" t="e">
        <f>VLOOKUP(S288,'breaks 2014'!$C$19:$H$317,3,FALSE)</f>
        <v>#N/A</v>
      </c>
      <c r="AO288" s="1"/>
      <c r="AP288" s="1"/>
      <c r="AQ288" s="6"/>
      <c r="AR288" s="6"/>
      <c r="AS288" s="6"/>
      <c r="AT288" s="6"/>
      <c r="AU288" s="6"/>
      <c r="AV288" s="6"/>
      <c r="AW288" s="6"/>
      <c r="AX288" s="6"/>
      <c r="AY288" s="6"/>
      <c r="BQ288" s="100"/>
    </row>
    <row r="289" spans="1:69" ht="11.25" customHeight="1" x14ac:dyDescent="0.2">
      <c r="A289" s="4" t="str">
        <f>LEFT(IndicatorsTable[[#This Row],[INDICATOR_CODE]],IF(ISERROR(FIND(".",IndicatorsTable[[#This Row],[INDICATOR_CODE]],6)),FIND(".",IndicatorsTable[[#This Row],[INDICATOR_CODE]]),FIND(".",IndicatorsTable[[#This Row],[INDICATOR_CODE]],6))-1)</f>
        <v>PA6a</v>
      </c>
      <c r="B289" s="5" t="str">
        <f>RIGHT(IndicatorsTable[[#This Row],[INDICATOR_CODE]],LEN(IndicatorsTable[[#This Row],[INDICATOR_CODE]])-IF(ISERROR(FIND(".",IndicatorsTable[[#This Row],[INDICATOR_CODE]],6)),FIND(".",IndicatorsTable[[#This Row],[INDICATOR_CODE]]),FIND(".",IndicatorsTable[[#This Row],[INDICATOR_CODE]],6)))</f>
        <v>O1</v>
      </c>
      <c r="C289" s="5" t="str">
        <f>IF(LEFT(IndicatorsTable[[#This Row],[OS_NB_CODE]],1)="O","Overall",IF(LEFT(IndicatorsTable[[#This Row],[OS_NB_CODE]],1)="S","Subindicator",IF(IndicatorsTable[[#This Row],[IFMAIN]] ="Main","Main",IF(LEFT(IndicatorsTable[[#This Row],[OS_NB_CODE]],1)="C","Context",""))))</f>
        <v>Overall</v>
      </c>
      <c r="D289" s="6" t="s">
        <v>89</v>
      </c>
      <c r="E289" s="6" t="str">
        <f>IF(IndicatorsTable[[#This Row],[OS_NB_CODE]]="O1",VLOOKUP(IndicatorsTable[[#This Row],[POLICY_CODE]],Table7[#All],2,FALSE),"")</f>
        <v>Exploiting job creation possibilities</v>
      </c>
      <c r="F289" s="6" t="str">
        <f>IF(IndicatorsTable[[#This Row],[OS_NB_CODE]]="O1",VLOOKUP(IndicatorsTable[[#This Row],[POLICY_CODE]],Table7[#All],3,FALSE),"")</f>
        <v>Exploiting job creation possibilities</v>
      </c>
      <c r="G289" s="6" t="s">
        <v>1341</v>
      </c>
      <c r="H289" s="6"/>
      <c r="I289" s="6" t="str">
        <f>IndicatorsTable[[#This Row],[INDICATOR_CODE]]&amp;"."&amp;IndicatorsTable[[#This Row],[SUBPOLICY_CODE]]</f>
        <v>PA6a.O1.</v>
      </c>
      <c r="J289" s="6">
        <v>6</v>
      </c>
      <c r="K289" s="6" t="s">
        <v>70</v>
      </c>
      <c r="L289" s="7">
        <f t="shared" si="8"/>
        <v>288</v>
      </c>
      <c r="M289" s="6" t="s">
        <v>71</v>
      </c>
      <c r="N289" s="7">
        <f t="shared" si="9"/>
        <v>288</v>
      </c>
      <c r="O289" s="6">
        <v>5</v>
      </c>
      <c r="P289" s="6" t="s">
        <v>72</v>
      </c>
      <c r="Q289" s="6" t="s">
        <v>1342</v>
      </c>
      <c r="R289" s="6"/>
      <c r="S289" s="6" t="s">
        <v>1343</v>
      </c>
      <c r="T289" s="6" t="s">
        <v>1344</v>
      </c>
      <c r="U289" s="50" t="s">
        <v>1345</v>
      </c>
      <c r="V289" s="6"/>
      <c r="W289" s="52"/>
      <c r="X289" s="6"/>
      <c r="Y289" s="6" t="s">
        <v>77</v>
      </c>
      <c r="Z289" s="8"/>
      <c r="AA289" s="6" t="s">
        <v>1346</v>
      </c>
      <c r="AB289" s="6" t="s">
        <v>79</v>
      </c>
      <c r="AC289" s="6"/>
      <c r="AD289" s="6" t="s">
        <v>81</v>
      </c>
      <c r="AE289" s="6"/>
      <c r="AF289" s="6" t="s">
        <v>1058</v>
      </c>
      <c r="AG289" s="6" t="s">
        <v>82</v>
      </c>
      <c r="AH289" s="6"/>
      <c r="AI289" s="6"/>
      <c r="AJ289" s="6"/>
      <c r="AK289" s="1"/>
      <c r="AL289"/>
      <c r="AM289" s="1">
        <v>1</v>
      </c>
      <c r="AN289" s="1" t="e">
        <f>VLOOKUP(S289,'breaks 2014'!$C$19:$H$317,3,FALSE)</f>
        <v>#N/A</v>
      </c>
      <c r="AO289" s="1"/>
      <c r="AP289" s="1"/>
      <c r="AQ289" s="6" t="s">
        <v>1347</v>
      </c>
      <c r="AR289" s="6" t="s">
        <v>143</v>
      </c>
      <c r="AS289" s="6"/>
      <c r="AT289" s="6"/>
      <c r="AU289" s="6"/>
      <c r="AV289" s="6"/>
      <c r="AW289" s="6"/>
      <c r="AX289" s="6"/>
      <c r="AY289" s="6"/>
      <c r="AZ289" t="s">
        <v>1347</v>
      </c>
      <c r="BA289" t="s">
        <v>84</v>
      </c>
      <c r="BB289" t="s">
        <v>144</v>
      </c>
      <c r="BC289" t="s">
        <v>145</v>
      </c>
      <c r="BD289" t="s">
        <v>1348</v>
      </c>
      <c r="BQ289" s="100"/>
    </row>
    <row r="290" spans="1:69" ht="11.25" customHeight="1" x14ac:dyDescent="0.2">
      <c r="A290" s="4" t="str">
        <f>LEFT(IndicatorsTable[[#This Row],[INDICATOR_CODE]],IF(ISERROR(FIND(".",IndicatorsTable[[#This Row],[INDICATOR_CODE]],6)),FIND(".",IndicatorsTable[[#This Row],[INDICATOR_CODE]]),FIND(".",IndicatorsTable[[#This Row],[INDICATOR_CODE]],6))-1)</f>
        <v>PA6a</v>
      </c>
      <c r="B290" s="5" t="str">
        <f>RIGHT(IndicatorsTable[[#This Row],[INDICATOR_CODE]],LEN(IndicatorsTable[[#This Row],[INDICATOR_CODE]])-IF(ISERROR(FIND(".",IndicatorsTable[[#This Row],[INDICATOR_CODE]],6)),FIND(".",IndicatorsTable[[#This Row],[INDICATOR_CODE]]),FIND(".",IndicatorsTable[[#This Row],[INDICATOR_CODE]],6)))</f>
        <v>S1</v>
      </c>
      <c r="C290" s="5" t="str">
        <f>IF(LEFT(IndicatorsTable[[#This Row],[OS_NB_CODE]],1)="O","Overall",IF(LEFT(IndicatorsTable[[#This Row],[OS_NB_CODE]],1)="S","Subindicator",IF(IndicatorsTable[[#This Row],[IFMAIN]] ="Main","Main",IF(LEFT(IndicatorsTable[[#This Row],[OS_NB_CODE]],1)="C","Context",""))))</f>
        <v>Subindicator</v>
      </c>
      <c r="D290" s="6" t="s">
        <v>89</v>
      </c>
      <c r="E290" s="6" t="str">
        <f>IF(IndicatorsTable[[#This Row],[OS_NB_CODE]]="O1",VLOOKUP(IndicatorsTable[[#This Row],[POLICY_CODE]],Table7[#All],2,FALSE),"")</f>
        <v/>
      </c>
      <c r="F290" s="6" t="str">
        <f>IF(IndicatorsTable[[#This Row],[OS_NB_CODE]]="O1",VLOOKUP(IndicatorsTable[[#This Row],[POLICY_CODE]],Table7[#All],3,FALSE),"")</f>
        <v/>
      </c>
      <c r="G290" s="6" t="s">
        <v>1349</v>
      </c>
      <c r="H290" s="6" t="s">
        <v>91</v>
      </c>
      <c r="I290" s="6" t="str">
        <f>IndicatorsTable[[#This Row],[INDICATOR_CODE]]&amp;"."&amp;IndicatorsTable[[#This Row],[SUBPOLICY_CODE]]</f>
        <v>PA6a.S1.M</v>
      </c>
      <c r="J290" s="6"/>
      <c r="K290" s="6"/>
      <c r="L290" s="7">
        <f t="shared" si="8"/>
        <v>289</v>
      </c>
      <c r="M290" s="6" t="s">
        <v>71</v>
      </c>
      <c r="N290" s="7">
        <f t="shared" si="9"/>
        <v>289</v>
      </c>
      <c r="O290" s="6">
        <v>5</v>
      </c>
      <c r="P290" s="6" t="s">
        <v>72</v>
      </c>
      <c r="Q290" s="6" t="s">
        <v>1350</v>
      </c>
      <c r="R290" s="6"/>
      <c r="S290" s="6" t="s">
        <v>1351</v>
      </c>
      <c r="T290" s="6" t="s">
        <v>1352</v>
      </c>
      <c r="U290" s="50" t="s">
        <v>1353</v>
      </c>
      <c r="V290" s="6"/>
      <c r="W290" s="52"/>
      <c r="X290" s="6"/>
      <c r="Y290" s="6" t="s">
        <v>77</v>
      </c>
      <c r="Z290" s="8" t="s">
        <v>77</v>
      </c>
      <c r="AA290" s="6" t="s">
        <v>1346</v>
      </c>
      <c r="AB290" s="6" t="s">
        <v>79</v>
      </c>
      <c r="AC290" s="6"/>
      <c r="AD290" s="6" t="s">
        <v>81</v>
      </c>
      <c r="AE290" s="6"/>
      <c r="AF290" s="6" t="s">
        <v>1058</v>
      </c>
      <c r="AG290" s="6" t="s">
        <v>82</v>
      </c>
      <c r="AH290" s="6"/>
      <c r="AI290" s="6"/>
      <c r="AJ290" s="6"/>
      <c r="AK290" s="1"/>
      <c r="AL290"/>
      <c r="AM290" s="1">
        <v>1</v>
      </c>
      <c r="AN290" s="1">
        <f>VLOOKUP(S290,'breaks 2014'!$C$19:$H$317,3,FALSE)</f>
        <v>0</v>
      </c>
      <c r="AO290" s="1"/>
      <c r="AP290" s="1"/>
      <c r="AQ290" s="6" t="s">
        <v>1354</v>
      </c>
      <c r="AR290" s="6" t="s">
        <v>143</v>
      </c>
      <c r="AS290" s="6"/>
      <c r="AT290" s="6"/>
      <c r="AU290" s="6"/>
      <c r="AV290" s="6"/>
      <c r="AW290" s="6"/>
      <c r="AX290" s="6"/>
      <c r="AY290" s="6"/>
      <c r="AZ290" t="s">
        <v>1354</v>
      </c>
      <c r="BA290" t="s">
        <v>84</v>
      </c>
      <c r="BB290" t="s">
        <v>144</v>
      </c>
      <c r="BC290" t="s">
        <v>1355</v>
      </c>
      <c r="BD290" t="s">
        <v>1356</v>
      </c>
      <c r="BQ290" s="100"/>
    </row>
    <row r="291" spans="1:69" ht="11.25" customHeight="1" x14ac:dyDescent="0.2">
      <c r="A291" s="4" t="str">
        <f>LEFT(IndicatorsTable[[#This Row],[INDICATOR_CODE]],IF(ISERROR(FIND(".",IndicatorsTable[[#This Row],[INDICATOR_CODE]],6)),FIND(".",IndicatorsTable[[#This Row],[INDICATOR_CODE]]),FIND(".",IndicatorsTable[[#This Row],[INDICATOR_CODE]],6))-1)</f>
        <v>PA6a</v>
      </c>
      <c r="B291" s="5" t="str">
        <f>RIGHT(IndicatorsTable[[#This Row],[INDICATOR_CODE]],LEN(IndicatorsTable[[#This Row],[INDICATOR_CODE]])-IF(ISERROR(FIND(".",IndicatorsTable[[#This Row],[INDICATOR_CODE]],6)),FIND(".",IndicatorsTable[[#This Row],[INDICATOR_CODE]]),FIND(".",IndicatorsTable[[#This Row],[INDICATOR_CODE]],6)))</f>
        <v>S1</v>
      </c>
      <c r="C291" s="5" t="str">
        <f>IF(LEFT(IndicatorsTable[[#This Row],[OS_NB_CODE]],1)="O","Overall",IF(LEFT(IndicatorsTable[[#This Row],[OS_NB_CODE]],1)="S","Subindicator",IF(IndicatorsTable[[#This Row],[IFMAIN]] ="Main","Main",IF(LEFT(IndicatorsTable[[#This Row],[OS_NB_CODE]],1)="C","Context",""))))</f>
        <v>Subindicator</v>
      </c>
      <c r="D291" s="6" t="s">
        <v>89</v>
      </c>
      <c r="E291" s="6" t="str">
        <f>IF(IndicatorsTable[[#This Row],[OS_NB_CODE]]="O1",VLOOKUP(IndicatorsTable[[#This Row],[POLICY_CODE]],Table7[#All],2,FALSE),"")</f>
        <v/>
      </c>
      <c r="F291" s="6" t="str">
        <f>IF(IndicatorsTable[[#This Row],[OS_NB_CODE]]="O1",VLOOKUP(IndicatorsTable[[#This Row],[POLICY_CODE]],Table7[#All],3,FALSE),"")</f>
        <v/>
      </c>
      <c r="G291" s="6" t="str">
        <f>+G290</f>
        <v>PA6a.S1</v>
      </c>
      <c r="H291" s="6" t="s">
        <v>99</v>
      </c>
      <c r="I291" s="6" t="str">
        <f>IndicatorsTable[[#This Row],[INDICATOR_CODE]]&amp;"."&amp;IndicatorsTable[[#This Row],[SUBPOLICY_CODE]]</f>
        <v>PA6a.S1.F</v>
      </c>
      <c r="J291" s="6"/>
      <c r="K291" s="6"/>
      <c r="L291" s="7">
        <f t="shared" si="8"/>
        <v>290</v>
      </c>
      <c r="M291" s="6" t="s">
        <v>71</v>
      </c>
      <c r="N291" s="7">
        <f t="shared" si="9"/>
        <v>290</v>
      </c>
      <c r="O291" s="6">
        <v>5</v>
      </c>
      <c r="P291" s="6" t="s">
        <v>72</v>
      </c>
      <c r="Q291" s="6" t="s">
        <v>1357</v>
      </c>
      <c r="R291" s="6"/>
      <c r="S291" s="6" t="s">
        <v>1358</v>
      </c>
      <c r="T291" s="6" t="s">
        <v>1359</v>
      </c>
      <c r="U291" s="50" t="s">
        <v>1353</v>
      </c>
      <c r="V291" s="6"/>
      <c r="W291" s="52"/>
      <c r="X291" s="6"/>
      <c r="Y291" s="6" t="s">
        <v>77</v>
      </c>
      <c r="Z291" s="8" t="s">
        <v>77</v>
      </c>
      <c r="AA291" s="6" t="s">
        <v>1346</v>
      </c>
      <c r="AB291" s="6" t="s">
        <v>79</v>
      </c>
      <c r="AC291" s="6"/>
      <c r="AD291" s="6" t="s">
        <v>81</v>
      </c>
      <c r="AE291" s="6"/>
      <c r="AF291" s="6" t="s">
        <v>1058</v>
      </c>
      <c r="AG291" s="6" t="s">
        <v>82</v>
      </c>
      <c r="AH291" s="6"/>
      <c r="AI291" s="6"/>
      <c r="AJ291" s="6"/>
      <c r="AK291" s="1"/>
      <c r="AL291"/>
      <c r="AM291" s="1">
        <v>1</v>
      </c>
      <c r="AN291" s="1">
        <f>VLOOKUP(S291,'breaks 2014'!$C$19:$H$317,3,FALSE)</f>
        <v>0</v>
      </c>
      <c r="AO291" s="1"/>
      <c r="AP291" s="1"/>
      <c r="AQ291" s="6" t="s">
        <v>1360</v>
      </c>
      <c r="AR291" s="6" t="s">
        <v>143</v>
      </c>
      <c r="AS291" s="6"/>
      <c r="AT291" s="6"/>
      <c r="AU291" s="6"/>
      <c r="AV291" s="6"/>
      <c r="AW291" s="6"/>
      <c r="AX291" s="6"/>
      <c r="AY291" s="6"/>
      <c r="AZ291" t="s">
        <v>1360</v>
      </c>
      <c r="BA291" t="s">
        <v>84</v>
      </c>
      <c r="BB291" t="s">
        <v>144</v>
      </c>
      <c r="BC291" t="s">
        <v>1361</v>
      </c>
      <c r="BD291" t="s">
        <v>1362</v>
      </c>
      <c r="BQ291" s="100"/>
    </row>
    <row r="292" spans="1:69" ht="11.25" customHeight="1" x14ac:dyDescent="0.2">
      <c r="A292" s="4" t="str">
        <f>LEFT(IndicatorsTable[[#This Row],[INDICATOR_CODE]],IF(ISERROR(FIND(".",IndicatorsTable[[#This Row],[INDICATOR_CODE]],6)),FIND(".",IndicatorsTable[[#This Row],[INDICATOR_CODE]]),FIND(".",IndicatorsTable[[#This Row],[INDICATOR_CODE]],6))-1)</f>
        <v>PA6a</v>
      </c>
      <c r="B292" s="5" t="str">
        <f>RIGHT(IndicatorsTable[[#This Row],[INDICATOR_CODE]],LEN(IndicatorsTable[[#This Row],[INDICATOR_CODE]])-IF(ISERROR(FIND(".",IndicatorsTable[[#This Row],[INDICATOR_CODE]],6)),FIND(".",IndicatorsTable[[#This Row],[INDICATOR_CODE]]),FIND(".",IndicatorsTable[[#This Row],[INDICATOR_CODE]],6)))</f>
        <v>S2</v>
      </c>
      <c r="C292" s="5" t="str">
        <f>IF(LEFT(IndicatorsTable[[#This Row],[OS_NB_CODE]],1)="O","Overall",IF(LEFT(IndicatorsTable[[#This Row],[OS_NB_CODE]],1)="S","Subindicator",IF(IndicatorsTable[[#This Row],[IFMAIN]] ="Main","Main",IF(LEFT(IndicatorsTable[[#This Row],[OS_NB_CODE]],1)="C","Context",""))))</f>
        <v>Subindicator</v>
      </c>
      <c r="D292" s="6" t="s">
        <v>89</v>
      </c>
      <c r="E292" s="6" t="str">
        <f>IF(IndicatorsTable[[#This Row],[OS_NB_CODE]]="O1",VLOOKUP(IndicatorsTable[[#This Row],[POLICY_CODE]],Table7[#All],2,FALSE),"")</f>
        <v/>
      </c>
      <c r="F292" s="6" t="str">
        <f>IF(IndicatorsTable[[#This Row],[OS_NB_CODE]]="O1",VLOOKUP(IndicatorsTable[[#This Row],[POLICY_CODE]],Table7[#All],3,FALSE),"")</f>
        <v/>
      </c>
      <c r="G292" s="6" t="s">
        <v>1363</v>
      </c>
      <c r="H292" s="6" t="s">
        <v>1364</v>
      </c>
      <c r="I292" s="6" t="str">
        <f>IndicatorsTable[[#This Row],[INDICATOR_CODE]]&amp;"."&amp;IndicatorsTable[[#This Row],[SUBPOLICY_CODE]]</f>
        <v>PA6a.S2.AGRI</v>
      </c>
      <c r="J292" s="6"/>
      <c r="K292" s="6"/>
      <c r="L292" s="7">
        <f t="shared" si="8"/>
        <v>291</v>
      </c>
      <c r="M292" s="6" t="s">
        <v>71</v>
      </c>
      <c r="N292" s="7">
        <f t="shared" si="9"/>
        <v>291</v>
      </c>
      <c r="O292" s="6">
        <v>5</v>
      </c>
      <c r="P292" s="6" t="s">
        <v>72</v>
      </c>
      <c r="Q292" s="6" t="s">
        <v>1365</v>
      </c>
      <c r="R292" s="6"/>
      <c r="S292" s="6" t="s">
        <v>1366</v>
      </c>
      <c r="T292" s="6" t="s">
        <v>1367</v>
      </c>
      <c r="U292" s="50" t="s">
        <v>1368</v>
      </c>
      <c r="V292" s="6"/>
      <c r="W292" s="52"/>
      <c r="X292" s="6"/>
      <c r="Y292" s="6" t="s">
        <v>77</v>
      </c>
      <c r="Z292" s="8" t="s">
        <v>77</v>
      </c>
      <c r="AA292" s="6" t="s">
        <v>1346</v>
      </c>
      <c r="AB292" s="6" t="s">
        <v>79</v>
      </c>
      <c r="AC292" s="6"/>
      <c r="AD292" s="6" t="s">
        <v>81</v>
      </c>
      <c r="AE292" s="6"/>
      <c r="AF292" s="6" t="s">
        <v>1058</v>
      </c>
      <c r="AG292" s="6" t="s">
        <v>1369</v>
      </c>
      <c r="AH292" s="6"/>
      <c r="AI292" s="6"/>
      <c r="AJ292" s="6"/>
      <c r="AK292" s="1"/>
      <c r="AL292"/>
      <c r="AM292" s="1">
        <v>1</v>
      </c>
      <c r="AN292" s="1" t="e">
        <f>VLOOKUP(S292,'breaks 2014'!$C$19:$H$317,3,FALSE)</f>
        <v>#N/A</v>
      </c>
      <c r="AO292" s="1"/>
      <c r="AP292" s="1"/>
      <c r="AQ292" s="6" t="s">
        <v>1370</v>
      </c>
      <c r="AR292" s="6" t="s">
        <v>143</v>
      </c>
      <c r="AS292" s="6"/>
      <c r="AT292" s="6"/>
      <c r="AU292" s="6"/>
      <c r="AV292" s="6"/>
      <c r="AW292" s="6"/>
      <c r="AX292" s="6"/>
      <c r="AY292" s="6"/>
      <c r="AZ292" t="s">
        <v>1370</v>
      </c>
      <c r="BA292" t="s">
        <v>84</v>
      </c>
      <c r="BB292" t="s">
        <v>144</v>
      </c>
      <c r="BC292" t="s">
        <v>1371</v>
      </c>
      <c r="BD292" t="s">
        <v>1372</v>
      </c>
      <c r="BQ292" s="100"/>
    </row>
    <row r="293" spans="1:69" ht="11.25" customHeight="1" x14ac:dyDescent="0.2">
      <c r="A293" s="4" t="str">
        <f>LEFT(IndicatorsTable[[#This Row],[INDICATOR_CODE]],IF(ISERROR(FIND(".",IndicatorsTable[[#This Row],[INDICATOR_CODE]],6)),FIND(".",IndicatorsTable[[#This Row],[INDICATOR_CODE]]),FIND(".",IndicatorsTable[[#This Row],[INDICATOR_CODE]],6))-1)</f>
        <v>PA6a</v>
      </c>
      <c r="B293" s="5" t="str">
        <f>RIGHT(IndicatorsTable[[#This Row],[INDICATOR_CODE]],LEN(IndicatorsTable[[#This Row],[INDICATOR_CODE]])-IF(ISERROR(FIND(".",IndicatorsTable[[#This Row],[INDICATOR_CODE]],6)),FIND(".",IndicatorsTable[[#This Row],[INDICATOR_CODE]]),FIND(".",IndicatorsTable[[#This Row],[INDICATOR_CODE]],6)))</f>
        <v>S2</v>
      </c>
      <c r="C293" s="5" t="str">
        <f>IF(LEFT(IndicatorsTable[[#This Row],[OS_NB_CODE]],1)="O","Overall",IF(LEFT(IndicatorsTable[[#This Row],[OS_NB_CODE]],1)="S","Subindicator",IF(IndicatorsTable[[#This Row],[IFMAIN]] ="Main","Main",IF(LEFT(IndicatorsTable[[#This Row],[OS_NB_CODE]],1)="C","Context",""))))</f>
        <v>Subindicator</v>
      </c>
      <c r="D293" s="6" t="s">
        <v>89</v>
      </c>
      <c r="E293" s="6" t="str">
        <f>IF(IndicatorsTable[[#This Row],[OS_NB_CODE]]="O1",VLOOKUP(IndicatorsTable[[#This Row],[POLICY_CODE]],Table7[#All],2,FALSE),"")</f>
        <v/>
      </c>
      <c r="F293" s="6" t="str">
        <f>IF(IndicatorsTable[[#This Row],[OS_NB_CODE]]="O1",VLOOKUP(IndicatorsTable[[#This Row],[POLICY_CODE]],Table7[#All],3,FALSE),"")</f>
        <v/>
      </c>
      <c r="G293" s="6" t="str">
        <f>+G292</f>
        <v>PA6a.S2</v>
      </c>
      <c r="H293" s="6" t="s">
        <v>1373</v>
      </c>
      <c r="I293" s="6" t="str">
        <f>IndicatorsTable[[#This Row],[INDICATOR_CODE]]&amp;"."&amp;IndicatorsTable[[#This Row],[SUBPOLICY_CODE]]</f>
        <v>PA6a.S2.IND</v>
      </c>
      <c r="J293" s="6"/>
      <c r="K293" s="6"/>
      <c r="L293" s="7">
        <f t="shared" si="8"/>
        <v>292</v>
      </c>
      <c r="M293" s="6" t="s">
        <v>71</v>
      </c>
      <c r="N293" s="7">
        <f t="shared" si="9"/>
        <v>292</v>
      </c>
      <c r="O293" s="6">
        <v>5</v>
      </c>
      <c r="P293" s="6" t="s">
        <v>72</v>
      </c>
      <c r="Q293" s="6" t="s">
        <v>1374</v>
      </c>
      <c r="R293" s="6"/>
      <c r="S293" s="6" t="s">
        <v>1375</v>
      </c>
      <c r="T293" s="6" t="s">
        <v>1376</v>
      </c>
      <c r="U293" s="50" t="s">
        <v>1368</v>
      </c>
      <c r="V293" s="6"/>
      <c r="W293" s="52"/>
      <c r="X293" s="6"/>
      <c r="Y293" s="6" t="s">
        <v>77</v>
      </c>
      <c r="Z293" s="8" t="s">
        <v>77</v>
      </c>
      <c r="AA293" s="6" t="s">
        <v>1346</v>
      </c>
      <c r="AB293" s="6" t="s">
        <v>79</v>
      </c>
      <c r="AC293" s="6"/>
      <c r="AD293" s="6" t="s">
        <v>81</v>
      </c>
      <c r="AE293" s="6"/>
      <c r="AF293" s="6" t="s">
        <v>1058</v>
      </c>
      <c r="AG293" s="6" t="s">
        <v>1369</v>
      </c>
      <c r="AH293" s="6"/>
      <c r="AI293" s="6"/>
      <c r="AJ293" s="6"/>
      <c r="AK293" s="1"/>
      <c r="AL293"/>
      <c r="AM293" s="1">
        <v>1</v>
      </c>
      <c r="AN293" s="1" t="e">
        <f>VLOOKUP(S293,'breaks 2014'!$C$19:$H$317,3,FALSE)</f>
        <v>#N/A</v>
      </c>
      <c r="AO293" s="1"/>
      <c r="AP293" s="1"/>
      <c r="AQ293" s="6" t="s">
        <v>1377</v>
      </c>
      <c r="AR293" s="6" t="s">
        <v>143</v>
      </c>
      <c r="AS293" s="6"/>
      <c r="AT293" s="6"/>
      <c r="AU293" s="6"/>
      <c r="AV293" s="6"/>
      <c r="AW293" s="6"/>
      <c r="AX293" s="6"/>
      <c r="AY293" s="6"/>
      <c r="AZ293" t="s">
        <v>1377</v>
      </c>
      <c r="BA293" t="s">
        <v>84</v>
      </c>
      <c r="BB293" t="s">
        <v>144</v>
      </c>
      <c r="BC293" t="s">
        <v>1378</v>
      </c>
      <c r="BD293" t="s">
        <v>1379</v>
      </c>
      <c r="BQ293" s="100"/>
    </row>
    <row r="294" spans="1:69" ht="11.25" customHeight="1" x14ac:dyDescent="0.2">
      <c r="A294" s="4" t="str">
        <f>LEFT(IndicatorsTable[[#This Row],[INDICATOR_CODE]],IF(ISERROR(FIND(".",IndicatorsTable[[#This Row],[INDICATOR_CODE]],6)),FIND(".",IndicatorsTable[[#This Row],[INDICATOR_CODE]]),FIND(".",IndicatorsTable[[#This Row],[INDICATOR_CODE]],6))-1)</f>
        <v>PA6a</v>
      </c>
      <c r="B294" s="5" t="str">
        <f>RIGHT(IndicatorsTable[[#This Row],[INDICATOR_CODE]],LEN(IndicatorsTable[[#This Row],[INDICATOR_CODE]])-IF(ISERROR(FIND(".",IndicatorsTable[[#This Row],[INDICATOR_CODE]],6)),FIND(".",IndicatorsTable[[#This Row],[INDICATOR_CODE]]),FIND(".",IndicatorsTable[[#This Row],[INDICATOR_CODE]],6)))</f>
        <v>S2</v>
      </c>
      <c r="C294" s="5" t="str">
        <f>IF(LEFT(IndicatorsTable[[#This Row],[OS_NB_CODE]],1)="O","Overall",IF(LEFT(IndicatorsTable[[#This Row],[OS_NB_CODE]],1)="S","Subindicator",IF(IndicatorsTable[[#This Row],[IFMAIN]] ="Main","Main",IF(LEFT(IndicatorsTable[[#This Row],[OS_NB_CODE]],1)="C","Context",""))))</f>
        <v>Subindicator</v>
      </c>
      <c r="D294" s="6" t="s">
        <v>89</v>
      </c>
      <c r="E294" s="6" t="str">
        <f>IF(IndicatorsTable[[#This Row],[OS_NB_CODE]]="O1",VLOOKUP(IndicatorsTable[[#This Row],[POLICY_CODE]],Table7[#All],2,FALSE),"")</f>
        <v/>
      </c>
      <c r="F294" s="6" t="str">
        <f>IF(IndicatorsTable[[#This Row],[OS_NB_CODE]]="O1",VLOOKUP(IndicatorsTable[[#This Row],[POLICY_CODE]],Table7[#All],3,FALSE),"")</f>
        <v/>
      </c>
      <c r="G294" s="6" t="str">
        <f>+G293</f>
        <v>PA6a.S2</v>
      </c>
      <c r="H294" s="6" t="s">
        <v>1380</v>
      </c>
      <c r="I294" s="6" t="str">
        <f>IndicatorsTable[[#This Row],[INDICATOR_CODE]]&amp;"."&amp;IndicatorsTable[[#This Row],[SUBPOLICY_CODE]]</f>
        <v>PA6a.S2.CONSTR</v>
      </c>
      <c r="J294" s="6"/>
      <c r="K294" s="6"/>
      <c r="L294" s="7">
        <f t="shared" si="8"/>
        <v>293</v>
      </c>
      <c r="M294" s="6" t="s">
        <v>71</v>
      </c>
      <c r="N294" s="7">
        <f t="shared" si="9"/>
        <v>293</v>
      </c>
      <c r="O294" s="6">
        <v>5</v>
      </c>
      <c r="P294" s="6" t="s">
        <v>72</v>
      </c>
      <c r="Q294" s="6" t="s">
        <v>1381</v>
      </c>
      <c r="R294" s="6"/>
      <c r="S294" s="6" t="s">
        <v>1382</v>
      </c>
      <c r="T294" s="6" t="s">
        <v>1383</v>
      </c>
      <c r="U294" s="50" t="s">
        <v>1368</v>
      </c>
      <c r="V294" s="6"/>
      <c r="W294" s="52"/>
      <c r="X294" s="6"/>
      <c r="Y294" s="6" t="s">
        <v>77</v>
      </c>
      <c r="Z294" s="8" t="s">
        <v>77</v>
      </c>
      <c r="AA294" s="6" t="s">
        <v>1346</v>
      </c>
      <c r="AB294" s="6" t="s">
        <v>79</v>
      </c>
      <c r="AC294" s="6"/>
      <c r="AD294" s="6" t="s">
        <v>81</v>
      </c>
      <c r="AE294" s="6"/>
      <c r="AF294" s="6" t="s">
        <v>1058</v>
      </c>
      <c r="AG294" s="6" t="s">
        <v>1369</v>
      </c>
      <c r="AH294" s="6"/>
      <c r="AI294" s="6"/>
      <c r="AJ294" s="6"/>
      <c r="AK294" s="1"/>
      <c r="AL294"/>
      <c r="AM294" s="1">
        <v>1</v>
      </c>
      <c r="AN294" s="1" t="e">
        <f>VLOOKUP(S294,'breaks 2014'!$C$19:$H$317,3,FALSE)</f>
        <v>#N/A</v>
      </c>
      <c r="AO294" s="1"/>
      <c r="AP294" s="1"/>
      <c r="AQ294" s="6" t="s">
        <v>1384</v>
      </c>
      <c r="AR294" s="6" t="s">
        <v>143</v>
      </c>
      <c r="AS294" s="6"/>
      <c r="AT294" s="6"/>
      <c r="AU294" s="6"/>
      <c r="AV294" s="6"/>
      <c r="AW294" s="6"/>
      <c r="AX294" s="6"/>
      <c r="AY294" s="6"/>
      <c r="AZ294" t="s">
        <v>1384</v>
      </c>
      <c r="BA294" t="s">
        <v>84</v>
      </c>
      <c r="BB294" t="s">
        <v>144</v>
      </c>
      <c r="BC294" t="s">
        <v>1385</v>
      </c>
      <c r="BD294" t="s">
        <v>1386</v>
      </c>
      <c r="BQ294" s="100"/>
    </row>
    <row r="295" spans="1:69" ht="11.25" customHeight="1" x14ac:dyDescent="0.2">
      <c r="A295" s="4" t="str">
        <f>LEFT(IndicatorsTable[[#This Row],[INDICATOR_CODE]],IF(ISERROR(FIND(".",IndicatorsTable[[#This Row],[INDICATOR_CODE]],6)),FIND(".",IndicatorsTable[[#This Row],[INDICATOR_CODE]]),FIND(".",IndicatorsTable[[#This Row],[INDICATOR_CODE]],6))-1)</f>
        <v>PA6a</v>
      </c>
      <c r="B295" s="5" t="str">
        <f>RIGHT(IndicatorsTable[[#This Row],[INDICATOR_CODE]],LEN(IndicatorsTable[[#This Row],[INDICATOR_CODE]])-IF(ISERROR(FIND(".",IndicatorsTable[[#This Row],[INDICATOR_CODE]],6)),FIND(".",IndicatorsTable[[#This Row],[INDICATOR_CODE]]),FIND(".",IndicatorsTable[[#This Row],[INDICATOR_CODE]],6)))</f>
        <v>S2</v>
      </c>
      <c r="C295" s="5" t="str">
        <f>IF(LEFT(IndicatorsTable[[#This Row],[OS_NB_CODE]],1)="O","Overall",IF(LEFT(IndicatorsTable[[#This Row],[OS_NB_CODE]],1)="S","Subindicator",IF(IndicatorsTable[[#This Row],[IFMAIN]] ="Main","Main",IF(LEFT(IndicatorsTable[[#This Row],[OS_NB_CODE]],1)="C","Context",""))))</f>
        <v>Subindicator</v>
      </c>
      <c r="D295" s="6" t="s">
        <v>89</v>
      </c>
      <c r="E295" s="6" t="str">
        <f>IF(IndicatorsTable[[#This Row],[OS_NB_CODE]]="O1",VLOOKUP(IndicatorsTable[[#This Row],[POLICY_CODE]],Table7[#All],2,FALSE),"")</f>
        <v/>
      </c>
      <c r="F295" s="6" t="str">
        <f>IF(IndicatorsTable[[#This Row],[OS_NB_CODE]]="O1",VLOOKUP(IndicatorsTable[[#This Row],[POLICY_CODE]],Table7[#All],3,FALSE),"")</f>
        <v/>
      </c>
      <c r="G295" s="6" t="str">
        <f>+G294</f>
        <v>PA6a.S2</v>
      </c>
      <c r="H295" s="6" t="s">
        <v>1387</v>
      </c>
      <c r="I295" s="6" t="str">
        <f>IndicatorsTable[[#This Row],[INDICATOR_CODE]]&amp;"."&amp;IndicatorsTable[[#This Row],[SUBPOLICY_CODE]]</f>
        <v>PA6a.S2.SERV</v>
      </c>
      <c r="J295" s="6"/>
      <c r="K295" s="6"/>
      <c r="L295" s="7">
        <f t="shared" si="8"/>
        <v>294</v>
      </c>
      <c r="M295" s="6" t="s">
        <v>71</v>
      </c>
      <c r="N295" s="7">
        <f t="shared" si="9"/>
        <v>294</v>
      </c>
      <c r="O295" s="6">
        <v>5</v>
      </c>
      <c r="P295" s="6" t="s">
        <v>72</v>
      </c>
      <c r="Q295" s="6" t="s">
        <v>1388</v>
      </c>
      <c r="R295" s="6"/>
      <c r="S295" s="6" t="s">
        <v>1389</v>
      </c>
      <c r="T295" s="6" t="s">
        <v>1390</v>
      </c>
      <c r="U295" s="50" t="s">
        <v>1368</v>
      </c>
      <c r="V295" s="6"/>
      <c r="W295" s="52"/>
      <c r="X295" s="6"/>
      <c r="Y295" s="6" t="s">
        <v>77</v>
      </c>
      <c r="Z295" s="8" t="s">
        <v>77</v>
      </c>
      <c r="AA295" s="6" t="s">
        <v>1346</v>
      </c>
      <c r="AB295" s="6" t="s">
        <v>79</v>
      </c>
      <c r="AC295" s="6"/>
      <c r="AD295" s="6" t="s">
        <v>81</v>
      </c>
      <c r="AE295" s="6"/>
      <c r="AF295" s="6" t="s">
        <v>1058</v>
      </c>
      <c r="AG295" s="6" t="s">
        <v>1369</v>
      </c>
      <c r="AH295" s="6"/>
      <c r="AI295" s="6"/>
      <c r="AJ295" s="6"/>
      <c r="AK295" s="1"/>
      <c r="AL295"/>
      <c r="AM295" s="1">
        <v>1</v>
      </c>
      <c r="AN295" s="1" t="e">
        <f>VLOOKUP(S295,'breaks 2014'!$C$19:$H$317,3,FALSE)</f>
        <v>#N/A</v>
      </c>
      <c r="AO295" s="1"/>
      <c r="AP295" s="1"/>
      <c r="AQ295" s="6" t="s">
        <v>1391</v>
      </c>
      <c r="AR295" s="6" t="s">
        <v>143</v>
      </c>
      <c r="AS295" s="6"/>
      <c r="AT295" s="6"/>
      <c r="AU295" s="6"/>
      <c r="AV295" s="6"/>
      <c r="AW295" s="6"/>
      <c r="AX295" s="6"/>
      <c r="AY295" s="6"/>
      <c r="AZ295" t="s">
        <v>1391</v>
      </c>
      <c r="BA295" t="s">
        <v>84</v>
      </c>
      <c r="BB295" t="s">
        <v>1392</v>
      </c>
      <c r="BC295" t="s">
        <v>1393</v>
      </c>
      <c r="BD295" t="s">
        <v>1394</v>
      </c>
      <c r="BE295" t="s">
        <v>1395</v>
      </c>
      <c r="BF295" t="s">
        <v>1396</v>
      </c>
      <c r="BG295" t="s">
        <v>1397</v>
      </c>
      <c r="BH295" t="s">
        <v>1398</v>
      </c>
      <c r="BI295" t="s">
        <v>1399</v>
      </c>
      <c r="BJ295" t="s">
        <v>1400</v>
      </c>
      <c r="BK295" t="s">
        <v>1401</v>
      </c>
      <c r="BL295" t="s">
        <v>1402</v>
      </c>
      <c r="BM295" t="s">
        <v>1403</v>
      </c>
      <c r="BN295" t="s">
        <v>1404</v>
      </c>
      <c r="BO295" t="s">
        <v>1405</v>
      </c>
      <c r="BP295" t="s">
        <v>1406</v>
      </c>
      <c r="BQ295" s="100"/>
    </row>
    <row r="296" spans="1:69" ht="11.25" customHeight="1" x14ac:dyDescent="0.2">
      <c r="A296" s="4" t="str">
        <f>LEFT(IndicatorsTable[[#This Row],[INDICATOR_CODE]],IF(ISERROR(FIND(".",IndicatorsTable[[#This Row],[INDICATOR_CODE]],6)),FIND(".",IndicatorsTable[[#This Row],[INDICATOR_CODE]]),FIND(".",IndicatorsTable[[#This Row],[INDICATOR_CODE]],6))-1)</f>
        <v>PA6a</v>
      </c>
      <c r="B296" s="5" t="str">
        <f>RIGHT(IndicatorsTable[[#This Row],[INDICATOR_CODE]],LEN(IndicatorsTable[[#This Row],[INDICATOR_CODE]])-IF(ISERROR(FIND(".",IndicatorsTable[[#This Row],[INDICATOR_CODE]],6)),FIND(".",IndicatorsTable[[#This Row],[INDICATOR_CODE]]),FIND(".",IndicatorsTable[[#This Row],[INDICATOR_CODE]],6)))</f>
        <v>S3</v>
      </c>
      <c r="C296" s="5" t="str">
        <f>IF(LEFT(IndicatorsTable[[#This Row],[OS_NB_CODE]],1)="O","Overall",IF(LEFT(IndicatorsTable[[#This Row],[OS_NB_CODE]],1)="S","Subindicator",IF(IndicatorsTable[[#This Row],[IFMAIN]] ="Main","Main",IF(LEFT(IndicatorsTable[[#This Row],[OS_NB_CODE]],1)="C","Context",""))))</f>
        <v>Subindicator</v>
      </c>
      <c r="D296" s="6" t="s">
        <v>89</v>
      </c>
      <c r="E296" s="6" t="str">
        <f>IF(IndicatorsTable[[#This Row],[OS_NB_CODE]]="O1",VLOOKUP(IndicatorsTable[[#This Row],[POLICY_CODE]],Table7[#All],2,FALSE),"")</f>
        <v/>
      </c>
      <c r="F296" s="6" t="str">
        <f>IF(IndicatorsTable[[#This Row],[OS_NB_CODE]]="O1",VLOOKUP(IndicatorsTable[[#This Row],[POLICY_CODE]],Table7[#All],3,FALSE),"")</f>
        <v/>
      </c>
      <c r="G296" s="6" t="s">
        <v>1407</v>
      </c>
      <c r="H296" s="6"/>
      <c r="I296" s="6" t="str">
        <f>IndicatorsTable[[#This Row],[INDICATOR_CODE]]&amp;"."&amp;IndicatorsTable[[#This Row],[SUBPOLICY_CODE]]</f>
        <v>PA6a.S3.</v>
      </c>
      <c r="J296" s="6"/>
      <c r="K296" s="6"/>
      <c r="L296" s="7">
        <f t="shared" si="8"/>
        <v>295</v>
      </c>
      <c r="M296" s="6" t="s">
        <v>71</v>
      </c>
      <c r="N296" s="7">
        <f t="shared" si="9"/>
        <v>295</v>
      </c>
      <c r="O296" s="6">
        <v>5</v>
      </c>
      <c r="P296" s="6" t="s">
        <v>72</v>
      </c>
      <c r="Q296" s="6" t="s">
        <v>1408</v>
      </c>
      <c r="R296" s="6"/>
      <c r="S296" s="6" t="s">
        <v>1409</v>
      </c>
      <c r="T296" s="6" t="s">
        <v>1410</v>
      </c>
      <c r="U296" s="50"/>
      <c r="V296" s="6"/>
      <c r="W296" s="52"/>
      <c r="X296" s="6"/>
      <c r="Y296" s="6" t="s">
        <v>232</v>
      </c>
      <c r="Z296" s="8" t="s">
        <v>232</v>
      </c>
      <c r="AA296" s="6" t="s">
        <v>1411</v>
      </c>
      <c r="AB296" s="6" t="s">
        <v>80</v>
      </c>
      <c r="AC296" s="6"/>
      <c r="AD296" s="6" t="s">
        <v>81</v>
      </c>
      <c r="AE296" s="6"/>
      <c r="AF296" s="6" t="s">
        <v>1058</v>
      </c>
      <c r="AG296" s="6" t="s">
        <v>82</v>
      </c>
      <c r="AH296" s="6"/>
      <c r="AI296" s="6"/>
      <c r="AJ296" s="6"/>
      <c r="AK296" s="1"/>
      <c r="AL296"/>
      <c r="AM296" s="1">
        <v>1</v>
      </c>
      <c r="AN296" s="1">
        <f>VLOOKUP(S296,'breaks 2014'!$C$19:$H$317,3,FALSE)</f>
        <v>0</v>
      </c>
      <c r="AO296" s="1"/>
      <c r="AP296" s="1"/>
      <c r="AQ296" s="6" t="s">
        <v>1412</v>
      </c>
      <c r="AR296" s="6" t="s">
        <v>143</v>
      </c>
      <c r="AS296" s="6"/>
      <c r="AT296" s="6"/>
      <c r="AU296" s="6"/>
      <c r="AV296" s="6"/>
      <c r="AW296" s="6"/>
      <c r="AX296" s="6"/>
      <c r="AY296" s="6"/>
      <c r="AZ296" t="s">
        <v>1412</v>
      </c>
      <c r="BA296" t="s">
        <v>84</v>
      </c>
      <c r="BB296" t="s">
        <v>1027</v>
      </c>
      <c r="BC296" t="s">
        <v>1413</v>
      </c>
      <c r="BD296" t="s">
        <v>1414</v>
      </c>
      <c r="BQ296" s="100"/>
    </row>
    <row r="297" spans="1:69" ht="11.25" customHeight="1" x14ac:dyDescent="0.2">
      <c r="A297" s="4" t="str">
        <f>LEFT(IndicatorsTable[[#This Row],[INDICATOR_CODE]],IF(ISERROR(FIND(".",IndicatorsTable[[#This Row],[INDICATOR_CODE]],6)),FIND(".",IndicatorsTable[[#This Row],[INDICATOR_CODE]]),FIND(".",IndicatorsTable[[#This Row],[INDICATOR_CODE]],6))-1)</f>
        <v>PA6a</v>
      </c>
      <c r="B297" s="5" t="str">
        <f>RIGHT(IndicatorsTable[[#This Row],[INDICATOR_CODE]],LEN(IndicatorsTable[[#This Row],[INDICATOR_CODE]])-IF(ISERROR(FIND(".",IndicatorsTable[[#This Row],[INDICATOR_CODE]],6)),FIND(".",IndicatorsTable[[#This Row],[INDICATOR_CODE]]),FIND(".",IndicatorsTable[[#This Row],[INDICATOR_CODE]],6)))</f>
        <v>S4</v>
      </c>
      <c r="C297" s="5" t="str">
        <f>IF(LEFT(IndicatorsTable[[#This Row],[OS_NB_CODE]],1)="O","Overall",IF(LEFT(IndicatorsTable[[#This Row],[OS_NB_CODE]],1)="S","Subindicator",IF(IndicatorsTable[[#This Row],[IFMAIN]] ="Main","Main",IF(LEFT(IndicatorsTable[[#This Row],[OS_NB_CODE]],1)="C","Context",""))))</f>
        <v>Subindicator</v>
      </c>
      <c r="D297" s="6" t="s">
        <v>89</v>
      </c>
      <c r="E297" s="6" t="str">
        <f>IF(IndicatorsTable[[#This Row],[OS_NB_CODE]]="O1",VLOOKUP(IndicatorsTable[[#This Row],[POLICY_CODE]],Table7[#All],2,FALSE),"")</f>
        <v/>
      </c>
      <c r="F297" s="6" t="str">
        <f>IF(IndicatorsTable[[#This Row],[OS_NB_CODE]]="O1",VLOOKUP(IndicatorsTable[[#This Row],[POLICY_CODE]],Table7[#All],3,FALSE),"")</f>
        <v/>
      </c>
      <c r="G297" s="6" t="s">
        <v>1415</v>
      </c>
      <c r="H297" s="6"/>
      <c r="I297" s="6" t="str">
        <f>IndicatorsTable[[#This Row],[INDICATOR_CODE]]&amp;"."&amp;IndicatorsTable[[#This Row],[SUBPOLICY_CODE]]</f>
        <v>PA6a.S4.</v>
      </c>
      <c r="J297" s="6"/>
      <c r="K297" s="6"/>
      <c r="L297" s="7">
        <f t="shared" si="8"/>
        <v>296</v>
      </c>
      <c r="M297" s="6" t="s">
        <v>71</v>
      </c>
      <c r="N297" s="7">
        <f t="shared" si="9"/>
        <v>296</v>
      </c>
      <c r="O297" s="6">
        <v>5</v>
      </c>
      <c r="P297" s="6" t="s">
        <v>72</v>
      </c>
      <c r="Q297" s="6" t="s">
        <v>1416</v>
      </c>
      <c r="R297" s="6"/>
      <c r="S297" s="6" t="s">
        <v>1417</v>
      </c>
      <c r="T297" s="6" t="s">
        <v>1418</v>
      </c>
      <c r="U297" s="50"/>
      <c r="V297" s="6"/>
      <c r="W297" s="52"/>
      <c r="X297" s="6"/>
      <c r="Y297" s="6" t="s">
        <v>77</v>
      </c>
      <c r="Z297" s="8" t="s">
        <v>77</v>
      </c>
      <c r="AA297" s="6" t="s">
        <v>1411</v>
      </c>
      <c r="AB297" s="6" t="s">
        <v>80</v>
      </c>
      <c r="AC297" s="6"/>
      <c r="AD297" s="6" t="s">
        <v>81</v>
      </c>
      <c r="AE297" s="6"/>
      <c r="AF297" s="6" t="s">
        <v>1058</v>
      </c>
      <c r="AG297" s="6" t="s">
        <v>82</v>
      </c>
      <c r="AH297" s="6"/>
      <c r="AI297" s="6"/>
      <c r="AJ297" s="6"/>
      <c r="AK297" s="1"/>
      <c r="AL297"/>
      <c r="AM297" s="1">
        <v>1</v>
      </c>
      <c r="AN297" s="1">
        <f>VLOOKUP(S297,'breaks 2014'!$C$19:$H$317,3,FALSE)</f>
        <v>0</v>
      </c>
      <c r="AO297" s="1"/>
      <c r="AP297" s="1"/>
      <c r="AQ297" s="6" t="s">
        <v>1419</v>
      </c>
      <c r="AR297" s="6" t="s">
        <v>143</v>
      </c>
      <c r="AS297" s="6"/>
      <c r="AT297" s="6"/>
      <c r="AU297" s="6"/>
      <c r="AV297" s="6"/>
      <c r="AW297" s="6"/>
      <c r="AX297" s="6"/>
      <c r="AY297" s="6"/>
      <c r="AZ297" t="s">
        <v>1419</v>
      </c>
      <c r="BA297" t="s">
        <v>84</v>
      </c>
      <c r="BB297" t="s">
        <v>1027</v>
      </c>
      <c r="BC297" t="s">
        <v>1420</v>
      </c>
      <c r="BD297" t="s">
        <v>1421</v>
      </c>
      <c r="BQ297" s="100"/>
    </row>
    <row r="298" spans="1:69" ht="11.25" customHeight="1" x14ac:dyDescent="0.2">
      <c r="A298" s="4" t="str">
        <f>LEFT(IndicatorsTable[[#This Row],[INDICATOR_CODE]],IF(ISERROR(FIND(".",IndicatorsTable[[#This Row],[INDICATOR_CODE]],6)),FIND(".",IndicatorsTable[[#This Row],[INDICATOR_CODE]]),FIND(".",IndicatorsTable[[#This Row],[INDICATOR_CODE]],6))-1)</f>
        <v>PA6a</v>
      </c>
      <c r="B298" s="5" t="str">
        <f>RIGHT(IndicatorsTable[[#This Row],[INDICATOR_CODE]],LEN(IndicatorsTable[[#This Row],[INDICATOR_CODE]])-IF(ISERROR(FIND(".",IndicatorsTable[[#This Row],[INDICATOR_CODE]],6)),FIND(".",IndicatorsTable[[#This Row],[INDICATOR_CODE]]),FIND(".",IndicatorsTable[[#This Row],[INDICATOR_CODE]],6)))</f>
        <v>S5</v>
      </c>
      <c r="C298" s="5" t="str">
        <f>IF(LEFT(IndicatorsTable[[#This Row],[OS_NB_CODE]],1)="O","Overall",IF(LEFT(IndicatorsTable[[#This Row],[OS_NB_CODE]],1)="S","Subindicator",IF(IndicatorsTable[[#This Row],[IFMAIN]] ="Main","Main",IF(LEFT(IndicatorsTable[[#This Row],[OS_NB_CODE]],1)="C","Context",""))))</f>
        <v>Subindicator</v>
      </c>
      <c r="D298" s="6" t="s">
        <v>89</v>
      </c>
      <c r="E298" s="6" t="str">
        <f>IF(IndicatorsTable[[#This Row],[OS_NB_CODE]]="O1",VLOOKUP(IndicatorsTable[[#This Row],[POLICY_CODE]],Table7[#All],2,FALSE),"")</f>
        <v/>
      </c>
      <c r="F298" s="6" t="str">
        <f>IF(IndicatorsTable[[#This Row],[OS_NB_CODE]]="O1",VLOOKUP(IndicatorsTable[[#This Row],[POLICY_CODE]],Table7[#All],3,FALSE),"")</f>
        <v/>
      </c>
      <c r="G298" s="6" t="s">
        <v>1422</v>
      </c>
      <c r="H298" s="6"/>
      <c r="I298" s="6" t="str">
        <f>IndicatorsTable[[#This Row],[INDICATOR_CODE]]&amp;"."&amp;IndicatorsTable[[#This Row],[SUBPOLICY_CODE]]</f>
        <v>PA6a.S5.</v>
      </c>
      <c r="J298" s="6"/>
      <c r="K298" s="6"/>
      <c r="L298" s="7">
        <f t="shared" si="8"/>
        <v>297</v>
      </c>
      <c r="M298" s="6" t="s">
        <v>71</v>
      </c>
      <c r="N298" s="7">
        <f t="shared" si="9"/>
        <v>297</v>
      </c>
      <c r="O298" s="6">
        <v>5</v>
      </c>
      <c r="P298" s="6" t="s">
        <v>72</v>
      </c>
      <c r="Q298" s="6" t="s">
        <v>1423</v>
      </c>
      <c r="R298" s="6"/>
      <c r="S298" s="6" t="s">
        <v>1424</v>
      </c>
      <c r="T298" s="6" t="s">
        <v>1425</v>
      </c>
      <c r="U298" s="50" t="s">
        <v>1426</v>
      </c>
      <c r="V298" s="6"/>
      <c r="W298" s="52"/>
      <c r="X298" s="6"/>
      <c r="Y298" s="6" t="s">
        <v>77</v>
      </c>
      <c r="Z298" s="8" t="s">
        <v>77</v>
      </c>
      <c r="AA298" s="6" t="s">
        <v>1427</v>
      </c>
      <c r="AB298" s="6" t="s">
        <v>79</v>
      </c>
      <c r="AC298" s="6" t="s">
        <v>80</v>
      </c>
      <c r="AD298" s="6" t="s">
        <v>81</v>
      </c>
      <c r="AE298" s="6"/>
      <c r="AF298" s="6">
        <v>-3</v>
      </c>
      <c r="AG298" s="6" t="s">
        <v>1428</v>
      </c>
      <c r="AH298" s="6"/>
      <c r="AI298" s="6"/>
      <c r="AJ298" s="6"/>
      <c r="AK298" s="1"/>
      <c r="AL298"/>
      <c r="AM298" s="1">
        <v>2</v>
      </c>
      <c r="AN298" s="1" t="e">
        <f>VLOOKUP(S298,'breaks 2014'!$C$19:$H$317,3,FALSE)</f>
        <v>#N/A</v>
      </c>
      <c r="AO298" s="1"/>
      <c r="AP298" s="1"/>
      <c r="AQ298" s="6" t="s">
        <v>1429</v>
      </c>
      <c r="AR298" s="6" t="s">
        <v>143</v>
      </c>
      <c r="AS298" s="6"/>
      <c r="AT298" s="6"/>
      <c r="AU298" s="6"/>
      <c r="AV298" s="6"/>
      <c r="AW298" s="6"/>
      <c r="AX298" s="6"/>
      <c r="AY298" s="6"/>
      <c r="BQ298" s="100"/>
    </row>
    <row r="299" spans="1:69" ht="11.25" customHeight="1" x14ac:dyDescent="0.2">
      <c r="A299" s="4" t="str">
        <f>LEFT(IndicatorsTable[[#This Row],[INDICATOR_CODE]],IF(ISERROR(FIND(".",IndicatorsTable[[#This Row],[INDICATOR_CODE]],6)),FIND(".",IndicatorsTable[[#This Row],[INDICATOR_CODE]]),FIND(".",IndicatorsTable[[#This Row],[INDICATOR_CODE]],6))-1)</f>
        <v>PA6a</v>
      </c>
      <c r="B299" s="5" t="str">
        <f>RIGHT(IndicatorsTable[[#This Row],[INDICATOR_CODE]],LEN(IndicatorsTable[[#This Row],[INDICATOR_CODE]])-IF(ISERROR(FIND(".",IndicatorsTable[[#This Row],[INDICATOR_CODE]],6)),FIND(".",IndicatorsTable[[#This Row],[INDICATOR_CODE]]),FIND(".",IndicatorsTable[[#This Row],[INDICATOR_CODE]],6)))</f>
        <v>S6</v>
      </c>
      <c r="C299" s="5" t="str">
        <f>IF(LEFT(IndicatorsTable[[#This Row],[OS_NB_CODE]],1)="O","Overall",IF(LEFT(IndicatorsTable[[#This Row],[OS_NB_CODE]],1)="S","Subindicator",IF(IndicatorsTable[[#This Row],[IFMAIN]] ="Main","Main",IF(LEFT(IndicatorsTable[[#This Row],[OS_NB_CODE]],1)="C","Context",""))))</f>
        <v>Subindicator</v>
      </c>
      <c r="D299" s="6" t="s">
        <v>89</v>
      </c>
      <c r="E299" s="6" t="str">
        <f>IF(IndicatorsTable[[#This Row],[OS_NB_CODE]]="O1",VLOOKUP(IndicatorsTable[[#This Row],[POLICY_CODE]],Table7[#All],2,FALSE),"")</f>
        <v/>
      </c>
      <c r="F299" s="6" t="str">
        <f>IF(IndicatorsTable[[#This Row],[OS_NB_CODE]]="O1",VLOOKUP(IndicatorsTable[[#This Row],[POLICY_CODE]],Table7[#All],3,FALSE),"")</f>
        <v/>
      </c>
      <c r="G299" s="6" t="s">
        <v>1430</v>
      </c>
      <c r="H299" s="6"/>
      <c r="I299" s="6" t="str">
        <f>IndicatorsTable[[#This Row],[INDICATOR_CODE]]&amp;"."&amp;IndicatorsTable[[#This Row],[SUBPOLICY_CODE]]</f>
        <v>PA6a.S6.</v>
      </c>
      <c r="J299" s="6"/>
      <c r="K299" s="6"/>
      <c r="L299" s="7">
        <f t="shared" si="8"/>
        <v>298</v>
      </c>
      <c r="M299" s="6" t="s">
        <v>71</v>
      </c>
      <c r="N299" s="7">
        <f t="shared" si="9"/>
        <v>298</v>
      </c>
      <c r="O299" s="6">
        <v>5</v>
      </c>
      <c r="P299" s="6" t="s">
        <v>72</v>
      </c>
      <c r="Q299" s="6" t="s">
        <v>1431</v>
      </c>
      <c r="R299" s="6"/>
      <c r="S299" s="6" t="s">
        <v>1432</v>
      </c>
      <c r="T299" s="6" t="s">
        <v>1433</v>
      </c>
      <c r="U299" s="50" t="s">
        <v>1434</v>
      </c>
      <c r="V299" s="6"/>
      <c r="W299" s="52"/>
      <c r="X299" s="6"/>
      <c r="Y299" s="6" t="s">
        <v>77</v>
      </c>
      <c r="Z299" s="8" t="s">
        <v>77</v>
      </c>
      <c r="AA299" s="6" t="s">
        <v>1435</v>
      </c>
      <c r="AB299" s="6" t="s">
        <v>79</v>
      </c>
      <c r="AC299" s="6" t="s">
        <v>80</v>
      </c>
      <c r="AD299" s="6" t="s">
        <v>81</v>
      </c>
      <c r="AE299" s="6"/>
      <c r="AF299" s="6">
        <v>-3</v>
      </c>
      <c r="AG299" s="6" t="s">
        <v>82</v>
      </c>
      <c r="AH299" s="6">
        <v>-1</v>
      </c>
      <c r="AI299" s="6"/>
      <c r="AJ299" s="6"/>
      <c r="AK299" s="1"/>
      <c r="AL299"/>
      <c r="AM299" s="1">
        <v>1</v>
      </c>
      <c r="AN299" s="1">
        <f>VLOOKUP(S299,'breaks 2014'!$C$19:$H$317,3,FALSE)</f>
        <v>0</v>
      </c>
      <c r="AO299" s="1"/>
      <c r="AP299" s="1"/>
      <c r="AQ299" t="s">
        <v>1436</v>
      </c>
      <c r="AR299" s="6" t="s">
        <v>143</v>
      </c>
      <c r="AS299" s="6"/>
      <c r="AT299" s="6"/>
      <c r="AU299" s="6"/>
      <c r="AV299" s="6"/>
      <c r="AW299" s="6"/>
      <c r="AX299" s="6"/>
      <c r="AY299" s="6"/>
      <c r="AZ299" t="s">
        <v>1436</v>
      </c>
      <c r="BA299" t="s">
        <v>84</v>
      </c>
      <c r="BB299" t="s">
        <v>413</v>
      </c>
      <c r="BC299" t="s">
        <v>3333</v>
      </c>
      <c r="BD299" t="s">
        <v>3334</v>
      </c>
      <c r="BQ299" s="100"/>
    </row>
    <row r="300" spans="1:69" ht="11.25" customHeight="1" x14ac:dyDescent="0.2">
      <c r="A300" s="4" t="str">
        <f>LEFT(IndicatorsTable[[#This Row],[INDICATOR_CODE]],IF(ISERROR(FIND(".",IndicatorsTable[[#This Row],[INDICATOR_CODE]],6)),FIND(".",IndicatorsTable[[#This Row],[INDICATOR_CODE]]),FIND(".",IndicatorsTable[[#This Row],[INDICATOR_CODE]],6))-1)</f>
        <v>PA6a</v>
      </c>
      <c r="B300" s="5" t="str">
        <f>RIGHT(IndicatorsTable[[#This Row],[INDICATOR_CODE]],LEN(IndicatorsTable[[#This Row],[INDICATOR_CODE]])-IF(ISERROR(FIND(".",IndicatorsTable[[#This Row],[INDICATOR_CODE]],6)),FIND(".",IndicatorsTable[[#This Row],[INDICATOR_CODE]]),FIND(".",IndicatorsTable[[#This Row],[INDICATOR_CODE]],6)))</f>
        <v>C1</v>
      </c>
      <c r="C300" s="5" t="str">
        <f>IF(LEFT(IndicatorsTable[[#This Row],[OS_NB_CODE]],1)="O","Overall",IF(LEFT(IndicatorsTable[[#This Row],[OS_NB_CODE]],1)="S","Subindicator",IF(IndicatorsTable[[#This Row],[IFMAIN]] ="Main","Main",IF(LEFT(IndicatorsTable[[#This Row],[OS_NB_CODE]],1)="C","Context",""))))</f>
        <v>Context</v>
      </c>
      <c r="D300" s="6" t="s">
        <v>1437</v>
      </c>
      <c r="E300" s="6" t="str">
        <f>IF(IndicatorsTable[[#This Row],[OS_NB_CODE]]="O1",VLOOKUP(IndicatorsTable[[#This Row],[POLICY_CODE]],Table7[#All],2,FALSE),"")</f>
        <v/>
      </c>
      <c r="F300" s="6" t="str">
        <f>IF(IndicatorsTable[[#This Row],[OS_NB_CODE]]="O1",VLOOKUP(IndicatorsTable[[#This Row],[POLICY_CODE]],Table7[#All],3,FALSE),"")</f>
        <v/>
      </c>
      <c r="G300" s="6" t="s">
        <v>1438</v>
      </c>
      <c r="H300" s="6" t="s">
        <v>1439</v>
      </c>
      <c r="I300" s="6" t="str">
        <f>IndicatorsTable[[#This Row],[INDICATOR_CODE]]&amp;"."&amp;IndicatorsTable[[#This Row],[SUBPOLICY_CODE]]</f>
        <v>PA6a.C1.SH.AGRI</v>
      </c>
      <c r="J300" s="6"/>
      <c r="K300" s="6"/>
      <c r="L300" s="7">
        <f t="shared" si="8"/>
        <v>299</v>
      </c>
      <c r="M300" s="6" t="s">
        <v>71</v>
      </c>
      <c r="N300" s="7">
        <f t="shared" si="9"/>
        <v>299</v>
      </c>
      <c r="O300" s="6">
        <v>5</v>
      </c>
      <c r="P300" s="6" t="s">
        <v>72</v>
      </c>
      <c r="Q300" s="6" t="s">
        <v>1440</v>
      </c>
      <c r="R300" s="6"/>
      <c r="S300" s="6" t="s">
        <v>1440</v>
      </c>
      <c r="T300" s="6" t="s">
        <v>1440</v>
      </c>
      <c r="U300" s="50"/>
      <c r="V300" s="6"/>
      <c r="W300" s="52"/>
      <c r="X300" s="6"/>
      <c r="Y300" s="6" t="s">
        <v>77</v>
      </c>
      <c r="Z300" s="8" t="s">
        <v>77</v>
      </c>
      <c r="AA300" s="6" t="s">
        <v>1441</v>
      </c>
      <c r="AB300" s="6" t="s">
        <v>79</v>
      </c>
      <c r="AC300" s="6" t="s">
        <v>80</v>
      </c>
      <c r="AD300" s="6" t="s">
        <v>81</v>
      </c>
      <c r="AE300" s="6"/>
      <c r="AF300" s="6"/>
      <c r="AG300" s="6" t="s">
        <v>1369</v>
      </c>
      <c r="AH300" s="6"/>
      <c r="AI300" s="6"/>
      <c r="AJ300" s="6"/>
      <c r="AK300" s="1"/>
      <c r="AL300"/>
      <c r="AM300" s="1">
        <v>1</v>
      </c>
      <c r="AN300" s="1" t="e">
        <f>VLOOKUP(S300,'breaks 2014'!$C$19:$H$317,3,FALSE)</f>
        <v>#N/A</v>
      </c>
      <c r="AO300" s="1"/>
      <c r="AP300" s="1"/>
      <c r="AQ300" s="6" t="s">
        <v>1442</v>
      </c>
      <c r="AR300" s="6" t="s">
        <v>84</v>
      </c>
      <c r="AS300" s="6" t="s">
        <v>1443</v>
      </c>
      <c r="AT300" s="6" t="s">
        <v>1444</v>
      </c>
      <c r="AU300" s="6" t="s">
        <v>1445</v>
      </c>
      <c r="AV300" s="6"/>
      <c r="AW300" s="6"/>
      <c r="AX300" s="6"/>
      <c r="AY300" s="6"/>
      <c r="BQ300" s="100"/>
    </row>
    <row r="301" spans="1:69" ht="11.25" customHeight="1" x14ac:dyDescent="0.2">
      <c r="A301" s="4" t="str">
        <f>LEFT(IndicatorsTable[[#This Row],[INDICATOR_CODE]],IF(ISERROR(FIND(".",IndicatorsTable[[#This Row],[INDICATOR_CODE]],6)),FIND(".",IndicatorsTable[[#This Row],[INDICATOR_CODE]]),FIND(".",IndicatorsTable[[#This Row],[INDICATOR_CODE]],6))-1)</f>
        <v>PA6a</v>
      </c>
      <c r="B301" s="5" t="str">
        <f>RIGHT(IndicatorsTable[[#This Row],[INDICATOR_CODE]],LEN(IndicatorsTable[[#This Row],[INDICATOR_CODE]])-IF(ISERROR(FIND(".",IndicatorsTable[[#This Row],[INDICATOR_CODE]],6)),FIND(".",IndicatorsTable[[#This Row],[INDICATOR_CODE]]),FIND(".",IndicatorsTable[[#This Row],[INDICATOR_CODE]],6)))</f>
        <v>C1</v>
      </c>
      <c r="C301" s="5" t="str">
        <f>IF(LEFT(IndicatorsTable[[#This Row],[OS_NB_CODE]],1)="O","Overall",IF(LEFT(IndicatorsTable[[#This Row],[OS_NB_CODE]],1)="S","Subindicator",IF(IndicatorsTable[[#This Row],[IFMAIN]] ="Main","Main",IF(LEFT(IndicatorsTable[[#This Row],[OS_NB_CODE]],1)="C","Context",""))))</f>
        <v>Context</v>
      </c>
      <c r="D301" s="6" t="s">
        <v>1437</v>
      </c>
      <c r="E301" s="6" t="str">
        <f>IF(IndicatorsTable[[#This Row],[OS_NB_CODE]]="O1",VLOOKUP(IndicatorsTable[[#This Row],[POLICY_CODE]],Table7[#All],2,FALSE),"")</f>
        <v/>
      </c>
      <c r="F301" s="6" t="str">
        <f>IF(IndicatorsTable[[#This Row],[OS_NB_CODE]]="O1",VLOOKUP(IndicatorsTable[[#This Row],[POLICY_CODE]],Table7[#All],3,FALSE),"")</f>
        <v/>
      </c>
      <c r="G301" s="6" t="str">
        <f t="shared" ref="G301:G307" si="10">+G300</f>
        <v>PA6a.C1</v>
      </c>
      <c r="H301" s="6" t="s">
        <v>1446</v>
      </c>
      <c r="I301" s="6" t="str">
        <f>IndicatorsTable[[#This Row],[INDICATOR_CODE]]&amp;"."&amp;IndicatorsTable[[#This Row],[SUBPOLICY_CODE]]</f>
        <v>PA6a.C1.SH.IND</v>
      </c>
      <c r="J301" s="6"/>
      <c r="K301" s="6"/>
      <c r="L301" s="7">
        <f t="shared" si="8"/>
        <v>300</v>
      </c>
      <c r="M301" s="6" t="s">
        <v>71</v>
      </c>
      <c r="N301" s="7">
        <f t="shared" si="9"/>
        <v>300</v>
      </c>
      <c r="O301" s="6">
        <v>5</v>
      </c>
      <c r="P301" s="6" t="s">
        <v>72</v>
      </c>
      <c r="Q301" s="6" t="s">
        <v>1447</v>
      </c>
      <c r="R301" s="6"/>
      <c r="S301" s="6" t="s">
        <v>1447</v>
      </c>
      <c r="T301" s="6" t="s">
        <v>1447</v>
      </c>
      <c r="U301" s="50"/>
      <c r="V301" s="6"/>
      <c r="W301" s="52"/>
      <c r="X301" s="6"/>
      <c r="Y301" s="6" t="s">
        <v>77</v>
      </c>
      <c r="Z301" s="8" t="s">
        <v>77</v>
      </c>
      <c r="AA301" s="6" t="s">
        <v>1441</v>
      </c>
      <c r="AB301" s="6" t="s">
        <v>79</v>
      </c>
      <c r="AC301" s="6" t="s">
        <v>80</v>
      </c>
      <c r="AD301" s="6" t="s">
        <v>81</v>
      </c>
      <c r="AE301" s="6"/>
      <c r="AF301" s="6"/>
      <c r="AG301" s="6" t="s">
        <v>1369</v>
      </c>
      <c r="AH301" s="6"/>
      <c r="AI301" s="6"/>
      <c r="AJ301" s="6"/>
      <c r="AK301" s="1"/>
      <c r="AL301"/>
      <c r="AM301" s="1">
        <v>1</v>
      </c>
      <c r="AN301" s="1" t="e">
        <f>VLOOKUP(S301,'breaks 2014'!$C$19:$H$317,3,FALSE)</f>
        <v>#N/A</v>
      </c>
      <c r="AO301" s="1"/>
      <c r="AP301" s="1"/>
      <c r="AQ301" s="6" t="s">
        <v>1442</v>
      </c>
      <c r="AR301" s="6" t="s">
        <v>84</v>
      </c>
      <c r="AS301" s="6" t="s">
        <v>1443</v>
      </c>
      <c r="AT301" s="6" t="s">
        <v>1444</v>
      </c>
      <c r="AU301" s="6" t="s">
        <v>1448</v>
      </c>
      <c r="AV301" s="6"/>
      <c r="AW301" s="6"/>
      <c r="AX301" s="6"/>
      <c r="AY301" s="6"/>
      <c r="BQ301" s="100"/>
    </row>
    <row r="302" spans="1:69" ht="11.25" customHeight="1" x14ac:dyDescent="0.2">
      <c r="A302" s="4" t="str">
        <f>LEFT(IndicatorsTable[[#This Row],[INDICATOR_CODE]],IF(ISERROR(FIND(".",IndicatorsTable[[#This Row],[INDICATOR_CODE]],6)),FIND(".",IndicatorsTable[[#This Row],[INDICATOR_CODE]]),FIND(".",IndicatorsTable[[#This Row],[INDICATOR_CODE]],6))-1)</f>
        <v>PA6a</v>
      </c>
      <c r="B302" s="5" t="str">
        <f>RIGHT(IndicatorsTable[[#This Row],[INDICATOR_CODE]],LEN(IndicatorsTable[[#This Row],[INDICATOR_CODE]])-IF(ISERROR(FIND(".",IndicatorsTable[[#This Row],[INDICATOR_CODE]],6)),FIND(".",IndicatorsTable[[#This Row],[INDICATOR_CODE]]),FIND(".",IndicatorsTable[[#This Row],[INDICATOR_CODE]],6)))</f>
        <v>C1</v>
      </c>
      <c r="C302" s="5" t="str">
        <f>IF(LEFT(IndicatorsTable[[#This Row],[OS_NB_CODE]],1)="O","Overall",IF(LEFT(IndicatorsTable[[#This Row],[OS_NB_CODE]],1)="S","Subindicator",IF(IndicatorsTable[[#This Row],[IFMAIN]] ="Main","Main",IF(LEFT(IndicatorsTable[[#This Row],[OS_NB_CODE]],1)="C","Context",""))))</f>
        <v>Context</v>
      </c>
      <c r="D302" s="6" t="s">
        <v>1437</v>
      </c>
      <c r="E302" s="6" t="str">
        <f>IF(IndicatorsTable[[#This Row],[OS_NB_CODE]]="O1",VLOOKUP(IndicatorsTable[[#This Row],[POLICY_CODE]],Table7[#All],2,FALSE),"")</f>
        <v/>
      </c>
      <c r="F302" s="6" t="str">
        <f>IF(IndicatorsTable[[#This Row],[OS_NB_CODE]]="O1",VLOOKUP(IndicatorsTable[[#This Row],[POLICY_CODE]],Table7[#All],3,FALSE),"")</f>
        <v/>
      </c>
      <c r="G302" s="6" t="str">
        <f t="shared" si="10"/>
        <v>PA6a.C1</v>
      </c>
      <c r="H302" s="6" t="s">
        <v>1449</v>
      </c>
      <c r="I302" s="6" t="str">
        <f>IndicatorsTable[[#This Row],[INDICATOR_CODE]]&amp;"."&amp;IndicatorsTable[[#This Row],[SUBPOLICY_CODE]]</f>
        <v>PA6a.C1.SH.CONSTR</v>
      </c>
      <c r="J302" s="6"/>
      <c r="K302" s="6"/>
      <c r="L302" s="7">
        <f t="shared" si="8"/>
        <v>301</v>
      </c>
      <c r="M302" s="6" t="s">
        <v>71</v>
      </c>
      <c r="N302" s="7">
        <f t="shared" si="9"/>
        <v>301</v>
      </c>
      <c r="O302" s="6">
        <v>5</v>
      </c>
      <c r="P302" s="6" t="s">
        <v>72</v>
      </c>
      <c r="Q302" s="6" t="s">
        <v>1450</v>
      </c>
      <c r="R302" s="6"/>
      <c r="S302" s="6" t="s">
        <v>1450</v>
      </c>
      <c r="T302" s="6" t="s">
        <v>1450</v>
      </c>
      <c r="U302" s="50"/>
      <c r="V302" s="6"/>
      <c r="W302" s="52"/>
      <c r="X302" s="6"/>
      <c r="Y302" s="6" t="s">
        <v>77</v>
      </c>
      <c r="Z302" s="8" t="s">
        <v>77</v>
      </c>
      <c r="AA302" s="6" t="s">
        <v>1441</v>
      </c>
      <c r="AB302" s="6" t="s">
        <v>79</v>
      </c>
      <c r="AC302" s="6" t="s">
        <v>80</v>
      </c>
      <c r="AD302" s="6" t="s">
        <v>81</v>
      </c>
      <c r="AE302" s="6"/>
      <c r="AF302" s="6"/>
      <c r="AG302" s="6" t="s">
        <v>1369</v>
      </c>
      <c r="AH302" s="6"/>
      <c r="AI302" s="6"/>
      <c r="AJ302" s="6"/>
      <c r="AK302" s="1"/>
      <c r="AL302"/>
      <c r="AM302" s="1">
        <v>1</v>
      </c>
      <c r="AN302" s="1" t="e">
        <f>VLOOKUP(S302,'breaks 2014'!$C$19:$H$317,3,FALSE)</f>
        <v>#N/A</v>
      </c>
      <c r="AO302" s="1"/>
      <c r="AP302" s="1"/>
      <c r="AQ302" s="6" t="s">
        <v>1442</v>
      </c>
      <c r="AR302" s="6" t="s">
        <v>84</v>
      </c>
      <c r="AS302" s="6" t="s">
        <v>1443</v>
      </c>
      <c r="AT302" s="6" t="s">
        <v>1444</v>
      </c>
      <c r="AU302" s="6" t="s">
        <v>1451</v>
      </c>
      <c r="AV302" s="6"/>
      <c r="AW302" s="6"/>
      <c r="AX302" s="6"/>
      <c r="AY302" s="6"/>
      <c r="BQ302" s="100"/>
    </row>
    <row r="303" spans="1:69" ht="11.25" customHeight="1" x14ac:dyDescent="0.2">
      <c r="A303" s="4" t="str">
        <f>LEFT(IndicatorsTable[[#This Row],[INDICATOR_CODE]],IF(ISERROR(FIND(".",IndicatorsTable[[#This Row],[INDICATOR_CODE]],6)),FIND(".",IndicatorsTable[[#This Row],[INDICATOR_CODE]]),FIND(".",IndicatorsTable[[#This Row],[INDICATOR_CODE]],6))-1)</f>
        <v>PA6a</v>
      </c>
      <c r="B303" s="5" t="str">
        <f>RIGHT(IndicatorsTable[[#This Row],[INDICATOR_CODE]],LEN(IndicatorsTable[[#This Row],[INDICATOR_CODE]])-IF(ISERROR(FIND(".",IndicatorsTable[[#This Row],[INDICATOR_CODE]],6)),FIND(".",IndicatorsTable[[#This Row],[INDICATOR_CODE]]),FIND(".",IndicatorsTable[[#This Row],[INDICATOR_CODE]],6)))</f>
        <v>C1</v>
      </c>
      <c r="C303" s="5" t="str">
        <f>IF(LEFT(IndicatorsTable[[#This Row],[OS_NB_CODE]],1)="O","Overall",IF(LEFT(IndicatorsTable[[#This Row],[OS_NB_CODE]],1)="S","Subindicator",IF(IndicatorsTable[[#This Row],[IFMAIN]] ="Main","Main",IF(LEFT(IndicatorsTable[[#This Row],[OS_NB_CODE]],1)="C","Context",""))))</f>
        <v>Context</v>
      </c>
      <c r="D303" s="6" t="s">
        <v>1437</v>
      </c>
      <c r="E303" s="6" t="str">
        <f>IF(IndicatorsTable[[#This Row],[OS_NB_CODE]]="O1",VLOOKUP(IndicatorsTable[[#This Row],[POLICY_CODE]],Table7[#All],2,FALSE),"")</f>
        <v/>
      </c>
      <c r="F303" s="6" t="str">
        <f>IF(IndicatorsTable[[#This Row],[OS_NB_CODE]]="O1",VLOOKUP(IndicatorsTable[[#This Row],[POLICY_CODE]],Table7[#All],3,FALSE),"")</f>
        <v/>
      </c>
      <c r="G303" s="6" t="str">
        <f t="shared" si="10"/>
        <v>PA6a.C1</v>
      </c>
      <c r="H303" s="6" t="s">
        <v>1452</v>
      </c>
      <c r="I303" s="6" t="str">
        <f>IndicatorsTable[[#This Row],[INDICATOR_CODE]]&amp;"."&amp;IndicatorsTable[[#This Row],[SUBPOLICY_CODE]]</f>
        <v>PA6a.C1.SH.G_I</v>
      </c>
      <c r="J303" s="6"/>
      <c r="K303" s="6"/>
      <c r="L303" s="7">
        <f t="shared" si="8"/>
        <v>302</v>
      </c>
      <c r="M303" s="6" t="s">
        <v>71</v>
      </c>
      <c r="N303" s="7">
        <f t="shared" si="9"/>
        <v>302</v>
      </c>
      <c r="O303" s="6">
        <v>5</v>
      </c>
      <c r="P303" s="6" t="s">
        <v>72</v>
      </c>
      <c r="Q303" s="6" t="s">
        <v>1453</v>
      </c>
      <c r="R303" s="6"/>
      <c r="S303" s="6" t="s">
        <v>1453</v>
      </c>
      <c r="T303" s="6" t="s">
        <v>1453</v>
      </c>
      <c r="U303" s="50"/>
      <c r="V303" s="6"/>
      <c r="W303" s="52"/>
      <c r="X303" s="6"/>
      <c r="Y303" s="6" t="s">
        <v>77</v>
      </c>
      <c r="Z303" s="8" t="s">
        <v>77</v>
      </c>
      <c r="AA303" s="6" t="s">
        <v>1441</v>
      </c>
      <c r="AB303" s="6" t="s">
        <v>79</v>
      </c>
      <c r="AC303" s="6" t="s">
        <v>80</v>
      </c>
      <c r="AD303" s="6" t="s">
        <v>81</v>
      </c>
      <c r="AE303" s="6"/>
      <c r="AF303" s="6"/>
      <c r="AG303" s="6" t="s">
        <v>1369</v>
      </c>
      <c r="AH303" s="6"/>
      <c r="AI303" s="6"/>
      <c r="AJ303" s="6"/>
      <c r="AK303" s="1"/>
      <c r="AL303"/>
      <c r="AM303" s="1">
        <v>1</v>
      </c>
      <c r="AN303" s="1" t="e">
        <f>VLOOKUP(S303,'breaks 2014'!$C$19:$H$317,3,FALSE)</f>
        <v>#N/A</v>
      </c>
      <c r="AO303" s="1"/>
      <c r="AP303" s="1"/>
      <c r="AQ303" s="6" t="s">
        <v>1442</v>
      </c>
      <c r="AR303" s="6" t="s">
        <v>84</v>
      </c>
      <c r="AS303" s="6" t="s">
        <v>1443</v>
      </c>
      <c r="AT303" s="6" t="s">
        <v>1444</v>
      </c>
      <c r="AU303" s="6" t="s">
        <v>1454</v>
      </c>
      <c r="AV303" s="6"/>
      <c r="AW303" s="6"/>
      <c r="AX303" s="6"/>
      <c r="AY303" s="6"/>
      <c r="BQ303" s="100"/>
    </row>
    <row r="304" spans="1:69" ht="11.25" customHeight="1" x14ac:dyDescent="0.2">
      <c r="A304" s="4" t="str">
        <f>LEFT(IndicatorsTable[[#This Row],[INDICATOR_CODE]],IF(ISERROR(FIND(".",IndicatorsTable[[#This Row],[INDICATOR_CODE]],6)),FIND(".",IndicatorsTable[[#This Row],[INDICATOR_CODE]]),FIND(".",IndicatorsTable[[#This Row],[INDICATOR_CODE]],6))-1)</f>
        <v>PA6a</v>
      </c>
      <c r="B304" s="5" t="str">
        <f>RIGHT(IndicatorsTable[[#This Row],[INDICATOR_CODE]],LEN(IndicatorsTable[[#This Row],[INDICATOR_CODE]])-IF(ISERROR(FIND(".",IndicatorsTable[[#This Row],[INDICATOR_CODE]],6)),FIND(".",IndicatorsTable[[#This Row],[INDICATOR_CODE]]),FIND(".",IndicatorsTable[[#This Row],[INDICATOR_CODE]],6)))</f>
        <v>C1</v>
      </c>
      <c r="C304" s="5" t="str">
        <f>IF(LEFT(IndicatorsTable[[#This Row],[OS_NB_CODE]],1)="O","Overall",IF(LEFT(IndicatorsTable[[#This Row],[OS_NB_CODE]],1)="S","Subindicator",IF(IndicatorsTable[[#This Row],[IFMAIN]] ="Main","Main",IF(LEFT(IndicatorsTable[[#This Row],[OS_NB_CODE]],1)="C","Context",""))))</f>
        <v>Context</v>
      </c>
      <c r="D304" s="6" t="s">
        <v>1437</v>
      </c>
      <c r="E304" s="6" t="str">
        <f>IF(IndicatorsTable[[#This Row],[OS_NB_CODE]]="O1",VLOOKUP(IndicatorsTable[[#This Row],[POLICY_CODE]],Table7[#All],2,FALSE),"")</f>
        <v/>
      </c>
      <c r="F304" s="6" t="str">
        <f>IF(IndicatorsTable[[#This Row],[OS_NB_CODE]]="O1",VLOOKUP(IndicatorsTable[[#This Row],[POLICY_CODE]],Table7[#All],3,FALSE),"")</f>
        <v/>
      </c>
      <c r="G304" s="6" t="str">
        <f t="shared" si="10"/>
        <v>PA6a.C1</v>
      </c>
      <c r="H304" s="6" t="s">
        <v>1455</v>
      </c>
      <c r="I304" s="6" t="str">
        <f>IndicatorsTable[[#This Row],[INDICATOR_CODE]]&amp;"."&amp;IndicatorsTable[[#This Row],[SUBPOLICY_CODE]]</f>
        <v>PA6a.C1.SH.J_L</v>
      </c>
      <c r="J304" s="6"/>
      <c r="K304" s="6"/>
      <c r="L304" s="7">
        <f t="shared" si="8"/>
        <v>303</v>
      </c>
      <c r="M304" s="6" t="s">
        <v>71</v>
      </c>
      <c r="N304" s="7">
        <f t="shared" si="9"/>
        <v>303</v>
      </c>
      <c r="O304" s="6">
        <v>5</v>
      </c>
      <c r="P304" s="6" t="s">
        <v>72</v>
      </c>
      <c r="Q304" s="6" t="s">
        <v>1456</v>
      </c>
      <c r="R304" s="6"/>
      <c r="S304" s="6" t="s">
        <v>1456</v>
      </c>
      <c r="T304" s="6" t="s">
        <v>1456</v>
      </c>
      <c r="U304" s="50"/>
      <c r="V304" s="6"/>
      <c r="W304" s="52"/>
      <c r="X304" s="6"/>
      <c r="Y304" s="6" t="s">
        <v>77</v>
      </c>
      <c r="Z304" s="8" t="s">
        <v>77</v>
      </c>
      <c r="AA304" s="6" t="s">
        <v>1441</v>
      </c>
      <c r="AB304" s="6" t="s">
        <v>79</v>
      </c>
      <c r="AC304" s="6" t="s">
        <v>80</v>
      </c>
      <c r="AD304" s="6" t="s">
        <v>81</v>
      </c>
      <c r="AE304" s="6"/>
      <c r="AF304" s="6"/>
      <c r="AG304" s="6" t="s">
        <v>1369</v>
      </c>
      <c r="AH304" s="6"/>
      <c r="AI304" s="6"/>
      <c r="AJ304" s="6"/>
      <c r="AK304" s="1"/>
      <c r="AL304"/>
      <c r="AM304" s="1">
        <v>1</v>
      </c>
      <c r="AN304" s="1" t="e">
        <f>VLOOKUP(S304,'breaks 2014'!$C$19:$H$317,3,FALSE)</f>
        <v>#N/A</v>
      </c>
      <c r="AO304" s="1"/>
      <c r="AP304" s="1"/>
      <c r="AQ304" s="6" t="s">
        <v>1457</v>
      </c>
      <c r="AR304" s="6" t="s">
        <v>143</v>
      </c>
      <c r="AS304" s="6"/>
      <c r="AT304" s="6"/>
      <c r="AU304" s="6"/>
      <c r="AV304" s="6"/>
      <c r="AW304" s="6"/>
      <c r="AX304" s="6"/>
      <c r="AY304" s="6"/>
      <c r="AZ304" t="s">
        <v>1457</v>
      </c>
      <c r="BA304" t="s">
        <v>84</v>
      </c>
      <c r="BB304" t="s">
        <v>1458</v>
      </c>
      <c r="BC304" t="s">
        <v>1459</v>
      </c>
      <c r="BD304" t="s">
        <v>1460</v>
      </c>
      <c r="BE304" t="s">
        <v>1461</v>
      </c>
      <c r="BF304" t="s">
        <v>1462</v>
      </c>
      <c r="BQ304" s="100"/>
    </row>
    <row r="305" spans="1:69" ht="11.25" customHeight="1" x14ac:dyDescent="0.2">
      <c r="A305" s="4" t="str">
        <f>LEFT(IndicatorsTable[[#This Row],[INDICATOR_CODE]],IF(ISERROR(FIND(".",IndicatorsTable[[#This Row],[INDICATOR_CODE]],6)),FIND(".",IndicatorsTable[[#This Row],[INDICATOR_CODE]]),FIND(".",IndicatorsTable[[#This Row],[INDICATOR_CODE]],6))-1)</f>
        <v>PA6a</v>
      </c>
      <c r="B305" s="5" t="str">
        <f>RIGHT(IndicatorsTable[[#This Row],[INDICATOR_CODE]],LEN(IndicatorsTable[[#This Row],[INDICATOR_CODE]])-IF(ISERROR(FIND(".",IndicatorsTable[[#This Row],[INDICATOR_CODE]],6)),FIND(".",IndicatorsTable[[#This Row],[INDICATOR_CODE]]),FIND(".",IndicatorsTable[[#This Row],[INDICATOR_CODE]],6)))</f>
        <v>C1</v>
      </c>
      <c r="C305" s="5" t="str">
        <f>IF(LEFT(IndicatorsTable[[#This Row],[OS_NB_CODE]],1)="O","Overall",IF(LEFT(IndicatorsTable[[#This Row],[OS_NB_CODE]],1)="S","Subindicator",IF(IndicatorsTable[[#This Row],[IFMAIN]] ="Main","Main",IF(LEFT(IndicatorsTable[[#This Row],[OS_NB_CODE]],1)="C","Context",""))))</f>
        <v>Context</v>
      </c>
      <c r="D305" s="6" t="s">
        <v>1437</v>
      </c>
      <c r="E305" s="6" t="str">
        <f>IF(IndicatorsTable[[#This Row],[OS_NB_CODE]]="O1",VLOOKUP(IndicatorsTable[[#This Row],[POLICY_CODE]],Table7[#All],2,FALSE),"")</f>
        <v/>
      </c>
      <c r="F305" s="6" t="str">
        <f>IF(IndicatorsTable[[#This Row],[OS_NB_CODE]]="O1",VLOOKUP(IndicatorsTable[[#This Row],[POLICY_CODE]],Table7[#All],3,FALSE),"")</f>
        <v/>
      </c>
      <c r="G305" s="6" t="str">
        <f t="shared" si="10"/>
        <v>PA6a.C1</v>
      </c>
      <c r="H305" s="6" t="s">
        <v>1463</v>
      </c>
      <c r="I305" s="6" t="str">
        <f>IndicatorsTable[[#This Row],[INDICATOR_CODE]]&amp;"."&amp;IndicatorsTable[[#This Row],[SUBPOLICY_CODE]]</f>
        <v>PA6a.C1.SH.M_N</v>
      </c>
      <c r="J305" s="6"/>
      <c r="K305" s="6"/>
      <c r="L305" s="7">
        <f t="shared" si="8"/>
        <v>304</v>
      </c>
      <c r="M305" s="6" t="s">
        <v>71</v>
      </c>
      <c r="N305" s="7">
        <f t="shared" si="9"/>
        <v>304</v>
      </c>
      <c r="O305" s="6">
        <v>5</v>
      </c>
      <c r="P305" s="6" t="s">
        <v>72</v>
      </c>
      <c r="Q305" s="6" t="s">
        <v>1464</v>
      </c>
      <c r="R305" s="6"/>
      <c r="S305" s="6" t="s">
        <v>1464</v>
      </c>
      <c r="T305" s="6" t="s">
        <v>1464</v>
      </c>
      <c r="U305" s="50"/>
      <c r="V305" s="6"/>
      <c r="W305" s="52"/>
      <c r="X305" s="6"/>
      <c r="Y305" s="6" t="s">
        <v>77</v>
      </c>
      <c r="Z305" s="8" t="s">
        <v>77</v>
      </c>
      <c r="AA305" s="6" t="s">
        <v>1441</v>
      </c>
      <c r="AB305" s="6" t="s">
        <v>79</v>
      </c>
      <c r="AC305" s="6" t="s">
        <v>80</v>
      </c>
      <c r="AD305" s="6" t="s">
        <v>81</v>
      </c>
      <c r="AE305" s="6"/>
      <c r="AF305" s="6"/>
      <c r="AG305" s="6" t="s">
        <v>1369</v>
      </c>
      <c r="AH305" s="6"/>
      <c r="AI305" s="6"/>
      <c r="AJ305" s="6"/>
      <c r="AK305" s="1"/>
      <c r="AL305"/>
      <c r="AM305" s="1">
        <v>1</v>
      </c>
      <c r="AN305" s="1" t="e">
        <f>VLOOKUP(S305,'breaks 2014'!$C$19:$H$317,3,FALSE)</f>
        <v>#N/A</v>
      </c>
      <c r="AO305" s="1"/>
      <c r="AP305" s="1"/>
      <c r="AQ305" s="6" t="s">
        <v>1442</v>
      </c>
      <c r="AR305" s="6" t="s">
        <v>84</v>
      </c>
      <c r="AS305" s="6" t="s">
        <v>1443</v>
      </c>
      <c r="AT305" s="6" t="s">
        <v>1444</v>
      </c>
      <c r="AU305" s="6" t="s">
        <v>1465</v>
      </c>
      <c r="AV305" s="6"/>
      <c r="AW305" s="6"/>
      <c r="AX305" s="6"/>
      <c r="AY305" s="6"/>
      <c r="BQ305" s="100"/>
    </row>
    <row r="306" spans="1:69" ht="11.25" customHeight="1" x14ac:dyDescent="0.2">
      <c r="A306" s="4" t="str">
        <f>LEFT(IndicatorsTable[[#This Row],[INDICATOR_CODE]],IF(ISERROR(FIND(".",IndicatorsTable[[#This Row],[INDICATOR_CODE]],6)),FIND(".",IndicatorsTable[[#This Row],[INDICATOR_CODE]]),FIND(".",IndicatorsTable[[#This Row],[INDICATOR_CODE]],6))-1)</f>
        <v>PA6a</v>
      </c>
      <c r="B306" s="5" t="str">
        <f>RIGHT(IndicatorsTable[[#This Row],[INDICATOR_CODE]],LEN(IndicatorsTable[[#This Row],[INDICATOR_CODE]])-IF(ISERROR(FIND(".",IndicatorsTable[[#This Row],[INDICATOR_CODE]],6)),FIND(".",IndicatorsTable[[#This Row],[INDICATOR_CODE]]),FIND(".",IndicatorsTable[[#This Row],[INDICATOR_CODE]],6)))</f>
        <v>C1</v>
      </c>
      <c r="C306" s="5" t="str">
        <f>IF(LEFT(IndicatorsTable[[#This Row],[OS_NB_CODE]],1)="O","Overall",IF(LEFT(IndicatorsTable[[#This Row],[OS_NB_CODE]],1)="S","Subindicator",IF(IndicatorsTable[[#This Row],[IFMAIN]] ="Main","Main",IF(LEFT(IndicatorsTable[[#This Row],[OS_NB_CODE]],1)="C","Context",""))))</f>
        <v>Context</v>
      </c>
      <c r="D306" s="6" t="s">
        <v>1437</v>
      </c>
      <c r="E306" s="6" t="str">
        <f>IF(IndicatorsTable[[#This Row],[OS_NB_CODE]]="O1",VLOOKUP(IndicatorsTable[[#This Row],[POLICY_CODE]],Table7[#All],2,FALSE),"")</f>
        <v/>
      </c>
      <c r="F306" s="6" t="str">
        <f>IF(IndicatorsTable[[#This Row],[OS_NB_CODE]]="O1",VLOOKUP(IndicatorsTable[[#This Row],[POLICY_CODE]],Table7[#All],3,FALSE),"")</f>
        <v/>
      </c>
      <c r="G306" s="6" t="str">
        <f t="shared" si="10"/>
        <v>PA6a.C1</v>
      </c>
      <c r="H306" s="6" t="s">
        <v>1466</v>
      </c>
      <c r="I306" s="6" t="str">
        <f>IndicatorsTable[[#This Row],[INDICATOR_CODE]]&amp;"."&amp;IndicatorsTable[[#This Row],[SUBPOLICY_CODE]]</f>
        <v>PA6a.C1.SH.O-Q</v>
      </c>
      <c r="J306" s="6"/>
      <c r="K306" s="6"/>
      <c r="L306" s="7">
        <f t="shared" si="8"/>
        <v>305</v>
      </c>
      <c r="M306" s="6" t="s">
        <v>71</v>
      </c>
      <c r="N306" s="7">
        <f t="shared" si="9"/>
        <v>305</v>
      </c>
      <c r="O306" s="6">
        <v>5</v>
      </c>
      <c r="P306" s="6" t="s">
        <v>72</v>
      </c>
      <c r="Q306" s="6" t="s">
        <v>1467</v>
      </c>
      <c r="R306" s="6"/>
      <c r="S306" s="6" t="s">
        <v>1467</v>
      </c>
      <c r="T306" s="6" t="s">
        <v>1467</v>
      </c>
      <c r="U306" s="50"/>
      <c r="V306" s="6"/>
      <c r="W306" s="52"/>
      <c r="X306" s="6"/>
      <c r="Y306" s="6" t="s">
        <v>77</v>
      </c>
      <c r="Z306" s="8" t="s">
        <v>77</v>
      </c>
      <c r="AA306" s="6" t="s">
        <v>1441</v>
      </c>
      <c r="AB306" s="6" t="s">
        <v>79</v>
      </c>
      <c r="AC306" s="6" t="s">
        <v>80</v>
      </c>
      <c r="AD306" s="6" t="s">
        <v>81</v>
      </c>
      <c r="AE306" s="6"/>
      <c r="AF306" s="6"/>
      <c r="AG306" s="6" t="s">
        <v>1369</v>
      </c>
      <c r="AH306" s="6"/>
      <c r="AI306" s="6"/>
      <c r="AJ306" s="6"/>
      <c r="AK306" s="1"/>
      <c r="AL306"/>
      <c r="AM306" s="1">
        <v>1</v>
      </c>
      <c r="AN306" s="1" t="e">
        <f>VLOOKUP(S306,'breaks 2014'!$C$19:$H$317,3,FALSE)</f>
        <v>#N/A</v>
      </c>
      <c r="AO306" s="1"/>
      <c r="AP306" s="1"/>
      <c r="AQ306" s="6" t="s">
        <v>1442</v>
      </c>
      <c r="AR306" s="6" t="s">
        <v>84</v>
      </c>
      <c r="AS306" s="6" t="s">
        <v>1443</v>
      </c>
      <c r="AT306" s="6" t="s">
        <v>1444</v>
      </c>
      <c r="AU306" s="6" t="s">
        <v>1468</v>
      </c>
      <c r="AV306" s="6"/>
      <c r="AW306" s="6"/>
      <c r="AX306" s="6"/>
      <c r="AY306" s="6"/>
      <c r="BQ306" s="100"/>
    </row>
    <row r="307" spans="1:69" ht="11.25" customHeight="1" x14ac:dyDescent="0.2">
      <c r="A307" s="4" t="str">
        <f>LEFT(IndicatorsTable[[#This Row],[INDICATOR_CODE]],IF(ISERROR(FIND(".",IndicatorsTable[[#This Row],[INDICATOR_CODE]],6)),FIND(".",IndicatorsTable[[#This Row],[INDICATOR_CODE]]),FIND(".",IndicatorsTable[[#This Row],[INDICATOR_CODE]],6))-1)</f>
        <v>PA6a</v>
      </c>
      <c r="B307" s="5" t="str">
        <f>RIGHT(IndicatorsTable[[#This Row],[INDICATOR_CODE]],LEN(IndicatorsTable[[#This Row],[INDICATOR_CODE]])-IF(ISERROR(FIND(".",IndicatorsTable[[#This Row],[INDICATOR_CODE]],6)),FIND(".",IndicatorsTable[[#This Row],[INDICATOR_CODE]]),FIND(".",IndicatorsTable[[#This Row],[INDICATOR_CODE]],6)))</f>
        <v>C1</v>
      </c>
      <c r="C307" s="5" t="str">
        <f>IF(LEFT(IndicatorsTable[[#This Row],[OS_NB_CODE]],1)="O","Overall",IF(LEFT(IndicatorsTable[[#This Row],[OS_NB_CODE]],1)="S","Subindicator",IF(IndicatorsTable[[#This Row],[IFMAIN]] ="Main","Main",IF(LEFT(IndicatorsTable[[#This Row],[OS_NB_CODE]],1)="C","Context",""))))</f>
        <v>Context</v>
      </c>
      <c r="D307" s="6" t="s">
        <v>1437</v>
      </c>
      <c r="E307" s="6" t="str">
        <f>IF(IndicatorsTable[[#This Row],[OS_NB_CODE]]="O1",VLOOKUP(IndicatorsTable[[#This Row],[POLICY_CODE]],Table7[#All],2,FALSE),"")</f>
        <v/>
      </c>
      <c r="F307" s="6" t="str">
        <f>IF(IndicatorsTable[[#This Row],[OS_NB_CODE]]="O1",VLOOKUP(IndicatorsTable[[#This Row],[POLICY_CODE]],Table7[#All],3,FALSE),"")</f>
        <v/>
      </c>
      <c r="G307" s="6" t="str">
        <f t="shared" si="10"/>
        <v>PA6a.C1</v>
      </c>
      <c r="H307" s="6" t="s">
        <v>1469</v>
      </c>
      <c r="I307" s="6" t="str">
        <f>IndicatorsTable[[#This Row],[INDICATOR_CODE]]&amp;"."&amp;IndicatorsTable[[#This Row],[SUBPOLICY_CODE]]</f>
        <v>PA6a.C1.SH.R_U</v>
      </c>
      <c r="J307" s="6"/>
      <c r="K307" s="6"/>
      <c r="L307" s="7">
        <f t="shared" si="8"/>
        <v>306</v>
      </c>
      <c r="M307" s="6" t="s">
        <v>71</v>
      </c>
      <c r="N307" s="7">
        <f t="shared" si="9"/>
        <v>306</v>
      </c>
      <c r="O307" s="6">
        <v>5</v>
      </c>
      <c r="P307" s="6" t="s">
        <v>72</v>
      </c>
      <c r="Q307" s="6" t="s">
        <v>1470</v>
      </c>
      <c r="R307" s="6"/>
      <c r="S307" s="6" t="s">
        <v>1470</v>
      </c>
      <c r="T307" s="6" t="s">
        <v>1470</v>
      </c>
      <c r="U307" s="50"/>
      <c r="V307" s="6"/>
      <c r="W307" s="52"/>
      <c r="X307" s="6"/>
      <c r="Y307" s="6" t="s">
        <v>77</v>
      </c>
      <c r="Z307" s="8" t="s">
        <v>77</v>
      </c>
      <c r="AA307" s="6" t="s">
        <v>1441</v>
      </c>
      <c r="AB307" s="6" t="s">
        <v>79</v>
      </c>
      <c r="AC307" s="6" t="s">
        <v>80</v>
      </c>
      <c r="AD307" s="6" t="s">
        <v>81</v>
      </c>
      <c r="AE307" s="6"/>
      <c r="AF307" s="6"/>
      <c r="AG307" s="6" t="s">
        <v>1369</v>
      </c>
      <c r="AH307" s="6"/>
      <c r="AI307" s="6"/>
      <c r="AJ307" s="6"/>
      <c r="AK307" s="1"/>
      <c r="AL307"/>
      <c r="AM307" s="1">
        <v>1</v>
      </c>
      <c r="AN307" s="1" t="e">
        <f>VLOOKUP(S307,'breaks 2014'!$C$19:$H$317,3,FALSE)</f>
        <v>#N/A</v>
      </c>
      <c r="AO307" s="1"/>
      <c r="AP307" s="1"/>
      <c r="AQ307" s="6" t="s">
        <v>1442</v>
      </c>
      <c r="AR307" s="6" t="s">
        <v>84</v>
      </c>
      <c r="AS307" s="6" t="s">
        <v>1443</v>
      </c>
      <c r="AT307" s="6" t="s">
        <v>1444</v>
      </c>
      <c r="AU307" s="6" t="s">
        <v>1471</v>
      </c>
      <c r="AV307" s="6"/>
      <c r="AW307" s="6"/>
      <c r="AX307" s="6"/>
      <c r="AY307" s="6"/>
      <c r="BQ307" s="100"/>
    </row>
    <row r="308" spans="1:69" ht="11.25" customHeight="1" x14ac:dyDescent="0.2">
      <c r="A308" s="4" t="str">
        <f>LEFT(IndicatorsTable[[#This Row],[INDICATOR_CODE]],IF(ISERROR(FIND(".",IndicatorsTable[[#This Row],[INDICATOR_CODE]],6)),FIND(".",IndicatorsTable[[#This Row],[INDICATOR_CODE]]),FIND(".",IndicatorsTable[[#This Row],[INDICATOR_CODE]],6))-1)</f>
        <v>PA6a</v>
      </c>
      <c r="B308" s="5" t="str">
        <f>RIGHT(IndicatorsTable[[#This Row],[INDICATOR_CODE]],LEN(IndicatorsTable[[#This Row],[INDICATOR_CODE]])-IF(ISERROR(FIND(".",IndicatorsTable[[#This Row],[INDICATOR_CODE]],6)),FIND(".",IndicatorsTable[[#This Row],[INDICATOR_CODE]]),FIND(".",IndicatorsTable[[#This Row],[INDICATOR_CODE]],6)))</f>
        <v>C2</v>
      </c>
      <c r="C308" s="5" t="str">
        <f>IF(LEFT(IndicatorsTable[[#This Row],[OS_NB_CODE]],1)="O","Overall",IF(LEFT(IndicatorsTable[[#This Row],[OS_NB_CODE]],1)="S","Subindicator",IF(IndicatorsTable[[#This Row],[IFMAIN]] ="Main","Main",IF(LEFT(IndicatorsTable[[#This Row],[OS_NB_CODE]],1)="C","Context",""))))</f>
        <v>Context</v>
      </c>
      <c r="D308" s="6" t="s">
        <v>89</v>
      </c>
      <c r="E308" s="6" t="str">
        <f>IF(IndicatorsTable[[#This Row],[OS_NB_CODE]]="O1",VLOOKUP(IndicatorsTable[[#This Row],[POLICY_CODE]],Table7[#All],2,FALSE),"")</f>
        <v/>
      </c>
      <c r="F308" s="6" t="str">
        <f>IF(IndicatorsTable[[#This Row],[OS_NB_CODE]]="O1",VLOOKUP(IndicatorsTable[[#This Row],[POLICY_CODE]],Table7[#All],3,FALSE),"")</f>
        <v/>
      </c>
      <c r="G308" s="6" t="s">
        <v>1472</v>
      </c>
      <c r="H308" s="6" t="s">
        <v>148</v>
      </c>
      <c r="I308" s="6" t="str">
        <f>IndicatorsTable[[#This Row],[INDICATOR_CODE]]&amp;"."&amp;IndicatorsTable[[#This Row],[SUBPOLICY_CODE]]</f>
        <v>PA6a.C2.15-64</v>
      </c>
      <c r="J308" s="6"/>
      <c r="K308" s="6"/>
      <c r="L308" s="7">
        <f t="shared" si="8"/>
        <v>307</v>
      </c>
      <c r="M308" s="6" t="s">
        <v>71</v>
      </c>
      <c r="N308" s="7">
        <f t="shared" si="9"/>
        <v>307</v>
      </c>
      <c r="O308" s="6">
        <v>5</v>
      </c>
      <c r="P308" s="6" t="s">
        <v>72</v>
      </c>
      <c r="Q308" s="6" t="s">
        <v>1473</v>
      </c>
      <c r="R308" s="6"/>
      <c r="S308" s="6" t="s">
        <v>1474</v>
      </c>
      <c r="T308" s="6" t="s">
        <v>1474</v>
      </c>
      <c r="U308" s="50"/>
      <c r="V308" s="6"/>
      <c r="W308" s="52"/>
      <c r="X308" s="6"/>
      <c r="Y308" s="6" t="s">
        <v>232</v>
      </c>
      <c r="Z308" s="8" t="s">
        <v>232</v>
      </c>
      <c r="AA308" s="6" t="s">
        <v>1475</v>
      </c>
      <c r="AB308" s="6" t="s">
        <v>79</v>
      </c>
      <c r="AC308" s="6" t="s">
        <v>80</v>
      </c>
      <c r="AD308" s="6" t="s">
        <v>81</v>
      </c>
      <c r="AE308" s="6"/>
      <c r="AF308" s="6"/>
      <c r="AG308" s="6" t="s">
        <v>82</v>
      </c>
      <c r="AH308" s="6"/>
      <c r="AI308" s="6"/>
      <c r="AJ308" s="6"/>
      <c r="AK308" s="1"/>
      <c r="AL308"/>
      <c r="AM308" s="1">
        <v>1</v>
      </c>
      <c r="AN308" s="1">
        <f>VLOOKUP(S308,'breaks 2014'!$C$19:$H$317,3,FALSE)</f>
        <v>0</v>
      </c>
      <c r="AO308" s="1"/>
      <c r="AP308" s="1"/>
      <c r="AQ308" s="6" t="s">
        <v>1476</v>
      </c>
      <c r="AR308" s="6" t="s">
        <v>143</v>
      </c>
      <c r="AS308" s="6"/>
      <c r="AT308" s="6"/>
      <c r="AU308" s="6"/>
      <c r="AV308" s="6"/>
      <c r="AW308" s="6"/>
      <c r="AX308" s="6"/>
      <c r="AY308" s="6"/>
      <c r="AZ308" t="s">
        <v>1476</v>
      </c>
      <c r="BA308" t="s">
        <v>84</v>
      </c>
      <c r="BB308" t="s">
        <v>1477</v>
      </c>
      <c r="BC308" t="s">
        <v>3335</v>
      </c>
      <c r="BD308" t="s">
        <v>3336</v>
      </c>
      <c r="BE308" t="s">
        <v>3316</v>
      </c>
      <c r="BQ308" s="100"/>
    </row>
    <row r="309" spans="1:69" ht="11.25" customHeight="1" x14ac:dyDescent="0.2">
      <c r="A309" s="4" t="str">
        <f>LEFT(IndicatorsTable[[#This Row],[INDICATOR_CODE]],IF(ISERROR(FIND(".",IndicatorsTable[[#This Row],[INDICATOR_CODE]],6)),FIND(".",IndicatorsTable[[#This Row],[INDICATOR_CODE]]),FIND(".",IndicatorsTable[[#This Row],[INDICATOR_CODE]],6))-1)</f>
        <v>PA6a</v>
      </c>
      <c r="B309" s="5" t="str">
        <f>RIGHT(IndicatorsTable[[#This Row],[INDICATOR_CODE]],LEN(IndicatorsTable[[#This Row],[INDICATOR_CODE]])-IF(ISERROR(FIND(".",IndicatorsTable[[#This Row],[INDICATOR_CODE]],6)),FIND(".",IndicatorsTable[[#This Row],[INDICATOR_CODE]]),FIND(".",IndicatorsTable[[#This Row],[INDICATOR_CODE]],6)))</f>
        <v>C2</v>
      </c>
      <c r="C309" s="5" t="str">
        <f>IF(LEFT(IndicatorsTable[[#This Row],[OS_NB_CODE]],1)="O","Overall",IF(LEFT(IndicatorsTable[[#This Row],[OS_NB_CODE]],1)="S","Subindicator",IF(IndicatorsTable[[#This Row],[IFMAIN]] ="Main","Main",IF(LEFT(IndicatorsTable[[#This Row],[OS_NB_CODE]],1)="C","Context",""))))</f>
        <v>Context</v>
      </c>
      <c r="D309" s="6" t="s">
        <v>89</v>
      </c>
      <c r="E309" s="6" t="str">
        <f>IF(IndicatorsTable[[#This Row],[OS_NB_CODE]]="O1",VLOOKUP(IndicatorsTable[[#This Row],[POLICY_CODE]],Table7[#All],2,FALSE),"")</f>
        <v/>
      </c>
      <c r="F309" s="6" t="str">
        <f>IF(IndicatorsTable[[#This Row],[OS_NB_CODE]]="O1",VLOOKUP(IndicatorsTable[[#This Row],[POLICY_CODE]],Table7[#All],3,FALSE),"")</f>
        <v/>
      </c>
      <c r="G309" s="6" t="s">
        <v>1472</v>
      </c>
      <c r="H309" s="6" t="s">
        <v>159</v>
      </c>
      <c r="I309" s="6" t="str">
        <f>IndicatorsTable[[#This Row],[INDICATOR_CODE]]&amp;"."&amp;IndicatorsTable[[#This Row],[SUBPOLICY_CODE]]</f>
        <v>PA6a.C2.15-24</v>
      </c>
      <c r="J309" s="6"/>
      <c r="K309" s="6"/>
      <c r="L309" s="7">
        <f t="shared" si="8"/>
        <v>308</v>
      </c>
      <c r="M309" s="6" t="s">
        <v>71</v>
      </c>
      <c r="N309" s="7">
        <f t="shared" si="9"/>
        <v>308</v>
      </c>
      <c r="O309" s="6">
        <v>5</v>
      </c>
      <c r="P309" s="6" t="s">
        <v>72</v>
      </c>
      <c r="Q309" s="6" t="s">
        <v>1478</v>
      </c>
      <c r="R309" s="6"/>
      <c r="S309" s="6" t="s">
        <v>1479</v>
      </c>
      <c r="T309" s="6" t="s">
        <v>1479</v>
      </c>
      <c r="U309" s="50"/>
      <c r="V309" s="6"/>
      <c r="W309" s="52"/>
      <c r="X309" s="6"/>
      <c r="Y309" s="6" t="s">
        <v>232</v>
      </c>
      <c r="Z309" s="8" t="s">
        <v>232</v>
      </c>
      <c r="AA309" s="6" t="s">
        <v>1480</v>
      </c>
      <c r="AB309" s="6" t="s">
        <v>79</v>
      </c>
      <c r="AC309" s="6" t="s">
        <v>80</v>
      </c>
      <c r="AD309" s="6" t="s">
        <v>81</v>
      </c>
      <c r="AE309" s="6"/>
      <c r="AF309" s="6"/>
      <c r="AG309" s="6" t="s">
        <v>82</v>
      </c>
      <c r="AH309" s="6"/>
      <c r="AI309" s="6"/>
      <c r="AJ309" s="6"/>
      <c r="AK309" s="1"/>
      <c r="AL309"/>
      <c r="AM309" s="1">
        <v>1</v>
      </c>
      <c r="AN309" s="1">
        <f>VLOOKUP(S309,'breaks 2014'!$C$19:$H$317,3,FALSE)</f>
        <v>0</v>
      </c>
      <c r="AO309" s="1"/>
      <c r="AP309" s="1"/>
      <c r="AQ309" s="6" t="s">
        <v>1481</v>
      </c>
      <c r="AR309" s="6" t="s">
        <v>143</v>
      </c>
      <c r="AS309" s="6"/>
      <c r="AT309" s="6"/>
      <c r="AU309" s="6"/>
      <c r="AV309" s="6"/>
      <c r="AW309" s="6"/>
      <c r="AX309" s="6"/>
      <c r="AY309" s="6"/>
      <c r="AZ309" t="s">
        <v>1481</v>
      </c>
      <c r="BA309" t="s">
        <v>84</v>
      </c>
      <c r="BB309" t="s">
        <v>1477</v>
      </c>
      <c r="BC309" t="s">
        <v>3337</v>
      </c>
      <c r="BD309" t="s">
        <v>3338</v>
      </c>
      <c r="BE309" t="s">
        <v>3317</v>
      </c>
      <c r="BQ309" s="100"/>
    </row>
    <row r="310" spans="1:69" ht="11.25" customHeight="1" x14ac:dyDescent="0.2">
      <c r="A310" s="4" t="str">
        <f>LEFT(IndicatorsTable[[#This Row],[INDICATOR_CODE]],IF(ISERROR(FIND(".",IndicatorsTable[[#This Row],[INDICATOR_CODE]],6)),FIND(".",IndicatorsTable[[#This Row],[INDICATOR_CODE]]),FIND(".",IndicatorsTable[[#This Row],[INDICATOR_CODE]],6))-1)</f>
        <v>PA6a</v>
      </c>
      <c r="B310" s="5" t="str">
        <f>RIGHT(IndicatorsTable[[#This Row],[INDICATOR_CODE]],LEN(IndicatorsTable[[#This Row],[INDICATOR_CODE]])-IF(ISERROR(FIND(".",IndicatorsTable[[#This Row],[INDICATOR_CODE]],6)),FIND(".",IndicatorsTable[[#This Row],[INDICATOR_CODE]]),FIND(".",IndicatorsTable[[#This Row],[INDICATOR_CODE]],6)))</f>
        <v>C2</v>
      </c>
      <c r="C310" s="5" t="str">
        <f>IF(LEFT(IndicatorsTable[[#This Row],[OS_NB_CODE]],1)="O","Overall",IF(LEFT(IndicatorsTable[[#This Row],[OS_NB_CODE]],1)="S","Subindicator",IF(IndicatorsTable[[#This Row],[IFMAIN]] ="Main","Main",IF(LEFT(IndicatorsTable[[#This Row],[OS_NB_CODE]],1)="C","Context",""))))</f>
        <v>Context</v>
      </c>
      <c r="D310" s="6" t="s">
        <v>89</v>
      </c>
      <c r="E310" s="6" t="str">
        <f>IF(IndicatorsTable[[#This Row],[OS_NB_CODE]]="O1",VLOOKUP(IndicatorsTable[[#This Row],[POLICY_CODE]],Table7[#All],2,FALSE),"")</f>
        <v/>
      </c>
      <c r="F310" s="6" t="str">
        <f>IF(IndicatorsTable[[#This Row],[OS_NB_CODE]]="O1",VLOOKUP(IndicatorsTable[[#This Row],[POLICY_CODE]],Table7[#All],3,FALSE),"")</f>
        <v/>
      </c>
      <c r="G310" s="6" t="s">
        <v>1472</v>
      </c>
      <c r="H310" s="6" t="s">
        <v>1482</v>
      </c>
      <c r="I310" s="6" t="str">
        <f>IndicatorsTable[[#This Row],[INDICATOR_CODE]]&amp;"."&amp;IndicatorsTable[[#This Row],[SUBPOLICY_CODE]]</f>
        <v>PA6a.C2.25-54</v>
      </c>
      <c r="J310" s="6"/>
      <c r="K310" s="6"/>
      <c r="L310" s="7">
        <f t="shared" si="8"/>
        <v>309</v>
      </c>
      <c r="M310" s="6" t="s">
        <v>71</v>
      </c>
      <c r="N310" s="7">
        <f t="shared" si="9"/>
        <v>309</v>
      </c>
      <c r="O310" s="6">
        <v>5</v>
      </c>
      <c r="P310" s="6" t="s">
        <v>72</v>
      </c>
      <c r="Q310" s="6" t="s">
        <v>1483</v>
      </c>
      <c r="R310" s="6"/>
      <c r="S310" s="6" t="s">
        <v>1484</v>
      </c>
      <c r="T310" s="6" t="s">
        <v>1484</v>
      </c>
      <c r="U310" s="50"/>
      <c r="V310" s="6"/>
      <c r="W310" s="52"/>
      <c r="X310" s="6"/>
      <c r="Y310" s="6" t="s">
        <v>232</v>
      </c>
      <c r="Z310" s="8" t="s">
        <v>232</v>
      </c>
      <c r="AA310" s="6" t="s">
        <v>1485</v>
      </c>
      <c r="AB310" s="6" t="s">
        <v>79</v>
      </c>
      <c r="AC310" s="6" t="s">
        <v>80</v>
      </c>
      <c r="AD310" s="6" t="s">
        <v>81</v>
      </c>
      <c r="AE310" s="6"/>
      <c r="AF310" s="6"/>
      <c r="AG310" s="6" t="s">
        <v>82</v>
      </c>
      <c r="AH310" s="6"/>
      <c r="AI310" s="6"/>
      <c r="AJ310" s="6"/>
      <c r="AK310" s="1"/>
      <c r="AL310"/>
      <c r="AM310" s="1">
        <v>1</v>
      </c>
      <c r="AN310" s="1">
        <f>VLOOKUP(S310,'breaks 2014'!$C$19:$H$317,3,FALSE)</f>
        <v>0</v>
      </c>
      <c r="AO310" s="1"/>
      <c r="AP310" s="1"/>
      <c r="AQ310" s="6" t="s">
        <v>1486</v>
      </c>
      <c r="AR310" s="6" t="s">
        <v>143</v>
      </c>
      <c r="AS310" s="6"/>
      <c r="AT310" s="6"/>
      <c r="AU310" s="6"/>
      <c r="AV310" s="6"/>
      <c r="AW310" s="6"/>
      <c r="AX310" s="6"/>
      <c r="AY310" s="6"/>
      <c r="AZ310" t="s">
        <v>1486</v>
      </c>
      <c r="BA310" t="s">
        <v>84</v>
      </c>
      <c r="BB310" t="s">
        <v>1487</v>
      </c>
      <c r="BC310" t="s">
        <v>3339</v>
      </c>
      <c r="BD310" t="s">
        <v>3340</v>
      </c>
      <c r="BE310" t="s">
        <v>3341</v>
      </c>
      <c r="BF310" t="s">
        <v>3342</v>
      </c>
      <c r="BG310" t="s">
        <v>3318</v>
      </c>
      <c r="BQ310" s="100"/>
    </row>
    <row r="311" spans="1:69" s="44" customFormat="1" ht="11.25" customHeight="1" x14ac:dyDescent="0.2">
      <c r="A311" s="54" t="str">
        <f>LEFT(IndicatorsTable[[#This Row],[INDICATOR_CODE]],IF(ISERROR(FIND(".",IndicatorsTable[[#This Row],[INDICATOR_CODE]],6)),FIND(".",IndicatorsTable[[#This Row],[INDICATOR_CODE]]),FIND(".",IndicatorsTable[[#This Row],[INDICATOR_CODE]],6))-1)</f>
        <v>PA6a</v>
      </c>
      <c r="B311" s="55" t="str">
        <f>RIGHT(IndicatorsTable[[#This Row],[INDICATOR_CODE]],LEN(IndicatorsTable[[#This Row],[INDICATOR_CODE]])-IF(ISERROR(FIND(".",IndicatorsTable[[#This Row],[INDICATOR_CODE]],6)),FIND(".",IndicatorsTable[[#This Row],[INDICATOR_CODE]]),FIND(".",IndicatorsTable[[#This Row],[INDICATOR_CODE]],6)))</f>
        <v>C2</v>
      </c>
      <c r="C311" s="55" t="str">
        <f>IF(LEFT(IndicatorsTable[[#This Row],[OS_NB_CODE]],1)="O","Overall",IF(LEFT(IndicatorsTable[[#This Row],[OS_NB_CODE]],1)="S","Subindicator",IF(IndicatorsTable[[#This Row],[IFMAIN]] ="Main","Main",IF(LEFT(IndicatorsTable[[#This Row],[OS_NB_CODE]],1)="C","Context",""))))</f>
        <v>Context</v>
      </c>
      <c r="D311" s="56" t="s">
        <v>89</v>
      </c>
      <c r="E311" s="56" t="str">
        <f>IF(IndicatorsTable[[#This Row],[OS_NB_CODE]]="O1",VLOOKUP(IndicatorsTable[[#This Row],[POLICY_CODE]],Table7[#All],2,FALSE),"")</f>
        <v/>
      </c>
      <c r="F311" s="56" t="str">
        <f>IF(IndicatorsTable[[#This Row],[OS_NB_CODE]]="O1",VLOOKUP(IndicatorsTable[[#This Row],[POLICY_CODE]],Table7[#All],3,FALSE),"")</f>
        <v/>
      </c>
      <c r="G311" s="56" t="s">
        <v>1472</v>
      </c>
      <c r="H311" s="56" t="s">
        <v>1488</v>
      </c>
      <c r="I311" s="56" t="str">
        <f>IndicatorsTable[[#This Row],[INDICATOR_CODE]]&amp;"."&amp;IndicatorsTable[[#This Row],[SUBPOLICY_CODE]]</f>
        <v>PA6a.C2.55-64</v>
      </c>
      <c r="J311" s="56"/>
      <c r="K311" s="56"/>
      <c r="L311" s="7">
        <f t="shared" si="8"/>
        <v>310</v>
      </c>
      <c r="M311" s="6" t="s">
        <v>71</v>
      </c>
      <c r="N311" s="7">
        <f t="shared" si="9"/>
        <v>310</v>
      </c>
      <c r="O311" s="6">
        <v>5</v>
      </c>
      <c r="P311" s="6" t="s">
        <v>72</v>
      </c>
      <c r="Q311" s="56" t="s">
        <v>1489</v>
      </c>
      <c r="R311" s="56"/>
      <c r="S311" s="56" t="s">
        <v>1490</v>
      </c>
      <c r="T311" s="56" t="s">
        <v>1490</v>
      </c>
      <c r="U311" s="57"/>
      <c r="V311" s="56"/>
      <c r="W311" s="58"/>
      <c r="X311" s="56"/>
      <c r="Y311" s="56" t="s">
        <v>232</v>
      </c>
      <c r="Z311" s="59" t="s">
        <v>232</v>
      </c>
      <c r="AA311" s="56" t="s">
        <v>1491</v>
      </c>
      <c r="AB311" s="56" t="s">
        <v>79</v>
      </c>
      <c r="AC311" s="56" t="s">
        <v>80</v>
      </c>
      <c r="AD311" s="56" t="s">
        <v>81</v>
      </c>
      <c r="AE311" s="56"/>
      <c r="AF311" s="56"/>
      <c r="AG311" s="56" t="s">
        <v>82</v>
      </c>
      <c r="AH311" s="56"/>
      <c r="AI311" s="56"/>
      <c r="AJ311" s="56"/>
      <c r="AK311" s="60"/>
      <c r="AM311" s="1">
        <v>1</v>
      </c>
      <c r="AN311" s="1" t="e">
        <f>VLOOKUP(S311,'breaks 2014'!$C$19:$H$317,3,FALSE)</f>
        <v>#N/A</v>
      </c>
      <c r="AO311" s="60"/>
      <c r="AP311" s="60"/>
      <c r="AQ311" s="6" t="s">
        <v>1492</v>
      </c>
      <c r="AR311" s="6" t="s">
        <v>143</v>
      </c>
      <c r="AS311" s="6"/>
      <c r="AT311" s="6"/>
      <c r="AU311" s="6"/>
      <c r="AV311" s="6"/>
      <c r="AW311" s="6"/>
      <c r="AX311" s="6"/>
      <c r="AY311" s="6"/>
      <c r="AZ311" t="s">
        <v>1492</v>
      </c>
      <c r="BA311" t="s">
        <v>84</v>
      </c>
      <c r="BB311" t="s">
        <v>1477</v>
      </c>
      <c r="BC311" t="s">
        <v>3340</v>
      </c>
      <c r="BD311" t="s">
        <v>3342</v>
      </c>
      <c r="BE311" t="s">
        <v>3319</v>
      </c>
      <c r="BF311"/>
      <c r="BG311"/>
      <c r="BH311"/>
      <c r="BI311"/>
      <c r="BJ311"/>
      <c r="BK311"/>
      <c r="BL311"/>
      <c r="BM311"/>
      <c r="BN311"/>
      <c r="BO311"/>
      <c r="BP311"/>
      <c r="BQ311" s="100"/>
    </row>
    <row r="312" spans="1:69" s="44" customFormat="1" ht="11.25" customHeight="1" x14ac:dyDescent="0.2">
      <c r="A312" s="54" t="str">
        <f>LEFT(IndicatorsTable[[#This Row],[INDICATOR_CODE]],IF(ISERROR(FIND(".",IndicatorsTable[[#This Row],[INDICATOR_CODE]],6)),FIND(".",IndicatorsTable[[#This Row],[INDICATOR_CODE]]),FIND(".",IndicatorsTable[[#This Row],[INDICATOR_CODE]],6))-1)</f>
        <v>PA6a</v>
      </c>
      <c r="B312" s="55" t="str">
        <f>RIGHT(IndicatorsTable[[#This Row],[INDICATOR_CODE]],LEN(IndicatorsTable[[#This Row],[INDICATOR_CODE]])-IF(ISERROR(FIND(".",IndicatorsTable[[#This Row],[INDICATOR_CODE]],6)),FIND(".",IndicatorsTable[[#This Row],[INDICATOR_CODE]]),FIND(".",IndicatorsTable[[#This Row],[INDICATOR_CODE]],6)))</f>
        <v>C2</v>
      </c>
      <c r="C312" s="55" t="str">
        <f>IF(LEFT(IndicatorsTable[[#This Row],[OS_NB_CODE]],1)="O","Overall",IF(LEFT(IndicatorsTable[[#This Row],[OS_NB_CODE]],1)="S","Subindicator",IF(IndicatorsTable[[#This Row],[IFMAIN]] ="Main","Main",IF(LEFT(IndicatorsTable[[#This Row],[OS_NB_CODE]],1)="C","Context",""))))</f>
        <v>Context</v>
      </c>
      <c r="D312" s="56" t="s">
        <v>89</v>
      </c>
      <c r="E312" s="56" t="str">
        <f>IF(IndicatorsTable[[#This Row],[OS_NB_CODE]]="O1",VLOOKUP(IndicatorsTable[[#This Row],[POLICY_CODE]],Table7[#All],2,FALSE),"")</f>
        <v/>
      </c>
      <c r="F312" s="56" t="str">
        <f>IF(IndicatorsTable[[#This Row],[OS_NB_CODE]]="O1",VLOOKUP(IndicatorsTable[[#This Row],[POLICY_CODE]],Table7[#All],3,FALSE),"")</f>
        <v/>
      </c>
      <c r="G312" s="56" t="s">
        <v>1472</v>
      </c>
      <c r="H312" s="56" t="s">
        <v>1493</v>
      </c>
      <c r="I312" s="56" t="str">
        <f>IndicatorsTable[[#This Row],[INDICATOR_CODE]]&amp;"."&amp;IndicatorsTable[[#This Row],[SUBPOLICY_CODE]]</f>
        <v>PA6a.C2.55-59</v>
      </c>
      <c r="J312" s="56"/>
      <c r="K312" s="56"/>
      <c r="L312" s="7">
        <f t="shared" si="8"/>
        <v>311</v>
      </c>
      <c r="M312" s="6"/>
      <c r="N312" s="7">
        <f t="shared" si="9"/>
        <v>311</v>
      </c>
      <c r="O312" s="6">
        <v>5</v>
      </c>
      <c r="P312" s="6"/>
      <c r="Q312" s="56" t="s">
        <v>1494</v>
      </c>
      <c r="R312" s="56"/>
      <c r="S312" s="56" t="s">
        <v>1495</v>
      </c>
      <c r="T312" s="56" t="s">
        <v>1495</v>
      </c>
      <c r="U312" s="57"/>
      <c r="V312" s="56"/>
      <c r="W312" s="58"/>
      <c r="X312" s="56"/>
      <c r="Y312" s="56" t="s">
        <v>232</v>
      </c>
      <c r="Z312" s="59" t="s">
        <v>232</v>
      </c>
      <c r="AA312" s="56" t="s">
        <v>1496</v>
      </c>
      <c r="AB312" s="56" t="s">
        <v>79</v>
      </c>
      <c r="AC312" s="56" t="s">
        <v>80</v>
      </c>
      <c r="AD312" s="56" t="s">
        <v>81</v>
      </c>
      <c r="AE312" s="56"/>
      <c r="AF312" s="56"/>
      <c r="AG312" s="56" t="s">
        <v>82</v>
      </c>
      <c r="AH312" s="56"/>
      <c r="AI312" s="56"/>
      <c r="AJ312" s="56"/>
      <c r="AK312" s="60"/>
      <c r="AM312" s="1">
        <v>1</v>
      </c>
      <c r="AN312" s="1">
        <f>VLOOKUP(S312,'breaks 2014'!$C$19:$H$317,3,FALSE)</f>
        <v>0</v>
      </c>
      <c r="AO312" s="60"/>
      <c r="AP312" s="60"/>
      <c r="AQ312" s="6"/>
      <c r="AR312" s="6"/>
      <c r="AS312" s="6"/>
      <c r="AT312" s="6"/>
      <c r="AU312" s="6"/>
      <c r="AV312" s="6"/>
      <c r="AW312" s="6"/>
      <c r="AX312" s="6"/>
      <c r="AY312" s="6"/>
      <c r="AZ312"/>
      <c r="BA312"/>
      <c r="BB312"/>
      <c r="BC312"/>
      <c r="BD312"/>
      <c r="BE312"/>
      <c r="BF312"/>
      <c r="BG312"/>
      <c r="BH312"/>
      <c r="BI312"/>
      <c r="BJ312"/>
      <c r="BK312"/>
      <c r="BL312"/>
      <c r="BM312"/>
      <c r="BN312"/>
      <c r="BO312"/>
      <c r="BP312"/>
      <c r="BQ312" s="100"/>
    </row>
    <row r="313" spans="1:69" s="44" customFormat="1" ht="11.25" customHeight="1" x14ac:dyDescent="0.2">
      <c r="A313" s="54" t="str">
        <f>LEFT(IndicatorsTable[[#This Row],[INDICATOR_CODE]],IF(ISERROR(FIND(".",IndicatorsTable[[#This Row],[INDICATOR_CODE]],6)),FIND(".",IndicatorsTable[[#This Row],[INDICATOR_CODE]]),FIND(".",IndicatorsTable[[#This Row],[INDICATOR_CODE]],6))-1)</f>
        <v>PA6a</v>
      </c>
      <c r="B313" s="55" t="str">
        <f>RIGHT(IndicatorsTable[[#This Row],[INDICATOR_CODE]],LEN(IndicatorsTable[[#This Row],[INDICATOR_CODE]])-IF(ISERROR(FIND(".",IndicatorsTable[[#This Row],[INDICATOR_CODE]],6)),FIND(".",IndicatorsTable[[#This Row],[INDICATOR_CODE]]),FIND(".",IndicatorsTable[[#This Row],[INDICATOR_CODE]],6)))</f>
        <v>C2</v>
      </c>
      <c r="C313" s="55" t="str">
        <f>IF(LEFT(IndicatorsTable[[#This Row],[OS_NB_CODE]],1)="O","Overall",IF(LEFT(IndicatorsTable[[#This Row],[OS_NB_CODE]],1)="S","Subindicator",IF(IndicatorsTable[[#This Row],[IFMAIN]] ="Main","Main",IF(LEFT(IndicatorsTable[[#This Row],[OS_NB_CODE]],1)="C","Context",""))))</f>
        <v>Context</v>
      </c>
      <c r="D313" s="56" t="s">
        <v>89</v>
      </c>
      <c r="E313" s="56" t="str">
        <f>IF(IndicatorsTable[[#This Row],[OS_NB_CODE]]="O1",VLOOKUP(IndicatorsTable[[#This Row],[POLICY_CODE]],Table7[#All],2,FALSE),"")</f>
        <v/>
      </c>
      <c r="F313" s="56" t="str">
        <f>IF(IndicatorsTable[[#This Row],[OS_NB_CODE]]="O1",VLOOKUP(IndicatorsTable[[#This Row],[POLICY_CODE]],Table7[#All],3,FALSE),"")</f>
        <v/>
      </c>
      <c r="G313" s="56" t="s">
        <v>1472</v>
      </c>
      <c r="H313" s="56" t="s">
        <v>169</v>
      </c>
      <c r="I313" s="56" t="str">
        <f>IndicatorsTable[[#This Row],[INDICATOR_CODE]]&amp;"."&amp;IndicatorsTable[[#This Row],[SUBPOLICY_CODE]]</f>
        <v>PA6a.C2.60-64</v>
      </c>
      <c r="J313" s="56"/>
      <c r="K313" s="56"/>
      <c r="L313" s="7">
        <f t="shared" si="8"/>
        <v>312</v>
      </c>
      <c r="M313" s="6"/>
      <c r="N313" s="7">
        <f t="shared" si="9"/>
        <v>312</v>
      </c>
      <c r="O313" s="6">
        <v>5</v>
      </c>
      <c r="P313" s="6"/>
      <c r="Q313" s="56" t="s">
        <v>1497</v>
      </c>
      <c r="R313" s="56"/>
      <c r="S313" s="56" t="s">
        <v>1498</v>
      </c>
      <c r="T313" s="56" t="s">
        <v>1498</v>
      </c>
      <c r="U313" s="57"/>
      <c r="V313" s="56"/>
      <c r="W313" s="58"/>
      <c r="X313" s="56"/>
      <c r="Y313" s="56" t="s">
        <v>232</v>
      </c>
      <c r="Z313" s="59" t="s">
        <v>232</v>
      </c>
      <c r="AA313" s="56" t="s">
        <v>1499</v>
      </c>
      <c r="AB313" s="56" t="s">
        <v>79</v>
      </c>
      <c r="AC313" s="56" t="s">
        <v>80</v>
      </c>
      <c r="AD313" s="56" t="s">
        <v>81</v>
      </c>
      <c r="AE313" s="56"/>
      <c r="AF313" s="56"/>
      <c r="AG313" s="56" t="s">
        <v>82</v>
      </c>
      <c r="AH313" s="56"/>
      <c r="AI313" s="56"/>
      <c r="AJ313" s="56"/>
      <c r="AK313" s="60"/>
      <c r="AM313" s="1">
        <v>1</v>
      </c>
      <c r="AN313" s="1" t="e">
        <f>VLOOKUP(S313,'breaks 2014'!$C$19:$H$317,3,FALSE)</f>
        <v>#N/A</v>
      </c>
      <c r="AO313" s="60"/>
      <c r="AP313" s="60"/>
      <c r="AQ313" s="6"/>
      <c r="AR313" s="6"/>
      <c r="AS313" s="6"/>
      <c r="AT313" s="6"/>
      <c r="AU313" s="6"/>
      <c r="AV313" s="6"/>
      <c r="AW313" s="6"/>
      <c r="AX313" s="6"/>
      <c r="AY313" s="6"/>
      <c r="AZ313"/>
      <c r="BA313"/>
      <c r="BB313"/>
      <c r="BC313"/>
      <c r="BD313"/>
      <c r="BE313"/>
      <c r="BF313"/>
      <c r="BG313"/>
      <c r="BH313"/>
      <c r="BI313"/>
      <c r="BJ313"/>
      <c r="BK313"/>
      <c r="BL313"/>
      <c r="BM313"/>
      <c r="BN313"/>
      <c r="BO313"/>
      <c r="BP313"/>
      <c r="BQ313" s="100"/>
    </row>
    <row r="314" spans="1:69" ht="11.25" customHeight="1" x14ac:dyDescent="0.2">
      <c r="A314" s="4" t="str">
        <f>LEFT(IndicatorsTable[[#This Row],[INDICATOR_CODE]],IF(ISERROR(FIND(".",IndicatorsTable[[#This Row],[INDICATOR_CODE]],6)),FIND(".",IndicatorsTable[[#This Row],[INDICATOR_CODE]]),FIND(".",IndicatorsTable[[#This Row],[INDICATOR_CODE]],6))-1)</f>
        <v>PA6a</v>
      </c>
      <c r="B314" s="5" t="str">
        <f>RIGHT(IndicatorsTable[[#This Row],[INDICATOR_CODE]],LEN(IndicatorsTable[[#This Row],[INDICATOR_CODE]])-IF(ISERROR(FIND(".",IndicatorsTable[[#This Row],[INDICATOR_CODE]],6)),FIND(".",IndicatorsTable[[#This Row],[INDICATOR_CODE]]),FIND(".",IndicatorsTable[[#This Row],[INDICATOR_CODE]],6)))</f>
        <v>C3</v>
      </c>
      <c r="C314" s="5" t="str">
        <f>IF(LEFT(IndicatorsTable[[#This Row],[OS_NB_CODE]],1)="O","Overall",IF(LEFT(IndicatorsTable[[#This Row],[OS_NB_CODE]],1)="S","Subindicator",IF(IndicatorsTable[[#This Row],[IFMAIN]] ="Main","Main",IF(LEFT(IndicatorsTable[[#This Row],[OS_NB_CODE]],1)="C","Context",""))))</f>
        <v>Context</v>
      </c>
      <c r="D314" s="6" t="s">
        <v>89</v>
      </c>
      <c r="E314" s="6" t="str">
        <f>IF(IndicatorsTable[[#This Row],[OS_NB_CODE]]="O1",VLOOKUP(IndicatorsTable[[#This Row],[POLICY_CODE]],Table7[#All],2,FALSE),"")</f>
        <v/>
      </c>
      <c r="F314" s="6" t="str">
        <f>IF(IndicatorsTable[[#This Row],[OS_NB_CODE]]="O1",VLOOKUP(IndicatorsTable[[#This Row],[POLICY_CODE]],Table7[#All],3,FALSE),"")</f>
        <v/>
      </c>
      <c r="G314" s="6" t="s">
        <v>1500</v>
      </c>
      <c r="H314" s="6"/>
      <c r="I314" s="6" t="str">
        <f>IndicatorsTable[[#This Row],[INDICATOR_CODE]]&amp;"."&amp;IndicatorsTable[[#This Row],[SUBPOLICY_CODE]]</f>
        <v>PA6a.C3.</v>
      </c>
      <c r="J314" s="6"/>
      <c r="K314" s="6"/>
      <c r="L314" s="7">
        <f t="shared" si="8"/>
        <v>313</v>
      </c>
      <c r="M314" s="6"/>
      <c r="N314" s="7">
        <f t="shared" si="9"/>
        <v>313</v>
      </c>
      <c r="O314" s="6">
        <v>5</v>
      </c>
      <c r="P314" s="6"/>
      <c r="Q314" s="6" t="s">
        <v>1501</v>
      </c>
      <c r="R314" s="6" t="s">
        <v>1501</v>
      </c>
      <c r="S314" s="6" t="s">
        <v>1501</v>
      </c>
      <c r="T314" s="6" t="s">
        <v>1501</v>
      </c>
      <c r="U314" s="50"/>
      <c r="V314" s="6"/>
      <c r="W314" s="52"/>
      <c r="X314" s="6"/>
      <c r="Y314" s="6" t="s">
        <v>232</v>
      </c>
      <c r="Z314" s="8" t="s">
        <v>232</v>
      </c>
      <c r="AA314" s="6" t="s">
        <v>1441</v>
      </c>
      <c r="AB314" s="6" t="s">
        <v>79</v>
      </c>
      <c r="AC314" s="6" t="s">
        <v>80</v>
      </c>
      <c r="AD314" s="6"/>
      <c r="AE314" s="6"/>
      <c r="AF314" s="6"/>
      <c r="AG314" s="6" t="s">
        <v>1502</v>
      </c>
      <c r="AH314" s="6"/>
      <c r="AI314" s="6"/>
      <c r="AJ314" s="6"/>
      <c r="AK314" s="1"/>
      <c r="AL314"/>
      <c r="AM314" s="1">
        <v>1</v>
      </c>
      <c r="AN314" s="1" t="e">
        <f>VLOOKUP(S314,'breaks 2014'!$C$19:$H$317,3,FALSE)</f>
        <v>#N/A</v>
      </c>
      <c r="AO314" s="1"/>
      <c r="AP314" s="1"/>
      <c r="AQ314" s="6"/>
      <c r="AR314" s="6"/>
      <c r="AS314" s="6"/>
      <c r="AT314" s="6"/>
      <c r="AU314" s="6"/>
      <c r="AV314" s="6"/>
      <c r="AW314" s="6"/>
      <c r="AX314" s="6"/>
      <c r="AY314" s="6"/>
      <c r="BQ314" s="100"/>
    </row>
    <row r="315" spans="1:69" ht="11.25" customHeight="1" x14ac:dyDescent="0.2">
      <c r="A315" s="4" t="str">
        <f>LEFT(IndicatorsTable[[#This Row],[INDICATOR_CODE]],IF(ISERROR(FIND(".",IndicatorsTable[[#This Row],[INDICATOR_CODE]],6)),FIND(".",IndicatorsTable[[#This Row],[INDICATOR_CODE]]),FIND(".",IndicatorsTable[[#This Row],[INDICATOR_CODE]],6))-1)</f>
        <v>PA6a</v>
      </c>
      <c r="B315" s="5" t="str">
        <f>RIGHT(IndicatorsTable[[#This Row],[INDICATOR_CODE]],LEN(IndicatorsTable[[#This Row],[INDICATOR_CODE]])-IF(ISERROR(FIND(".",IndicatorsTable[[#This Row],[INDICATOR_CODE]],6)),FIND(".",IndicatorsTable[[#This Row],[INDICATOR_CODE]]),FIND(".",IndicatorsTable[[#This Row],[INDICATOR_CODE]],6)))</f>
        <v>C4</v>
      </c>
      <c r="C315" s="5" t="str">
        <f>IF(LEFT(IndicatorsTable[[#This Row],[OS_NB_CODE]],1)="O","Overall",IF(LEFT(IndicatorsTable[[#This Row],[OS_NB_CODE]],1)="S","Subindicator",IF(IndicatorsTable[[#This Row],[IFMAIN]] ="Main","Main",IF(LEFT(IndicatorsTable[[#This Row],[OS_NB_CODE]],1)="C","Context",""))))</f>
        <v>Context</v>
      </c>
      <c r="D315" s="6" t="s">
        <v>89</v>
      </c>
      <c r="E315" s="6" t="str">
        <f>IF(IndicatorsTable[[#This Row],[OS_NB_CODE]]="O1",VLOOKUP(IndicatorsTable[[#This Row],[POLICY_CODE]],Table7[#All],2,FALSE),"")</f>
        <v/>
      </c>
      <c r="F315" s="6" t="str">
        <f>IF(IndicatorsTable[[#This Row],[OS_NB_CODE]]="O1",VLOOKUP(IndicatorsTable[[#This Row],[POLICY_CODE]],Table7[#All],3,FALSE),"")</f>
        <v/>
      </c>
      <c r="G315" s="6" t="s">
        <v>1503</v>
      </c>
      <c r="H315" s="6"/>
      <c r="I315" s="6" t="str">
        <f>IndicatorsTable[[#This Row],[INDICATOR_CODE]]&amp;"."&amp;IndicatorsTable[[#This Row],[SUBPOLICY_CODE]]</f>
        <v>PA6a.C4.</v>
      </c>
      <c r="J315" s="6"/>
      <c r="K315" s="6"/>
      <c r="L315" s="7">
        <f t="shared" si="8"/>
        <v>314</v>
      </c>
      <c r="M315" s="6" t="s">
        <v>71</v>
      </c>
      <c r="N315" s="7">
        <f t="shared" si="9"/>
        <v>314</v>
      </c>
      <c r="O315" s="6">
        <v>5</v>
      </c>
      <c r="P315" s="6" t="s">
        <v>72</v>
      </c>
      <c r="Q315" s="6" t="s">
        <v>1504</v>
      </c>
      <c r="R315" s="6" t="s">
        <v>1504</v>
      </c>
      <c r="S315" s="6" t="s">
        <v>1504</v>
      </c>
      <c r="T315" s="6" t="s">
        <v>1504</v>
      </c>
      <c r="U315" s="50"/>
      <c r="V315" s="6"/>
      <c r="W315" s="52"/>
      <c r="X315" s="6"/>
      <c r="Y315" s="6" t="s">
        <v>77</v>
      </c>
      <c r="Z315" s="8" t="s">
        <v>77</v>
      </c>
      <c r="AA315" s="6" t="s">
        <v>1441</v>
      </c>
      <c r="AB315" s="6" t="s">
        <v>79</v>
      </c>
      <c r="AC315" s="6" t="s">
        <v>80</v>
      </c>
      <c r="AD315" s="6" t="s">
        <v>81</v>
      </c>
      <c r="AE315" s="6"/>
      <c r="AF315" s="6"/>
      <c r="AG315" s="6" t="s">
        <v>1369</v>
      </c>
      <c r="AH315" s="6">
        <v>-1</v>
      </c>
      <c r="AI315" s="6"/>
      <c r="AJ315" s="6"/>
      <c r="AK315" s="1"/>
      <c r="AL315"/>
      <c r="AM315" s="1">
        <v>1</v>
      </c>
      <c r="AN315" s="1" t="e">
        <f>VLOOKUP(S315,'breaks 2014'!$C$19:$H$317,3,FALSE)</f>
        <v>#N/A</v>
      </c>
      <c r="AO315" s="1"/>
      <c r="AP315" s="1"/>
      <c r="AQ315" s="6" t="s">
        <v>1505</v>
      </c>
      <c r="AR315" s="6" t="s">
        <v>143</v>
      </c>
      <c r="AS315" s="6"/>
      <c r="AT315" s="6"/>
      <c r="AU315" s="6"/>
      <c r="AV315" s="6"/>
      <c r="AW315" s="6"/>
      <c r="AX315" s="6"/>
      <c r="AY315" s="6"/>
      <c r="AZ315" t="s">
        <v>1505</v>
      </c>
      <c r="BA315" t="s">
        <v>84</v>
      </c>
      <c r="BB315" t="s">
        <v>1506</v>
      </c>
      <c r="BC315" t="s">
        <v>1507</v>
      </c>
      <c r="BD315" t="s">
        <v>1508</v>
      </c>
      <c r="BE315" t="s">
        <v>1509</v>
      </c>
      <c r="BQ315" s="100"/>
    </row>
    <row r="316" spans="1:69" ht="11.25" customHeight="1" x14ac:dyDescent="0.2">
      <c r="A316" s="4" t="str">
        <f>LEFT(IndicatorsTable[[#This Row],[INDICATOR_CODE]],IF(ISERROR(FIND(".",IndicatorsTable[[#This Row],[INDICATOR_CODE]],6)),FIND(".",IndicatorsTable[[#This Row],[INDICATOR_CODE]]),FIND(".",IndicatorsTable[[#This Row],[INDICATOR_CODE]],6))-1)</f>
        <v>PA6a</v>
      </c>
      <c r="B316" s="5" t="str">
        <f>RIGHT(IndicatorsTable[[#This Row],[INDICATOR_CODE]],LEN(IndicatorsTable[[#This Row],[INDICATOR_CODE]])-IF(ISERROR(FIND(".",IndicatorsTable[[#This Row],[INDICATOR_CODE]],6)),FIND(".",IndicatorsTable[[#This Row],[INDICATOR_CODE]]),FIND(".",IndicatorsTable[[#This Row],[INDICATOR_CODE]],6)))</f>
        <v>C5</v>
      </c>
      <c r="C316" s="5" t="str">
        <f>IF(LEFT(IndicatorsTable[[#This Row],[OS_NB_CODE]],1)="O","Overall",IF(LEFT(IndicatorsTable[[#This Row],[OS_NB_CODE]],1)="S","Subindicator",IF(IndicatorsTable[[#This Row],[IFMAIN]] ="Main","Main",IF(LEFT(IndicatorsTable[[#This Row],[OS_NB_CODE]],1)="C","Context",""))))</f>
        <v>Context</v>
      </c>
      <c r="D316" s="6" t="s">
        <v>89</v>
      </c>
      <c r="E316" s="6" t="str">
        <f>IF(IndicatorsTable[[#This Row],[OS_NB_CODE]]="O1",VLOOKUP(IndicatorsTable[[#This Row],[POLICY_CODE]],Table7[#All],2,FALSE),"")</f>
        <v/>
      </c>
      <c r="F316" s="6" t="str">
        <f>IF(IndicatorsTable[[#This Row],[OS_NB_CODE]]="O1",VLOOKUP(IndicatorsTable[[#This Row],[POLICY_CODE]],Table7[#All],3,FALSE),"")</f>
        <v/>
      </c>
      <c r="G316" s="6" t="s">
        <v>1510</v>
      </c>
      <c r="H316" s="6"/>
      <c r="I316" s="6" t="str">
        <f>IndicatorsTable[[#This Row],[INDICATOR_CODE]]&amp;"."&amp;IndicatorsTable[[#This Row],[SUBPOLICY_CODE]]</f>
        <v>PA6a.C5.</v>
      </c>
      <c r="J316" s="6"/>
      <c r="K316" s="6"/>
      <c r="L316" s="7">
        <f t="shared" si="8"/>
        <v>315</v>
      </c>
      <c r="M316" s="6" t="s">
        <v>71</v>
      </c>
      <c r="N316" s="7">
        <f t="shared" si="9"/>
        <v>315</v>
      </c>
      <c r="O316" s="6">
        <v>5</v>
      </c>
      <c r="P316" s="6" t="s">
        <v>72</v>
      </c>
      <c r="Q316" s="6" t="s">
        <v>1511</v>
      </c>
      <c r="R316" s="6" t="s">
        <v>1511</v>
      </c>
      <c r="S316" s="6" t="s">
        <v>1511</v>
      </c>
      <c r="T316" s="6" t="s">
        <v>1511</v>
      </c>
      <c r="U316" s="50"/>
      <c r="V316" s="6"/>
      <c r="W316" s="52"/>
      <c r="X316" s="6"/>
      <c r="Y316" s="6" t="s">
        <v>77</v>
      </c>
      <c r="Z316" s="8" t="s">
        <v>77</v>
      </c>
      <c r="AA316" s="6" t="s">
        <v>1512</v>
      </c>
      <c r="AB316" s="6" t="s">
        <v>1513</v>
      </c>
      <c r="AC316" s="6" t="s">
        <v>80</v>
      </c>
      <c r="AD316" s="6" t="s">
        <v>81</v>
      </c>
      <c r="AE316" s="6"/>
      <c r="AF316" s="6"/>
      <c r="AG316" s="6" t="s">
        <v>1514</v>
      </c>
      <c r="AH316" s="6"/>
      <c r="AI316" s="6"/>
      <c r="AJ316" s="6"/>
      <c r="AK316" s="1"/>
      <c r="AL316"/>
      <c r="AM316" s="1">
        <v>1</v>
      </c>
      <c r="AN316" s="1" t="e">
        <f>VLOOKUP(S316,'breaks 2014'!$C$19:$H$317,3,FALSE)</f>
        <v>#N/A</v>
      </c>
      <c r="AO316" s="1"/>
      <c r="AP316" s="1"/>
      <c r="AQ316" s="6" t="s">
        <v>1515</v>
      </c>
      <c r="AR316" s="6" t="s">
        <v>84</v>
      </c>
      <c r="AS316" s="6" t="s">
        <v>1516</v>
      </c>
      <c r="AT316" s="6" t="s">
        <v>1444</v>
      </c>
      <c r="AU316" s="6" t="s">
        <v>1517</v>
      </c>
      <c r="AV316" s="6" t="s">
        <v>1518</v>
      </c>
      <c r="AW316" s="6" t="s">
        <v>1519</v>
      </c>
      <c r="AX316" s="6"/>
      <c r="AY316" s="6"/>
      <c r="BQ316" s="100"/>
    </row>
    <row r="317" spans="1:69" ht="11.25" customHeight="1" x14ac:dyDescent="0.2">
      <c r="A317" s="4" t="str">
        <f>LEFT(IndicatorsTable[[#This Row],[INDICATOR_CODE]],IF(ISERROR(FIND(".",IndicatorsTable[[#This Row],[INDICATOR_CODE]],6)),FIND(".",IndicatorsTable[[#This Row],[INDICATOR_CODE]]),FIND(".",IndicatorsTable[[#This Row],[INDICATOR_CODE]],6))-1)</f>
        <v>PA6b</v>
      </c>
      <c r="B317" s="5" t="str">
        <f>RIGHT(IndicatorsTable[[#This Row],[INDICATOR_CODE]],LEN(IndicatorsTable[[#This Row],[INDICATOR_CODE]])-IF(ISERROR(FIND(".",IndicatorsTable[[#This Row],[INDICATOR_CODE]],6)),FIND(".",IndicatorsTable[[#This Row],[INDICATOR_CODE]]),FIND(".",IndicatorsTable[[#This Row],[INDICATOR_CODE]],6)))</f>
        <v>O1</v>
      </c>
      <c r="C317" s="5" t="str">
        <f>IF(LEFT(IndicatorsTable[[#This Row],[OS_NB_CODE]],1)="O","Overall",IF(LEFT(IndicatorsTable[[#This Row],[OS_NB_CODE]],1)="S","Subindicator",IF(IndicatorsTable[[#This Row],[IFMAIN]] ="Main","Main",IF(LEFT(IndicatorsTable[[#This Row],[OS_NB_CODE]],1)="C","Context",""))))</f>
        <v>Overall</v>
      </c>
      <c r="D317" s="6" t="s">
        <v>89</v>
      </c>
      <c r="E317" s="6" t="str">
        <f>IF(IndicatorsTable[[#This Row],[OS_NB_CODE]]="O1",VLOOKUP(IndicatorsTable[[#This Row],[POLICY_CODE]],Table7[#All],2,FALSE),"")</f>
        <v>Exploiting job creation possibilities</v>
      </c>
      <c r="F317" s="6" t="str">
        <f>IF(IndicatorsTable[[#This Row],[OS_NB_CODE]]="O1",VLOOKUP(IndicatorsTable[[#This Row],[POLICY_CODE]],Table7[#All],3,FALSE),"")</f>
        <v>Demand creation</v>
      </c>
      <c r="G317" s="6" t="s">
        <v>1520</v>
      </c>
      <c r="H317" s="6"/>
      <c r="I317" s="6" t="str">
        <f>IndicatorsTable[[#This Row],[INDICATOR_CODE]]&amp;"."&amp;IndicatorsTable[[#This Row],[SUBPOLICY_CODE]]</f>
        <v>PA6b.O1.</v>
      </c>
      <c r="J317" s="6" t="s">
        <v>1521</v>
      </c>
      <c r="K317" s="6" t="s">
        <v>70</v>
      </c>
      <c r="L317" s="7">
        <f t="shared" si="8"/>
        <v>316</v>
      </c>
      <c r="M317" s="6" t="s">
        <v>71</v>
      </c>
      <c r="N317" s="7">
        <f t="shared" si="9"/>
        <v>316</v>
      </c>
      <c r="O317" s="6">
        <v>5</v>
      </c>
      <c r="P317" s="6" t="s">
        <v>72</v>
      </c>
      <c r="Q317" s="6" t="s">
        <v>1522</v>
      </c>
      <c r="R317" s="73" t="s">
        <v>1523</v>
      </c>
      <c r="S317" s="6" t="s">
        <v>1524</v>
      </c>
      <c r="T317" s="6" t="s">
        <v>1525</v>
      </c>
      <c r="U317" s="50"/>
      <c r="V317" s="6"/>
      <c r="W317" s="52"/>
      <c r="X317" s="6"/>
      <c r="Y317" s="6" t="s">
        <v>77</v>
      </c>
      <c r="Z317" s="8"/>
      <c r="AA317" s="6" t="s">
        <v>1526</v>
      </c>
      <c r="AB317" s="6" t="s">
        <v>79</v>
      </c>
      <c r="AC317" s="6" t="s">
        <v>80</v>
      </c>
      <c r="AD317" s="6" t="s">
        <v>81</v>
      </c>
      <c r="AE317" s="51"/>
      <c r="AF317" s="6">
        <v>-3</v>
      </c>
      <c r="AG317" s="6" t="s">
        <v>1527</v>
      </c>
      <c r="AH317" s="6"/>
      <c r="AI317" s="6"/>
      <c r="AJ317" s="72" t="s">
        <v>1528</v>
      </c>
      <c r="AK317" s="1"/>
      <c r="AL317"/>
      <c r="AM317" s="1">
        <v>1</v>
      </c>
      <c r="AN317" s="1" t="e">
        <f>VLOOKUP(S317,'breaks 2014'!$C$19:$H$317,3,FALSE)</f>
        <v>#N/A</v>
      </c>
      <c r="AO317" s="1"/>
      <c r="AP317" s="1" t="s">
        <v>1060</v>
      </c>
      <c r="AQ317" s="6" t="s">
        <v>1529</v>
      </c>
      <c r="AR317" s="6" t="s">
        <v>143</v>
      </c>
      <c r="AS317" s="6"/>
      <c r="AT317" s="6"/>
      <c r="AU317" s="6"/>
      <c r="AV317" s="6"/>
      <c r="AW317" s="6"/>
      <c r="AX317" s="6"/>
      <c r="AY317" s="6"/>
      <c r="BQ317" s="100"/>
    </row>
    <row r="318" spans="1:69" ht="11.25" customHeight="1" x14ac:dyDescent="0.2">
      <c r="A318" s="4" t="str">
        <f>LEFT(IndicatorsTable[[#This Row],[INDICATOR_CODE]],IF(ISERROR(FIND(".",IndicatorsTable[[#This Row],[INDICATOR_CODE]],6)),FIND(".",IndicatorsTable[[#This Row],[INDICATOR_CODE]]),FIND(".",IndicatorsTable[[#This Row],[INDICATOR_CODE]],6))-1)</f>
        <v>PA6b</v>
      </c>
      <c r="B318" s="5" t="str">
        <f>RIGHT(IndicatorsTable[[#This Row],[INDICATOR_CODE]],LEN(IndicatorsTable[[#This Row],[INDICATOR_CODE]])-IF(ISERROR(FIND(".",IndicatorsTable[[#This Row],[INDICATOR_CODE]],6)),FIND(".",IndicatorsTable[[#This Row],[INDICATOR_CODE]]),FIND(".",IndicatorsTable[[#This Row],[INDICATOR_CODE]],6)))</f>
        <v>S1</v>
      </c>
      <c r="C318" s="5" t="str">
        <f>IF(LEFT(IndicatorsTable[[#This Row],[OS_NB_CODE]],1)="O","Overall",IF(LEFT(IndicatorsTable[[#This Row],[OS_NB_CODE]],1)="S","Subindicator",IF(IndicatorsTable[[#This Row],[IFMAIN]] ="Main","Main",IF(LEFT(IndicatorsTable[[#This Row],[OS_NB_CODE]],1)="C","Context",""))))</f>
        <v>Subindicator</v>
      </c>
      <c r="D318" s="6" t="s">
        <v>774</v>
      </c>
      <c r="E318" s="6" t="str">
        <f>IF(IndicatorsTable[[#This Row],[OS_NB_CODE]]="O1",VLOOKUP(IndicatorsTable[[#This Row],[POLICY_CODE]],Table7[#All],2,FALSE),"")</f>
        <v/>
      </c>
      <c r="F318" s="6" t="str">
        <f>IF(IndicatorsTable[[#This Row],[OS_NB_CODE]]="O1",VLOOKUP(IndicatorsTable[[#This Row],[POLICY_CODE]],Table7[#All],3,FALSE),"")</f>
        <v/>
      </c>
      <c r="G318" s="6" t="s">
        <v>1530</v>
      </c>
      <c r="H318" s="6"/>
      <c r="I318" s="6" t="str">
        <f>IndicatorsTable[[#This Row],[INDICATOR_CODE]]&amp;"."&amp;IndicatorsTable[[#This Row],[SUBPOLICY_CODE]]</f>
        <v>PA6b.S1.</v>
      </c>
      <c r="J318" s="6"/>
      <c r="K318" s="6"/>
      <c r="L318" s="7">
        <f t="shared" si="8"/>
        <v>317</v>
      </c>
      <c r="M318" s="6" t="s">
        <v>71</v>
      </c>
      <c r="N318" s="7">
        <f t="shared" si="9"/>
        <v>317</v>
      </c>
      <c r="O318" s="6">
        <v>5</v>
      </c>
      <c r="P318" s="6" t="s">
        <v>72</v>
      </c>
      <c r="Q318" s="6" t="s">
        <v>1531</v>
      </c>
      <c r="R318" s="72" t="s">
        <v>1532</v>
      </c>
      <c r="S318" s="6" t="s">
        <v>1533</v>
      </c>
      <c r="T318" s="6" t="s">
        <v>1533</v>
      </c>
      <c r="U318" s="50"/>
      <c r="V318" s="6"/>
      <c r="W318" s="52"/>
      <c r="X318" s="6"/>
      <c r="Y318" s="6" t="s">
        <v>232</v>
      </c>
      <c r="Z318" s="8" t="s">
        <v>232</v>
      </c>
      <c r="AA318" s="6" t="s">
        <v>1534</v>
      </c>
      <c r="AB318" s="6" t="s">
        <v>79</v>
      </c>
      <c r="AC318" s="6" t="s">
        <v>80</v>
      </c>
      <c r="AD318" s="6" t="s">
        <v>81</v>
      </c>
      <c r="AE318" s="6"/>
      <c r="AF318" s="6">
        <v>-3</v>
      </c>
      <c r="AG318" s="6" t="s">
        <v>1136</v>
      </c>
      <c r="AH318" s="6">
        <v>1</v>
      </c>
      <c r="AI318" s="6"/>
      <c r="AJ318" s="6"/>
      <c r="AK318" s="1"/>
      <c r="AL318"/>
      <c r="AM318" s="1">
        <v>1</v>
      </c>
      <c r="AN318" s="1" t="e">
        <f>VLOOKUP(S318,'breaks 2014'!$C$19:$H$317,3,FALSE)</f>
        <v>#N/A</v>
      </c>
      <c r="AO318" s="1"/>
      <c r="AP318" s="1"/>
      <c r="AQ318" s="6" t="s">
        <v>1535</v>
      </c>
      <c r="AR318" s="6" t="s">
        <v>84</v>
      </c>
      <c r="AS318" s="6"/>
      <c r="AT318" s="6"/>
      <c r="AU318" s="6"/>
      <c r="AV318" s="6"/>
      <c r="AW318" s="6"/>
      <c r="AX318" s="6"/>
      <c r="AY318" s="6"/>
      <c r="BQ318" s="100"/>
    </row>
    <row r="319" spans="1:69" ht="11.25" customHeight="1" x14ac:dyDescent="0.2">
      <c r="A319" s="4" t="str">
        <f>LEFT(IndicatorsTable[[#This Row],[INDICATOR_CODE]],IF(ISERROR(FIND(".",IndicatorsTable[[#This Row],[INDICATOR_CODE]],6)),FIND(".",IndicatorsTable[[#This Row],[INDICATOR_CODE]]),FIND(".",IndicatorsTable[[#This Row],[INDICATOR_CODE]],6))-1)</f>
        <v>PA6b</v>
      </c>
      <c r="B319" s="5" t="str">
        <f>RIGHT(IndicatorsTable[[#This Row],[INDICATOR_CODE]],LEN(IndicatorsTable[[#This Row],[INDICATOR_CODE]])-IF(ISERROR(FIND(".",IndicatorsTable[[#This Row],[INDICATOR_CODE]],6)),FIND(".",IndicatorsTable[[#This Row],[INDICATOR_CODE]]),FIND(".",IndicatorsTable[[#This Row],[INDICATOR_CODE]],6)))</f>
        <v>S2</v>
      </c>
      <c r="C319" s="5" t="str">
        <f>IF(LEFT(IndicatorsTable[[#This Row],[OS_NB_CODE]],1)="O","Overall",IF(LEFT(IndicatorsTable[[#This Row],[OS_NB_CODE]],1)="S","Subindicator",IF(IndicatorsTable[[#This Row],[IFMAIN]] ="Main","Main",IF(LEFT(IndicatorsTable[[#This Row],[OS_NB_CODE]],1)="C","Context",""))))</f>
        <v>Subindicator</v>
      </c>
      <c r="D319" s="6" t="s">
        <v>774</v>
      </c>
      <c r="E319" s="6" t="str">
        <f>IF(IndicatorsTable[[#This Row],[OS_NB_CODE]]="O1",VLOOKUP(IndicatorsTable[[#This Row],[POLICY_CODE]],Table7[#All],2,FALSE),"")</f>
        <v/>
      </c>
      <c r="F319" s="6" t="str">
        <f>IF(IndicatorsTable[[#This Row],[OS_NB_CODE]]="O1",VLOOKUP(IndicatorsTable[[#This Row],[POLICY_CODE]],Table7[#All],3,FALSE),"")</f>
        <v/>
      </c>
      <c r="G319" s="6" t="s">
        <v>1536</v>
      </c>
      <c r="H319" s="6"/>
      <c r="I319" s="6" t="str">
        <f>IndicatorsTable[[#This Row],[INDICATOR_CODE]]&amp;"."&amp;IndicatorsTable[[#This Row],[SUBPOLICY_CODE]]</f>
        <v>PA6b.S2.</v>
      </c>
      <c r="J319" s="6"/>
      <c r="K319" s="6"/>
      <c r="L319" s="7">
        <f t="shared" si="8"/>
        <v>318</v>
      </c>
      <c r="M319" s="6" t="s">
        <v>71</v>
      </c>
      <c r="N319" s="7">
        <f t="shared" si="9"/>
        <v>318</v>
      </c>
      <c r="O319" s="6">
        <v>5</v>
      </c>
      <c r="P319" s="6" t="s">
        <v>72</v>
      </c>
      <c r="Q319" s="6" t="s">
        <v>920</v>
      </c>
      <c r="R319" s="6"/>
      <c r="S319" s="6" t="s">
        <v>921</v>
      </c>
      <c r="T319" s="6" t="s">
        <v>921</v>
      </c>
      <c r="U319" s="50"/>
      <c r="V319" s="6"/>
      <c r="W319" s="52">
        <v>2019</v>
      </c>
      <c r="X319" s="6"/>
      <c r="Y319" s="6" t="s">
        <v>232</v>
      </c>
      <c r="Z319" s="8" t="s">
        <v>232</v>
      </c>
      <c r="AA319" s="6" t="s">
        <v>923</v>
      </c>
      <c r="AB319" s="6" t="s">
        <v>924</v>
      </c>
      <c r="AC319" s="6" t="s">
        <v>924</v>
      </c>
      <c r="AD319" s="6" t="s">
        <v>81</v>
      </c>
      <c r="AE319" s="6"/>
      <c r="AF319" s="6">
        <v>-3</v>
      </c>
      <c r="AG319" s="6" t="s">
        <v>925</v>
      </c>
      <c r="AH319" s="6"/>
      <c r="AI319" s="6"/>
      <c r="AJ319" s="6"/>
      <c r="AK319" s="1"/>
      <c r="AL319"/>
      <c r="AM319" s="1">
        <v>1</v>
      </c>
      <c r="AN319" s="1" t="e">
        <f>VLOOKUP(S319,'breaks 2014'!$C$19:$H$317,3,FALSE)</f>
        <v>#N/A</v>
      </c>
      <c r="AO319" s="1" t="s">
        <v>926</v>
      </c>
      <c r="AP319" s="1"/>
      <c r="AQ319" s="6" t="s">
        <v>927</v>
      </c>
      <c r="AR319" s="6" t="s">
        <v>143</v>
      </c>
      <c r="AS319" s="6" t="s">
        <v>928</v>
      </c>
      <c r="AT319" s="6"/>
      <c r="AU319" s="6"/>
      <c r="AV319" s="6"/>
      <c r="AW319" s="6"/>
      <c r="AX319" s="6"/>
      <c r="AY319" s="6"/>
      <c r="BQ319" s="100"/>
    </row>
    <row r="320" spans="1:69" ht="11.25" customHeight="1" x14ac:dyDescent="0.2">
      <c r="A320" s="4" t="str">
        <f>LEFT(IndicatorsTable[[#This Row],[INDICATOR_CODE]],IF(ISERROR(FIND(".",IndicatorsTable[[#This Row],[INDICATOR_CODE]],6)),FIND(".",IndicatorsTable[[#This Row],[INDICATOR_CODE]]),FIND(".",IndicatorsTable[[#This Row],[INDICATOR_CODE]],6))-1)</f>
        <v>PA6b</v>
      </c>
      <c r="B320" s="5" t="str">
        <f>RIGHT(IndicatorsTable[[#This Row],[INDICATOR_CODE]],LEN(IndicatorsTable[[#This Row],[INDICATOR_CODE]])-IF(ISERROR(FIND(".",IndicatorsTable[[#This Row],[INDICATOR_CODE]],6)),FIND(".",IndicatorsTable[[#This Row],[INDICATOR_CODE]]),FIND(".",IndicatorsTable[[#This Row],[INDICATOR_CODE]],6)))</f>
        <v>S3</v>
      </c>
      <c r="C320" s="5" t="str">
        <f>IF(LEFT(IndicatorsTable[[#This Row],[OS_NB_CODE]],1)="O","Overall",IF(LEFT(IndicatorsTable[[#This Row],[OS_NB_CODE]],1)="S","Subindicator",IF(IndicatorsTable[[#This Row],[IFMAIN]] ="Main","Main",IF(LEFT(IndicatorsTable[[#This Row],[OS_NB_CODE]],1)="C","Context",""))))</f>
        <v>Subindicator</v>
      </c>
      <c r="D320" s="6" t="s">
        <v>89</v>
      </c>
      <c r="E320" s="6" t="str">
        <f>IF(IndicatorsTable[[#This Row],[OS_NB_CODE]]="O1",VLOOKUP(IndicatorsTable[[#This Row],[POLICY_CODE]],Table7[#All],2,FALSE),"")</f>
        <v/>
      </c>
      <c r="F320" s="6" t="str">
        <f>IF(IndicatorsTable[[#This Row],[OS_NB_CODE]]="O1",VLOOKUP(IndicatorsTable[[#This Row],[POLICY_CODE]],Table7[#All],3,FALSE),"")</f>
        <v/>
      </c>
      <c r="G320" s="6" t="s">
        <v>1537</v>
      </c>
      <c r="H320" s="6"/>
      <c r="I320" s="6" t="str">
        <f>IndicatorsTable[[#This Row],[INDICATOR_CODE]]&amp;"."&amp;IndicatorsTable[[#This Row],[SUBPOLICY_CODE]]</f>
        <v>PA6b.S3.</v>
      </c>
      <c r="J320" s="6"/>
      <c r="K320" s="6"/>
      <c r="L320" s="7">
        <f t="shared" si="8"/>
        <v>319</v>
      </c>
      <c r="M320" s="6" t="s">
        <v>71</v>
      </c>
      <c r="N320" s="7">
        <f t="shared" si="9"/>
        <v>319</v>
      </c>
      <c r="O320" s="6">
        <v>5</v>
      </c>
      <c r="P320" s="6"/>
      <c r="Q320" s="6" t="s">
        <v>1538</v>
      </c>
      <c r="R320" s="6"/>
      <c r="S320" s="6" t="s">
        <v>1538</v>
      </c>
      <c r="T320" s="6" t="s">
        <v>1539</v>
      </c>
      <c r="U320" s="50"/>
      <c r="V320" s="6"/>
      <c r="W320" s="52"/>
      <c r="X320" s="6"/>
      <c r="Y320" s="6" t="s">
        <v>77</v>
      </c>
      <c r="Z320" s="8" t="s">
        <v>77</v>
      </c>
      <c r="AA320" s="6" t="s">
        <v>1540</v>
      </c>
      <c r="AB320" s="6" t="s">
        <v>417</v>
      </c>
      <c r="AC320" s="6" t="s">
        <v>418</v>
      </c>
      <c r="AD320" s="6" t="s">
        <v>81</v>
      </c>
      <c r="AE320" s="6"/>
      <c r="AF320" s="6">
        <v>-3</v>
      </c>
      <c r="AG320" s="6" t="s">
        <v>1541</v>
      </c>
      <c r="AH320" s="6"/>
      <c r="AI320" s="6"/>
      <c r="AJ320" s="51" t="s">
        <v>1542</v>
      </c>
      <c r="AK320" s="1"/>
      <c r="AL320"/>
      <c r="AM320" s="1">
        <v>1</v>
      </c>
      <c r="AN320" s="1">
        <f>VLOOKUP(S320,'breaks 2014'!$C$19:$H$317,3,FALSE)</f>
        <v>0</v>
      </c>
      <c r="AO320" s="1"/>
      <c r="AP320" s="1" t="s">
        <v>1060</v>
      </c>
      <c r="AQ320" s="6"/>
      <c r="AR320" s="6" t="s">
        <v>143</v>
      </c>
      <c r="AS320" s="6"/>
      <c r="AT320" s="6"/>
      <c r="AU320" s="6"/>
      <c r="AV320" s="6"/>
      <c r="AW320" s="6"/>
      <c r="AX320" s="6"/>
      <c r="AY320" s="6"/>
      <c r="BQ320" s="100"/>
    </row>
    <row r="321" spans="1:69" ht="11.25" customHeight="1" x14ac:dyDescent="0.2">
      <c r="A321" s="4" t="str">
        <f>LEFT(IndicatorsTable[[#This Row],[INDICATOR_CODE]],IF(ISERROR(FIND(".",IndicatorsTable[[#This Row],[INDICATOR_CODE]],6)),FIND(".",IndicatorsTable[[#This Row],[INDICATOR_CODE]]),FIND(".",IndicatorsTable[[#This Row],[INDICATOR_CODE]],6))-1)</f>
        <v>PA6b</v>
      </c>
      <c r="B321" s="5" t="str">
        <f>RIGHT(IndicatorsTable[[#This Row],[INDICATOR_CODE]],LEN(IndicatorsTable[[#This Row],[INDICATOR_CODE]])-IF(ISERROR(FIND(".",IndicatorsTable[[#This Row],[INDICATOR_CODE]],6)),FIND(".",IndicatorsTable[[#This Row],[INDICATOR_CODE]]),FIND(".",IndicatorsTable[[#This Row],[INDICATOR_CODE]],6)))</f>
        <v>S4</v>
      </c>
      <c r="C321" s="5" t="str">
        <f>IF(LEFT(IndicatorsTable[[#This Row],[OS_NB_CODE]],1)="O","Overall",IF(LEFT(IndicatorsTable[[#This Row],[OS_NB_CODE]],1)="S","Subindicator",IF(IndicatorsTable[[#This Row],[IFMAIN]] ="Main","Main",IF(LEFT(IndicatorsTable[[#This Row],[OS_NB_CODE]],1)="C","Context",""))))</f>
        <v>Subindicator</v>
      </c>
      <c r="D321" s="6" t="s">
        <v>89</v>
      </c>
      <c r="E321" s="6" t="str">
        <f>IF(IndicatorsTable[[#This Row],[OS_NB_CODE]]="O1",VLOOKUP(IndicatorsTable[[#This Row],[POLICY_CODE]],Table7[#All],2,FALSE),"")</f>
        <v/>
      </c>
      <c r="F321" s="6" t="str">
        <f>IF(IndicatorsTable[[#This Row],[OS_NB_CODE]]="O1",VLOOKUP(IndicatorsTable[[#This Row],[POLICY_CODE]],Table7[#All],3,FALSE),"")</f>
        <v/>
      </c>
      <c r="G321" s="6" t="s">
        <v>1544</v>
      </c>
      <c r="H321" s="6"/>
      <c r="I321" s="6" t="str">
        <f>IndicatorsTable[[#This Row],[INDICATOR_CODE]]&amp;"."&amp;IndicatorsTable[[#This Row],[SUBPOLICY_CODE]]</f>
        <v>PA6b.S4.</v>
      </c>
      <c r="J321" s="6"/>
      <c r="K321" s="6"/>
      <c r="L321" s="7">
        <f t="shared" si="8"/>
        <v>320</v>
      </c>
      <c r="M321" s="6" t="s">
        <v>71</v>
      </c>
      <c r="N321" s="7">
        <f t="shared" si="9"/>
        <v>320</v>
      </c>
      <c r="O321" s="6">
        <v>5</v>
      </c>
      <c r="P321" s="6" t="s">
        <v>72</v>
      </c>
      <c r="Q321" s="6" t="s">
        <v>1545</v>
      </c>
      <c r="R321" s="6"/>
      <c r="S321" s="6" t="s">
        <v>1546</v>
      </c>
      <c r="T321" s="6" t="s">
        <v>1547</v>
      </c>
      <c r="U321" s="50"/>
      <c r="V321" s="6"/>
      <c r="W321" s="52"/>
      <c r="X321" s="6"/>
      <c r="Y321" s="6" t="s">
        <v>77</v>
      </c>
      <c r="Z321" s="8" t="s">
        <v>77</v>
      </c>
      <c r="AA321" s="6" t="s">
        <v>1548</v>
      </c>
      <c r="AB321" s="6" t="s">
        <v>79</v>
      </c>
      <c r="AC321" s="6"/>
      <c r="AD321" s="6" t="s">
        <v>81</v>
      </c>
      <c r="AE321" s="6"/>
      <c r="AF321" s="6" t="s">
        <v>1058</v>
      </c>
      <c r="AG321" s="6" t="s">
        <v>1369</v>
      </c>
      <c r="AH321" s="6"/>
      <c r="AI321" s="6"/>
      <c r="AJ321" s="6"/>
      <c r="AK321" s="1"/>
      <c r="AL321"/>
      <c r="AM321" s="1">
        <v>1</v>
      </c>
      <c r="AN321" s="1" t="e">
        <f>VLOOKUP(S321,'breaks 2014'!$C$19:$H$317,3,FALSE)</f>
        <v>#N/A</v>
      </c>
      <c r="AO321" s="1"/>
      <c r="AP321" s="1"/>
      <c r="AQ321" s="6" t="s">
        <v>1549</v>
      </c>
      <c r="AR321" s="6" t="s">
        <v>143</v>
      </c>
      <c r="AS321" s="6"/>
      <c r="AT321" s="6"/>
      <c r="AU321" s="6"/>
      <c r="AV321" s="6"/>
      <c r="AW321" s="6"/>
      <c r="AX321" s="6"/>
      <c r="AY321" s="6"/>
      <c r="AZ321" t="s">
        <v>1549</v>
      </c>
      <c r="BA321" t="s">
        <v>84</v>
      </c>
      <c r="BB321" t="s">
        <v>1550</v>
      </c>
      <c r="BC321" t="s">
        <v>1551</v>
      </c>
      <c r="BD321" t="s">
        <v>1552</v>
      </c>
      <c r="BE321" t="s">
        <v>1553</v>
      </c>
      <c r="BQ321" s="100"/>
    </row>
    <row r="322" spans="1:69" ht="11.25" customHeight="1" x14ac:dyDescent="0.2">
      <c r="A322" s="4" t="str">
        <f>LEFT(IndicatorsTable[[#This Row],[INDICATOR_CODE]],IF(ISERROR(FIND(".",IndicatorsTable[[#This Row],[INDICATOR_CODE]],6)),FIND(".",IndicatorsTable[[#This Row],[INDICATOR_CODE]]),FIND(".",IndicatorsTable[[#This Row],[INDICATOR_CODE]],6))-1)</f>
        <v>PA6b</v>
      </c>
      <c r="B322" s="5" t="str">
        <f>RIGHT(IndicatorsTable[[#This Row],[INDICATOR_CODE]],LEN(IndicatorsTable[[#This Row],[INDICATOR_CODE]])-IF(ISERROR(FIND(".",IndicatorsTable[[#This Row],[INDICATOR_CODE]],6)),FIND(".",IndicatorsTable[[#This Row],[INDICATOR_CODE]]),FIND(".",IndicatorsTable[[#This Row],[INDICATOR_CODE]],6)))</f>
        <v>C1</v>
      </c>
      <c r="C322" s="5" t="str">
        <f>IF(LEFT(IndicatorsTable[[#This Row],[OS_NB_CODE]],1)="O","Overall",IF(LEFT(IndicatorsTable[[#This Row],[OS_NB_CODE]],1)="S","Subindicator",IF(IndicatorsTable[[#This Row],[IFMAIN]] ="Main","Main",IF(LEFT(IndicatorsTable[[#This Row],[OS_NB_CODE]],1)="C","Context",""))))</f>
        <v>Context</v>
      </c>
      <c r="D322" s="6" t="s">
        <v>774</v>
      </c>
      <c r="E322" s="6" t="str">
        <f>IF(IndicatorsTable[[#This Row],[OS_NB_CODE]]="O1",VLOOKUP(IndicatorsTable[[#This Row],[POLICY_CODE]],Table7[#All],2,FALSE),"")</f>
        <v/>
      </c>
      <c r="F322" s="6" t="str">
        <f>IF(IndicatorsTable[[#This Row],[OS_NB_CODE]]="O1",VLOOKUP(IndicatorsTable[[#This Row],[POLICY_CODE]],Table7[#All],3,FALSE),"")</f>
        <v/>
      </c>
      <c r="G322" s="6" t="s">
        <v>1554</v>
      </c>
      <c r="H322" s="6"/>
      <c r="I322" s="6" t="str">
        <f>IndicatorsTable[[#This Row],[INDICATOR_CODE]]&amp;"."&amp;IndicatorsTable[[#This Row],[SUBPOLICY_CODE]]</f>
        <v>PA6b.C1.</v>
      </c>
      <c r="J322" s="6"/>
      <c r="K322" s="6"/>
      <c r="L322" s="7">
        <f t="shared" si="8"/>
        <v>321</v>
      </c>
      <c r="M322" s="6"/>
      <c r="N322" s="7">
        <f t="shared" si="9"/>
        <v>321</v>
      </c>
      <c r="O322" s="6">
        <v>5</v>
      </c>
      <c r="P322" s="6"/>
      <c r="Q322" s="6" t="s">
        <v>1555</v>
      </c>
      <c r="R322" s="6"/>
      <c r="S322" s="6" t="s">
        <v>1556</v>
      </c>
      <c r="T322" s="6" t="s">
        <v>1557</v>
      </c>
      <c r="U322" s="50"/>
      <c r="V322" s="6"/>
      <c r="W322" s="52"/>
      <c r="X322" s="6"/>
      <c r="Y322" s="6" t="s">
        <v>77</v>
      </c>
      <c r="Z322" s="8" t="s">
        <v>77</v>
      </c>
      <c r="AA322" s="6"/>
      <c r="AB322" s="6"/>
      <c r="AC322" s="6"/>
      <c r="AD322" s="6"/>
      <c r="AE322" s="6"/>
      <c r="AF322" s="6"/>
      <c r="AG322" s="6" t="s">
        <v>1558</v>
      </c>
      <c r="AH322" s="6"/>
      <c r="AI322" s="6"/>
      <c r="AJ322" s="6"/>
      <c r="AK322" s="1"/>
      <c r="AL322"/>
      <c r="AM322" s="1">
        <v>1</v>
      </c>
      <c r="AN322" s="1" t="e">
        <f>VLOOKUP(S322,'breaks 2014'!$C$19:$H$317,3,FALSE)</f>
        <v>#N/A</v>
      </c>
      <c r="AO322" s="1"/>
      <c r="AP322" s="1"/>
      <c r="AQ322" s="6"/>
      <c r="AR322" s="6"/>
      <c r="AS322" s="6"/>
      <c r="AT322" s="6"/>
      <c r="AU322" s="6"/>
      <c r="AV322" s="6"/>
      <c r="AW322" s="6"/>
      <c r="AX322" s="6"/>
      <c r="AY322" s="6"/>
      <c r="BQ322" s="100"/>
    </row>
    <row r="323" spans="1:69" ht="11.25" customHeight="1" x14ac:dyDescent="0.2">
      <c r="A323" s="4" t="str">
        <f>LEFT(IndicatorsTable[[#This Row],[INDICATOR_CODE]],IF(ISERROR(FIND(".",IndicatorsTable[[#This Row],[INDICATOR_CODE]],6)),FIND(".",IndicatorsTable[[#This Row],[INDICATOR_CODE]]),FIND(".",IndicatorsTable[[#This Row],[INDICATOR_CODE]],6))-1)</f>
        <v>PA6b</v>
      </c>
      <c r="B323" s="5" t="str">
        <f>RIGHT(IndicatorsTable[[#This Row],[INDICATOR_CODE]],LEN(IndicatorsTable[[#This Row],[INDICATOR_CODE]])-IF(ISERROR(FIND(".",IndicatorsTable[[#This Row],[INDICATOR_CODE]],6)),FIND(".",IndicatorsTable[[#This Row],[INDICATOR_CODE]]),FIND(".",IndicatorsTable[[#This Row],[INDICATOR_CODE]],6)))</f>
        <v>C2</v>
      </c>
      <c r="C323" s="5" t="str">
        <f>IF(LEFT(IndicatorsTable[[#This Row],[OS_NB_CODE]],1)="O","Overall",IF(LEFT(IndicatorsTable[[#This Row],[OS_NB_CODE]],1)="S","Subindicator",IF(IndicatorsTable[[#This Row],[IFMAIN]] ="Main","Main",IF(LEFT(IndicatorsTable[[#This Row],[OS_NB_CODE]],1)="C","Context",""))))</f>
        <v>Context</v>
      </c>
      <c r="D323" s="6" t="s">
        <v>774</v>
      </c>
      <c r="E323" s="6" t="str">
        <f>IF(IndicatorsTable[[#This Row],[OS_NB_CODE]]="O1",VLOOKUP(IndicatorsTable[[#This Row],[POLICY_CODE]],Table7[#All],2,FALSE),"")</f>
        <v/>
      </c>
      <c r="F323" s="6" t="str">
        <f>IF(IndicatorsTable[[#This Row],[OS_NB_CODE]]="O1",VLOOKUP(IndicatorsTable[[#This Row],[POLICY_CODE]],Table7[#All],3,FALSE),"")</f>
        <v/>
      </c>
      <c r="G323" s="6" t="s">
        <v>1559</v>
      </c>
      <c r="H323" s="6"/>
      <c r="I323" s="6" t="str">
        <f>IndicatorsTable[[#This Row],[INDICATOR_CODE]]&amp;"."&amp;IndicatorsTable[[#This Row],[SUBPOLICY_CODE]]</f>
        <v>PA6b.C2.</v>
      </c>
      <c r="J323" s="6"/>
      <c r="K323" s="6"/>
      <c r="L323" s="7">
        <f t="shared" si="8"/>
        <v>322</v>
      </c>
      <c r="M323" s="6" t="s">
        <v>71</v>
      </c>
      <c r="N323" s="7">
        <f t="shared" si="9"/>
        <v>322</v>
      </c>
      <c r="O323" s="6">
        <v>5</v>
      </c>
      <c r="P323" s="6" t="s">
        <v>72</v>
      </c>
      <c r="Q323" s="6" t="s">
        <v>1560</v>
      </c>
      <c r="R323" s="6" t="s">
        <v>1561</v>
      </c>
      <c r="S323" s="6" t="s">
        <v>1562</v>
      </c>
      <c r="T323" s="6" t="s">
        <v>1563</v>
      </c>
      <c r="U323" s="50" t="s">
        <v>1564</v>
      </c>
      <c r="V323" s="6"/>
      <c r="W323" s="52"/>
      <c r="X323" s="6"/>
      <c r="Y323" s="6" t="s">
        <v>232</v>
      </c>
      <c r="Z323" s="8" t="s">
        <v>232</v>
      </c>
      <c r="AA323" s="6" t="s">
        <v>1346</v>
      </c>
      <c r="AB323" s="6" t="s">
        <v>79</v>
      </c>
      <c r="AC323" s="6" t="s">
        <v>80</v>
      </c>
      <c r="AD323" s="6" t="s">
        <v>81</v>
      </c>
      <c r="AE323" s="6"/>
      <c r="AF323" s="6"/>
      <c r="AG323" s="6" t="s">
        <v>1369</v>
      </c>
      <c r="AH323" s="6"/>
      <c r="AI323" s="6"/>
      <c r="AJ323" s="6"/>
      <c r="AK323" s="1"/>
      <c r="AL323"/>
      <c r="AM323" s="1">
        <v>1</v>
      </c>
      <c r="AN323" s="1" t="e">
        <f>VLOOKUP(S323,'breaks 2014'!$C$19:$H$317,3,FALSE)</f>
        <v>#N/A</v>
      </c>
      <c r="AO323" s="1"/>
      <c r="AP323" s="1"/>
      <c r="AQ323" s="6" t="s">
        <v>1565</v>
      </c>
      <c r="AR323" s="6" t="s">
        <v>84</v>
      </c>
      <c r="AS323" s="6" t="s">
        <v>1566</v>
      </c>
      <c r="AT323" s="6" t="s">
        <v>1567</v>
      </c>
      <c r="AU323" s="6"/>
      <c r="AV323" s="6"/>
      <c r="AW323" s="6"/>
      <c r="AX323" s="6"/>
      <c r="AY323" s="6"/>
      <c r="BQ323" s="100"/>
    </row>
    <row r="324" spans="1:69" ht="11.25" customHeight="1" x14ac:dyDescent="0.2">
      <c r="A324" s="4" t="str">
        <f>LEFT(IndicatorsTable[[#This Row],[INDICATOR_CODE]],IF(ISERROR(FIND(".",IndicatorsTable[[#This Row],[INDICATOR_CODE]],6)),FIND(".",IndicatorsTable[[#This Row],[INDICATOR_CODE]]),FIND(".",IndicatorsTable[[#This Row],[INDICATOR_CODE]],6))-1)</f>
        <v>PA7.1</v>
      </c>
      <c r="B324" s="5" t="str">
        <f>RIGHT(IndicatorsTable[[#This Row],[INDICATOR_CODE]],LEN(IndicatorsTable[[#This Row],[INDICATOR_CODE]])-IF(ISERROR(FIND(".",IndicatorsTable[[#This Row],[INDICATOR_CODE]],6)),FIND(".",IndicatorsTable[[#This Row],[INDICATOR_CODE]]),FIND(".",IndicatorsTable[[#This Row],[INDICATOR_CODE]],6)))</f>
        <v>O1</v>
      </c>
      <c r="C324" s="5" t="str">
        <f>IF(LEFT(IndicatorsTable[[#This Row],[OS_NB_CODE]],1)="O","Overall",IF(LEFT(IndicatorsTable[[#This Row],[OS_NB_CODE]],1)="S","Subindicator",IF(IndicatorsTable[[#This Row],[IFMAIN]] ="Main","Main",IF(LEFT(IndicatorsTable[[#This Row],[OS_NB_CODE]],1)="C","Context",""))))</f>
        <v>Overall</v>
      </c>
      <c r="D324" s="6" t="s">
        <v>89</v>
      </c>
      <c r="E324" s="6" t="str">
        <f>IF(IndicatorsTable[[#This Row],[OS_NB_CODE]]="O1",VLOOKUP(IndicatorsTable[[#This Row],[POLICY_CODE]],Table7[#All],2,FALSE),"")</f>
        <v>Gender equality</v>
      </c>
      <c r="F324" s="6" t="str">
        <f>IF(IndicatorsTable[[#This Row],[OS_NB_CODE]]="O1",VLOOKUP(IndicatorsTable[[#This Row],[POLICY_CODE]],Table7[#All],3,FALSE),"")</f>
        <v>Gender employment gap</v>
      </c>
      <c r="G324" s="6" t="s">
        <v>1568</v>
      </c>
      <c r="H324" s="6"/>
      <c r="I324" s="6" t="str">
        <f>IndicatorsTable[[#This Row],[INDICATOR_CODE]]&amp;"."&amp;IndicatorsTable[[#This Row],[SUBPOLICY_CODE]]</f>
        <v>PA7.1.O1.</v>
      </c>
      <c r="J324" s="6" t="s">
        <v>1569</v>
      </c>
      <c r="K324" s="6" t="s">
        <v>70</v>
      </c>
      <c r="L324" s="7">
        <f t="shared" si="8"/>
        <v>323</v>
      </c>
      <c r="M324" s="6" t="s">
        <v>71</v>
      </c>
      <c r="N324" s="7">
        <f t="shared" si="9"/>
        <v>323</v>
      </c>
      <c r="O324" s="6">
        <v>6</v>
      </c>
      <c r="P324" s="6" t="s">
        <v>72</v>
      </c>
      <c r="Q324" s="6" t="s">
        <v>1570</v>
      </c>
      <c r="R324" s="6" t="s">
        <v>1571</v>
      </c>
      <c r="S324" s="6" t="s">
        <v>1572</v>
      </c>
      <c r="T324" s="6" t="s">
        <v>1572</v>
      </c>
      <c r="U324" s="50"/>
      <c r="V324" s="6"/>
      <c r="W324" s="52"/>
      <c r="X324" s="6"/>
      <c r="Y324" s="6" t="s">
        <v>232</v>
      </c>
      <c r="Z324" s="8"/>
      <c r="AA324" s="6" t="s">
        <v>1573</v>
      </c>
      <c r="AB324" s="6" t="s">
        <v>80</v>
      </c>
      <c r="AC324" s="6" t="s">
        <v>80</v>
      </c>
      <c r="AD324" s="6" t="s">
        <v>81</v>
      </c>
      <c r="AE324" s="6"/>
      <c r="AF324" s="6">
        <v>-3</v>
      </c>
      <c r="AG324" s="6" t="s">
        <v>82</v>
      </c>
      <c r="AH324" s="6"/>
      <c r="AI324" s="6"/>
      <c r="AJ324" s="6"/>
      <c r="AK324" s="1"/>
      <c r="AL324"/>
      <c r="AM324" s="1">
        <v>1</v>
      </c>
      <c r="AN324" s="1">
        <f>VLOOKUP(S324,'breaks 2014'!$C$19:$H$317,3,FALSE)</f>
        <v>0</v>
      </c>
      <c r="AO324" s="1"/>
      <c r="AP324" s="1"/>
      <c r="AQ324" s="6" t="s">
        <v>1574</v>
      </c>
      <c r="AR324" s="6" t="s">
        <v>143</v>
      </c>
      <c r="AS324" s="6"/>
      <c r="AT324" s="6"/>
      <c r="AU324" s="6"/>
      <c r="AV324" s="6"/>
      <c r="AW324" s="6"/>
      <c r="AX324" s="6"/>
      <c r="AY324" s="6"/>
      <c r="AZ324" t="s">
        <v>1574</v>
      </c>
      <c r="BA324" t="s">
        <v>84</v>
      </c>
      <c r="BB324" t="s">
        <v>1027</v>
      </c>
      <c r="BC324" t="s">
        <v>1575</v>
      </c>
      <c r="BD324" t="s">
        <v>1576</v>
      </c>
      <c r="BQ324" s="100"/>
    </row>
    <row r="325" spans="1:69" ht="11.25" customHeight="1" x14ac:dyDescent="0.2">
      <c r="A325" s="4" t="str">
        <f>LEFT(IndicatorsTable[[#This Row],[INDICATOR_CODE]],IF(ISERROR(FIND(".",IndicatorsTable[[#This Row],[INDICATOR_CODE]],6)),FIND(".",IndicatorsTable[[#This Row],[INDICATOR_CODE]]),FIND(".",IndicatorsTable[[#This Row],[INDICATOR_CODE]],6))-1)</f>
        <v>PA7.1</v>
      </c>
      <c r="B325" s="5" t="str">
        <f>RIGHT(IndicatorsTable[[#This Row],[INDICATOR_CODE]],LEN(IndicatorsTable[[#This Row],[INDICATOR_CODE]])-IF(ISERROR(FIND(".",IndicatorsTable[[#This Row],[INDICATOR_CODE]],6)),FIND(".",IndicatorsTable[[#This Row],[INDICATOR_CODE]]),FIND(".",IndicatorsTable[[#This Row],[INDICATOR_CODE]],6)))</f>
        <v>S1</v>
      </c>
      <c r="C325" s="5" t="str">
        <f>IF(LEFT(IndicatorsTable[[#This Row],[OS_NB_CODE]],1)="O","Overall",IF(LEFT(IndicatorsTable[[#This Row],[OS_NB_CODE]],1)="S","Subindicator",IF(IndicatorsTable[[#This Row],[IFMAIN]] ="Main","Main",IF(LEFT(IndicatorsTable[[#This Row],[OS_NB_CODE]],1)="C","Context",""))))</f>
        <v>Subindicator</v>
      </c>
      <c r="D325" s="6" t="s">
        <v>89</v>
      </c>
      <c r="E325" s="6" t="str">
        <f>IF(IndicatorsTable[[#This Row],[OS_NB_CODE]]="O1",VLOOKUP(IndicatorsTable[[#This Row],[POLICY_CODE]],Table7[#All],2,FALSE),"")</f>
        <v/>
      </c>
      <c r="F325" s="6" t="str">
        <f>IF(IndicatorsTable[[#This Row],[OS_NB_CODE]]="O1",VLOOKUP(IndicatorsTable[[#This Row],[POLICY_CODE]],Table7[#All],3,FALSE),"")</f>
        <v/>
      </c>
      <c r="G325" s="6" t="s">
        <v>1577</v>
      </c>
      <c r="H325" s="6" t="s">
        <v>1578</v>
      </c>
      <c r="I325" s="6" t="str">
        <f>IndicatorsTable[[#This Row],[INDICATOR_CODE]]&amp;"."&amp;IndicatorsTable[[#This Row],[SUBPOLICY_CODE]]</f>
        <v>PA7.1.S1.Y20-29</v>
      </c>
      <c r="J325" s="6"/>
      <c r="K325" s="6"/>
      <c r="L325" s="7">
        <f t="shared" si="8"/>
        <v>324</v>
      </c>
      <c r="M325" s="6" t="s">
        <v>71</v>
      </c>
      <c r="N325" s="7">
        <f t="shared" si="9"/>
        <v>324</v>
      </c>
      <c r="O325" s="6">
        <v>6</v>
      </c>
      <c r="P325" s="6" t="s">
        <v>72</v>
      </c>
      <c r="Q325" s="6" t="s">
        <v>1579</v>
      </c>
      <c r="R325" s="6" t="s">
        <v>1571</v>
      </c>
      <c r="S325" s="6" t="s">
        <v>1580</v>
      </c>
      <c r="T325" s="6" t="s">
        <v>1580</v>
      </c>
      <c r="U325" s="50"/>
      <c r="V325" s="6"/>
      <c r="W325" s="52"/>
      <c r="X325" s="6"/>
      <c r="Y325" s="6" t="s">
        <v>232</v>
      </c>
      <c r="Z325" s="8" t="s">
        <v>77</v>
      </c>
      <c r="AA325" s="6" t="s">
        <v>1581</v>
      </c>
      <c r="AB325" s="6" t="s">
        <v>80</v>
      </c>
      <c r="AC325" s="6" t="s">
        <v>80</v>
      </c>
      <c r="AD325" s="6" t="s">
        <v>81</v>
      </c>
      <c r="AE325" s="6"/>
      <c r="AF325" s="6">
        <v>-3</v>
      </c>
      <c r="AG325" s="6" t="s">
        <v>82</v>
      </c>
      <c r="AH325" s="6"/>
      <c r="AI325" s="6"/>
      <c r="AJ325" s="6"/>
      <c r="AK325" s="1"/>
      <c r="AL325"/>
      <c r="AM325" s="1">
        <v>1</v>
      </c>
      <c r="AN325" s="1" t="str">
        <f>VLOOKUP(S325,'breaks 2014'!$C$19:$H$317,3,FALSE)</f>
        <v>shouldbenobreak</v>
      </c>
      <c r="AO325" s="1"/>
      <c r="AP325" s="1"/>
      <c r="AQ325" s="6" t="s">
        <v>1582</v>
      </c>
      <c r="AR325" s="6" t="s">
        <v>143</v>
      </c>
      <c r="AS325" s="6"/>
      <c r="AT325" s="6"/>
      <c r="AU325" s="6"/>
      <c r="AV325" s="6"/>
      <c r="AW325" s="6"/>
      <c r="AX325" s="6"/>
      <c r="AY325" s="6"/>
      <c r="AZ325" t="s">
        <v>1582</v>
      </c>
      <c r="BA325" t="s">
        <v>84</v>
      </c>
      <c r="BB325" t="s">
        <v>1027</v>
      </c>
      <c r="BC325" t="s">
        <v>1583</v>
      </c>
      <c r="BD325" t="s">
        <v>1584</v>
      </c>
      <c r="BQ325" s="100"/>
    </row>
    <row r="326" spans="1:69" ht="11.25" customHeight="1" x14ac:dyDescent="0.2">
      <c r="A326" s="4" t="str">
        <f>LEFT(IndicatorsTable[[#This Row],[INDICATOR_CODE]],IF(ISERROR(FIND(".",IndicatorsTable[[#This Row],[INDICATOR_CODE]],6)),FIND(".",IndicatorsTable[[#This Row],[INDICATOR_CODE]]),FIND(".",IndicatorsTable[[#This Row],[INDICATOR_CODE]],6))-1)</f>
        <v>PA7.1</v>
      </c>
      <c r="B326" s="5" t="str">
        <f>RIGHT(IndicatorsTable[[#This Row],[INDICATOR_CODE]],LEN(IndicatorsTable[[#This Row],[INDICATOR_CODE]])-IF(ISERROR(FIND(".",IndicatorsTable[[#This Row],[INDICATOR_CODE]],6)),FIND(".",IndicatorsTable[[#This Row],[INDICATOR_CODE]]),FIND(".",IndicatorsTable[[#This Row],[INDICATOR_CODE]],6)))</f>
        <v>S1</v>
      </c>
      <c r="C326" s="5" t="str">
        <f>IF(LEFT(IndicatorsTable[[#This Row],[OS_NB_CODE]],1)="O","Overall",IF(LEFT(IndicatorsTable[[#This Row],[OS_NB_CODE]],1)="S","Subindicator",IF(IndicatorsTable[[#This Row],[IFMAIN]] ="Main","Main",IF(LEFT(IndicatorsTable[[#This Row],[OS_NB_CODE]],1)="C","Context",""))))</f>
        <v>Subindicator</v>
      </c>
      <c r="D326" s="6" t="s">
        <v>89</v>
      </c>
      <c r="E326" s="6" t="str">
        <f>IF(IndicatorsTable[[#This Row],[OS_NB_CODE]]="O1",VLOOKUP(IndicatorsTable[[#This Row],[POLICY_CODE]],Table7[#All],2,FALSE),"")</f>
        <v/>
      </c>
      <c r="F326" s="6" t="str">
        <f>IF(IndicatorsTable[[#This Row],[OS_NB_CODE]]="O1",VLOOKUP(IndicatorsTable[[#This Row],[POLICY_CODE]],Table7[#All],3,FALSE),"")</f>
        <v/>
      </c>
      <c r="G326" s="6" t="s">
        <v>1577</v>
      </c>
      <c r="H326" s="6" t="s">
        <v>1585</v>
      </c>
      <c r="I326" s="6" t="str">
        <f>IndicatorsTable[[#This Row],[INDICATOR_CODE]]&amp;"."&amp;IndicatorsTable[[#This Row],[SUBPOLICY_CODE]]</f>
        <v>PA7.1.S1.Y30-54</v>
      </c>
      <c r="J326" s="6"/>
      <c r="K326" s="6"/>
      <c r="L326" s="7">
        <f t="shared" si="8"/>
        <v>325</v>
      </c>
      <c r="M326" s="6" t="s">
        <v>71</v>
      </c>
      <c r="N326" s="7">
        <f t="shared" si="9"/>
        <v>325</v>
      </c>
      <c r="O326" s="6">
        <v>6</v>
      </c>
      <c r="P326" s="6" t="s">
        <v>72</v>
      </c>
      <c r="Q326" s="6" t="s">
        <v>1586</v>
      </c>
      <c r="R326" s="6" t="s">
        <v>1571</v>
      </c>
      <c r="S326" s="6" t="s">
        <v>1587</v>
      </c>
      <c r="T326" s="6" t="s">
        <v>1587</v>
      </c>
      <c r="U326" s="50"/>
      <c r="V326" s="6"/>
      <c r="W326" s="52"/>
      <c r="X326" s="6"/>
      <c r="Y326" s="6" t="s">
        <v>232</v>
      </c>
      <c r="Z326" s="8" t="s">
        <v>77</v>
      </c>
      <c r="AA326" s="6" t="s">
        <v>1588</v>
      </c>
      <c r="AB326" s="6" t="s">
        <v>80</v>
      </c>
      <c r="AC326" s="6" t="s">
        <v>80</v>
      </c>
      <c r="AD326" s="6" t="s">
        <v>81</v>
      </c>
      <c r="AE326" s="6"/>
      <c r="AF326" s="6">
        <v>-3</v>
      </c>
      <c r="AG326" s="6" t="s">
        <v>82</v>
      </c>
      <c r="AH326" s="6"/>
      <c r="AI326" s="6"/>
      <c r="AJ326" s="6"/>
      <c r="AK326" s="1"/>
      <c r="AL326"/>
      <c r="AM326" s="1">
        <v>1</v>
      </c>
      <c r="AN326" s="1" t="str">
        <f>VLOOKUP(S326,'breaks 2014'!$C$19:$H$317,3,FALSE)</f>
        <v>shouldbenobreak</v>
      </c>
      <c r="AO326" s="1"/>
      <c r="AP326" s="1"/>
      <c r="AQ326" s="6" t="s">
        <v>1589</v>
      </c>
      <c r="AR326" s="6" t="s">
        <v>143</v>
      </c>
      <c r="AS326" s="6"/>
      <c r="AT326" s="6"/>
      <c r="AU326" s="6"/>
      <c r="AV326" s="6"/>
      <c r="AW326" s="6"/>
      <c r="AX326" s="6"/>
      <c r="AY326" s="6"/>
      <c r="AZ326" t="s">
        <v>1589</v>
      </c>
      <c r="BA326" t="s">
        <v>84</v>
      </c>
      <c r="BB326" t="s">
        <v>1027</v>
      </c>
      <c r="BC326" t="s">
        <v>1590</v>
      </c>
      <c r="BD326" t="s">
        <v>1591</v>
      </c>
      <c r="BQ326" s="100"/>
    </row>
    <row r="327" spans="1:69" ht="11.25" customHeight="1" x14ac:dyDescent="0.2">
      <c r="A327" s="4" t="str">
        <f>LEFT(IndicatorsTable[[#This Row],[INDICATOR_CODE]],IF(ISERROR(FIND(".",IndicatorsTable[[#This Row],[INDICATOR_CODE]],6)),FIND(".",IndicatorsTable[[#This Row],[INDICATOR_CODE]]),FIND(".",IndicatorsTable[[#This Row],[INDICATOR_CODE]],6))-1)</f>
        <v>PA7.1</v>
      </c>
      <c r="B327" s="5" t="str">
        <f>RIGHT(IndicatorsTable[[#This Row],[INDICATOR_CODE]],LEN(IndicatorsTable[[#This Row],[INDICATOR_CODE]])-IF(ISERROR(FIND(".",IndicatorsTable[[#This Row],[INDICATOR_CODE]],6)),FIND(".",IndicatorsTable[[#This Row],[INDICATOR_CODE]]),FIND(".",IndicatorsTable[[#This Row],[INDICATOR_CODE]],6)))</f>
        <v>S1</v>
      </c>
      <c r="C327" s="5" t="str">
        <f>IF(LEFT(IndicatorsTable[[#This Row],[OS_NB_CODE]],1)="O","Overall",IF(LEFT(IndicatorsTable[[#This Row],[OS_NB_CODE]],1)="S","Subindicator",IF(IndicatorsTable[[#This Row],[IFMAIN]] ="Main","Main",IF(LEFT(IndicatorsTable[[#This Row],[OS_NB_CODE]],1)="C","Context",""))))</f>
        <v>Subindicator</v>
      </c>
      <c r="D327" s="6" t="s">
        <v>89</v>
      </c>
      <c r="E327" s="6" t="str">
        <f>IF(IndicatorsTable[[#This Row],[OS_NB_CODE]]="O1",VLOOKUP(IndicatorsTable[[#This Row],[POLICY_CODE]],Table7[#All],2,FALSE),"")</f>
        <v/>
      </c>
      <c r="F327" s="6" t="str">
        <f>IF(IndicatorsTable[[#This Row],[OS_NB_CODE]]="O1",VLOOKUP(IndicatorsTable[[#This Row],[POLICY_CODE]],Table7[#All],3,FALSE),"")</f>
        <v/>
      </c>
      <c r="G327" s="6" t="s">
        <v>1577</v>
      </c>
      <c r="H327" s="6" t="s">
        <v>847</v>
      </c>
      <c r="I327" s="6" t="str">
        <f>IndicatorsTable[[#This Row],[INDICATOR_CODE]]&amp;"."&amp;IndicatorsTable[[#This Row],[SUBPOLICY_CODE]]</f>
        <v>PA7.1.S1.Y55-64</v>
      </c>
      <c r="J327" s="6"/>
      <c r="K327" s="6"/>
      <c r="L327" s="7">
        <f t="shared" ref="L327:L390" si="11">L326+1</f>
        <v>326</v>
      </c>
      <c r="M327" s="6" t="s">
        <v>71</v>
      </c>
      <c r="N327" s="7">
        <f t="shared" ref="N327:N390" si="12">N326+1</f>
        <v>326</v>
      </c>
      <c r="O327" s="6">
        <v>6</v>
      </c>
      <c r="P327" s="6" t="s">
        <v>72</v>
      </c>
      <c r="Q327" s="6" t="s">
        <v>1592</v>
      </c>
      <c r="R327" s="6" t="s">
        <v>1571</v>
      </c>
      <c r="S327" s="6" t="s">
        <v>1593</v>
      </c>
      <c r="T327" s="6" t="s">
        <v>1593</v>
      </c>
      <c r="U327" s="50"/>
      <c r="V327" s="6"/>
      <c r="W327" s="52"/>
      <c r="X327" s="6"/>
      <c r="Y327" s="6" t="s">
        <v>232</v>
      </c>
      <c r="Z327" s="8" t="s">
        <v>77</v>
      </c>
      <c r="AA327" s="6" t="s">
        <v>1594</v>
      </c>
      <c r="AB327" s="6" t="s">
        <v>80</v>
      </c>
      <c r="AC327" s="6" t="s">
        <v>80</v>
      </c>
      <c r="AD327" s="6" t="s">
        <v>81</v>
      </c>
      <c r="AE327" s="6"/>
      <c r="AF327" s="6">
        <v>-3</v>
      </c>
      <c r="AG327" s="6" t="s">
        <v>82</v>
      </c>
      <c r="AH327" s="6"/>
      <c r="AI327" s="6"/>
      <c r="AJ327" s="6"/>
      <c r="AK327" s="1"/>
      <c r="AL327"/>
      <c r="AM327" s="1">
        <v>1</v>
      </c>
      <c r="AN327" s="1">
        <f>VLOOKUP(S327,'breaks 2014'!$C$19:$H$317,3,FALSE)</f>
        <v>0</v>
      </c>
      <c r="AO327" s="1"/>
      <c r="AP327" s="1"/>
      <c r="AQ327" s="6" t="s">
        <v>1595</v>
      </c>
      <c r="AR327" s="6" t="s">
        <v>143</v>
      </c>
      <c r="AS327" s="6"/>
      <c r="AT327" s="6"/>
      <c r="AU327" s="6"/>
      <c r="AV327" s="6"/>
      <c r="AW327" s="6"/>
      <c r="AX327" s="6"/>
      <c r="AY327" s="6"/>
      <c r="AZ327" t="s">
        <v>1595</v>
      </c>
      <c r="BA327" t="s">
        <v>84</v>
      </c>
      <c r="BB327" t="s">
        <v>1027</v>
      </c>
      <c r="BC327" t="s">
        <v>1596</v>
      </c>
      <c r="BD327" t="s">
        <v>1597</v>
      </c>
      <c r="BQ327" s="100"/>
    </row>
    <row r="328" spans="1:69" ht="11.25" customHeight="1" x14ac:dyDescent="0.2">
      <c r="A328" s="4" t="str">
        <f>LEFT(IndicatorsTable[[#This Row],[INDICATOR_CODE]],IF(ISERROR(FIND(".",IndicatorsTable[[#This Row],[INDICATOR_CODE]],6)),FIND(".",IndicatorsTable[[#This Row],[INDICATOR_CODE]]),FIND(".",IndicatorsTable[[#This Row],[INDICATOR_CODE]],6))-1)</f>
        <v>PA7.1</v>
      </c>
      <c r="B328" s="5" t="str">
        <f>RIGHT(IndicatorsTable[[#This Row],[INDICATOR_CODE]],LEN(IndicatorsTable[[#This Row],[INDICATOR_CODE]])-IF(ISERROR(FIND(".",IndicatorsTable[[#This Row],[INDICATOR_CODE]],6)),FIND(".",IndicatorsTable[[#This Row],[INDICATOR_CODE]]),FIND(".",IndicatorsTable[[#This Row],[INDICATOR_CODE]],6)))</f>
        <v>S2</v>
      </c>
      <c r="C328" s="5" t="str">
        <f>IF(LEFT(IndicatorsTable[[#This Row],[OS_NB_CODE]],1)="O","Overall",IF(LEFT(IndicatorsTable[[#This Row],[OS_NB_CODE]],1)="S","Subindicator",IF(IndicatorsTable[[#This Row],[IFMAIN]] ="Main","Main",IF(LEFT(IndicatorsTable[[#This Row],[OS_NB_CODE]],1)="C","Context",""))))</f>
        <v>Subindicator</v>
      </c>
      <c r="D328" s="6" t="s">
        <v>89</v>
      </c>
      <c r="E328" s="6" t="str">
        <f>IF(IndicatorsTable[[#This Row],[OS_NB_CODE]]="O1",VLOOKUP(IndicatorsTable[[#This Row],[POLICY_CODE]],Table7[#All],2,FALSE),"")</f>
        <v/>
      </c>
      <c r="F328" s="6" t="str">
        <f>IF(IndicatorsTable[[#This Row],[OS_NB_CODE]]="O1",VLOOKUP(IndicatorsTable[[#This Row],[POLICY_CODE]],Table7[#All],3,FALSE),"")</f>
        <v/>
      </c>
      <c r="G328" s="6" t="s">
        <v>1598</v>
      </c>
      <c r="H328" s="6" t="s">
        <v>99</v>
      </c>
      <c r="I328" s="6" t="str">
        <f>IndicatorsTable[[#This Row],[INDICATOR_CODE]]&amp;"."&amp;IndicatorsTable[[#This Row],[SUBPOLICY_CODE]]</f>
        <v>PA7.1.S2.F</v>
      </c>
      <c r="J328" s="6"/>
      <c r="K328" s="6"/>
      <c r="L328" s="7">
        <f t="shared" si="11"/>
        <v>327</v>
      </c>
      <c r="M328" s="6" t="s">
        <v>71</v>
      </c>
      <c r="N328" s="7">
        <f t="shared" si="12"/>
        <v>327</v>
      </c>
      <c r="O328" s="6">
        <v>6</v>
      </c>
      <c r="P328" s="6" t="s">
        <v>72</v>
      </c>
      <c r="Q328" s="6" t="s">
        <v>1599</v>
      </c>
      <c r="R328" s="6" t="s">
        <v>1600</v>
      </c>
      <c r="S328" s="6" t="s">
        <v>1601</v>
      </c>
      <c r="T328" s="6" t="s">
        <v>1602</v>
      </c>
      <c r="U328" s="50"/>
      <c r="V328" s="6"/>
      <c r="W328" s="52"/>
      <c r="X328" s="6"/>
      <c r="Y328" s="6" t="s">
        <v>232</v>
      </c>
      <c r="Z328" s="8" t="s">
        <v>77</v>
      </c>
      <c r="AA328" s="6" t="s">
        <v>1603</v>
      </c>
      <c r="AB328" s="6" t="s">
        <v>80</v>
      </c>
      <c r="AC328" s="6" t="s">
        <v>80</v>
      </c>
      <c r="AD328" s="6" t="s">
        <v>81</v>
      </c>
      <c r="AE328" s="6"/>
      <c r="AF328" s="6">
        <v>-3</v>
      </c>
      <c r="AG328" s="6" t="s">
        <v>82</v>
      </c>
      <c r="AH328" s="6"/>
      <c r="AI328" s="6"/>
      <c r="AJ328" s="6"/>
      <c r="AK328" s="1"/>
      <c r="AL328"/>
      <c r="AM328" s="1">
        <v>1</v>
      </c>
      <c r="AN328" s="1">
        <f>VLOOKUP(S328,'breaks 2014'!$C$19:$H$317,3,FALSE)</f>
        <v>0</v>
      </c>
      <c r="AO328" s="1" t="s">
        <v>1002</v>
      </c>
      <c r="AP328" s="1"/>
      <c r="AQ328" s="6" t="s">
        <v>1604</v>
      </c>
      <c r="AR328" s="6" t="s">
        <v>143</v>
      </c>
      <c r="AS328" s="6"/>
      <c r="AT328" s="6"/>
      <c r="AU328" s="6"/>
      <c r="AV328" s="6"/>
      <c r="AW328" s="6"/>
      <c r="AX328" s="6"/>
      <c r="AY328" s="6"/>
      <c r="AZ328" t="s">
        <v>1604</v>
      </c>
      <c r="BA328" t="s">
        <v>84</v>
      </c>
      <c r="BB328" t="s">
        <v>1027</v>
      </c>
      <c r="BC328" t="s">
        <v>1605</v>
      </c>
      <c r="BD328" t="s">
        <v>1606</v>
      </c>
      <c r="BQ328" s="100"/>
    </row>
    <row r="329" spans="1:69" ht="11.25" customHeight="1" x14ac:dyDescent="0.2">
      <c r="A329" s="4" t="str">
        <f>LEFT(IndicatorsTable[[#This Row],[INDICATOR_CODE]],IF(ISERROR(FIND(".",IndicatorsTable[[#This Row],[INDICATOR_CODE]],6)),FIND(".",IndicatorsTable[[#This Row],[INDICATOR_CODE]]),FIND(".",IndicatorsTable[[#This Row],[INDICATOR_CODE]],6))-1)</f>
        <v>PA7.1</v>
      </c>
      <c r="B329" s="5" t="str">
        <f>RIGHT(IndicatorsTable[[#This Row],[INDICATOR_CODE]],LEN(IndicatorsTable[[#This Row],[INDICATOR_CODE]])-IF(ISERROR(FIND(".",IndicatorsTable[[#This Row],[INDICATOR_CODE]],6)),FIND(".",IndicatorsTable[[#This Row],[INDICATOR_CODE]]),FIND(".",IndicatorsTable[[#This Row],[INDICATOR_CODE]],6)))</f>
        <v>S3</v>
      </c>
      <c r="C329" s="5" t="str">
        <f>IF(LEFT(IndicatorsTable[[#This Row],[OS_NB_CODE]],1)="O","Overall",IF(LEFT(IndicatorsTable[[#This Row],[OS_NB_CODE]],1)="S","Subindicator",IF(IndicatorsTable[[#This Row],[IFMAIN]] ="Main","Main",IF(LEFT(IndicatorsTable[[#This Row],[OS_NB_CODE]],1)="C","Context",""))))</f>
        <v>Subindicator</v>
      </c>
      <c r="D329" s="6" t="s">
        <v>89</v>
      </c>
      <c r="E329" s="6" t="str">
        <f>IF(IndicatorsTable[[#This Row],[OS_NB_CODE]]="O1",VLOOKUP(IndicatorsTable[[#This Row],[POLICY_CODE]],Table7[#All],2,FALSE),"")</f>
        <v/>
      </c>
      <c r="F329" s="6" t="str">
        <f>IF(IndicatorsTable[[#This Row],[OS_NB_CODE]]="O1",VLOOKUP(IndicatorsTable[[#This Row],[POLICY_CODE]],Table7[#All],3,FALSE),"")</f>
        <v/>
      </c>
      <c r="G329" s="6" t="s">
        <v>1607</v>
      </c>
      <c r="H329" s="6" t="s">
        <v>91</v>
      </c>
      <c r="I329" s="6" t="str">
        <f>IndicatorsTable[[#This Row],[INDICATOR_CODE]]&amp;"."&amp;IndicatorsTable[[#This Row],[SUBPOLICY_CODE]]</f>
        <v>PA7.1.S3.M</v>
      </c>
      <c r="J329" s="6"/>
      <c r="K329" s="6"/>
      <c r="L329" s="7">
        <f t="shared" si="11"/>
        <v>328</v>
      </c>
      <c r="M329" s="6" t="s">
        <v>71</v>
      </c>
      <c r="N329" s="7">
        <f t="shared" si="12"/>
        <v>328</v>
      </c>
      <c r="O329" s="6">
        <v>6</v>
      </c>
      <c r="P329" s="6" t="s">
        <v>72</v>
      </c>
      <c r="Q329" s="6" t="s">
        <v>1608</v>
      </c>
      <c r="R329" s="6"/>
      <c r="S329" s="6" t="s">
        <v>1609</v>
      </c>
      <c r="T329" s="6" t="s">
        <v>1609</v>
      </c>
      <c r="U329" s="50"/>
      <c r="V329" s="6"/>
      <c r="W329" s="52"/>
      <c r="X329" s="6"/>
      <c r="Y329" s="6" t="s">
        <v>232</v>
      </c>
      <c r="Z329" s="8" t="s">
        <v>77</v>
      </c>
      <c r="AA329" s="6" t="s">
        <v>1610</v>
      </c>
      <c r="AB329" s="6" t="s">
        <v>79</v>
      </c>
      <c r="AC329" s="6" t="s">
        <v>80</v>
      </c>
      <c r="AD329" s="6" t="s">
        <v>81</v>
      </c>
      <c r="AE329" s="6"/>
      <c r="AF329" s="6">
        <v>-3</v>
      </c>
      <c r="AG329" s="6" t="s">
        <v>82</v>
      </c>
      <c r="AH329" s="6"/>
      <c r="AI329" s="6"/>
      <c r="AJ329" s="6"/>
      <c r="AK329" s="1"/>
      <c r="AL329"/>
      <c r="AM329" s="1">
        <v>1</v>
      </c>
      <c r="AN329" s="1">
        <f>VLOOKUP(S329,'breaks 2014'!$C$19:$H$317,3,FALSE)</f>
        <v>0</v>
      </c>
      <c r="AO329" s="1"/>
      <c r="AP329" s="1"/>
      <c r="AQ329" s="6" t="s">
        <v>1611</v>
      </c>
      <c r="AR329" s="6" t="s">
        <v>84</v>
      </c>
      <c r="AS329" s="6" t="s">
        <v>970</v>
      </c>
      <c r="AT329" s="6" t="s">
        <v>98</v>
      </c>
      <c r="AU329" s="6" t="s">
        <v>1612</v>
      </c>
      <c r="AV329" s="6" t="s">
        <v>825</v>
      </c>
      <c r="AW329" s="6"/>
      <c r="AX329" s="6"/>
      <c r="AY329" s="6"/>
      <c r="BQ329" s="100"/>
    </row>
    <row r="330" spans="1:69" ht="11.25" customHeight="1" x14ac:dyDescent="0.2">
      <c r="A330" s="4" t="str">
        <f>LEFT(IndicatorsTable[[#This Row],[INDICATOR_CODE]],IF(ISERROR(FIND(".",IndicatorsTable[[#This Row],[INDICATOR_CODE]],6)),FIND(".",IndicatorsTable[[#This Row],[INDICATOR_CODE]]),FIND(".",IndicatorsTable[[#This Row],[INDICATOR_CODE]],6))-1)</f>
        <v>PA7.1</v>
      </c>
      <c r="B330" s="5" t="str">
        <f>RIGHT(IndicatorsTable[[#This Row],[INDICATOR_CODE]],LEN(IndicatorsTable[[#This Row],[INDICATOR_CODE]])-IF(ISERROR(FIND(".",IndicatorsTable[[#This Row],[INDICATOR_CODE]],6)),FIND(".",IndicatorsTable[[#This Row],[INDICATOR_CODE]]),FIND(".",IndicatorsTable[[#This Row],[INDICATOR_CODE]],6)))</f>
        <v>S3</v>
      </c>
      <c r="C330" s="5" t="str">
        <f>IF(LEFT(IndicatorsTable[[#This Row],[OS_NB_CODE]],1)="O","Overall",IF(LEFT(IndicatorsTable[[#This Row],[OS_NB_CODE]],1)="S","Subindicator",IF(IndicatorsTable[[#This Row],[IFMAIN]] ="Main","Main",IF(LEFT(IndicatorsTable[[#This Row],[OS_NB_CODE]],1)="C","Context",""))))</f>
        <v>Subindicator</v>
      </c>
      <c r="D330" s="6" t="s">
        <v>89</v>
      </c>
      <c r="E330" s="6" t="str">
        <f>IF(IndicatorsTable[[#This Row],[OS_NB_CODE]]="O1",VLOOKUP(IndicatorsTable[[#This Row],[POLICY_CODE]],Table7[#All],2,FALSE),"")</f>
        <v/>
      </c>
      <c r="F330" s="6" t="str">
        <f>IF(IndicatorsTable[[#This Row],[OS_NB_CODE]]="O1",VLOOKUP(IndicatorsTable[[#This Row],[POLICY_CODE]],Table7[#All],3,FALSE),"")</f>
        <v/>
      </c>
      <c r="G330" s="6" t="s">
        <v>1607</v>
      </c>
      <c r="H330" s="6" t="s">
        <v>99</v>
      </c>
      <c r="I330" s="6" t="str">
        <f>IndicatorsTable[[#This Row],[INDICATOR_CODE]]&amp;"."&amp;IndicatorsTable[[#This Row],[SUBPOLICY_CODE]]</f>
        <v>PA7.1.S3.F</v>
      </c>
      <c r="J330" s="6"/>
      <c r="K330" s="6"/>
      <c r="L330" s="7">
        <f t="shared" si="11"/>
        <v>329</v>
      </c>
      <c r="M330" s="6" t="s">
        <v>71</v>
      </c>
      <c r="N330" s="7">
        <f t="shared" si="12"/>
        <v>329</v>
      </c>
      <c r="O330" s="6">
        <v>6</v>
      </c>
      <c r="P330" s="6" t="s">
        <v>72</v>
      </c>
      <c r="Q330" s="6" t="s">
        <v>1613</v>
      </c>
      <c r="R330" s="6"/>
      <c r="S330" s="6" t="s">
        <v>1614</v>
      </c>
      <c r="T330" s="6" t="s">
        <v>1614</v>
      </c>
      <c r="U330" s="50"/>
      <c r="V330" s="6"/>
      <c r="W330" s="52"/>
      <c r="X330" s="6"/>
      <c r="Y330" s="6" t="s">
        <v>232</v>
      </c>
      <c r="Z330" s="8" t="s">
        <v>77</v>
      </c>
      <c r="AA330" s="6" t="s">
        <v>1615</v>
      </c>
      <c r="AB330" s="6" t="s">
        <v>79</v>
      </c>
      <c r="AC330" s="6" t="s">
        <v>80</v>
      </c>
      <c r="AD330" s="6" t="s">
        <v>81</v>
      </c>
      <c r="AE330" s="6"/>
      <c r="AF330" s="6">
        <v>-3</v>
      </c>
      <c r="AG330" s="6" t="s">
        <v>82</v>
      </c>
      <c r="AH330" s="6"/>
      <c r="AI330" s="6"/>
      <c r="AJ330" s="6"/>
      <c r="AK330" s="1"/>
      <c r="AL330"/>
      <c r="AM330" s="1">
        <v>1</v>
      </c>
      <c r="AN330" s="1">
        <f>VLOOKUP(S330,'breaks 2014'!$C$19:$H$317,3,FALSE)</f>
        <v>0</v>
      </c>
      <c r="AO330" s="1"/>
      <c r="AP330" s="1"/>
      <c r="AQ330" s="6" t="s">
        <v>1611</v>
      </c>
      <c r="AR330" s="6" t="s">
        <v>84</v>
      </c>
      <c r="AS330" s="6" t="s">
        <v>970</v>
      </c>
      <c r="AT330" s="6" t="s">
        <v>104</v>
      </c>
      <c r="AU330" s="6" t="s">
        <v>1612</v>
      </c>
      <c r="AV330" s="6" t="s">
        <v>825</v>
      </c>
      <c r="AW330" s="6"/>
      <c r="AX330" s="6"/>
      <c r="AY330" s="6"/>
      <c r="BQ330" s="100"/>
    </row>
    <row r="331" spans="1:69" ht="11.25" customHeight="1" x14ac:dyDescent="0.2">
      <c r="A331" s="4" t="str">
        <f>LEFT(IndicatorsTable[[#This Row],[INDICATOR_CODE]],IF(ISERROR(FIND(".",IndicatorsTable[[#This Row],[INDICATOR_CODE]],6)),FIND(".",IndicatorsTable[[#This Row],[INDICATOR_CODE]]),FIND(".",IndicatorsTable[[#This Row],[INDICATOR_CODE]],6))-1)</f>
        <v>PA7.1</v>
      </c>
      <c r="B331" s="5" t="str">
        <f>RIGHT(IndicatorsTable[[#This Row],[INDICATOR_CODE]],LEN(IndicatorsTable[[#This Row],[INDICATOR_CODE]])-IF(ISERROR(FIND(".",IndicatorsTable[[#This Row],[INDICATOR_CODE]],6)),FIND(".",IndicatorsTable[[#This Row],[INDICATOR_CODE]]),FIND(".",IndicatorsTable[[#This Row],[INDICATOR_CODE]],6)))</f>
        <v>S4</v>
      </c>
      <c r="C331" s="5" t="str">
        <f>IF(LEFT(IndicatorsTable[[#This Row],[OS_NB_CODE]],1)="O","Overall",IF(LEFT(IndicatorsTable[[#This Row],[OS_NB_CODE]],1)="S","Subindicator",IF(IndicatorsTable[[#This Row],[IFMAIN]] ="Main","Main",IF(LEFT(IndicatorsTable[[#This Row],[OS_NB_CODE]],1)="C","Context",""))))</f>
        <v>Subindicator</v>
      </c>
      <c r="D331" s="6" t="s">
        <v>89</v>
      </c>
      <c r="E331" s="6" t="str">
        <f>IF(IndicatorsTable[[#This Row],[OS_NB_CODE]]="O1",VLOOKUP(IndicatorsTable[[#This Row],[POLICY_CODE]],Table7[#All],2,FALSE),"")</f>
        <v/>
      </c>
      <c r="F331" s="6" t="str">
        <f>IF(IndicatorsTable[[#This Row],[OS_NB_CODE]]="O1",VLOOKUP(IndicatorsTable[[#This Row],[POLICY_CODE]],Table7[#All],3,FALSE),"")</f>
        <v/>
      </c>
      <c r="G331" s="6" t="s">
        <v>1616</v>
      </c>
      <c r="H331" s="6"/>
      <c r="I331" s="6" t="str">
        <f>IndicatorsTable[[#This Row],[INDICATOR_CODE]]&amp;"."&amp;IndicatorsTable[[#This Row],[SUBPOLICY_CODE]]</f>
        <v>PA7.1.S4.</v>
      </c>
      <c r="J331" s="6"/>
      <c r="K331" s="6"/>
      <c r="L331" s="7">
        <f t="shared" si="11"/>
        <v>330</v>
      </c>
      <c r="M331" s="6" t="s">
        <v>71</v>
      </c>
      <c r="N331" s="7">
        <f t="shared" si="12"/>
        <v>330</v>
      </c>
      <c r="O331" s="6">
        <v>6</v>
      </c>
      <c r="P331" s="6" t="s">
        <v>72</v>
      </c>
      <c r="Q331" s="6" t="s">
        <v>1617</v>
      </c>
      <c r="R331" s="6"/>
      <c r="S331" s="6" t="s">
        <v>1267</v>
      </c>
      <c r="T331" s="6" t="s">
        <v>1268</v>
      </c>
      <c r="U331" s="50"/>
      <c r="V331" s="6"/>
      <c r="W331" s="52"/>
      <c r="X331" s="6"/>
      <c r="Y331" s="6" t="s">
        <v>232</v>
      </c>
      <c r="Z331" s="8" t="s">
        <v>77</v>
      </c>
      <c r="AA331" s="6" t="s">
        <v>205</v>
      </c>
      <c r="AB331" s="6" t="s">
        <v>79</v>
      </c>
      <c r="AC331" s="6" t="s">
        <v>80</v>
      </c>
      <c r="AD331" s="6" t="s">
        <v>81</v>
      </c>
      <c r="AE331" s="6"/>
      <c r="AF331" s="6">
        <v>-3</v>
      </c>
      <c r="AG331" s="6" t="s">
        <v>82</v>
      </c>
      <c r="AH331" s="6"/>
      <c r="AI331" s="6"/>
      <c r="AJ331" s="6"/>
      <c r="AK331" s="1"/>
      <c r="AL331"/>
      <c r="AM331" s="1">
        <v>1</v>
      </c>
      <c r="AN331" s="1">
        <f>VLOOKUP(S331,'breaks 2014'!$C$19:$H$317,3,FALSE)</f>
        <v>0</v>
      </c>
      <c r="AO331" s="1" t="s">
        <v>1002</v>
      </c>
      <c r="AP331" s="1"/>
      <c r="AQ331" s="6" t="s">
        <v>1249</v>
      </c>
      <c r="AR331" s="6" t="s">
        <v>143</v>
      </c>
      <c r="AS331" s="6" t="s">
        <v>153</v>
      </c>
      <c r="AT331" s="6" t="s">
        <v>104</v>
      </c>
      <c r="AU331" s="6" t="s">
        <v>1250</v>
      </c>
      <c r="AV331" s="6"/>
      <c r="AW331" s="6"/>
      <c r="AX331" s="6"/>
      <c r="AY331" s="6"/>
      <c r="BQ331" s="100"/>
    </row>
    <row r="332" spans="1:69" ht="11.25" customHeight="1" x14ac:dyDescent="0.2">
      <c r="A332" s="4" t="str">
        <f>LEFT(IndicatorsTable[[#This Row],[INDICATOR_CODE]],IF(ISERROR(FIND(".",IndicatorsTable[[#This Row],[INDICATOR_CODE]],6)),FIND(".",IndicatorsTable[[#This Row],[INDICATOR_CODE]]),FIND(".",IndicatorsTable[[#This Row],[INDICATOR_CODE]],6))-1)</f>
        <v>PA7.1</v>
      </c>
      <c r="B332" s="5" t="str">
        <f>RIGHT(IndicatorsTable[[#This Row],[INDICATOR_CODE]],LEN(IndicatorsTable[[#This Row],[INDICATOR_CODE]])-IF(ISERROR(FIND(".",IndicatorsTable[[#This Row],[INDICATOR_CODE]],6)),FIND(".",IndicatorsTable[[#This Row],[INDICATOR_CODE]]),FIND(".",IndicatorsTable[[#This Row],[INDICATOR_CODE]],6)))</f>
        <v>S5</v>
      </c>
      <c r="C332" s="5" t="str">
        <f>IF(LEFT(IndicatorsTable[[#This Row],[OS_NB_CODE]],1)="O","Overall",IF(LEFT(IndicatorsTable[[#This Row],[OS_NB_CODE]],1)="S","Subindicator",IF(IndicatorsTable[[#This Row],[IFMAIN]] ="Main","Main",IF(LEFT(IndicatorsTable[[#This Row],[OS_NB_CODE]],1)="C","Context",""))))</f>
        <v>Subindicator</v>
      </c>
      <c r="D332" s="6" t="s">
        <v>89</v>
      </c>
      <c r="E332" s="6" t="str">
        <f>IF(IndicatorsTable[[#This Row],[OS_NB_CODE]]="O1",VLOOKUP(IndicatorsTable[[#This Row],[POLICY_CODE]],Table7[#All],2,FALSE),"")</f>
        <v/>
      </c>
      <c r="F332" s="6" t="str">
        <f>IF(IndicatorsTable[[#This Row],[OS_NB_CODE]]="O1",VLOOKUP(IndicatorsTable[[#This Row],[POLICY_CODE]],Table7[#All],3,FALSE),"")</f>
        <v/>
      </c>
      <c r="G332" s="6" t="s">
        <v>1618</v>
      </c>
      <c r="H332" s="6"/>
      <c r="I332" s="6" t="str">
        <f>IndicatorsTable[[#This Row],[INDICATOR_CODE]]&amp;"."&amp;IndicatorsTable[[#This Row],[SUBPOLICY_CODE]]</f>
        <v>PA7.1.S5.</v>
      </c>
      <c r="J332" s="6"/>
      <c r="K332" s="6"/>
      <c r="L332" s="7">
        <f t="shared" si="11"/>
        <v>331</v>
      </c>
      <c r="M332" s="6" t="s">
        <v>71</v>
      </c>
      <c r="N332" s="7">
        <f t="shared" si="12"/>
        <v>331</v>
      </c>
      <c r="O332" s="6">
        <v>6</v>
      </c>
      <c r="P332" s="6" t="s">
        <v>72</v>
      </c>
      <c r="Q332" s="6" t="s">
        <v>1229</v>
      </c>
      <c r="R332" s="6"/>
      <c r="S332" s="6" t="s">
        <v>1230</v>
      </c>
      <c r="T332" s="6" t="s">
        <v>1231</v>
      </c>
      <c r="U332" s="50"/>
      <c r="V332" s="6"/>
      <c r="W332" s="52"/>
      <c r="X332" s="6"/>
      <c r="Y332" s="6" t="s">
        <v>232</v>
      </c>
      <c r="Z332" s="8" t="s">
        <v>77</v>
      </c>
      <c r="AA332" s="6" t="s">
        <v>1619</v>
      </c>
      <c r="AB332" s="6" t="s">
        <v>79</v>
      </c>
      <c r="AC332" s="6" t="s">
        <v>80</v>
      </c>
      <c r="AD332" s="6" t="s">
        <v>81</v>
      </c>
      <c r="AE332" s="6"/>
      <c r="AF332" s="6">
        <v>-3</v>
      </c>
      <c r="AG332" s="6" t="s">
        <v>1136</v>
      </c>
      <c r="AH332" s="6"/>
      <c r="AI332" s="6"/>
      <c r="AJ332" s="6"/>
      <c r="AK332" s="1"/>
      <c r="AL332"/>
      <c r="AM332" s="1">
        <v>1</v>
      </c>
      <c r="AN332" s="1" t="e">
        <f>VLOOKUP(S332,'breaks 2014'!$C$19:$H$317,3,FALSE)</f>
        <v>#N/A</v>
      </c>
      <c r="AO332" s="1"/>
      <c r="AP332" s="1"/>
      <c r="AQ332" s="6" t="s">
        <v>1233</v>
      </c>
      <c r="AR332" s="6" t="s">
        <v>143</v>
      </c>
      <c r="AS332" s="6" t="s">
        <v>1234</v>
      </c>
      <c r="AT332" s="6"/>
      <c r="AU332" s="6"/>
      <c r="AV332" s="6"/>
      <c r="AW332" s="6"/>
      <c r="AX332" s="6"/>
      <c r="AY332" s="6"/>
      <c r="BQ332" s="100"/>
    </row>
    <row r="333" spans="1:69" ht="11.25" customHeight="1" x14ac:dyDescent="0.2">
      <c r="A333" s="4" t="str">
        <f>LEFT(IndicatorsTable[[#This Row],[INDICATOR_CODE]],IF(ISERROR(FIND(".",IndicatorsTable[[#This Row],[INDICATOR_CODE]],6)),FIND(".",IndicatorsTable[[#This Row],[INDICATOR_CODE]]),FIND(".",IndicatorsTable[[#This Row],[INDICATOR_CODE]],6))-1)</f>
        <v>PA7.1</v>
      </c>
      <c r="B333" s="5" t="str">
        <f>RIGHT(IndicatorsTable[[#This Row],[INDICATOR_CODE]],LEN(IndicatorsTable[[#This Row],[INDICATOR_CODE]])-IF(ISERROR(FIND(".",IndicatorsTable[[#This Row],[INDICATOR_CODE]],6)),FIND(".",IndicatorsTable[[#This Row],[INDICATOR_CODE]]),FIND(".",IndicatorsTable[[#This Row],[INDICATOR_CODE]],6)))</f>
        <v>S6</v>
      </c>
      <c r="C333" s="5" t="str">
        <f>IF(LEFT(IndicatorsTable[[#This Row],[OS_NB_CODE]],1)="O","Overall",IF(LEFT(IndicatorsTable[[#This Row],[OS_NB_CODE]],1)="S","Subindicator",IF(IndicatorsTable[[#This Row],[IFMAIN]] ="Main","Main",IF(LEFT(IndicatorsTable[[#This Row],[OS_NB_CODE]],1)="C","Context",""))))</f>
        <v>Subindicator</v>
      </c>
      <c r="D333" s="6" t="s">
        <v>89</v>
      </c>
      <c r="E333" s="6" t="str">
        <f>IF(IndicatorsTable[[#This Row],[OS_NB_CODE]]="O1",VLOOKUP(IndicatorsTable[[#This Row],[POLICY_CODE]],Table7[#All],2,FALSE),"")</f>
        <v/>
      </c>
      <c r="F333" s="6" t="str">
        <f>IF(IndicatorsTable[[#This Row],[OS_NB_CODE]]="O1",VLOOKUP(IndicatorsTable[[#This Row],[POLICY_CODE]],Table7[#All],3,FALSE),"")</f>
        <v/>
      </c>
      <c r="G333" s="6" t="s">
        <v>1620</v>
      </c>
      <c r="H333" s="6"/>
      <c r="I333" s="6" t="str">
        <f>IndicatorsTable[[#This Row],[INDICATOR_CODE]]&amp;"."&amp;IndicatorsTable[[#This Row],[SUBPOLICY_CODE]]</f>
        <v>PA7.1.S6.</v>
      </c>
      <c r="J333" s="6"/>
      <c r="K333" s="6"/>
      <c r="L333" s="7">
        <f t="shared" si="11"/>
        <v>332</v>
      </c>
      <c r="M333" s="6" t="s">
        <v>71</v>
      </c>
      <c r="N333" s="7">
        <f t="shared" si="12"/>
        <v>332</v>
      </c>
      <c r="O333" s="6">
        <v>6</v>
      </c>
      <c r="P333" s="6" t="s">
        <v>72</v>
      </c>
      <c r="Q333" s="6" t="s">
        <v>1621</v>
      </c>
      <c r="R333" s="6" t="s">
        <v>1622</v>
      </c>
      <c r="S333" s="6" t="s">
        <v>1623</v>
      </c>
      <c r="T333" s="6" t="s">
        <v>1623</v>
      </c>
      <c r="U333" s="50"/>
      <c r="V333" s="6"/>
      <c r="W333" s="52"/>
      <c r="X333" s="6"/>
      <c r="Y333" s="6" t="s">
        <v>232</v>
      </c>
      <c r="Z333" s="8" t="s">
        <v>77</v>
      </c>
      <c r="AA333" s="6" t="s">
        <v>1624</v>
      </c>
      <c r="AB333" s="6" t="s">
        <v>80</v>
      </c>
      <c r="AC333" s="6" t="s">
        <v>80</v>
      </c>
      <c r="AD333" s="6" t="s">
        <v>81</v>
      </c>
      <c r="AE333" s="6"/>
      <c r="AF333" s="6">
        <v>-3</v>
      </c>
      <c r="AG333" s="6" t="s">
        <v>82</v>
      </c>
      <c r="AH333" s="6"/>
      <c r="AI333" s="6"/>
      <c r="AJ333" s="6"/>
      <c r="AK333" s="1"/>
      <c r="AL333"/>
      <c r="AM333" s="1">
        <v>1</v>
      </c>
      <c r="AN333" s="1" t="e">
        <f>VLOOKUP(S333,'breaks 2014'!$C$19:$H$317,3,FALSE)</f>
        <v>#N/A</v>
      </c>
      <c r="AO333" s="1"/>
      <c r="AP333" s="1"/>
      <c r="AQ333" s="6" t="s">
        <v>1625</v>
      </c>
      <c r="AR333" s="6" t="s">
        <v>84</v>
      </c>
      <c r="AS333" s="6"/>
      <c r="AT333" s="6"/>
      <c r="AU333" s="6"/>
      <c r="AV333" s="6"/>
      <c r="AW333" s="6"/>
      <c r="AX333" s="6"/>
      <c r="AY333" s="6"/>
      <c r="BQ333" s="100"/>
    </row>
    <row r="334" spans="1:69" ht="11.25" customHeight="1" x14ac:dyDescent="0.2">
      <c r="A334" s="4" t="str">
        <f>LEFT(IndicatorsTable[[#This Row],[INDICATOR_CODE]],IF(ISERROR(FIND(".",IndicatorsTable[[#This Row],[INDICATOR_CODE]],6)),FIND(".",IndicatorsTable[[#This Row],[INDICATOR_CODE]]),FIND(".",IndicatorsTable[[#This Row],[INDICATOR_CODE]],6))-1)</f>
        <v>PA7.1</v>
      </c>
      <c r="B334" s="5" t="str">
        <f>RIGHT(IndicatorsTable[[#This Row],[INDICATOR_CODE]],LEN(IndicatorsTable[[#This Row],[INDICATOR_CODE]])-IF(ISERROR(FIND(".",IndicatorsTable[[#This Row],[INDICATOR_CODE]],6)),FIND(".",IndicatorsTable[[#This Row],[INDICATOR_CODE]]),FIND(".",IndicatorsTable[[#This Row],[INDICATOR_CODE]],6)))</f>
        <v>C1</v>
      </c>
      <c r="C334" s="5" t="str">
        <f>IF(LEFT(IndicatorsTable[[#This Row],[OS_NB_CODE]],1)="O","Overall",IF(LEFT(IndicatorsTable[[#This Row],[OS_NB_CODE]],1)="S","Subindicator",IF(IndicatorsTable[[#This Row],[IFMAIN]] ="Main","Main",IF(LEFT(IndicatorsTable[[#This Row],[OS_NB_CODE]],1)="C","Context",""))))</f>
        <v>Context</v>
      </c>
      <c r="D334" s="6" t="s">
        <v>89</v>
      </c>
      <c r="E334" s="6" t="str">
        <f>IF(IndicatorsTable[[#This Row],[OS_NB_CODE]]="O1",VLOOKUP(IndicatorsTable[[#This Row],[POLICY_CODE]],Table7[#All],2,FALSE),"")</f>
        <v/>
      </c>
      <c r="F334" s="6" t="str">
        <f>IF(IndicatorsTable[[#This Row],[OS_NB_CODE]]="O1",VLOOKUP(IndicatorsTable[[#This Row],[POLICY_CODE]],Table7[#All],3,FALSE),"")</f>
        <v/>
      </c>
      <c r="G334" s="6" t="s">
        <v>1626</v>
      </c>
      <c r="H334" s="6"/>
      <c r="I334" s="6" t="str">
        <f>IndicatorsTable[[#This Row],[INDICATOR_CODE]]&amp;"."&amp;IndicatorsTable[[#This Row],[SUBPOLICY_CODE]]</f>
        <v>PA7.1.C1.</v>
      </c>
      <c r="J334" s="6"/>
      <c r="K334" s="6"/>
      <c r="L334" s="7">
        <f t="shared" si="11"/>
        <v>333</v>
      </c>
      <c r="M334" s="6" t="s">
        <v>71</v>
      </c>
      <c r="N334" s="7">
        <f t="shared" si="12"/>
        <v>333</v>
      </c>
      <c r="O334" s="6">
        <v>6</v>
      </c>
      <c r="P334" s="6" t="s">
        <v>72</v>
      </c>
      <c r="Q334" s="6" t="s">
        <v>1627</v>
      </c>
      <c r="R334" s="6" t="s">
        <v>1628</v>
      </c>
      <c r="S334" s="6" t="s">
        <v>1627</v>
      </c>
      <c r="T334" s="6" t="s">
        <v>1627</v>
      </c>
      <c r="U334" s="50"/>
      <c r="V334" s="6"/>
      <c r="W334" s="52"/>
      <c r="X334" s="6"/>
      <c r="Y334" s="6"/>
      <c r="Z334" s="8" t="s">
        <v>77</v>
      </c>
      <c r="AA334" s="6" t="s">
        <v>1629</v>
      </c>
      <c r="AB334" s="6" t="s">
        <v>80</v>
      </c>
      <c r="AC334" s="6" t="s">
        <v>80</v>
      </c>
      <c r="AD334" s="6" t="s">
        <v>81</v>
      </c>
      <c r="AE334" s="6"/>
      <c r="AF334" s="6"/>
      <c r="AG334" s="6" t="s">
        <v>82</v>
      </c>
      <c r="AH334" s="6"/>
      <c r="AI334" s="6"/>
      <c r="AJ334" s="6"/>
      <c r="AK334" s="1"/>
      <c r="AL334"/>
      <c r="AM334" s="1">
        <v>1</v>
      </c>
      <c r="AN334" s="1">
        <f>VLOOKUP(S334,'breaks 2014'!$C$19:$H$317,3,FALSE)</f>
        <v>0</v>
      </c>
      <c r="AO334" s="1"/>
      <c r="AP334" s="1"/>
      <c r="AQ334" s="6" t="s">
        <v>1630</v>
      </c>
      <c r="AR334" s="6" t="s">
        <v>143</v>
      </c>
      <c r="AS334" s="6"/>
      <c r="AT334" s="6"/>
      <c r="AU334" s="6"/>
      <c r="AV334" s="6"/>
      <c r="AW334" s="6"/>
      <c r="AX334" s="6"/>
      <c r="AY334" s="6"/>
      <c r="AZ334" t="s">
        <v>1630</v>
      </c>
      <c r="BA334" t="s">
        <v>84</v>
      </c>
      <c r="BB334" t="s">
        <v>1027</v>
      </c>
      <c r="BC334" t="s">
        <v>1631</v>
      </c>
      <c r="BD334" t="s">
        <v>1632</v>
      </c>
      <c r="BQ334" s="100"/>
    </row>
    <row r="335" spans="1:69" ht="11.25" customHeight="1" x14ac:dyDescent="0.2">
      <c r="A335" s="4" t="str">
        <f>LEFT(IndicatorsTable[[#This Row],[INDICATOR_CODE]],IF(ISERROR(FIND(".",IndicatorsTable[[#This Row],[INDICATOR_CODE]],6)),FIND(".",IndicatorsTable[[#This Row],[INDICATOR_CODE]]),FIND(".",IndicatorsTable[[#This Row],[INDICATOR_CODE]],6))-1)</f>
        <v>PA7.1</v>
      </c>
      <c r="B335" s="5" t="str">
        <f>RIGHT(IndicatorsTable[[#This Row],[INDICATOR_CODE]],LEN(IndicatorsTable[[#This Row],[INDICATOR_CODE]])-IF(ISERROR(FIND(".",IndicatorsTable[[#This Row],[INDICATOR_CODE]],6)),FIND(".",IndicatorsTable[[#This Row],[INDICATOR_CODE]]),FIND(".",IndicatorsTable[[#This Row],[INDICATOR_CODE]],6)))</f>
        <v>C2</v>
      </c>
      <c r="C335" s="5" t="str">
        <f>IF(LEFT(IndicatorsTable[[#This Row],[OS_NB_CODE]],1)="O","Overall",IF(LEFT(IndicatorsTable[[#This Row],[OS_NB_CODE]],1)="S","Subindicator",IF(IndicatorsTable[[#This Row],[IFMAIN]] ="Main","Main",IF(LEFT(IndicatorsTable[[#This Row],[OS_NB_CODE]],1)="C","Context",""))))</f>
        <v>Context</v>
      </c>
      <c r="D335" s="6" t="s">
        <v>774</v>
      </c>
      <c r="E335" s="6" t="str">
        <f>IF(IndicatorsTable[[#This Row],[OS_NB_CODE]]="O1",VLOOKUP(IndicatorsTable[[#This Row],[POLICY_CODE]],Table7[#All],2,FALSE),"")</f>
        <v/>
      </c>
      <c r="F335" s="6" t="str">
        <f>IF(IndicatorsTable[[#This Row],[OS_NB_CODE]]="O1",VLOOKUP(IndicatorsTable[[#This Row],[POLICY_CODE]],Table7[#All],3,FALSE),"")</f>
        <v/>
      </c>
      <c r="G335" s="6" t="s">
        <v>1633</v>
      </c>
      <c r="H335" s="6"/>
      <c r="I335" s="6" t="str">
        <f>IndicatorsTable[[#This Row],[INDICATOR_CODE]]&amp;"."&amp;IndicatorsTable[[#This Row],[SUBPOLICY_CODE]]</f>
        <v>PA7.1.C2.</v>
      </c>
      <c r="J335" s="6"/>
      <c r="K335" s="6"/>
      <c r="L335" s="7">
        <f t="shared" si="11"/>
        <v>334</v>
      </c>
      <c r="M335" s="6" t="s">
        <v>71</v>
      </c>
      <c r="N335" s="7">
        <f t="shared" si="12"/>
        <v>334</v>
      </c>
      <c r="O335" s="6">
        <v>6</v>
      </c>
      <c r="P335" s="6" t="s">
        <v>72</v>
      </c>
      <c r="Q335" s="6" t="s">
        <v>1276</v>
      </c>
      <c r="R335" s="6"/>
      <c r="S335" s="6" t="s">
        <v>1634</v>
      </c>
      <c r="T335" s="6" t="s">
        <v>1634</v>
      </c>
      <c r="U335" s="50"/>
      <c r="V335" s="6"/>
      <c r="W335" s="52"/>
      <c r="X335" s="6"/>
      <c r="Y335" s="6" t="s">
        <v>77</v>
      </c>
      <c r="Z335" s="8" t="s">
        <v>232</v>
      </c>
      <c r="AA335" s="6" t="s">
        <v>1278</v>
      </c>
      <c r="AB335" s="6" t="s">
        <v>79</v>
      </c>
      <c r="AC335" s="6" t="s">
        <v>80</v>
      </c>
      <c r="AD335" s="6" t="s">
        <v>81</v>
      </c>
      <c r="AE335" s="6"/>
      <c r="AF335" s="6"/>
      <c r="AG335" s="6" t="s">
        <v>629</v>
      </c>
      <c r="AH335" s="6">
        <v>-1</v>
      </c>
      <c r="AI335" s="6"/>
      <c r="AJ335" s="6"/>
      <c r="AK335" s="1"/>
      <c r="AM335" s="1">
        <v>1</v>
      </c>
      <c r="AN335" s="1" t="e">
        <f>VLOOKUP(S335,'breaks 2014'!$C$19:$H$317,3,FALSE)</f>
        <v>#N/A</v>
      </c>
      <c r="AO335" s="1"/>
      <c r="AP335" s="1"/>
      <c r="AQ335" s="6" t="s">
        <v>1279</v>
      </c>
      <c r="AR335" s="6" t="s">
        <v>143</v>
      </c>
      <c r="AS335" s="6"/>
      <c r="AT335" s="6"/>
      <c r="AU335" s="6"/>
      <c r="AV335" s="6"/>
      <c r="AW335" s="6"/>
      <c r="AX335" s="6"/>
      <c r="AY335" s="6"/>
      <c r="AZ335" t="s">
        <v>1279</v>
      </c>
      <c r="BA335" t="s">
        <v>84</v>
      </c>
      <c r="BB335" t="s">
        <v>631</v>
      </c>
      <c r="BC335" t="s">
        <v>1280</v>
      </c>
      <c r="BD335" t="s">
        <v>1281</v>
      </c>
      <c r="BQ335" s="100"/>
    </row>
    <row r="336" spans="1:69" ht="11.25" customHeight="1" x14ac:dyDescent="0.2">
      <c r="A336" s="4" t="str">
        <f>LEFT(IndicatorsTable[[#This Row],[INDICATOR_CODE]],IF(ISERROR(FIND(".",IndicatorsTable[[#This Row],[INDICATOR_CODE]],6)),FIND(".",IndicatorsTable[[#This Row],[INDICATOR_CODE]]),FIND(".",IndicatorsTable[[#This Row],[INDICATOR_CODE]],6))-1)</f>
        <v>PA7.1</v>
      </c>
      <c r="B336" s="5" t="str">
        <f>RIGHT(IndicatorsTable[[#This Row],[INDICATOR_CODE]],LEN(IndicatorsTable[[#This Row],[INDICATOR_CODE]])-IF(ISERROR(FIND(".",IndicatorsTable[[#This Row],[INDICATOR_CODE]],6)),FIND(".",IndicatorsTable[[#This Row],[INDICATOR_CODE]]),FIND(".",IndicatorsTable[[#This Row],[INDICATOR_CODE]],6)))</f>
        <v>C3</v>
      </c>
      <c r="C336" s="5" t="str">
        <f>IF(LEFT(IndicatorsTable[[#This Row],[OS_NB_CODE]],1)="O","Overall",IF(LEFT(IndicatorsTable[[#This Row],[OS_NB_CODE]],1)="S","Subindicator",IF(IndicatorsTable[[#This Row],[IFMAIN]] ="Main","Main",IF(LEFT(IndicatorsTable[[#This Row],[OS_NB_CODE]],1)="C","Context",""))))</f>
        <v>Context</v>
      </c>
      <c r="D336" s="6" t="s">
        <v>774</v>
      </c>
      <c r="E336" s="6" t="str">
        <f>IF(IndicatorsTable[[#This Row],[OS_NB_CODE]]="O1",VLOOKUP(IndicatorsTable[[#This Row],[POLICY_CODE]],Table7[#All],2,FALSE),"")</f>
        <v/>
      </c>
      <c r="F336" s="6" t="str">
        <f>IF(IndicatorsTable[[#This Row],[OS_NB_CODE]]="O1",VLOOKUP(IndicatorsTable[[#This Row],[POLICY_CODE]],Table7[#All],3,FALSE),"")</f>
        <v/>
      </c>
      <c r="G336" s="6" t="s">
        <v>1635</v>
      </c>
      <c r="H336" s="6"/>
      <c r="I336" s="6" t="str">
        <f>IndicatorsTable[[#This Row],[INDICATOR_CODE]]&amp;"."&amp;IndicatorsTable[[#This Row],[SUBPOLICY_CODE]]</f>
        <v>PA7.1.C3.</v>
      </c>
      <c r="J336" s="6"/>
      <c r="K336" s="6"/>
      <c r="L336" s="7">
        <f t="shared" si="11"/>
        <v>335</v>
      </c>
      <c r="M336" s="6"/>
      <c r="N336" s="7">
        <f t="shared" si="12"/>
        <v>335</v>
      </c>
      <c r="O336" s="6">
        <v>6</v>
      </c>
      <c r="P336" s="6"/>
      <c r="Q336" s="6" t="s">
        <v>1340</v>
      </c>
      <c r="R336" s="6"/>
      <c r="S336" s="6"/>
      <c r="T336" s="6"/>
      <c r="U336" s="50"/>
      <c r="V336" s="6"/>
      <c r="W336" s="52"/>
      <c r="X336" s="6"/>
      <c r="Y336" s="6"/>
      <c r="Z336" s="8" t="s">
        <v>77</v>
      </c>
      <c r="AA336" s="6"/>
      <c r="AB336" s="6"/>
      <c r="AC336" s="6"/>
      <c r="AD336" s="6"/>
      <c r="AE336" s="6"/>
      <c r="AF336" s="6"/>
      <c r="AG336" s="6" t="s">
        <v>1089</v>
      </c>
      <c r="AH336" s="6"/>
      <c r="AI336" s="6"/>
      <c r="AJ336" s="6"/>
      <c r="AK336" s="1"/>
      <c r="AL336"/>
      <c r="AM336" s="1">
        <v>1</v>
      </c>
      <c r="AN336" s="1" t="e">
        <f>VLOOKUP(S336,'breaks 2014'!$C$19:$H$317,3,FALSE)</f>
        <v>#N/A</v>
      </c>
      <c r="AO336" s="1"/>
      <c r="AP336" s="1"/>
      <c r="AQ336" s="6"/>
      <c r="AR336" s="6"/>
      <c r="AS336" s="6"/>
      <c r="AT336" s="6"/>
      <c r="AU336" s="6"/>
      <c r="AV336" s="6"/>
      <c r="AW336" s="6"/>
      <c r="AX336" s="6"/>
      <c r="AY336" s="6"/>
      <c r="BQ336" s="100"/>
    </row>
    <row r="337" spans="1:69" ht="11.25" customHeight="1" x14ac:dyDescent="0.2">
      <c r="A337" s="4" t="str">
        <f>LEFT(IndicatorsTable[[#This Row],[INDICATOR_CODE]],IF(ISERROR(FIND(".",IndicatorsTable[[#This Row],[INDICATOR_CODE]],6)),FIND(".",IndicatorsTable[[#This Row],[INDICATOR_CODE]]),FIND(".",IndicatorsTable[[#This Row],[INDICATOR_CODE]],6))-1)</f>
        <v>PA7.1</v>
      </c>
      <c r="B337" s="5" t="str">
        <f>RIGHT(IndicatorsTable[[#This Row],[INDICATOR_CODE]],LEN(IndicatorsTable[[#This Row],[INDICATOR_CODE]])-IF(ISERROR(FIND(".",IndicatorsTable[[#This Row],[INDICATOR_CODE]],6)),FIND(".",IndicatorsTable[[#This Row],[INDICATOR_CODE]]),FIND(".",IndicatorsTable[[#This Row],[INDICATOR_CODE]],6)))</f>
        <v>C4</v>
      </c>
      <c r="C337" s="5" t="str">
        <f>IF(LEFT(IndicatorsTable[[#This Row],[OS_NB_CODE]],1)="O","Overall",IF(LEFT(IndicatorsTable[[#This Row],[OS_NB_CODE]],1)="S","Subindicator",IF(IndicatorsTable[[#This Row],[IFMAIN]] ="Main","Main",IF(LEFT(IndicatorsTable[[#This Row],[OS_NB_CODE]],1)="C","Context",""))))</f>
        <v>Context</v>
      </c>
      <c r="D337" s="6" t="s">
        <v>89</v>
      </c>
      <c r="E337" s="6" t="str">
        <f>IF(IndicatorsTable[[#This Row],[OS_NB_CODE]]="O1",VLOOKUP(IndicatorsTable[[#This Row],[POLICY_CODE]],Table7[#All],2,FALSE),"")</f>
        <v/>
      </c>
      <c r="F337" s="6" t="str">
        <f>IF(IndicatorsTable[[#This Row],[OS_NB_CODE]]="O1",VLOOKUP(IndicatorsTable[[#This Row],[POLICY_CODE]],Table7[#All],3,FALSE),"")</f>
        <v/>
      </c>
      <c r="G337" s="6" t="s">
        <v>1636</v>
      </c>
      <c r="H337" s="6"/>
      <c r="I337" s="6" t="str">
        <f>IndicatorsTable[[#This Row],[INDICATOR_CODE]]&amp;"."&amp;IndicatorsTable[[#This Row],[SUBPOLICY_CODE]]</f>
        <v>PA7.1.C4.</v>
      </c>
      <c r="J337" s="6"/>
      <c r="K337" s="6"/>
      <c r="L337" s="7">
        <f t="shared" si="11"/>
        <v>336</v>
      </c>
      <c r="M337" s="6" t="s">
        <v>71</v>
      </c>
      <c r="N337" s="7">
        <f t="shared" si="12"/>
        <v>336</v>
      </c>
      <c r="O337" s="6">
        <v>6</v>
      </c>
      <c r="P337" s="6" t="s">
        <v>72</v>
      </c>
      <c r="Q337" s="6" t="s">
        <v>1637</v>
      </c>
      <c r="R337" s="6" t="s">
        <v>1638</v>
      </c>
      <c r="S337" s="6" t="s">
        <v>1637</v>
      </c>
      <c r="T337" s="6" t="s">
        <v>1637</v>
      </c>
      <c r="U337" s="50"/>
      <c r="V337" s="6"/>
      <c r="W337" s="52"/>
      <c r="X337" s="6"/>
      <c r="Y337" s="6"/>
      <c r="Z337" s="8" t="s">
        <v>77</v>
      </c>
      <c r="AA337" s="6" t="s">
        <v>1639</v>
      </c>
      <c r="AB337" s="6" t="s">
        <v>80</v>
      </c>
      <c r="AC337" s="6" t="s">
        <v>80</v>
      </c>
      <c r="AD337" s="6" t="s">
        <v>81</v>
      </c>
      <c r="AE337" s="6"/>
      <c r="AF337" s="6"/>
      <c r="AG337" s="6" t="s">
        <v>82</v>
      </c>
      <c r="AH337" s="6"/>
      <c r="AI337" s="6"/>
      <c r="AJ337" s="6"/>
      <c r="AK337" s="1"/>
      <c r="AL337"/>
      <c r="AM337" s="1">
        <v>1</v>
      </c>
      <c r="AN337" s="1">
        <f>VLOOKUP(S337,'breaks 2014'!$C$19:$H$317,3,FALSE)</f>
        <v>0</v>
      </c>
      <c r="AO337" s="1" t="s">
        <v>1002</v>
      </c>
      <c r="AP337" s="1"/>
      <c r="AQ337" s="6" t="s">
        <v>1640</v>
      </c>
      <c r="AR337" s="6" t="s">
        <v>143</v>
      </c>
      <c r="AS337" s="6"/>
      <c r="AT337" s="6"/>
      <c r="AU337" s="6"/>
      <c r="AV337" s="6"/>
      <c r="AW337" s="6"/>
      <c r="AX337" s="6"/>
      <c r="AY337" s="6"/>
      <c r="AZ337" t="s">
        <v>1640</v>
      </c>
      <c r="BA337" t="s">
        <v>84</v>
      </c>
      <c r="BB337" t="s">
        <v>1027</v>
      </c>
      <c r="BC337" t="s">
        <v>1641</v>
      </c>
      <c r="BD337" t="s">
        <v>1642</v>
      </c>
      <c r="BQ337" s="100"/>
    </row>
    <row r="338" spans="1:69" ht="11.25" customHeight="1" x14ac:dyDescent="0.2">
      <c r="A338" s="4" t="str">
        <f>LEFT(IndicatorsTable[[#This Row],[INDICATOR_CODE]],IF(ISERROR(FIND(".",IndicatorsTable[[#This Row],[INDICATOR_CODE]],6)),FIND(".",IndicatorsTable[[#This Row],[INDICATOR_CODE]]),FIND(".",IndicatorsTable[[#This Row],[INDICATOR_CODE]],6))-1)</f>
        <v>PA7.1</v>
      </c>
      <c r="B338" s="5" t="str">
        <f>RIGHT(IndicatorsTable[[#This Row],[INDICATOR_CODE]],LEN(IndicatorsTable[[#This Row],[INDICATOR_CODE]])-IF(ISERROR(FIND(".",IndicatorsTable[[#This Row],[INDICATOR_CODE]],6)),FIND(".",IndicatorsTable[[#This Row],[INDICATOR_CODE]]),FIND(".",IndicatorsTable[[#This Row],[INDICATOR_CODE]],6)))</f>
        <v>C5</v>
      </c>
      <c r="C338" s="5" t="str">
        <f>IF(LEFT(IndicatorsTable[[#This Row],[OS_NB_CODE]],1)="O","Overall",IF(LEFT(IndicatorsTable[[#This Row],[OS_NB_CODE]],1)="S","Subindicator",IF(IndicatorsTable[[#This Row],[IFMAIN]] ="Main","Main",IF(LEFT(IndicatorsTable[[#This Row],[OS_NB_CODE]],1)="C","Context",""))))</f>
        <v>Context</v>
      </c>
      <c r="D338" s="6" t="s">
        <v>89</v>
      </c>
      <c r="E338" s="6" t="str">
        <f>IF(IndicatorsTable[[#This Row],[OS_NB_CODE]]="O1",VLOOKUP(IndicatorsTable[[#This Row],[POLICY_CODE]],Table7[#All],2,FALSE),"")</f>
        <v/>
      </c>
      <c r="F338" s="6" t="str">
        <f>IF(IndicatorsTable[[#This Row],[OS_NB_CODE]]="O1",VLOOKUP(IndicatorsTable[[#This Row],[POLICY_CODE]],Table7[#All],3,FALSE),"")</f>
        <v/>
      </c>
      <c r="G338" s="6" t="s">
        <v>1643</v>
      </c>
      <c r="H338" s="6"/>
      <c r="I338" s="6" t="str">
        <f>IndicatorsTable[[#This Row],[INDICATOR_CODE]]&amp;"."&amp;IndicatorsTable[[#This Row],[SUBPOLICY_CODE]]</f>
        <v>PA7.1.C5.</v>
      </c>
      <c r="J338" s="6"/>
      <c r="K338" s="6"/>
      <c r="L338" s="7">
        <f t="shared" si="11"/>
        <v>337</v>
      </c>
      <c r="M338" s="6" t="s">
        <v>71</v>
      </c>
      <c r="N338" s="7">
        <f t="shared" si="12"/>
        <v>337</v>
      </c>
      <c r="O338" s="6">
        <v>6</v>
      </c>
      <c r="P338" s="6" t="s">
        <v>72</v>
      </c>
      <c r="Q338" s="6" t="s">
        <v>1644</v>
      </c>
      <c r="R338" s="51" t="s">
        <v>1645</v>
      </c>
      <c r="S338" s="6" t="s">
        <v>1644</v>
      </c>
      <c r="T338" s="6" t="s">
        <v>1644</v>
      </c>
      <c r="U338" s="50"/>
      <c r="V338" s="6"/>
      <c r="W338" s="52"/>
      <c r="X338" s="6"/>
      <c r="Y338" s="6"/>
      <c r="Z338" s="8" t="s">
        <v>1646</v>
      </c>
      <c r="AA338" s="6" t="s">
        <v>1441</v>
      </c>
      <c r="AB338" s="6" t="s">
        <v>79</v>
      </c>
      <c r="AC338" s="6" t="s">
        <v>80</v>
      </c>
      <c r="AD338" s="6" t="s">
        <v>81</v>
      </c>
      <c r="AE338" s="6"/>
      <c r="AF338" s="6"/>
      <c r="AG338" s="6" t="s">
        <v>82</v>
      </c>
      <c r="AH338" s="6"/>
      <c r="AI338" s="6"/>
      <c r="AJ338" s="6"/>
      <c r="AK338" s="1"/>
      <c r="AL338"/>
      <c r="AM338" s="1">
        <v>1</v>
      </c>
      <c r="AN338" s="1">
        <f>VLOOKUP(S338,'breaks 2014'!$C$19:$H$317,3,FALSE)</f>
        <v>0</v>
      </c>
      <c r="AO338" s="1" t="s">
        <v>1002</v>
      </c>
      <c r="AP338" s="1"/>
      <c r="AQ338" s="6" t="s">
        <v>1647</v>
      </c>
      <c r="AR338" s="6" t="s">
        <v>143</v>
      </c>
      <c r="AS338" s="6" t="s">
        <v>970</v>
      </c>
      <c r="AT338" s="6" t="s">
        <v>98</v>
      </c>
      <c r="AU338" s="6"/>
      <c r="AV338" s="6"/>
      <c r="AW338" s="6"/>
      <c r="AX338" s="6"/>
      <c r="AY338" s="6"/>
      <c r="BQ338" s="100"/>
    </row>
    <row r="339" spans="1:69" ht="11.25" customHeight="1" x14ac:dyDescent="0.2">
      <c r="A339" s="4" t="str">
        <f>LEFT(IndicatorsTable[[#This Row],[INDICATOR_CODE]],IF(ISERROR(FIND(".",IndicatorsTable[[#This Row],[INDICATOR_CODE]],6)),FIND(".",IndicatorsTable[[#This Row],[INDICATOR_CODE]]),FIND(".",IndicatorsTable[[#This Row],[INDICATOR_CODE]],6))-1)</f>
        <v>PA7.1</v>
      </c>
      <c r="B339" s="5" t="str">
        <f>RIGHT(IndicatorsTable[[#This Row],[INDICATOR_CODE]],LEN(IndicatorsTable[[#This Row],[INDICATOR_CODE]])-IF(ISERROR(FIND(".",IndicatorsTable[[#This Row],[INDICATOR_CODE]],6)),FIND(".",IndicatorsTable[[#This Row],[INDICATOR_CODE]]),FIND(".",IndicatorsTable[[#This Row],[INDICATOR_CODE]],6)))</f>
        <v>C6</v>
      </c>
      <c r="C339" s="5" t="str">
        <f>IF(LEFT(IndicatorsTable[[#This Row],[OS_NB_CODE]],1)="O","Overall",IF(LEFT(IndicatorsTable[[#This Row],[OS_NB_CODE]],1)="S","Subindicator",IF(IndicatorsTable[[#This Row],[IFMAIN]] ="Main","Main",IF(LEFT(IndicatorsTable[[#This Row],[OS_NB_CODE]],1)="C","Context",""))))</f>
        <v>Context</v>
      </c>
      <c r="D339" s="6" t="s">
        <v>89</v>
      </c>
      <c r="E339" s="6" t="str">
        <f>IF(IndicatorsTable[[#This Row],[OS_NB_CODE]]="O1",VLOOKUP(IndicatorsTable[[#This Row],[POLICY_CODE]],Table7[#All],2,FALSE),"")</f>
        <v/>
      </c>
      <c r="F339" s="6" t="str">
        <f>IF(IndicatorsTable[[#This Row],[OS_NB_CODE]]="O1",VLOOKUP(IndicatorsTable[[#This Row],[POLICY_CODE]],Table7[#All],3,FALSE),"")</f>
        <v/>
      </c>
      <c r="G339" s="6" t="s">
        <v>1648</v>
      </c>
      <c r="H339" s="6"/>
      <c r="I339" s="6" t="str">
        <f>IndicatorsTable[[#This Row],[INDICATOR_CODE]]&amp;"."&amp;IndicatorsTable[[#This Row],[SUBPOLICY_CODE]]</f>
        <v>PA7.1.C6.</v>
      </c>
      <c r="J339" s="6"/>
      <c r="K339" s="6"/>
      <c r="L339" s="7">
        <f t="shared" si="11"/>
        <v>338</v>
      </c>
      <c r="M339" s="6" t="s">
        <v>71</v>
      </c>
      <c r="N339" s="7">
        <f t="shared" si="12"/>
        <v>338</v>
      </c>
      <c r="O339" s="6">
        <v>6</v>
      </c>
      <c r="P339" s="6" t="s">
        <v>72</v>
      </c>
      <c r="Q339" s="6" t="s">
        <v>1649</v>
      </c>
      <c r="R339" s="51" t="s">
        <v>1650</v>
      </c>
      <c r="S339" s="6" t="s">
        <v>1649</v>
      </c>
      <c r="T339" s="6" t="s">
        <v>1649</v>
      </c>
      <c r="U339" s="50"/>
      <c r="V339" s="6"/>
      <c r="W339" s="52"/>
      <c r="X339" s="6"/>
      <c r="Y339" s="6"/>
      <c r="Z339" s="8" t="s">
        <v>1646</v>
      </c>
      <c r="AA339" s="6" t="s">
        <v>1441</v>
      </c>
      <c r="AB339" s="6" t="s">
        <v>79</v>
      </c>
      <c r="AC339" s="6" t="s">
        <v>80</v>
      </c>
      <c r="AD339" s="6" t="s">
        <v>81</v>
      </c>
      <c r="AE339" s="6"/>
      <c r="AF339" s="6"/>
      <c r="AG339" s="6" t="s">
        <v>82</v>
      </c>
      <c r="AH339" s="6"/>
      <c r="AI339" s="6"/>
      <c r="AJ339" s="6"/>
      <c r="AK339" s="1"/>
      <c r="AL339"/>
      <c r="AM339" s="1">
        <v>1</v>
      </c>
      <c r="AN339" s="1">
        <f>VLOOKUP(S339,'breaks 2014'!$C$19:$H$317,3,FALSE)</f>
        <v>0</v>
      </c>
      <c r="AO339" s="1" t="s">
        <v>1002</v>
      </c>
      <c r="AP339" s="1"/>
      <c r="AQ339" s="6" t="s">
        <v>1651</v>
      </c>
      <c r="AR339" s="6" t="s">
        <v>143</v>
      </c>
      <c r="AS339" s="6" t="s">
        <v>970</v>
      </c>
      <c r="AT339" s="6" t="s">
        <v>98</v>
      </c>
      <c r="AU339" s="6"/>
      <c r="AV339" s="6"/>
      <c r="AW339" s="6"/>
      <c r="AX339" s="6"/>
      <c r="AY339" s="6"/>
      <c r="BQ339" s="100"/>
    </row>
    <row r="340" spans="1:69" ht="11.25" customHeight="1" x14ac:dyDescent="0.2">
      <c r="A340" s="4" t="str">
        <f>LEFT(IndicatorsTable[[#This Row],[INDICATOR_CODE]],IF(ISERROR(FIND(".",IndicatorsTable[[#This Row],[INDICATOR_CODE]],6)),FIND(".",IndicatorsTable[[#This Row],[INDICATOR_CODE]]),FIND(".",IndicatorsTable[[#This Row],[INDICATOR_CODE]],6))-1)</f>
        <v>PA7.2</v>
      </c>
      <c r="B340" s="5" t="str">
        <f>RIGHT(IndicatorsTable[[#This Row],[INDICATOR_CODE]],LEN(IndicatorsTable[[#This Row],[INDICATOR_CODE]])-IF(ISERROR(FIND(".",IndicatorsTable[[#This Row],[INDICATOR_CODE]],6)),FIND(".",IndicatorsTable[[#This Row],[INDICATOR_CODE]]),FIND(".",IndicatorsTable[[#This Row],[INDICATOR_CODE]],6)))</f>
        <v>O1</v>
      </c>
      <c r="C340" s="5" t="str">
        <f>IF(LEFT(IndicatorsTable[[#This Row],[OS_NB_CODE]],1)="O","Overall",IF(LEFT(IndicatorsTable[[#This Row],[OS_NB_CODE]],1)="S","Subindicator",IF(IndicatorsTable[[#This Row],[IFMAIN]] ="Main","Main",IF(LEFT(IndicatorsTable[[#This Row],[OS_NB_CODE]],1)="C","Context",""))))</f>
        <v>Overall</v>
      </c>
      <c r="D340" s="6" t="s">
        <v>89</v>
      </c>
      <c r="E340" s="6" t="str">
        <f>IF(IndicatorsTable[[#This Row],[OS_NB_CODE]]="O1",VLOOKUP(IndicatorsTable[[#This Row],[POLICY_CODE]],Table7[#All],2,FALSE),"")</f>
        <v>Gender equality</v>
      </c>
      <c r="F340" s="6" t="str">
        <f>IF(IndicatorsTable[[#This Row],[OS_NB_CODE]]="O1",VLOOKUP(IndicatorsTable[[#This Row],[POLICY_CODE]],Table7[#All],3,FALSE),"")</f>
        <v>Gender pay gap</v>
      </c>
      <c r="G340" s="6" t="s">
        <v>1652</v>
      </c>
      <c r="H340" s="6"/>
      <c r="I340" s="6" t="str">
        <f>IndicatorsTable[[#This Row],[INDICATOR_CODE]]&amp;"."&amp;IndicatorsTable[[#This Row],[SUBPOLICY_CODE]]</f>
        <v>PA7.2.O1.</v>
      </c>
      <c r="J340" s="6" t="s">
        <v>1653</v>
      </c>
      <c r="K340" s="6" t="s">
        <v>70</v>
      </c>
      <c r="L340" s="7">
        <f t="shared" si="11"/>
        <v>339</v>
      </c>
      <c r="M340" s="6" t="s">
        <v>71</v>
      </c>
      <c r="N340" s="7">
        <f t="shared" si="12"/>
        <v>339</v>
      </c>
      <c r="O340" s="6">
        <v>6</v>
      </c>
      <c r="P340" s="6" t="s">
        <v>72</v>
      </c>
      <c r="Q340" s="6" t="s">
        <v>1654</v>
      </c>
      <c r="R340" s="6" t="s">
        <v>1655</v>
      </c>
      <c r="S340" s="6" t="s">
        <v>1654</v>
      </c>
      <c r="T340" s="6" t="s">
        <v>1654</v>
      </c>
      <c r="U340" s="50"/>
      <c r="V340" s="6"/>
      <c r="W340" s="52"/>
      <c r="X340" s="6"/>
      <c r="Y340" s="6" t="s">
        <v>232</v>
      </c>
      <c r="Z340" s="8"/>
      <c r="AA340" s="6" t="s">
        <v>1656</v>
      </c>
      <c r="AB340" s="6" t="s">
        <v>79</v>
      </c>
      <c r="AC340" s="6" t="s">
        <v>80</v>
      </c>
      <c r="AD340" s="6" t="s">
        <v>81</v>
      </c>
      <c r="AE340" s="6"/>
      <c r="AF340" s="6">
        <v>-3</v>
      </c>
      <c r="AG340" s="6" t="s">
        <v>913</v>
      </c>
      <c r="AH340" s="6"/>
      <c r="AI340" s="6"/>
      <c r="AJ340" s="6" t="s">
        <v>1657</v>
      </c>
      <c r="AK340" s="1"/>
      <c r="AL340"/>
      <c r="AM340" s="1">
        <v>1</v>
      </c>
      <c r="AN340" s="1" t="e">
        <f>VLOOKUP(S340,'breaks 2014'!$C$19:$H$317,3,FALSE)</f>
        <v>#N/A</v>
      </c>
      <c r="AO340" s="1"/>
      <c r="AP340" s="1"/>
      <c r="AQ340" s="6" t="s">
        <v>1658</v>
      </c>
      <c r="AR340" s="6" t="s">
        <v>84</v>
      </c>
      <c r="AS340" s="6" t="s">
        <v>121</v>
      </c>
      <c r="AT340" s="6" t="s">
        <v>1659</v>
      </c>
      <c r="AU340" s="6"/>
      <c r="AV340" s="6"/>
      <c r="AW340" s="6"/>
      <c r="AX340" s="6"/>
      <c r="AY340" s="6"/>
      <c r="BQ340" s="100"/>
    </row>
    <row r="341" spans="1:69" ht="11.25" customHeight="1" x14ac:dyDescent="0.2">
      <c r="A341" s="4" t="str">
        <f>LEFT(IndicatorsTable[[#This Row],[INDICATOR_CODE]],IF(ISERROR(FIND(".",IndicatorsTable[[#This Row],[INDICATOR_CODE]],6)),FIND(".",IndicatorsTable[[#This Row],[INDICATOR_CODE]]),FIND(".",IndicatorsTable[[#This Row],[INDICATOR_CODE]],6))-1)</f>
        <v>PA7.2</v>
      </c>
      <c r="B341" s="5" t="str">
        <f>RIGHT(IndicatorsTable[[#This Row],[INDICATOR_CODE]],LEN(IndicatorsTable[[#This Row],[INDICATOR_CODE]])-IF(ISERROR(FIND(".",IndicatorsTable[[#This Row],[INDICATOR_CODE]],6)),FIND(".",IndicatorsTable[[#This Row],[INDICATOR_CODE]]),FIND(".",IndicatorsTable[[#This Row],[INDICATOR_CODE]],6)))</f>
        <v>S1</v>
      </c>
      <c r="C341" s="5" t="str">
        <f>IF(LEFT(IndicatorsTable[[#This Row],[OS_NB_CODE]],1)="O","Overall",IF(LEFT(IndicatorsTable[[#This Row],[OS_NB_CODE]],1)="S","Subindicator",IF(IndicatorsTable[[#This Row],[IFMAIN]] ="Main","Main",IF(LEFT(IndicatorsTable[[#This Row],[OS_NB_CODE]],1)="C","Context",""))))</f>
        <v>Subindicator</v>
      </c>
      <c r="D341" s="6" t="s">
        <v>89</v>
      </c>
      <c r="E341" s="6" t="str">
        <f>IF(IndicatorsTable[[#This Row],[OS_NB_CODE]]="O1",VLOOKUP(IndicatorsTable[[#This Row],[POLICY_CODE]],Table7[#All],2,FALSE),"")</f>
        <v/>
      </c>
      <c r="F341" s="6" t="str">
        <f>IF(IndicatorsTable[[#This Row],[OS_NB_CODE]]="O1",VLOOKUP(IndicatorsTable[[#This Row],[POLICY_CODE]],Table7[#All],3,FALSE),"")</f>
        <v/>
      </c>
      <c r="G341" s="6" t="s">
        <v>1660</v>
      </c>
      <c r="H341" s="6" t="s">
        <v>91</v>
      </c>
      <c r="I341" s="6" t="str">
        <f>IndicatorsTable[[#This Row],[INDICATOR_CODE]]&amp;"."&amp;IndicatorsTable[[#This Row],[SUBPOLICY_CODE]]</f>
        <v>PA7.2.S1.M</v>
      </c>
      <c r="J341" s="6"/>
      <c r="K341" s="6"/>
      <c r="L341" s="7">
        <f t="shared" si="11"/>
        <v>340</v>
      </c>
      <c r="M341" s="6" t="s">
        <v>71</v>
      </c>
      <c r="N341" s="7">
        <f t="shared" si="12"/>
        <v>340</v>
      </c>
      <c r="O341" s="6">
        <v>6</v>
      </c>
      <c r="P341" s="6" t="s">
        <v>72</v>
      </c>
      <c r="Q341" s="6" t="s">
        <v>1661</v>
      </c>
      <c r="R341" s="6" t="s">
        <v>1662</v>
      </c>
      <c r="S341" s="6" t="s">
        <v>1663</v>
      </c>
      <c r="T341" s="6" t="s">
        <v>1664</v>
      </c>
      <c r="U341" s="50"/>
      <c r="V341" s="6"/>
      <c r="W341" s="52"/>
      <c r="X341" s="6"/>
      <c r="Y341" s="6" t="s">
        <v>232</v>
      </c>
      <c r="Z341" s="8" t="s">
        <v>232</v>
      </c>
      <c r="AA341" s="6" t="s">
        <v>1603</v>
      </c>
      <c r="AB341" s="6" t="s">
        <v>80</v>
      </c>
      <c r="AC341" s="6" t="s">
        <v>80</v>
      </c>
      <c r="AD341" s="6" t="s">
        <v>81</v>
      </c>
      <c r="AE341" s="6"/>
      <c r="AF341" s="6">
        <v>-3</v>
      </c>
      <c r="AG341" s="6" t="s">
        <v>82</v>
      </c>
      <c r="AH341" s="6"/>
      <c r="AI341" s="6"/>
      <c r="AJ341" s="6"/>
      <c r="AK341" s="1"/>
      <c r="AL341"/>
      <c r="AM341" s="1">
        <v>1</v>
      </c>
      <c r="AN341" s="1">
        <f>VLOOKUP(S341,'breaks 2014'!$C$19:$H$317,3,FALSE)</f>
        <v>0</v>
      </c>
      <c r="AO341" s="1" t="s">
        <v>1002</v>
      </c>
      <c r="AP341" s="1"/>
      <c r="AQ341" s="6" t="s">
        <v>1665</v>
      </c>
      <c r="AR341" s="6" t="s">
        <v>143</v>
      </c>
      <c r="AS341" s="6"/>
      <c r="AT341" s="6"/>
      <c r="AU341" s="6"/>
      <c r="AV341" s="6"/>
      <c r="AW341" s="6"/>
      <c r="AX341" s="6"/>
      <c r="AY341" s="6"/>
      <c r="AZ341" t="s">
        <v>1665</v>
      </c>
      <c r="BA341" t="s">
        <v>84</v>
      </c>
      <c r="BB341" t="s">
        <v>1027</v>
      </c>
      <c r="BC341" t="s">
        <v>1666</v>
      </c>
      <c r="BD341" t="s">
        <v>1667</v>
      </c>
      <c r="BQ341" s="100"/>
    </row>
    <row r="342" spans="1:69" ht="11.25" customHeight="1" x14ac:dyDescent="0.2">
      <c r="A342" s="4" t="str">
        <f>LEFT(IndicatorsTable[[#This Row],[INDICATOR_CODE]],IF(ISERROR(FIND(".",IndicatorsTable[[#This Row],[INDICATOR_CODE]],6)),FIND(".",IndicatorsTable[[#This Row],[INDICATOR_CODE]]),FIND(".",IndicatorsTable[[#This Row],[INDICATOR_CODE]],6))-1)</f>
        <v>PA7.2</v>
      </c>
      <c r="B342" s="5" t="str">
        <f>RIGHT(IndicatorsTable[[#This Row],[INDICATOR_CODE]],LEN(IndicatorsTable[[#This Row],[INDICATOR_CODE]])-IF(ISERROR(FIND(".",IndicatorsTable[[#This Row],[INDICATOR_CODE]],6)),FIND(".",IndicatorsTable[[#This Row],[INDICATOR_CODE]]),FIND(".",IndicatorsTable[[#This Row],[INDICATOR_CODE]],6)))</f>
        <v>S1</v>
      </c>
      <c r="C342" s="5" t="str">
        <f>IF(LEFT(IndicatorsTable[[#This Row],[OS_NB_CODE]],1)="O","Overall",IF(LEFT(IndicatorsTable[[#This Row],[OS_NB_CODE]],1)="S","Subindicator",IF(IndicatorsTable[[#This Row],[IFMAIN]] ="Main","Main",IF(LEFT(IndicatorsTable[[#This Row],[OS_NB_CODE]],1)="C","Context",""))))</f>
        <v>Subindicator</v>
      </c>
      <c r="D342" s="6" t="s">
        <v>89</v>
      </c>
      <c r="E342" s="6" t="str">
        <f>IF(IndicatorsTable[[#This Row],[OS_NB_CODE]]="O1",VLOOKUP(IndicatorsTable[[#This Row],[POLICY_CODE]],Table7[#All],2,FALSE),"")</f>
        <v/>
      </c>
      <c r="F342" s="6" t="str">
        <f>IF(IndicatorsTable[[#This Row],[OS_NB_CODE]]="O1",VLOOKUP(IndicatorsTable[[#This Row],[POLICY_CODE]],Table7[#All],3,FALSE),"")</f>
        <v/>
      </c>
      <c r="G342" s="6" t="s">
        <v>1660</v>
      </c>
      <c r="H342" s="6" t="s">
        <v>99</v>
      </c>
      <c r="I342" s="6" t="str">
        <f>IndicatorsTable[[#This Row],[INDICATOR_CODE]]&amp;"."&amp;IndicatorsTable[[#This Row],[SUBPOLICY_CODE]]</f>
        <v>PA7.2.S1.F</v>
      </c>
      <c r="J342" s="6"/>
      <c r="K342" s="6"/>
      <c r="L342" s="7">
        <f t="shared" si="11"/>
        <v>341</v>
      </c>
      <c r="M342" s="6" t="s">
        <v>71</v>
      </c>
      <c r="N342" s="7">
        <f t="shared" si="12"/>
        <v>341</v>
      </c>
      <c r="O342" s="6">
        <v>6</v>
      </c>
      <c r="P342" s="6" t="s">
        <v>72</v>
      </c>
      <c r="Q342" s="6" t="s">
        <v>1599</v>
      </c>
      <c r="R342" s="6" t="s">
        <v>1600</v>
      </c>
      <c r="S342" s="6" t="s">
        <v>1601</v>
      </c>
      <c r="T342" s="6" t="s">
        <v>1602</v>
      </c>
      <c r="U342" s="50" t="s">
        <v>1668</v>
      </c>
      <c r="V342" s="6"/>
      <c r="W342" s="52"/>
      <c r="X342" s="6"/>
      <c r="Y342" s="6" t="s">
        <v>232</v>
      </c>
      <c r="Z342" s="8" t="s">
        <v>232</v>
      </c>
      <c r="AA342" s="6" t="s">
        <v>1603</v>
      </c>
      <c r="AB342" s="6" t="s">
        <v>80</v>
      </c>
      <c r="AC342" s="6" t="s">
        <v>80</v>
      </c>
      <c r="AD342" s="6" t="s">
        <v>81</v>
      </c>
      <c r="AE342" s="6"/>
      <c r="AF342" s="6">
        <v>-3</v>
      </c>
      <c r="AG342" s="6" t="s">
        <v>82</v>
      </c>
      <c r="AH342" s="6"/>
      <c r="AI342" s="6"/>
      <c r="AJ342" s="6"/>
      <c r="AK342" s="1"/>
      <c r="AL342"/>
      <c r="AM342" s="1">
        <v>1</v>
      </c>
      <c r="AN342" s="1">
        <f>VLOOKUP(S342,'breaks 2014'!$C$19:$H$317,3,FALSE)</f>
        <v>0</v>
      </c>
      <c r="AO342" s="1" t="s">
        <v>1002</v>
      </c>
      <c r="AP342" s="1"/>
      <c r="AQ342" s="6" t="s">
        <v>1604</v>
      </c>
      <c r="AR342" s="6" t="s">
        <v>143</v>
      </c>
      <c r="AS342" s="6"/>
      <c r="AT342" s="6"/>
      <c r="AU342" s="6"/>
      <c r="AV342" s="6"/>
      <c r="AW342" s="6"/>
      <c r="AX342" s="6"/>
      <c r="AY342" s="6"/>
      <c r="AZ342" t="s">
        <v>1604</v>
      </c>
      <c r="BA342" t="s">
        <v>84</v>
      </c>
      <c r="BB342" t="s">
        <v>1027</v>
      </c>
      <c r="BC342" t="s">
        <v>1605</v>
      </c>
      <c r="BD342" t="s">
        <v>1606</v>
      </c>
      <c r="BQ342" s="100"/>
    </row>
    <row r="343" spans="1:69" ht="11.25" customHeight="1" x14ac:dyDescent="0.2">
      <c r="A343" s="4" t="str">
        <f>LEFT(IndicatorsTable[[#This Row],[INDICATOR_CODE]],IF(ISERROR(FIND(".",IndicatorsTable[[#This Row],[INDICATOR_CODE]],6)),FIND(".",IndicatorsTable[[#This Row],[INDICATOR_CODE]]),FIND(".",IndicatorsTable[[#This Row],[INDICATOR_CODE]],6))-1)</f>
        <v>PA7.2</v>
      </c>
      <c r="B343" s="5" t="str">
        <f>RIGHT(IndicatorsTable[[#This Row],[INDICATOR_CODE]],LEN(IndicatorsTable[[#This Row],[INDICATOR_CODE]])-IF(ISERROR(FIND(".",IndicatorsTable[[#This Row],[INDICATOR_CODE]],6)),FIND(".",IndicatorsTable[[#This Row],[INDICATOR_CODE]]),FIND(".",IndicatorsTable[[#This Row],[INDICATOR_CODE]],6)))</f>
        <v>S2</v>
      </c>
      <c r="C343" s="5" t="str">
        <f>IF(LEFT(IndicatorsTable[[#This Row],[OS_NB_CODE]],1)="O","Overall",IF(LEFT(IndicatorsTable[[#This Row],[OS_NB_CODE]],1)="S","Subindicator",IF(IndicatorsTable[[#This Row],[IFMAIN]] ="Main","Main",IF(LEFT(IndicatorsTable[[#This Row],[OS_NB_CODE]],1)="C","Context",""))))</f>
        <v>Subindicator</v>
      </c>
      <c r="D343" s="6" t="s">
        <v>89</v>
      </c>
      <c r="E343" s="6" t="str">
        <f>IF(IndicatorsTable[[#This Row],[OS_NB_CODE]]="O1",VLOOKUP(IndicatorsTable[[#This Row],[POLICY_CODE]],Table7[#All],2,FALSE),"")</f>
        <v/>
      </c>
      <c r="F343" s="6" t="str">
        <f>IF(IndicatorsTable[[#This Row],[OS_NB_CODE]]="O1",VLOOKUP(IndicatorsTable[[#This Row],[POLICY_CODE]],Table7[#All],3,FALSE),"")</f>
        <v/>
      </c>
      <c r="G343" s="6" t="s">
        <v>1669</v>
      </c>
      <c r="H343" s="6" t="s">
        <v>91</v>
      </c>
      <c r="I343" s="6" t="str">
        <f>IndicatorsTable[[#This Row],[INDICATOR_CODE]]&amp;"."&amp;IndicatorsTable[[#This Row],[SUBPOLICY_CODE]]</f>
        <v>PA7.2.S2.M</v>
      </c>
      <c r="J343" s="6"/>
      <c r="K343" s="6"/>
      <c r="L343" s="7">
        <f t="shared" si="11"/>
        <v>342</v>
      </c>
      <c r="M343" s="6" t="s">
        <v>71</v>
      </c>
      <c r="N343" s="7">
        <f t="shared" si="12"/>
        <v>342</v>
      </c>
      <c r="O343" s="6">
        <v>6</v>
      </c>
      <c r="P343" s="6" t="s">
        <v>72</v>
      </c>
      <c r="Q343" s="6" t="s">
        <v>1670</v>
      </c>
      <c r="R343" s="6" t="s">
        <v>1671</v>
      </c>
      <c r="S343" s="6" t="s">
        <v>1672</v>
      </c>
      <c r="T343" s="6" t="s">
        <v>1673</v>
      </c>
      <c r="U343" s="50" t="s">
        <v>1674</v>
      </c>
      <c r="V343" s="6"/>
      <c r="W343" s="52"/>
      <c r="X343" s="6"/>
      <c r="Y343" s="6" t="s">
        <v>77</v>
      </c>
      <c r="Z343" s="8" t="s">
        <v>232</v>
      </c>
      <c r="AA343" s="6" t="s">
        <v>79</v>
      </c>
      <c r="AB343" s="6" t="s">
        <v>79</v>
      </c>
      <c r="AC343" s="6" t="s">
        <v>80</v>
      </c>
      <c r="AD343" s="6" t="s">
        <v>81</v>
      </c>
      <c r="AE343" s="6"/>
      <c r="AF343" s="6">
        <v>-3</v>
      </c>
      <c r="AG343" s="6" t="s">
        <v>629</v>
      </c>
      <c r="AH343" s="6"/>
      <c r="AI343" s="6"/>
      <c r="AJ343" s="6"/>
      <c r="AK343" s="1"/>
      <c r="AM343" s="1">
        <v>1</v>
      </c>
      <c r="AN343" s="1" t="e">
        <f>VLOOKUP(S343,'breaks 2014'!$C$19:$H$317,3,FALSE)</f>
        <v>#N/A</v>
      </c>
      <c r="AO343" s="1"/>
      <c r="AP343" s="1"/>
      <c r="AQ343" s="6" t="s">
        <v>1675</v>
      </c>
      <c r="AR343" s="6" t="s">
        <v>143</v>
      </c>
      <c r="AS343" s="6"/>
      <c r="AT343" s="6"/>
      <c r="AU343" s="6"/>
      <c r="AV343" s="6"/>
      <c r="AW343" s="6"/>
      <c r="AX343" s="6"/>
      <c r="AY343" s="6"/>
      <c r="AZ343" t="s">
        <v>1675</v>
      </c>
      <c r="BA343" t="s">
        <v>84</v>
      </c>
      <c r="BB343" t="s">
        <v>1224</v>
      </c>
      <c r="BC343" t="s">
        <v>1676</v>
      </c>
      <c r="BD343" t="s">
        <v>1677</v>
      </c>
      <c r="BE343" t="s">
        <v>1678</v>
      </c>
      <c r="BQ343" s="100"/>
    </row>
    <row r="344" spans="1:69" ht="11.25" customHeight="1" x14ac:dyDescent="0.2">
      <c r="A344" s="4" t="str">
        <f>LEFT(IndicatorsTable[[#This Row],[INDICATOR_CODE]],IF(ISERROR(FIND(".",IndicatorsTable[[#This Row],[INDICATOR_CODE]],6)),FIND(".",IndicatorsTable[[#This Row],[INDICATOR_CODE]]),FIND(".",IndicatorsTable[[#This Row],[INDICATOR_CODE]],6))-1)</f>
        <v>PA7.2</v>
      </c>
      <c r="B344" s="5" t="str">
        <f>RIGHT(IndicatorsTable[[#This Row],[INDICATOR_CODE]],LEN(IndicatorsTable[[#This Row],[INDICATOR_CODE]])-IF(ISERROR(FIND(".",IndicatorsTable[[#This Row],[INDICATOR_CODE]],6)),FIND(".",IndicatorsTable[[#This Row],[INDICATOR_CODE]]),FIND(".",IndicatorsTable[[#This Row],[INDICATOR_CODE]],6)))</f>
        <v>S2</v>
      </c>
      <c r="C344" s="5" t="str">
        <f>IF(LEFT(IndicatorsTable[[#This Row],[OS_NB_CODE]],1)="O","Overall",IF(LEFT(IndicatorsTable[[#This Row],[OS_NB_CODE]],1)="S","Subindicator",IF(IndicatorsTable[[#This Row],[IFMAIN]] ="Main","Main",IF(LEFT(IndicatorsTable[[#This Row],[OS_NB_CODE]],1)="C","Context",""))))</f>
        <v>Subindicator</v>
      </c>
      <c r="D344" s="6" t="s">
        <v>89</v>
      </c>
      <c r="E344" s="6" t="str">
        <f>IF(IndicatorsTable[[#This Row],[OS_NB_CODE]]="O1",VLOOKUP(IndicatorsTable[[#This Row],[POLICY_CODE]],Table7[#All],2,FALSE),"")</f>
        <v/>
      </c>
      <c r="F344" s="6" t="str">
        <f>IF(IndicatorsTable[[#This Row],[OS_NB_CODE]]="O1",VLOOKUP(IndicatorsTable[[#This Row],[POLICY_CODE]],Table7[#All],3,FALSE),"")</f>
        <v/>
      </c>
      <c r="G344" s="6" t="s">
        <v>1669</v>
      </c>
      <c r="H344" s="6" t="s">
        <v>99</v>
      </c>
      <c r="I344" s="6" t="str">
        <f>IndicatorsTable[[#This Row],[INDICATOR_CODE]]&amp;"."&amp;IndicatorsTable[[#This Row],[SUBPOLICY_CODE]]</f>
        <v>PA7.2.S2.F</v>
      </c>
      <c r="J344" s="6"/>
      <c r="K344" s="6"/>
      <c r="L344" s="7">
        <f t="shared" si="11"/>
        <v>343</v>
      </c>
      <c r="M344" s="6" t="s">
        <v>71</v>
      </c>
      <c r="N344" s="7">
        <f t="shared" si="12"/>
        <v>343</v>
      </c>
      <c r="O344" s="6">
        <v>6</v>
      </c>
      <c r="P344" s="6" t="s">
        <v>72</v>
      </c>
      <c r="Q344" s="6" t="s">
        <v>1679</v>
      </c>
      <c r="R344" s="6" t="s">
        <v>1680</v>
      </c>
      <c r="S344" s="6" t="s">
        <v>1681</v>
      </c>
      <c r="T344" s="6" t="s">
        <v>1682</v>
      </c>
      <c r="U344" s="50" t="s">
        <v>1674</v>
      </c>
      <c r="V344" s="6"/>
      <c r="W344" s="52"/>
      <c r="X344" s="6"/>
      <c r="Y344" s="6" t="s">
        <v>77</v>
      </c>
      <c r="Z344" s="8" t="s">
        <v>77</v>
      </c>
      <c r="AA344" s="6" t="s">
        <v>79</v>
      </c>
      <c r="AB344" s="6" t="s">
        <v>79</v>
      </c>
      <c r="AC344" s="6" t="s">
        <v>80</v>
      </c>
      <c r="AD344" s="6" t="s">
        <v>81</v>
      </c>
      <c r="AE344" s="6"/>
      <c r="AF344" s="6">
        <v>-3</v>
      </c>
      <c r="AG344" s="6" t="s">
        <v>629</v>
      </c>
      <c r="AH344" s="6"/>
      <c r="AI344" s="6"/>
      <c r="AJ344" s="6"/>
      <c r="AK344" s="1"/>
      <c r="AM344" s="1">
        <v>1</v>
      </c>
      <c r="AN344" s="1" t="e">
        <f>VLOOKUP(S344,'breaks 2014'!$C$19:$H$317,3,FALSE)</f>
        <v>#N/A</v>
      </c>
      <c r="AO344" s="1"/>
      <c r="AP344" s="1"/>
      <c r="AQ344" s="6" t="s">
        <v>1683</v>
      </c>
      <c r="AR344" s="6" t="s">
        <v>143</v>
      </c>
      <c r="AS344" s="6"/>
      <c r="AT344" s="6"/>
      <c r="AU344" s="6"/>
      <c r="AV344" s="6"/>
      <c r="AW344" s="6"/>
      <c r="AX344" s="6"/>
      <c r="AY344" s="6"/>
      <c r="AZ344" t="s">
        <v>1683</v>
      </c>
      <c r="BA344" t="s">
        <v>84</v>
      </c>
      <c r="BB344" t="s">
        <v>1224</v>
      </c>
      <c r="BC344" t="s">
        <v>1684</v>
      </c>
      <c r="BD344" t="s">
        <v>1685</v>
      </c>
      <c r="BE344" t="s">
        <v>1686</v>
      </c>
      <c r="BQ344" s="100"/>
    </row>
    <row r="345" spans="1:69" ht="11.25" customHeight="1" x14ac:dyDescent="0.2">
      <c r="A345" s="4" t="str">
        <f>LEFT(IndicatorsTable[[#This Row],[INDICATOR_CODE]],IF(ISERROR(FIND(".",IndicatorsTable[[#This Row],[INDICATOR_CODE]],6)),FIND(".",IndicatorsTable[[#This Row],[INDICATOR_CODE]]),FIND(".",IndicatorsTable[[#This Row],[INDICATOR_CODE]],6))-1)</f>
        <v>PA7.2</v>
      </c>
      <c r="B345" s="5" t="str">
        <f>RIGHT(IndicatorsTable[[#This Row],[INDICATOR_CODE]],LEN(IndicatorsTable[[#This Row],[INDICATOR_CODE]])-IF(ISERROR(FIND(".",IndicatorsTable[[#This Row],[INDICATOR_CODE]],6)),FIND(".",IndicatorsTable[[#This Row],[INDICATOR_CODE]]),FIND(".",IndicatorsTable[[#This Row],[INDICATOR_CODE]],6)))</f>
        <v>S3</v>
      </c>
      <c r="C345" s="5" t="str">
        <f>IF(LEFT(IndicatorsTable[[#This Row],[OS_NB_CODE]],1)="O","Overall",IF(LEFT(IndicatorsTable[[#This Row],[OS_NB_CODE]],1)="S","Subindicator",IF(IndicatorsTable[[#This Row],[IFMAIN]] ="Main","Main",IF(LEFT(IndicatorsTable[[#This Row],[OS_NB_CODE]],1)="C","Context",""))))</f>
        <v>Subindicator</v>
      </c>
      <c r="D345" s="6" t="s">
        <v>774</v>
      </c>
      <c r="E345" s="6" t="str">
        <f>IF(IndicatorsTable[[#This Row],[OS_NB_CODE]]="O1",VLOOKUP(IndicatorsTable[[#This Row],[POLICY_CODE]],Table7[#All],2,FALSE),"")</f>
        <v/>
      </c>
      <c r="F345" s="6" t="str">
        <f>IF(IndicatorsTable[[#This Row],[OS_NB_CODE]]="O1",VLOOKUP(IndicatorsTable[[#This Row],[POLICY_CODE]],Table7[#All],3,FALSE),"")</f>
        <v/>
      </c>
      <c r="G345" s="6" t="s">
        <v>1687</v>
      </c>
      <c r="H345" s="6"/>
      <c r="I345" s="6" t="str">
        <f>IndicatorsTable[[#This Row],[INDICATOR_CODE]]&amp;"."&amp;IndicatorsTable[[#This Row],[SUBPOLICY_CODE]]</f>
        <v>PA7.2.S3.</v>
      </c>
      <c r="J345" s="6"/>
      <c r="K345" s="6"/>
      <c r="L345" s="7">
        <f t="shared" si="11"/>
        <v>344</v>
      </c>
      <c r="M345" s="6" t="s">
        <v>71</v>
      </c>
      <c r="N345" s="7">
        <f t="shared" si="12"/>
        <v>344</v>
      </c>
      <c r="O345" s="6">
        <v>6</v>
      </c>
      <c r="P345" s="6" t="s">
        <v>72</v>
      </c>
      <c r="Q345" s="6" t="s">
        <v>1230</v>
      </c>
      <c r="R345" s="6" t="s">
        <v>1688</v>
      </c>
      <c r="S345" s="6" t="s">
        <v>1230</v>
      </c>
      <c r="T345" s="6" t="s">
        <v>1231</v>
      </c>
      <c r="U345" s="50" t="s">
        <v>1232</v>
      </c>
      <c r="V345" s="6"/>
      <c r="W345" s="52"/>
      <c r="X345" s="6"/>
      <c r="Y345" s="6" t="s">
        <v>232</v>
      </c>
      <c r="Z345" s="8" t="s">
        <v>77</v>
      </c>
      <c r="AA345" s="6" t="s">
        <v>1201</v>
      </c>
      <c r="AB345" s="6" t="s">
        <v>79</v>
      </c>
      <c r="AC345" s="6" t="s">
        <v>80</v>
      </c>
      <c r="AD345" s="6" t="s">
        <v>81</v>
      </c>
      <c r="AE345" s="6"/>
      <c r="AF345" s="6">
        <v>-3</v>
      </c>
      <c r="AG345" s="6" t="s">
        <v>1136</v>
      </c>
      <c r="AH345" s="6"/>
      <c r="AI345" s="6"/>
      <c r="AJ345" s="6"/>
      <c r="AK345" s="1"/>
      <c r="AL345"/>
      <c r="AM345" s="1">
        <v>1</v>
      </c>
      <c r="AN345" s="1" t="e">
        <f>VLOOKUP(S345,'breaks 2014'!$C$19:$H$317,3,FALSE)</f>
        <v>#N/A</v>
      </c>
      <c r="AO345" s="1"/>
      <c r="AP345" s="1"/>
      <c r="AQ345" s="6" t="s">
        <v>1233</v>
      </c>
      <c r="AR345" s="6" t="s">
        <v>143</v>
      </c>
      <c r="AS345" s="6" t="s">
        <v>1234</v>
      </c>
      <c r="AT345" s="6"/>
      <c r="AU345" s="6"/>
      <c r="AV345" s="6"/>
      <c r="AW345" s="6"/>
      <c r="AX345" s="6"/>
      <c r="AY345" s="6"/>
      <c r="BQ345" s="100"/>
    </row>
    <row r="346" spans="1:69" ht="11.25" customHeight="1" x14ac:dyDescent="0.2">
      <c r="A346" s="4" t="str">
        <f>LEFT(IndicatorsTable[[#This Row],[INDICATOR_CODE]],IF(ISERROR(FIND(".",IndicatorsTable[[#This Row],[INDICATOR_CODE]],6)),FIND(".",IndicatorsTable[[#This Row],[INDICATOR_CODE]]),FIND(".",IndicatorsTable[[#This Row],[INDICATOR_CODE]],6))-1)</f>
        <v>PA7.2</v>
      </c>
      <c r="B346" s="5" t="str">
        <f>RIGHT(IndicatorsTable[[#This Row],[INDICATOR_CODE]],LEN(IndicatorsTable[[#This Row],[INDICATOR_CODE]])-IF(ISERROR(FIND(".",IndicatorsTable[[#This Row],[INDICATOR_CODE]],6)),FIND(".",IndicatorsTable[[#This Row],[INDICATOR_CODE]]),FIND(".",IndicatorsTable[[#This Row],[INDICATOR_CODE]],6)))</f>
        <v>S4</v>
      </c>
      <c r="C346" s="5" t="str">
        <f>IF(LEFT(IndicatorsTable[[#This Row],[OS_NB_CODE]],1)="O","Overall",IF(LEFT(IndicatorsTable[[#This Row],[OS_NB_CODE]],1)="S","Subindicator",IF(IndicatorsTable[[#This Row],[IFMAIN]] ="Main","Main",IF(LEFT(IndicatorsTable[[#This Row],[OS_NB_CODE]],1)="C","Context",""))))</f>
        <v>Subindicator</v>
      </c>
      <c r="D346" s="6" t="s">
        <v>774</v>
      </c>
      <c r="E346" s="6" t="str">
        <f>IF(IndicatorsTable[[#This Row],[OS_NB_CODE]]="O1",VLOOKUP(IndicatorsTable[[#This Row],[POLICY_CODE]],Table7[#All],2,FALSE),"")</f>
        <v/>
      </c>
      <c r="F346" s="6" t="str">
        <f>IF(IndicatorsTable[[#This Row],[OS_NB_CODE]]="O1",VLOOKUP(IndicatorsTable[[#This Row],[POLICY_CODE]],Table7[#All],3,FALSE),"")</f>
        <v/>
      </c>
      <c r="G346" s="6" t="s">
        <v>1689</v>
      </c>
      <c r="H346" s="6"/>
      <c r="I346" s="6" t="str">
        <f>IndicatorsTable[[#This Row],[INDICATOR_CODE]]&amp;"."&amp;IndicatorsTable[[#This Row],[SUBPOLICY_CODE]]</f>
        <v>PA7.2.S4.</v>
      </c>
      <c r="J346" s="6"/>
      <c r="K346" s="6"/>
      <c r="L346" s="7">
        <f t="shared" si="11"/>
        <v>345</v>
      </c>
      <c r="M346" s="6" t="s">
        <v>71</v>
      </c>
      <c r="N346" s="7">
        <f t="shared" si="12"/>
        <v>345</v>
      </c>
      <c r="O346" s="6">
        <v>6</v>
      </c>
      <c r="P346" s="6" t="s">
        <v>72</v>
      </c>
      <c r="Q346" s="6" t="s">
        <v>1236</v>
      </c>
      <c r="R346" s="6" t="s">
        <v>1237</v>
      </c>
      <c r="S346" s="6" t="s">
        <v>1236</v>
      </c>
      <c r="T346" s="6" t="s">
        <v>1238</v>
      </c>
      <c r="U346" s="50" t="s">
        <v>1239</v>
      </c>
      <c r="V346" s="6"/>
      <c r="W346" s="52"/>
      <c r="X346" s="6"/>
      <c r="Y346" s="6" t="s">
        <v>232</v>
      </c>
      <c r="Z346" s="8" t="s">
        <v>77</v>
      </c>
      <c r="AA346" s="6" t="s">
        <v>1215</v>
      </c>
      <c r="AB346" s="6" t="s">
        <v>79</v>
      </c>
      <c r="AC346" s="6" t="s">
        <v>80</v>
      </c>
      <c r="AD346" s="6" t="s">
        <v>81</v>
      </c>
      <c r="AE346" s="6"/>
      <c r="AF346" s="6">
        <v>-3</v>
      </c>
      <c r="AG346" s="6" t="s">
        <v>1136</v>
      </c>
      <c r="AH346" s="6"/>
      <c r="AI346" s="6"/>
      <c r="AJ346" s="6"/>
      <c r="AK346" s="1"/>
      <c r="AL346"/>
      <c r="AM346" s="1">
        <v>1</v>
      </c>
      <c r="AN346" s="1" t="e">
        <f>VLOOKUP(S346,'breaks 2014'!$C$19:$H$317,3,FALSE)</f>
        <v>#N/A</v>
      </c>
      <c r="AO346" s="1"/>
      <c r="AP346" s="1"/>
      <c r="AQ346" s="6" t="s">
        <v>1233</v>
      </c>
      <c r="AR346" s="6" t="s">
        <v>143</v>
      </c>
      <c r="AS346" s="6" t="s">
        <v>1240</v>
      </c>
      <c r="AT346" s="6"/>
      <c r="AU346" s="6"/>
      <c r="AV346" s="6"/>
      <c r="AW346" s="6"/>
      <c r="AX346" s="6"/>
      <c r="AY346" s="6"/>
      <c r="BQ346" s="100"/>
    </row>
    <row r="347" spans="1:69" ht="11.25" customHeight="1" x14ac:dyDescent="0.2">
      <c r="A347" s="4" t="str">
        <f>LEFT(IndicatorsTable[[#This Row],[INDICATOR_CODE]],IF(ISERROR(FIND(".",IndicatorsTable[[#This Row],[INDICATOR_CODE]],6)),FIND(".",IndicatorsTable[[#This Row],[INDICATOR_CODE]]),FIND(".",IndicatorsTable[[#This Row],[INDICATOR_CODE]],6))-1)</f>
        <v>PA7.2</v>
      </c>
      <c r="B347" s="5" t="str">
        <f>RIGHT(IndicatorsTable[[#This Row],[INDICATOR_CODE]],LEN(IndicatorsTable[[#This Row],[INDICATOR_CODE]])-IF(ISERROR(FIND(".",IndicatorsTable[[#This Row],[INDICATOR_CODE]],6)),FIND(".",IndicatorsTable[[#This Row],[INDICATOR_CODE]]),FIND(".",IndicatorsTable[[#This Row],[INDICATOR_CODE]],6)))</f>
        <v>C1</v>
      </c>
      <c r="C347" s="5" t="str">
        <f>IF(LEFT(IndicatorsTable[[#This Row],[OS_NB_CODE]],1)="O","Overall",IF(LEFT(IndicatorsTable[[#This Row],[OS_NB_CODE]],1)="S","Subindicator",IF(IndicatorsTable[[#This Row],[IFMAIN]] ="Main","Main",IF(LEFT(IndicatorsTable[[#This Row],[OS_NB_CODE]],1)="C","Context",""))))</f>
        <v>Context</v>
      </c>
      <c r="D347" s="6" t="s">
        <v>774</v>
      </c>
      <c r="E347" s="6" t="str">
        <f>IF(IndicatorsTable[[#This Row],[OS_NB_CODE]]="O1",VLOOKUP(IndicatorsTable[[#This Row],[POLICY_CODE]],Table7[#All],2,FALSE),"")</f>
        <v/>
      </c>
      <c r="F347" s="6" t="str">
        <f>IF(IndicatorsTable[[#This Row],[OS_NB_CODE]]="O1",VLOOKUP(IndicatorsTable[[#This Row],[POLICY_CODE]],Table7[#All],3,FALSE),"")</f>
        <v/>
      </c>
      <c r="G347" s="6" t="s">
        <v>1690</v>
      </c>
      <c r="H347" s="6"/>
      <c r="I347" s="6" t="str">
        <f>IndicatorsTable[[#This Row],[INDICATOR_CODE]]&amp;"."&amp;IndicatorsTable[[#This Row],[SUBPOLICY_CODE]]</f>
        <v>PA7.2.C1.</v>
      </c>
      <c r="J347" s="6"/>
      <c r="K347" s="6"/>
      <c r="L347" s="7">
        <f t="shared" si="11"/>
        <v>346</v>
      </c>
      <c r="M347" s="6" t="s">
        <v>71</v>
      </c>
      <c r="N347" s="7">
        <f t="shared" si="12"/>
        <v>346</v>
      </c>
      <c r="O347" s="6">
        <v>6</v>
      </c>
      <c r="P347" s="6" t="s">
        <v>72</v>
      </c>
      <c r="Q347" s="6" t="s">
        <v>1276</v>
      </c>
      <c r="R347" s="6"/>
      <c r="S347" s="6" t="s">
        <v>1634</v>
      </c>
      <c r="T347" s="6" t="s">
        <v>1634</v>
      </c>
      <c r="U347" s="50"/>
      <c r="V347" s="6"/>
      <c r="W347" s="52"/>
      <c r="X347" s="6"/>
      <c r="Y347" s="6" t="s">
        <v>77</v>
      </c>
      <c r="Z347" s="8" t="s">
        <v>232</v>
      </c>
      <c r="AA347" s="6" t="s">
        <v>1278</v>
      </c>
      <c r="AB347" s="6" t="s">
        <v>79</v>
      </c>
      <c r="AC347" s="6" t="s">
        <v>80</v>
      </c>
      <c r="AD347" s="6" t="s">
        <v>81</v>
      </c>
      <c r="AE347" s="6"/>
      <c r="AF347" s="6"/>
      <c r="AG347" s="6" t="s">
        <v>629</v>
      </c>
      <c r="AH347" s="6">
        <v>-1</v>
      </c>
      <c r="AI347" s="6"/>
      <c r="AJ347" s="6"/>
      <c r="AK347" s="1"/>
      <c r="AM347" s="1">
        <v>1</v>
      </c>
      <c r="AN347" s="1" t="e">
        <f>VLOOKUP(S347,'breaks 2014'!$C$19:$H$317,3,FALSE)</f>
        <v>#N/A</v>
      </c>
      <c r="AO347" s="1"/>
      <c r="AP347" s="1"/>
      <c r="AQ347" s="6" t="s">
        <v>1279</v>
      </c>
      <c r="AR347" s="6" t="s">
        <v>143</v>
      </c>
      <c r="AS347" s="6"/>
      <c r="AT347" s="6"/>
      <c r="AU347" s="6"/>
      <c r="AV347" s="6"/>
      <c r="AW347" s="6"/>
      <c r="AX347" s="6"/>
      <c r="AY347" s="6"/>
      <c r="AZ347" t="s">
        <v>1279</v>
      </c>
      <c r="BA347" t="s">
        <v>84</v>
      </c>
      <c r="BB347" t="s">
        <v>631</v>
      </c>
      <c r="BC347" t="s">
        <v>1280</v>
      </c>
      <c r="BD347" t="s">
        <v>1281</v>
      </c>
      <c r="BQ347" s="100"/>
    </row>
    <row r="348" spans="1:69" ht="11.25" customHeight="1" x14ac:dyDescent="0.2">
      <c r="A348" s="4" t="str">
        <f>LEFT(IndicatorsTable[[#This Row],[INDICATOR_CODE]],IF(ISERROR(FIND(".",IndicatorsTable[[#This Row],[INDICATOR_CODE]],6)),FIND(".",IndicatorsTable[[#This Row],[INDICATOR_CODE]]),FIND(".",IndicatorsTable[[#This Row],[INDICATOR_CODE]],6))-1)</f>
        <v>PA7.2</v>
      </c>
      <c r="B348" s="5" t="str">
        <f>RIGHT(IndicatorsTable[[#This Row],[INDICATOR_CODE]],LEN(IndicatorsTable[[#This Row],[INDICATOR_CODE]])-IF(ISERROR(FIND(".",IndicatorsTable[[#This Row],[INDICATOR_CODE]],6)),FIND(".",IndicatorsTable[[#This Row],[INDICATOR_CODE]]),FIND(".",IndicatorsTable[[#This Row],[INDICATOR_CODE]],6)))</f>
        <v>C2</v>
      </c>
      <c r="C348" s="5" t="str">
        <f>IF(LEFT(IndicatorsTable[[#This Row],[OS_NB_CODE]],1)="O","Overall",IF(LEFT(IndicatorsTable[[#This Row],[OS_NB_CODE]],1)="S","Subindicator",IF(IndicatorsTable[[#This Row],[IFMAIN]] ="Main","Main",IF(LEFT(IndicatorsTable[[#This Row],[OS_NB_CODE]],1)="C","Context",""))))</f>
        <v>Context</v>
      </c>
      <c r="D348" s="6" t="s">
        <v>774</v>
      </c>
      <c r="E348" s="6" t="str">
        <f>IF(IndicatorsTable[[#This Row],[OS_NB_CODE]]="O1",VLOOKUP(IndicatorsTable[[#This Row],[POLICY_CODE]],Table7[#All],2,FALSE),"")</f>
        <v/>
      </c>
      <c r="F348" s="6" t="str">
        <f>IF(IndicatorsTable[[#This Row],[OS_NB_CODE]]="O1",VLOOKUP(IndicatorsTable[[#This Row],[POLICY_CODE]],Table7[#All],3,FALSE),"")</f>
        <v/>
      </c>
      <c r="G348" s="6" t="s">
        <v>1691</v>
      </c>
      <c r="H348" s="6"/>
      <c r="I348" s="6" t="str">
        <f>IndicatorsTable[[#This Row],[INDICATOR_CODE]]&amp;"."&amp;IndicatorsTable[[#This Row],[SUBPOLICY_CODE]]</f>
        <v>PA7.2.C2.</v>
      </c>
      <c r="J348" s="6"/>
      <c r="K348" s="6"/>
      <c r="L348" s="7">
        <f t="shared" si="11"/>
        <v>347</v>
      </c>
      <c r="M348" s="6"/>
      <c r="N348" s="7">
        <f t="shared" si="12"/>
        <v>347</v>
      </c>
      <c r="O348" s="6">
        <v>6</v>
      </c>
      <c r="P348" s="6"/>
      <c r="Q348" s="6" t="s">
        <v>1340</v>
      </c>
      <c r="R348" s="6"/>
      <c r="S348" s="6"/>
      <c r="T348" s="6"/>
      <c r="U348" s="50"/>
      <c r="V348" s="6"/>
      <c r="W348" s="52"/>
      <c r="X348" s="6"/>
      <c r="Y348" s="6"/>
      <c r="Z348" s="8" t="s">
        <v>1646</v>
      </c>
      <c r="AA348" s="6"/>
      <c r="AB348" s="6"/>
      <c r="AC348" s="6"/>
      <c r="AD348" s="6"/>
      <c r="AE348" s="6"/>
      <c r="AF348" s="6"/>
      <c r="AG348" s="6" t="s">
        <v>1089</v>
      </c>
      <c r="AH348" s="6"/>
      <c r="AI348" s="6"/>
      <c r="AJ348" s="6"/>
      <c r="AK348" s="1"/>
      <c r="AL348"/>
      <c r="AM348" s="1">
        <v>1</v>
      </c>
      <c r="AN348" s="1" t="e">
        <f>VLOOKUP(S348,'breaks 2014'!$C$19:$H$317,3,FALSE)</f>
        <v>#N/A</v>
      </c>
      <c r="AO348" s="1"/>
      <c r="AP348" s="1"/>
      <c r="AQ348" s="6"/>
      <c r="AR348" s="6"/>
      <c r="AS348" s="6"/>
      <c r="AT348" s="6"/>
      <c r="AU348" s="6"/>
      <c r="AV348" s="6"/>
      <c r="AW348" s="6"/>
      <c r="AX348" s="6"/>
      <c r="AY348" s="6"/>
      <c r="BQ348" s="100"/>
    </row>
    <row r="349" spans="1:69" ht="11.25" customHeight="1" x14ac:dyDescent="0.2">
      <c r="A349" s="4" t="str">
        <f>LEFT(IndicatorsTable[[#This Row],[INDICATOR_CODE]],IF(ISERROR(FIND(".",IndicatorsTable[[#This Row],[INDICATOR_CODE]],6)),FIND(".",IndicatorsTable[[#This Row],[INDICATOR_CODE]]),FIND(".",IndicatorsTable[[#This Row],[INDICATOR_CODE]],6))-1)</f>
        <v>PA7.2</v>
      </c>
      <c r="B349" s="5" t="str">
        <f>RIGHT(IndicatorsTable[[#This Row],[INDICATOR_CODE]],LEN(IndicatorsTable[[#This Row],[INDICATOR_CODE]])-IF(ISERROR(FIND(".",IndicatorsTable[[#This Row],[INDICATOR_CODE]],6)),FIND(".",IndicatorsTable[[#This Row],[INDICATOR_CODE]]),FIND(".",IndicatorsTable[[#This Row],[INDICATOR_CODE]],6)))</f>
        <v>C3</v>
      </c>
      <c r="C349" s="5" t="str">
        <f>IF(LEFT(IndicatorsTable[[#This Row],[OS_NB_CODE]],1)="O","Overall",IF(LEFT(IndicatorsTable[[#This Row],[OS_NB_CODE]],1)="S","Subindicator",IF(IndicatorsTable[[#This Row],[IFMAIN]] ="Main","Main",IF(LEFT(IndicatorsTable[[#This Row],[OS_NB_CODE]],1)="C","Context",""))))</f>
        <v>Context</v>
      </c>
      <c r="D349" s="6" t="s">
        <v>89</v>
      </c>
      <c r="E349" s="6" t="str">
        <f>IF(IndicatorsTable[[#This Row],[OS_NB_CODE]]="O1",VLOOKUP(IndicatorsTable[[#This Row],[POLICY_CODE]],Table7[#All],2,FALSE),"")</f>
        <v/>
      </c>
      <c r="F349" s="6" t="str">
        <f>IF(IndicatorsTable[[#This Row],[OS_NB_CODE]]="O1",VLOOKUP(IndicatorsTable[[#This Row],[POLICY_CODE]],Table7[#All],3,FALSE),"")</f>
        <v/>
      </c>
      <c r="G349" s="6" t="s">
        <v>1692</v>
      </c>
      <c r="H349" s="6"/>
      <c r="I349" s="6" t="str">
        <f>IndicatorsTable[[#This Row],[INDICATOR_CODE]]&amp;"."&amp;IndicatorsTable[[#This Row],[SUBPOLICY_CODE]]</f>
        <v>PA7.2.C3.</v>
      </c>
      <c r="J349" s="6"/>
      <c r="K349" s="6"/>
      <c r="L349" s="7">
        <f t="shared" si="11"/>
        <v>348</v>
      </c>
      <c r="M349" s="6" t="s">
        <v>71</v>
      </c>
      <c r="N349" s="7">
        <f t="shared" si="12"/>
        <v>348</v>
      </c>
      <c r="O349" s="6">
        <v>6</v>
      </c>
      <c r="P349" s="6" t="s">
        <v>72</v>
      </c>
      <c r="Q349" s="6" t="s">
        <v>1644</v>
      </c>
      <c r="R349" s="51" t="s">
        <v>1645</v>
      </c>
      <c r="S349" s="6" t="s">
        <v>1644</v>
      </c>
      <c r="T349" s="6" t="s">
        <v>1644</v>
      </c>
      <c r="U349" s="50"/>
      <c r="V349" s="6"/>
      <c r="W349" s="52"/>
      <c r="X349" s="6"/>
      <c r="Y349" s="6"/>
      <c r="Z349" s="8" t="s">
        <v>1646</v>
      </c>
      <c r="AA349" s="6" t="s">
        <v>1441</v>
      </c>
      <c r="AB349" s="6" t="s">
        <v>79</v>
      </c>
      <c r="AC349" s="6" t="s">
        <v>80</v>
      </c>
      <c r="AD349" s="6" t="s">
        <v>81</v>
      </c>
      <c r="AE349" s="6"/>
      <c r="AF349" s="6"/>
      <c r="AG349" s="6" t="s">
        <v>82</v>
      </c>
      <c r="AH349" s="6"/>
      <c r="AI349" s="6"/>
      <c r="AJ349" s="6"/>
      <c r="AK349" s="1"/>
      <c r="AL349"/>
      <c r="AM349" s="1">
        <v>1</v>
      </c>
      <c r="AN349" s="1">
        <f>VLOOKUP(S349,'breaks 2014'!$C$19:$H$317,3,FALSE)</f>
        <v>0</v>
      </c>
      <c r="AO349" s="1" t="s">
        <v>1002</v>
      </c>
      <c r="AP349" s="1"/>
      <c r="AQ349" s="6" t="s">
        <v>1647</v>
      </c>
      <c r="AR349" s="6" t="s">
        <v>143</v>
      </c>
      <c r="AS349" s="6" t="s">
        <v>970</v>
      </c>
      <c r="AT349" s="6" t="s">
        <v>98</v>
      </c>
      <c r="AU349" s="6"/>
      <c r="AV349" s="6"/>
      <c r="AW349" s="6"/>
      <c r="AX349" s="6"/>
      <c r="AY349" s="6"/>
      <c r="BQ349" s="100"/>
    </row>
    <row r="350" spans="1:69" ht="11.25" customHeight="1" x14ac:dyDescent="0.2">
      <c r="A350" s="4" t="str">
        <f>LEFT(IndicatorsTable[[#This Row],[INDICATOR_CODE]],IF(ISERROR(FIND(".",IndicatorsTable[[#This Row],[INDICATOR_CODE]],6)),FIND(".",IndicatorsTable[[#This Row],[INDICATOR_CODE]]),FIND(".",IndicatorsTable[[#This Row],[INDICATOR_CODE]],6))-1)</f>
        <v>PA7.2</v>
      </c>
      <c r="B350" s="5" t="str">
        <f>RIGHT(IndicatorsTable[[#This Row],[INDICATOR_CODE]],LEN(IndicatorsTable[[#This Row],[INDICATOR_CODE]])-IF(ISERROR(FIND(".",IndicatorsTable[[#This Row],[INDICATOR_CODE]],6)),FIND(".",IndicatorsTable[[#This Row],[INDICATOR_CODE]]),FIND(".",IndicatorsTable[[#This Row],[INDICATOR_CODE]],6)))</f>
        <v>C4</v>
      </c>
      <c r="C350" s="5" t="str">
        <f>IF(LEFT(IndicatorsTable[[#This Row],[OS_NB_CODE]],1)="O","Overall",IF(LEFT(IndicatorsTable[[#This Row],[OS_NB_CODE]],1)="S","Subindicator",IF(IndicatorsTable[[#This Row],[IFMAIN]] ="Main","Main",IF(LEFT(IndicatorsTable[[#This Row],[OS_NB_CODE]],1)="C","Context",""))))</f>
        <v>Context</v>
      </c>
      <c r="D350" s="6" t="s">
        <v>89</v>
      </c>
      <c r="E350" s="6" t="str">
        <f>IF(IndicatorsTable[[#This Row],[OS_NB_CODE]]="O1",VLOOKUP(IndicatorsTable[[#This Row],[POLICY_CODE]],Table7[#All],2,FALSE),"")</f>
        <v/>
      </c>
      <c r="F350" s="6" t="str">
        <f>IF(IndicatorsTable[[#This Row],[OS_NB_CODE]]="O1",VLOOKUP(IndicatorsTable[[#This Row],[POLICY_CODE]],Table7[#All],3,FALSE),"")</f>
        <v/>
      </c>
      <c r="G350" s="6" t="s">
        <v>1693</v>
      </c>
      <c r="H350" s="6"/>
      <c r="I350" s="6" t="str">
        <f>IndicatorsTable[[#This Row],[INDICATOR_CODE]]&amp;"."&amp;IndicatorsTable[[#This Row],[SUBPOLICY_CODE]]</f>
        <v>PA7.2.C4.</v>
      </c>
      <c r="J350" s="6"/>
      <c r="K350" s="6"/>
      <c r="L350" s="7">
        <f t="shared" si="11"/>
        <v>349</v>
      </c>
      <c r="M350" s="6" t="s">
        <v>71</v>
      </c>
      <c r="N350" s="7">
        <f t="shared" si="12"/>
        <v>349</v>
      </c>
      <c r="O350" s="6">
        <v>6</v>
      </c>
      <c r="P350" s="6" t="s">
        <v>72</v>
      </c>
      <c r="Q350" s="6" t="s">
        <v>1649</v>
      </c>
      <c r="R350" s="51" t="s">
        <v>1650</v>
      </c>
      <c r="S350" s="6" t="s">
        <v>1649</v>
      </c>
      <c r="T350" s="6" t="s">
        <v>1649</v>
      </c>
      <c r="U350" s="50"/>
      <c r="V350" s="6"/>
      <c r="W350" s="52"/>
      <c r="X350" s="6"/>
      <c r="Y350" s="6"/>
      <c r="Z350" s="8" t="s">
        <v>1646</v>
      </c>
      <c r="AA350" s="6" t="s">
        <v>1441</v>
      </c>
      <c r="AB350" s="6" t="s">
        <v>79</v>
      </c>
      <c r="AC350" s="6" t="s">
        <v>80</v>
      </c>
      <c r="AD350" s="6" t="s">
        <v>81</v>
      </c>
      <c r="AE350" s="6"/>
      <c r="AF350" s="6"/>
      <c r="AG350" s="6" t="s">
        <v>82</v>
      </c>
      <c r="AH350" s="6"/>
      <c r="AI350" s="6"/>
      <c r="AJ350" s="6"/>
      <c r="AK350" s="1"/>
      <c r="AL350"/>
      <c r="AM350" s="1">
        <v>1</v>
      </c>
      <c r="AN350" s="1">
        <f>VLOOKUP(S350,'breaks 2014'!$C$19:$H$317,3,FALSE)</f>
        <v>0</v>
      </c>
      <c r="AO350" s="1" t="s">
        <v>1002</v>
      </c>
      <c r="AP350" s="1"/>
      <c r="AQ350" s="6" t="s">
        <v>1651</v>
      </c>
      <c r="AR350" s="6" t="s">
        <v>143</v>
      </c>
      <c r="AS350" s="6" t="s">
        <v>970</v>
      </c>
      <c r="AT350" s="6" t="s">
        <v>98</v>
      </c>
      <c r="AU350" s="6"/>
      <c r="AV350" s="6"/>
      <c r="AW350" s="6"/>
      <c r="AX350" s="6"/>
      <c r="AY350" s="6"/>
      <c r="BQ350" s="100"/>
    </row>
    <row r="351" spans="1:69" ht="11.25" customHeight="1" x14ac:dyDescent="0.2">
      <c r="A351" s="4" t="str">
        <f>LEFT(IndicatorsTable[[#This Row],[INDICATOR_CODE]],IF(ISERROR(FIND(".",IndicatorsTable[[#This Row],[INDICATOR_CODE]],6)),FIND(".",IndicatorsTable[[#This Row],[INDICATOR_CODE]]),FIND(".",IndicatorsTable[[#This Row],[INDICATOR_CODE]],6))-1)</f>
        <v>PA8.1</v>
      </c>
      <c r="B351" s="5" t="str">
        <f>RIGHT(IndicatorsTable[[#This Row],[INDICATOR_CODE]],LEN(IndicatorsTable[[#This Row],[INDICATOR_CODE]])-IF(ISERROR(FIND(".",IndicatorsTable[[#This Row],[INDICATOR_CODE]],6)),FIND(".",IndicatorsTable[[#This Row],[INDICATOR_CODE]]),FIND(".",IndicatorsTable[[#This Row],[INDICATOR_CODE]],6)))</f>
        <v>O1</v>
      </c>
      <c r="C351" s="5" t="str">
        <f>IF(LEFT(IndicatorsTable[[#This Row],[OS_NB_CODE]],1)="O","Overall",IF(LEFT(IndicatorsTable[[#This Row],[OS_NB_CODE]],1)="S","Subindicator",IF(IndicatorsTable[[#This Row],[IFMAIN]] ="Main","Main",IF(LEFT(IndicatorsTable[[#This Row],[OS_NB_CODE]],1)="C","Context",""))))</f>
        <v>Overall</v>
      </c>
      <c r="D351" s="6" t="s">
        <v>1437</v>
      </c>
      <c r="E351" s="6" t="str">
        <f>IF(IndicatorsTable[[#This Row],[OS_NB_CODE]]="O1",VLOOKUP(IndicatorsTable[[#This Row],[POLICY_CODE]],Table7[#All],2,FALSE),"")</f>
        <v>Improving skills supply and productivity, effective life-long learning</v>
      </c>
      <c r="F351" s="6" t="str">
        <f>IF(IndicatorsTable[[#This Row],[OS_NB_CODE]]="O1",VLOOKUP(IndicatorsTable[[#This Row],[POLICY_CODE]],Table7[#All],3,FALSE),"")</f>
        <v>Improving skills supply and productivity, lifelong learning</v>
      </c>
      <c r="G351" s="6" t="s">
        <v>1694</v>
      </c>
      <c r="H351" s="6"/>
      <c r="I351" s="6" t="str">
        <f>IndicatorsTable[[#This Row],[INDICATOR_CODE]]&amp;"."&amp;IndicatorsTable[[#This Row],[SUBPOLICY_CODE]]</f>
        <v>PA8.1.O1.</v>
      </c>
      <c r="J351" s="6" t="s">
        <v>1695</v>
      </c>
      <c r="K351" s="6" t="s">
        <v>70</v>
      </c>
      <c r="L351" s="7">
        <f t="shared" si="11"/>
        <v>350</v>
      </c>
      <c r="M351" s="6" t="s">
        <v>71</v>
      </c>
      <c r="N351" s="7">
        <f t="shared" si="12"/>
        <v>350</v>
      </c>
      <c r="O351" s="6">
        <v>7</v>
      </c>
      <c r="P351" s="6" t="s">
        <v>72</v>
      </c>
      <c r="Q351" s="6" t="s">
        <v>1696</v>
      </c>
      <c r="R351" s="6"/>
      <c r="S351" s="6" t="s">
        <v>1697</v>
      </c>
      <c r="T351" s="6" t="s">
        <v>1698</v>
      </c>
      <c r="U351" s="50" t="s">
        <v>1696</v>
      </c>
      <c r="V351" s="6"/>
      <c r="W351" s="52"/>
      <c r="X351" s="6"/>
      <c r="Y351" s="6" t="s">
        <v>77</v>
      </c>
      <c r="Z351" s="8"/>
      <c r="AA351" s="6" t="s">
        <v>1699</v>
      </c>
      <c r="AB351" s="6" t="s">
        <v>79</v>
      </c>
      <c r="AC351" s="6" t="s">
        <v>80</v>
      </c>
      <c r="AD351" s="6" t="s">
        <v>81</v>
      </c>
      <c r="AE351" s="6"/>
      <c r="AF351" s="6">
        <v>-3</v>
      </c>
      <c r="AG351" s="6" t="s">
        <v>82</v>
      </c>
      <c r="AH351" s="6"/>
      <c r="AI351" s="6"/>
      <c r="AJ351" s="6"/>
      <c r="AK351" s="1"/>
      <c r="AL351"/>
      <c r="AM351" s="1">
        <v>1</v>
      </c>
      <c r="AN351" s="1" t="str">
        <f>VLOOKUP(S351,'breaks 2014'!$C$19:$H$317,3,FALSE)</f>
        <v>educ</v>
      </c>
      <c r="AO351" s="1"/>
      <c r="AP351" s="1"/>
      <c r="AQ351" s="6" t="s">
        <v>714</v>
      </c>
      <c r="AR351" s="6" t="s">
        <v>84</v>
      </c>
      <c r="AS351" s="6" t="s">
        <v>485</v>
      </c>
      <c r="AT351" s="6" t="s">
        <v>85</v>
      </c>
      <c r="AU351" s="6" t="s">
        <v>121</v>
      </c>
      <c r="AV351" s="6" t="s">
        <v>1700</v>
      </c>
      <c r="AW351" s="6"/>
      <c r="AX351" s="6"/>
      <c r="AY351" s="6"/>
      <c r="BQ351" s="100"/>
    </row>
    <row r="352" spans="1:69" ht="11.25" customHeight="1" x14ac:dyDescent="0.2">
      <c r="A352" s="4" t="str">
        <f>LEFT(IndicatorsTable[[#This Row],[INDICATOR_CODE]],IF(ISERROR(FIND(".",IndicatorsTable[[#This Row],[INDICATOR_CODE]],6)),FIND(".",IndicatorsTable[[#This Row],[INDICATOR_CODE]]),FIND(".",IndicatorsTable[[#This Row],[INDICATOR_CODE]],6))-1)</f>
        <v>PA8.1</v>
      </c>
      <c r="B352" s="5" t="str">
        <f>RIGHT(IndicatorsTable[[#This Row],[INDICATOR_CODE]],LEN(IndicatorsTable[[#This Row],[INDICATOR_CODE]])-IF(ISERROR(FIND(".",IndicatorsTable[[#This Row],[INDICATOR_CODE]],6)),FIND(".",IndicatorsTable[[#This Row],[INDICATOR_CODE]]),FIND(".",IndicatorsTable[[#This Row],[INDICATOR_CODE]],6)))</f>
        <v>S1</v>
      </c>
      <c r="C352" s="5" t="str">
        <f>IF(LEFT(IndicatorsTable[[#This Row],[OS_NB_CODE]],1)="O","Overall",IF(LEFT(IndicatorsTable[[#This Row],[OS_NB_CODE]],1)="S","Subindicator",IF(IndicatorsTable[[#This Row],[IFMAIN]] ="Main","Main",IF(LEFT(IndicatorsTable[[#This Row],[OS_NB_CODE]],1)="C","Context",""))))</f>
        <v>Subindicator</v>
      </c>
      <c r="D352" s="6" t="s">
        <v>89</v>
      </c>
      <c r="E352" s="6" t="str">
        <f>IF(IndicatorsTable[[#This Row],[OS_NB_CODE]]="O1",VLOOKUP(IndicatorsTable[[#This Row],[POLICY_CODE]],Table7[#All],2,FALSE),"")</f>
        <v/>
      </c>
      <c r="F352" s="6" t="str">
        <f>IF(IndicatorsTable[[#This Row],[OS_NB_CODE]]="O1",VLOOKUP(IndicatorsTable[[#This Row],[POLICY_CODE]],Table7[#All],3,FALSE),"")</f>
        <v/>
      </c>
      <c r="G352" s="6" t="s">
        <v>1701</v>
      </c>
      <c r="H352" s="6" t="s">
        <v>1702</v>
      </c>
      <c r="I352" s="6" t="str">
        <f>IndicatorsTable[[#This Row],[INDICATOR_CODE]]&amp;"."&amp;IndicatorsTable[[#This Row],[SUBPOLICY_CODE]]</f>
        <v>PA8.1.S1.MED</v>
      </c>
      <c r="J352" s="6"/>
      <c r="K352" s="6"/>
      <c r="L352" s="7">
        <f t="shared" si="11"/>
        <v>351</v>
      </c>
      <c r="M352" s="6" t="s">
        <v>71</v>
      </c>
      <c r="N352" s="7">
        <f t="shared" si="12"/>
        <v>351</v>
      </c>
      <c r="O352" s="6">
        <v>7</v>
      </c>
      <c r="P352" s="6" t="s">
        <v>72</v>
      </c>
      <c r="Q352" s="6" t="s">
        <v>1703</v>
      </c>
      <c r="R352" s="6"/>
      <c r="S352" s="6" t="s">
        <v>1704</v>
      </c>
      <c r="T352" s="6" t="s">
        <v>1705</v>
      </c>
      <c r="U352" s="50" t="s">
        <v>1706</v>
      </c>
      <c r="V352" s="6"/>
      <c r="W352" s="52"/>
      <c r="X352" s="6"/>
      <c r="Y352" s="6" t="s">
        <v>77</v>
      </c>
      <c r="Z352" s="8" t="s">
        <v>77</v>
      </c>
      <c r="AA352" s="6" t="s">
        <v>1699</v>
      </c>
      <c r="AB352" s="6" t="s">
        <v>79</v>
      </c>
      <c r="AC352" s="6" t="s">
        <v>80</v>
      </c>
      <c r="AD352" s="6" t="s">
        <v>81</v>
      </c>
      <c r="AE352" s="6"/>
      <c r="AF352" s="6">
        <v>-3</v>
      </c>
      <c r="AG352" s="6" t="s">
        <v>82</v>
      </c>
      <c r="AH352" s="6"/>
      <c r="AI352" s="6"/>
      <c r="AJ352" s="6"/>
      <c r="AK352" s="1"/>
      <c r="AL352"/>
      <c r="AM352" s="1">
        <v>1</v>
      </c>
      <c r="AN352" s="1" t="str">
        <f>VLOOKUP(S352,'breaks 2014'!$C$19:$H$317,3,FALSE)</f>
        <v>educ</v>
      </c>
      <c r="AO352" s="1"/>
      <c r="AP352" s="1"/>
      <c r="AQ352" s="6" t="s">
        <v>714</v>
      </c>
      <c r="AR352" s="6" t="s">
        <v>84</v>
      </c>
      <c r="AS352" s="6" t="s">
        <v>316</v>
      </c>
      <c r="AT352" s="6" t="s">
        <v>85</v>
      </c>
      <c r="AU352" s="6" t="s">
        <v>121</v>
      </c>
      <c r="AV352" s="6" t="s">
        <v>1700</v>
      </c>
      <c r="AW352" s="6"/>
      <c r="AX352" s="6"/>
      <c r="AY352" s="6"/>
      <c r="BQ352" s="100"/>
    </row>
    <row r="353" spans="1:69" ht="11.25" customHeight="1" x14ac:dyDescent="0.2">
      <c r="A353" s="4" t="str">
        <f>LEFT(IndicatorsTable[[#This Row],[INDICATOR_CODE]],IF(ISERROR(FIND(".",IndicatorsTable[[#This Row],[INDICATOR_CODE]],6)),FIND(".",IndicatorsTable[[#This Row],[INDICATOR_CODE]]),FIND(".",IndicatorsTable[[#This Row],[INDICATOR_CODE]],6))-1)</f>
        <v>PA8.1</v>
      </c>
      <c r="B353" s="5" t="str">
        <f>RIGHT(IndicatorsTable[[#This Row],[INDICATOR_CODE]],LEN(IndicatorsTable[[#This Row],[INDICATOR_CODE]])-IF(ISERROR(FIND(".",IndicatorsTable[[#This Row],[INDICATOR_CODE]],6)),FIND(".",IndicatorsTable[[#This Row],[INDICATOR_CODE]]),FIND(".",IndicatorsTable[[#This Row],[INDICATOR_CODE]],6)))</f>
        <v>S1</v>
      </c>
      <c r="C353" s="5" t="str">
        <f>IF(LEFT(IndicatorsTable[[#This Row],[OS_NB_CODE]],1)="O","Overall",IF(LEFT(IndicatorsTable[[#This Row],[OS_NB_CODE]],1)="S","Subindicator",IF(IndicatorsTable[[#This Row],[IFMAIN]] ="Main","Main",IF(LEFT(IndicatorsTable[[#This Row],[OS_NB_CODE]],1)="C","Context",""))))</f>
        <v>Subindicator</v>
      </c>
      <c r="D353" s="6" t="s">
        <v>89</v>
      </c>
      <c r="E353" s="6" t="str">
        <f>IF(IndicatorsTable[[#This Row],[OS_NB_CODE]]="O1",VLOOKUP(IndicatorsTable[[#This Row],[POLICY_CODE]],Table7[#All],2,FALSE),"")</f>
        <v/>
      </c>
      <c r="F353" s="6" t="str">
        <f>IF(IndicatorsTable[[#This Row],[OS_NB_CODE]]="O1",VLOOKUP(IndicatorsTable[[#This Row],[POLICY_CODE]],Table7[#All],3,FALSE),"")</f>
        <v/>
      </c>
      <c r="G353" s="6" t="s">
        <v>1701</v>
      </c>
      <c r="H353" s="6" t="s">
        <v>1707</v>
      </c>
      <c r="I353" s="6" t="str">
        <f>IndicatorsTable[[#This Row],[INDICATOR_CODE]]&amp;"."&amp;IndicatorsTable[[#This Row],[SUBPOLICY_CODE]]</f>
        <v>PA8.1.S1.HIGH</v>
      </c>
      <c r="J353" s="6"/>
      <c r="K353" s="6"/>
      <c r="L353" s="7">
        <f t="shared" si="11"/>
        <v>352</v>
      </c>
      <c r="M353" s="6" t="s">
        <v>71</v>
      </c>
      <c r="N353" s="7">
        <f t="shared" si="12"/>
        <v>352</v>
      </c>
      <c r="O353" s="6">
        <v>7</v>
      </c>
      <c r="P353" s="6" t="s">
        <v>72</v>
      </c>
      <c r="Q353" s="6" t="s">
        <v>1708</v>
      </c>
      <c r="R353" s="6"/>
      <c r="S353" s="6" t="s">
        <v>1709</v>
      </c>
      <c r="T353" s="6" t="s">
        <v>1710</v>
      </c>
      <c r="U353" s="50" t="s">
        <v>1706</v>
      </c>
      <c r="V353" s="6"/>
      <c r="W353" s="52"/>
      <c r="X353" s="6"/>
      <c r="Y353" s="6" t="s">
        <v>77</v>
      </c>
      <c r="Z353" s="8" t="s">
        <v>77</v>
      </c>
      <c r="AA353" s="6" t="s">
        <v>1699</v>
      </c>
      <c r="AB353" s="6" t="s">
        <v>79</v>
      </c>
      <c r="AC353" s="6" t="s">
        <v>80</v>
      </c>
      <c r="AD353" s="6" t="s">
        <v>81</v>
      </c>
      <c r="AE353" s="6"/>
      <c r="AF353" s="6">
        <v>-3</v>
      </c>
      <c r="AG353" s="6" t="s">
        <v>82</v>
      </c>
      <c r="AH353" s="6"/>
      <c r="AI353" s="6"/>
      <c r="AJ353" s="6"/>
      <c r="AK353" s="1"/>
      <c r="AL353"/>
      <c r="AM353" s="1">
        <v>1</v>
      </c>
      <c r="AN353" s="1" t="str">
        <f>VLOOKUP(S353,'breaks 2014'!$C$19:$H$317,3,FALSE)</f>
        <v>educ</v>
      </c>
      <c r="AO353" s="1"/>
      <c r="AP353" s="1"/>
      <c r="AQ353" s="6" t="s">
        <v>714</v>
      </c>
      <c r="AR353" s="6" t="s">
        <v>84</v>
      </c>
      <c r="AS353" s="6" t="s">
        <v>321</v>
      </c>
      <c r="AT353" s="6" t="s">
        <v>85</v>
      </c>
      <c r="AU353" s="6" t="s">
        <v>121</v>
      </c>
      <c r="AV353" s="6" t="s">
        <v>1700</v>
      </c>
      <c r="AW353" s="6"/>
      <c r="AX353" s="6"/>
      <c r="AY353" s="6"/>
      <c r="BQ353" s="100"/>
    </row>
    <row r="354" spans="1:69" ht="11.25" customHeight="1" x14ac:dyDescent="0.2">
      <c r="A354" s="4" t="str">
        <f>LEFT(IndicatorsTable[[#This Row],[INDICATOR_CODE]],IF(ISERROR(FIND(".",IndicatorsTable[[#This Row],[INDICATOR_CODE]],6)),FIND(".",IndicatorsTable[[#This Row],[INDICATOR_CODE]]),FIND(".",IndicatorsTable[[#This Row],[INDICATOR_CODE]],6))-1)</f>
        <v>PA8.1</v>
      </c>
      <c r="B354" s="5" t="str">
        <f>RIGHT(IndicatorsTable[[#This Row],[INDICATOR_CODE]],LEN(IndicatorsTable[[#This Row],[INDICATOR_CODE]])-IF(ISERROR(FIND(".",IndicatorsTable[[#This Row],[INDICATOR_CODE]],6)),FIND(".",IndicatorsTable[[#This Row],[INDICATOR_CODE]]),FIND(".",IndicatorsTable[[#This Row],[INDICATOR_CODE]],6)))</f>
        <v>S2</v>
      </c>
      <c r="C354" s="5" t="str">
        <f>IF(LEFT(IndicatorsTable[[#This Row],[OS_NB_CODE]],1)="O","Overall",IF(LEFT(IndicatorsTable[[#This Row],[OS_NB_CODE]],1)="S","Subindicator",IF(IndicatorsTable[[#This Row],[IFMAIN]] ="Main","Main",IF(LEFT(IndicatorsTable[[#This Row],[OS_NB_CODE]],1)="C","Context",""))))</f>
        <v>Subindicator</v>
      </c>
      <c r="D354" s="6" t="s">
        <v>774</v>
      </c>
      <c r="E354" s="6" t="str">
        <f>IF(IndicatorsTable[[#This Row],[OS_NB_CODE]]="O1",VLOOKUP(IndicatorsTable[[#This Row],[POLICY_CODE]],Table7[#All],2,FALSE),"")</f>
        <v/>
      </c>
      <c r="F354" s="6" t="str">
        <f>IF(IndicatorsTable[[#This Row],[OS_NB_CODE]]="O1",VLOOKUP(IndicatorsTable[[#This Row],[POLICY_CODE]],Table7[#All],3,FALSE),"")</f>
        <v/>
      </c>
      <c r="G354" s="6" t="s">
        <v>1711</v>
      </c>
      <c r="H354" s="6"/>
      <c r="I354" s="6" t="str">
        <f>IndicatorsTable[[#This Row],[INDICATOR_CODE]]&amp;"."&amp;IndicatorsTable[[#This Row],[SUBPOLICY_CODE]]</f>
        <v>PA8.1.S2.</v>
      </c>
      <c r="J354" s="6"/>
      <c r="K354" s="6"/>
      <c r="L354" s="7">
        <f t="shared" si="11"/>
        <v>353</v>
      </c>
      <c r="M354" s="6" t="s">
        <v>71</v>
      </c>
      <c r="N354" s="7">
        <f t="shared" si="12"/>
        <v>353</v>
      </c>
      <c r="O354" s="6">
        <v>7</v>
      </c>
      <c r="P354" s="6" t="s">
        <v>72</v>
      </c>
      <c r="Q354" s="6" t="s">
        <v>1712</v>
      </c>
      <c r="R354" s="51" t="s">
        <v>1713</v>
      </c>
      <c r="S354" s="6" t="s">
        <v>1714</v>
      </c>
      <c r="T354" s="6" t="s">
        <v>1715</v>
      </c>
      <c r="U354" s="50" t="s">
        <v>1716</v>
      </c>
      <c r="V354" s="6"/>
      <c r="W354" s="52"/>
      <c r="X354" s="6"/>
      <c r="Y354" s="6" t="s">
        <v>77</v>
      </c>
      <c r="Z354" s="8" t="s">
        <v>77</v>
      </c>
      <c r="AA354" s="6" t="s">
        <v>443</v>
      </c>
      <c r="AB354" s="6" t="s">
        <v>79</v>
      </c>
      <c r="AC354" s="6" t="s">
        <v>80</v>
      </c>
      <c r="AD354" s="6" t="s">
        <v>81</v>
      </c>
      <c r="AE354" s="6"/>
      <c r="AF354" s="6">
        <v>-3</v>
      </c>
      <c r="AG354" s="6" t="s">
        <v>82</v>
      </c>
      <c r="AH354" s="6"/>
      <c r="AI354" s="6"/>
      <c r="AJ354" s="6"/>
      <c r="AK354" s="1"/>
      <c r="AL354"/>
      <c r="AM354" s="1">
        <v>1</v>
      </c>
      <c r="AN354" s="1" t="str">
        <f>VLOOKUP(S354,'breaks 2014'!$C$19:$H$317,3,FALSE)</f>
        <v>educ</v>
      </c>
      <c r="AO354" s="1"/>
      <c r="AP354" s="1"/>
      <c r="AQ354" s="6" t="s">
        <v>714</v>
      </c>
      <c r="AR354" s="6" t="s">
        <v>84</v>
      </c>
      <c r="AS354" s="6" t="s">
        <v>485</v>
      </c>
      <c r="AT354" s="6" t="s">
        <v>85</v>
      </c>
      <c r="AU354" s="6" t="s">
        <v>121</v>
      </c>
      <c r="AV354" s="6" t="s">
        <v>444</v>
      </c>
      <c r="AW354" s="6"/>
      <c r="AX354" s="6"/>
      <c r="AY354" s="6"/>
      <c r="BQ354" s="100"/>
    </row>
    <row r="355" spans="1:69" ht="11.25" customHeight="1" x14ac:dyDescent="0.2">
      <c r="A355" s="4" t="str">
        <f>LEFT(IndicatorsTable[[#This Row],[INDICATOR_CODE]],IF(ISERROR(FIND(".",IndicatorsTable[[#This Row],[INDICATOR_CODE]],6)),FIND(".",IndicatorsTable[[#This Row],[INDICATOR_CODE]]),FIND(".",IndicatorsTable[[#This Row],[INDICATOR_CODE]],6))-1)</f>
        <v>PA8.1</v>
      </c>
      <c r="B355" s="5" t="str">
        <f>RIGHT(IndicatorsTable[[#This Row],[INDICATOR_CODE]],LEN(IndicatorsTable[[#This Row],[INDICATOR_CODE]])-IF(ISERROR(FIND(".",IndicatorsTable[[#This Row],[INDICATOR_CODE]],6)),FIND(".",IndicatorsTable[[#This Row],[INDICATOR_CODE]]),FIND(".",IndicatorsTable[[#This Row],[INDICATOR_CODE]],6)))</f>
        <v>S3</v>
      </c>
      <c r="C355" s="5" t="str">
        <f>IF(LEFT(IndicatorsTable[[#This Row],[OS_NB_CODE]],1)="O","Overall",IF(LEFT(IndicatorsTable[[#This Row],[OS_NB_CODE]],1)="S","Subindicator",IF(IndicatorsTable[[#This Row],[IFMAIN]] ="Main","Main",IF(LEFT(IndicatorsTable[[#This Row],[OS_NB_CODE]],1)="C","Context",""))))</f>
        <v>Subindicator</v>
      </c>
      <c r="D355" s="6" t="s">
        <v>1437</v>
      </c>
      <c r="E355" s="6" t="str">
        <f>IF(IndicatorsTable[[#This Row],[OS_NB_CODE]]="O1",VLOOKUP(IndicatorsTable[[#This Row],[POLICY_CODE]],Table7[#All],2,FALSE),"")</f>
        <v/>
      </c>
      <c r="F355" s="6" t="str">
        <f>IF(IndicatorsTable[[#This Row],[OS_NB_CODE]]="O1",VLOOKUP(IndicatorsTable[[#This Row],[POLICY_CODE]],Table7[#All],3,FALSE),"")</f>
        <v/>
      </c>
      <c r="G355" s="6" t="s">
        <v>1717</v>
      </c>
      <c r="H355" s="6"/>
      <c r="I355" s="6" t="str">
        <f>IndicatorsTable[[#This Row],[INDICATOR_CODE]]&amp;"."&amp;IndicatorsTable[[#This Row],[SUBPOLICY_CODE]]</f>
        <v>PA8.1.S3.</v>
      </c>
      <c r="J355" s="6"/>
      <c r="K355" s="6"/>
      <c r="L355" s="7">
        <f t="shared" si="11"/>
        <v>354</v>
      </c>
      <c r="M355" s="6" t="s">
        <v>71</v>
      </c>
      <c r="N355" s="7">
        <f t="shared" si="12"/>
        <v>354</v>
      </c>
      <c r="O355" s="6">
        <v>7</v>
      </c>
      <c r="P355" s="6" t="s">
        <v>72</v>
      </c>
      <c r="Q355" s="6" t="s">
        <v>1718</v>
      </c>
      <c r="R355" s="6"/>
      <c r="S355" s="6" t="s">
        <v>1719</v>
      </c>
      <c r="T355" s="6" t="s">
        <v>1720</v>
      </c>
      <c r="U355" s="50"/>
      <c r="V355" s="6"/>
      <c r="W355" s="52"/>
      <c r="X355" s="6"/>
      <c r="Y355" s="6" t="s">
        <v>77</v>
      </c>
      <c r="Z355" s="8" t="s">
        <v>77</v>
      </c>
      <c r="AA355" s="6" t="s">
        <v>1721</v>
      </c>
      <c r="AB355" s="6" t="s">
        <v>1722</v>
      </c>
      <c r="AC355" s="6" t="s">
        <v>1723</v>
      </c>
      <c r="AD355" s="6" t="s">
        <v>81</v>
      </c>
      <c r="AE355" s="6"/>
      <c r="AF355" s="6">
        <v>-3</v>
      </c>
      <c r="AG355" s="6" t="s">
        <v>1724</v>
      </c>
      <c r="AH355" s="6"/>
      <c r="AI355" s="6"/>
      <c r="AJ355" s="6"/>
      <c r="AK355" s="1"/>
      <c r="AL355"/>
      <c r="AM355" s="1">
        <v>2</v>
      </c>
      <c r="AN355" s="1" t="e">
        <f>VLOOKUP(S355,'breaks 2014'!$C$19:$H$317,3,FALSE)</f>
        <v>#N/A</v>
      </c>
      <c r="AO355" s="1"/>
      <c r="AP355" s="1"/>
      <c r="AQ355" s="6" t="s">
        <v>1725</v>
      </c>
      <c r="AR355" s="6" t="s">
        <v>84</v>
      </c>
      <c r="AS355" s="6" t="s">
        <v>1726</v>
      </c>
      <c r="AT355" s="6"/>
      <c r="AU355" s="6"/>
      <c r="AV355" s="6"/>
      <c r="AW355" s="6"/>
      <c r="AX355" s="6"/>
      <c r="AY355" s="6"/>
      <c r="BQ355" s="100"/>
    </row>
    <row r="356" spans="1:69" ht="11.25" customHeight="1" x14ac:dyDescent="0.2">
      <c r="A356" s="4" t="str">
        <f>LEFT(IndicatorsTable[[#This Row],[INDICATOR_CODE]],IF(ISERROR(FIND(".",IndicatorsTable[[#This Row],[INDICATOR_CODE]],6)),FIND(".",IndicatorsTable[[#This Row],[INDICATOR_CODE]]),FIND(".",IndicatorsTable[[#This Row],[INDICATOR_CODE]],6))-1)</f>
        <v>PA8.1</v>
      </c>
      <c r="B356" s="5" t="str">
        <f>RIGHT(IndicatorsTable[[#This Row],[INDICATOR_CODE]],LEN(IndicatorsTable[[#This Row],[INDICATOR_CODE]])-IF(ISERROR(FIND(".",IndicatorsTable[[#This Row],[INDICATOR_CODE]],6)),FIND(".",IndicatorsTable[[#This Row],[INDICATOR_CODE]]),FIND(".",IndicatorsTable[[#This Row],[INDICATOR_CODE]],6)))</f>
        <v>S4</v>
      </c>
      <c r="C356" s="5" t="str">
        <f>IF(LEFT(IndicatorsTable[[#This Row],[OS_NB_CODE]],1)="O","Overall",IF(LEFT(IndicatorsTable[[#This Row],[OS_NB_CODE]],1)="S","Subindicator",IF(IndicatorsTable[[#This Row],[IFMAIN]] ="Main","Main",IF(LEFT(IndicatorsTable[[#This Row],[OS_NB_CODE]],1)="C","Context",""))))</f>
        <v>Subindicator</v>
      </c>
      <c r="D356" s="6" t="s">
        <v>89</v>
      </c>
      <c r="E356" s="6" t="str">
        <f>IF(IndicatorsTable[[#This Row],[OS_NB_CODE]]="O1",VLOOKUP(IndicatorsTable[[#This Row],[POLICY_CODE]],Table7[#All],2,FALSE),"")</f>
        <v/>
      </c>
      <c r="F356" s="6" t="str">
        <f>IF(IndicatorsTable[[#This Row],[OS_NB_CODE]]="O1",VLOOKUP(IndicatorsTable[[#This Row],[POLICY_CODE]],Table7[#All],3,FALSE),"")</f>
        <v/>
      </c>
      <c r="G356" s="6" t="s">
        <v>1727</v>
      </c>
      <c r="H356" s="6"/>
      <c r="I356" s="6" t="str">
        <f>IndicatorsTable[[#This Row],[INDICATOR_CODE]]&amp;"."&amp;IndicatorsTable[[#This Row],[SUBPOLICY_CODE]]</f>
        <v>PA8.1.S4.</v>
      </c>
      <c r="J356" s="6"/>
      <c r="K356" s="6"/>
      <c r="L356" s="7">
        <f t="shared" si="11"/>
        <v>355</v>
      </c>
      <c r="M356" s="6" t="s">
        <v>71</v>
      </c>
      <c r="N356" s="7">
        <f t="shared" si="12"/>
        <v>355</v>
      </c>
      <c r="O356" s="6">
        <v>7</v>
      </c>
      <c r="P356" s="6" t="s">
        <v>72</v>
      </c>
      <c r="Q356" s="6" t="s">
        <v>1728</v>
      </c>
      <c r="R356" s="6"/>
      <c r="S356" s="6" t="s">
        <v>1729</v>
      </c>
      <c r="T356" s="6" t="s">
        <v>1730</v>
      </c>
      <c r="U356" s="50" t="s">
        <v>1731</v>
      </c>
      <c r="V356" s="6"/>
      <c r="W356" s="52"/>
      <c r="X356" s="6"/>
      <c r="Y356" s="6" t="s">
        <v>77</v>
      </c>
      <c r="Z356" s="8" t="s">
        <v>77</v>
      </c>
      <c r="AA356" s="6" t="s">
        <v>1346</v>
      </c>
      <c r="AB356" s="6" t="s">
        <v>79</v>
      </c>
      <c r="AC356" s="6"/>
      <c r="AD356" s="6" t="s">
        <v>81</v>
      </c>
      <c r="AE356" s="6"/>
      <c r="AF356" s="6" t="s">
        <v>1058</v>
      </c>
      <c r="AG356" s="6" t="s">
        <v>1369</v>
      </c>
      <c r="AH356" s="6"/>
      <c r="AI356" s="6"/>
      <c r="AJ356" s="6"/>
      <c r="AK356" s="1"/>
      <c r="AL356"/>
      <c r="AM356" s="1">
        <v>1</v>
      </c>
      <c r="AN356" s="1" t="e">
        <f>VLOOKUP(S356,'breaks 2014'!$C$19:$H$317,3,FALSE)</f>
        <v>#N/A</v>
      </c>
      <c r="AO356" s="1"/>
      <c r="AP356" s="1"/>
      <c r="AQ356" s="6" t="s">
        <v>1732</v>
      </c>
      <c r="AR356" s="6" t="s">
        <v>143</v>
      </c>
      <c r="AS356" s="6"/>
      <c r="AT356" s="6"/>
      <c r="AU356" s="6"/>
      <c r="AV356" s="6"/>
      <c r="AW356" s="6"/>
      <c r="AX356" s="6"/>
      <c r="AY356" s="6"/>
      <c r="AZ356" t="s">
        <v>1732</v>
      </c>
      <c r="BA356" t="s">
        <v>84</v>
      </c>
      <c r="BB356" t="s">
        <v>144</v>
      </c>
      <c r="BC356" t="s">
        <v>1733</v>
      </c>
      <c r="BD356" t="s">
        <v>1734</v>
      </c>
      <c r="BQ356" s="100"/>
    </row>
    <row r="357" spans="1:69" ht="11.25" customHeight="1" x14ac:dyDescent="0.2">
      <c r="A357" s="4" t="str">
        <f>LEFT(IndicatorsTable[[#This Row],[INDICATOR_CODE]],IF(ISERROR(FIND(".",IndicatorsTable[[#This Row],[INDICATOR_CODE]],6)),FIND(".",IndicatorsTable[[#This Row],[INDICATOR_CODE]]),FIND(".",IndicatorsTable[[#This Row],[INDICATOR_CODE]],6))-1)</f>
        <v>PA8.1</v>
      </c>
      <c r="B357" s="5" t="str">
        <f>RIGHT(IndicatorsTable[[#This Row],[INDICATOR_CODE]],LEN(IndicatorsTable[[#This Row],[INDICATOR_CODE]])-IF(ISERROR(FIND(".",IndicatorsTable[[#This Row],[INDICATOR_CODE]],6)),FIND(".",IndicatorsTable[[#This Row],[INDICATOR_CODE]]),FIND(".",IndicatorsTable[[#This Row],[INDICATOR_CODE]],6)))</f>
        <v>S5</v>
      </c>
      <c r="C357" s="5" t="str">
        <f>IF(LEFT(IndicatorsTable[[#This Row],[OS_NB_CODE]],1)="O","Overall",IF(LEFT(IndicatorsTable[[#This Row],[OS_NB_CODE]],1)="S","Subindicator",IF(IndicatorsTable[[#This Row],[IFMAIN]] ="Main","Main",IF(LEFT(IndicatorsTable[[#This Row],[OS_NB_CODE]],1)="C","Context",""))))</f>
        <v>Subindicator</v>
      </c>
      <c r="D357" s="6" t="s">
        <v>89</v>
      </c>
      <c r="E357" s="6" t="str">
        <f>IF(IndicatorsTable[[#This Row],[OS_NB_CODE]]="O1",VLOOKUP(IndicatorsTable[[#This Row],[POLICY_CODE]],Table7[#All],2,FALSE),"")</f>
        <v/>
      </c>
      <c r="F357" s="6" t="str">
        <f>IF(IndicatorsTable[[#This Row],[OS_NB_CODE]]="O1",VLOOKUP(IndicatorsTable[[#This Row],[POLICY_CODE]],Table7[#All],3,FALSE),"")</f>
        <v/>
      </c>
      <c r="G357" s="6" t="s">
        <v>1735</v>
      </c>
      <c r="H357" s="6"/>
      <c r="I357" s="6" t="str">
        <f>IndicatorsTable[[#This Row],[INDICATOR_CODE]]&amp;"."&amp;IndicatorsTable[[#This Row],[SUBPOLICY_CODE]]</f>
        <v>PA8.1.S5.</v>
      </c>
      <c r="J357" s="6"/>
      <c r="K357" s="6"/>
      <c r="L357" s="7">
        <f t="shared" si="11"/>
        <v>356</v>
      </c>
      <c r="M357" s="6" t="s">
        <v>71</v>
      </c>
      <c r="N357" s="7">
        <f t="shared" si="12"/>
        <v>356</v>
      </c>
      <c r="O357" s="6">
        <v>7</v>
      </c>
      <c r="P357" s="6" t="s">
        <v>72</v>
      </c>
      <c r="Q357" s="6" t="s">
        <v>1736</v>
      </c>
      <c r="R357" s="6" t="s">
        <v>1737</v>
      </c>
      <c r="S357" s="6" t="s">
        <v>1738</v>
      </c>
      <c r="T357" s="6" t="s">
        <v>1739</v>
      </c>
      <c r="U357" s="50"/>
      <c r="V357" s="6"/>
      <c r="W357" s="52"/>
      <c r="X357" s="6"/>
      <c r="Y357" s="6" t="s">
        <v>77</v>
      </c>
      <c r="Z357" s="8" t="s">
        <v>77</v>
      </c>
      <c r="AA357" s="6" t="s">
        <v>1740</v>
      </c>
      <c r="AB357" s="6" t="s">
        <v>79</v>
      </c>
      <c r="AC357" s="6"/>
      <c r="AD357" s="6" t="s">
        <v>81</v>
      </c>
      <c r="AE357" s="6"/>
      <c r="AF357" s="6">
        <v>-3</v>
      </c>
      <c r="AG357" s="6" t="s">
        <v>1741</v>
      </c>
      <c r="AH357" s="6"/>
      <c r="AI357" s="6"/>
      <c r="AJ357" s="6"/>
      <c r="AK357" s="1"/>
      <c r="AL357"/>
      <c r="AM357" s="1">
        <v>1</v>
      </c>
      <c r="AN357" s="1" t="e">
        <f>VLOOKUP(S357,'breaks 2014'!$C$19:$H$317,3,FALSE)</f>
        <v>#N/A</v>
      </c>
      <c r="AO357" s="1"/>
      <c r="AP357" s="1"/>
      <c r="AQ357" s="6" t="s">
        <v>1742</v>
      </c>
      <c r="AR357" s="6" t="s">
        <v>143</v>
      </c>
      <c r="AS357" s="6"/>
      <c r="AT357" s="6"/>
      <c r="AU357" s="6"/>
      <c r="AV357" s="6"/>
      <c r="AW357" s="6"/>
      <c r="AX357" s="6"/>
      <c r="AY357" s="6"/>
      <c r="BQ357" s="100"/>
    </row>
    <row r="358" spans="1:69" ht="11.25" customHeight="1" x14ac:dyDescent="0.2">
      <c r="A358" s="4" t="str">
        <f>LEFT(IndicatorsTable[[#This Row],[INDICATOR_CODE]],IF(ISERROR(FIND(".",IndicatorsTable[[#This Row],[INDICATOR_CODE]],6)),FIND(".",IndicatorsTable[[#This Row],[INDICATOR_CODE]]),FIND(".",IndicatorsTable[[#This Row],[INDICATOR_CODE]],6))-1)</f>
        <v>PA8.1</v>
      </c>
      <c r="B358" s="5" t="str">
        <f>RIGHT(IndicatorsTable[[#This Row],[INDICATOR_CODE]],LEN(IndicatorsTable[[#This Row],[INDICATOR_CODE]])-IF(ISERROR(FIND(".",IndicatorsTable[[#This Row],[INDICATOR_CODE]],6)),FIND(".",IndicatorsTable[[#This Row],[INDICATOR_CODE]]),FIND(".",IndicatorsTable[[#This Row],[INDICATOR_CODE]],6)))</f>
        <v>S6</v>
      </c>
      <c r="C358" s="5" t="str">
        <f>IF(LEFT(IndicatorsTable[[#This Row],[OS_NB_CODE]],1)="O","Overall",IF(LEFT(IndicatorsTable[[#This Row],[OS_NB_CODE]],1)="S","Subindicator",IF(IndicatorsTable[[#This Row],[IFMAIN]] ="Main","Main",IF(LEFT(IndicatorsTable[[#This Row],[OS_NB_CODE]],1)="C","Context",""))))</f>
        <v>Subindicator</v>
      </c>
      <c r="D358" s="6" t="s">
        <v>89</v>
      </c>
      <c r="E358" s="6" t="str">
        <f>IF(IndicatorsTable[[#This Row],[OS_NB_CODE]]="O1",VLOOKUP(IndicatorsTable[[#This Row],[POLICY_CODE]],Table7[#All],2,FALSE),"")</f>
        <v/>
      </c>
      <c r="F358" s="6" t="str">
        <f>IF(IndicatorsTable[[#This Row],[OS_NB_CODE]]="O1",VLOOKUP(IndicatorsTable[[#This Row],[POLICY_CODE]],Table7[#All],3,FALSE),"")</f>
        <v/>
      </c>
      <c r="G358" s="6" t="s">
        <v>1743</v>
      </c>
      <c r="H358" s="6"/>
      <c r="I358" s="6" t="str">
        <f>IndicatorsTable[[#This Row],[INDICATOR_CODE]]&amp;"."&amp;IndicatorsTable[[#This Row],[SUBPOLICY_CODE]]</f>
        <v>PA8.1.S6.</v>
      </c>
      <c r="J358" s="6"/>
      <c r="K358" s="6"/>
      <c r="L358" s="7">
        <f t="shared" si="11"/>
        <v>357</v>
      </c>
      <c r="M358" s="6" t="s">
        <v>71</v>
      </c>
      <c r="N358" s="7">
        <f t="shared" si="12"/>
        <v>357</v>
      </c>
      <c r="O358" s="6">
        <v>7</v>
      </c>
      <c r="P358" s="6" t="s">
        <v>72</v>
      </c>
      <c r="Q358" s="6" t="s">
        <v>1744</v>
      </c>
      <c r="R358" s="6" t="s">
        <v>1745</v>
      </c>
      <c r="S358" s="6" t="s">
        <v>1746</v>
      </c>
      <c r="T358" s="6" t="s">
        <v>1746</v>
      </c>
      <c r="U358" s="50"/>
      <c r="V358" s="6"/>
      <c r="W358" s="52"/>
      <c r="X358" s="6"/>
      <c r="Y358" s="6" t="s">
        <v>77</v>
      </c>
      <c r="Z358" s="8" t="s">
        <v>77</v>
      </c>
      <c r="AA358" s="6" t="s">
        <v>1740</v>
      </c>
      <c r="AB358" s="6" t="s">
        <v>79</v>
      </c>
      <c r="AC358" s="6"/>
      <c r="AD358" s="6" t="s">
        <v>81</v>
      </c>
      <c r="AE358" s="6"/>
      <c r="AF358" s="6">
        <v>-3</v>
      </c>
      <c r="AG358" s="6" t="s">
        <v>1741</v>
      </c>
      <c r="AH358" s="6"/>
      <c r="AI358" s="6"/>
      <c r="AJ358" s="6"/>
      <c r="AK358" s="1"/>
      <c r="AL358"/>
      <c r="AM358" s="1">
        <v>1</v>
      </c>
      <c r="AN358" s="1" t="e">
        <f>VLOOKUP(S358,'breaks 2014'!$C$19:$H$317,3,FALSE)</f>
        <v>#N/A</v>
      </c>
      <c r="AO358" s="1"/>
      <c r="AP358" s="1"/>
      <c r="AQ358" s="6" t="s">
        <v>1747</v>
      </c>
      <c r="AR358" s="6" t="s">
        <v>84</v>
      </c>
      <c r="AS358" s="6" t="s">
        <v>1748</v>
      </c>
      <c r="AT358" s="6"/>
      <c r="AU358" s="6"/>
      <c r="AV358" s="6"/>
      <c r="AW358" s="6"/>
      <c r="AX358" s="6"/>
      <c r="AY358" s="6"/>
      <c r="BQ358" s="100"/>
    </row>
    <row r="359" spans="1:69" ht="11.25" customHeight="1" x14ac:dyDescent="0.2">
      <c r="A359" s="4" t="str">
        <f>LEFT(IndicatorsTable[[#This Row],[INDICATOR_CODE]],IF(ISERROR(FIND(".",IndicatorsTable[[#This Row],[INDICATOR_CODE]],6)),FIND(".",IndicatorsTable[[#This Row],[INDICATOR_CODE]]),FIND(".",IndicatorsTable[[#This Row],[INDICATOR_CODE]],6))-1)</f>
        <v>PA8.1</v>
      </c>
      <c r="B359" s="5" t="str">
        <f>RIGHT(IndicatorsTable[[#This Row],[INDICATOR_CODE]],LEN(IndicatorsTable[[#This Row],[INDICATOR_CODE]])-IF(ISERROR(FIND(".",IndicatorsTable[[#This Row],[INDICATOR_CODE]],6)),FIND(".",IndicatorsTable[[#This Row],[INDICATOR_CODE]]),FIND(".",IndicatorsTable[[#This Row],[INDICATOR_CODE]],6)))</f>
        <v>C1</v>
      </c>
      <c r="C359" s="5" t="str">
        <f>IF(LEFT(IndicatorsTable[[#This Row],[OS_NB_CODE]],1)="O","Overall",IF(LEFT(IndicatorsTable[[#This Row],[OS_NB_CODE]],1)="S","Subindicator",IF(IndicatorsTable[[#This Row],[IFMAIN]] ="Main","Main",IF(LEFT(IndicatorsTable[[#This Row],[OS_NB_CODE]],1)="C","Context",""))))</f>
        <v>Context</v>
      </c>
      <c r="D359" s="6" t="s">
        <v>89</v>
      </c>
      <c r="E359" s="6" t="str">
        <f>IF(IndicatorsTable[[#This Row],[OS_NB_CODE]]="O1",VLOOKUP(IndicatorsTable[[#This Row],[POLICY_CODE]],Table7[#All],2,FALSE),"")</f>
        <v/>
      </c>
      <c r="F359" s="6" t="str">
        <f>IF(IndicatorsTable[[#This Row],[OS_NB_CODE]]="O1",VLOOKUP(IndicatorsTable[[#This Row],[POLICY_CODE]],Table7[#All],3,FALSE),"")</f>
        <v/>
      </c>
      <c r="G359" s="6" t="s">
        <v>1749</v>
      </c>
      <c r="H359" s="6" t="s">
        <v>91</v>
      </c>
      <c r="I359" s="6" t="str">
        <f>IndicatorsTable[[#This Row],[INDICATOR_CODE]]&amp;"."&amp;IndicatorsTable[[#This Row],[SUBPOLICY_CODE]]</f>
        <v>PA8.1.C1.M</v>
      </c>
      <c r="J359" s="6"/>
      <c r="K359" s="6"/>
      <c r="L359" s="7">
        <f t="shared" si="11"/>
        <v>358</v>
      </c>
      <c r="M359" s="6" t="s">
        <v>71</v>
      </c>
      <c r="N359" s="7">
        <f t="shared" si="12"/>
        <v>358</v>
      </c>
      <c r="O359" s="6">
        <v>7</v>
      </c>
      <c r="P359" s="6" t="s">
        <v>72</v>
      </c>
      <c r="Q359" s="6" t="s">
        <v>1750</v>
      </c>
      <c r="R359" s="6"/>
      <c r="S359" s="6" t="s">
        <v>1751</v>
      </c>
      <c r="T359" s="6" t="s">
        <v>1752</v>
      </c>
      <c r="U359" s="50"/>
      <c r="V359" s="6"/>
      <c r="W359" s="52"/>
      <c r="X359" s="6"/>
      <c r="Y359" s="6" t="s">
        <v>77</v>
      </c>
      <c r="Z359" s="8" t="s">
        <v>77</v>
      </c>
      <c r="AA359" s="6" t="s">
        <v>1699</v>
      </c>
      <c r="AB359" s="6" t="s">
        <v>79</v>
      </c>
      <c r="AC359" s="6" t="s">
        <v>80</v>
      </c>
      <c r="AD359" s="6" t="s">
        <v>81</v>
      </c>
      <c r="AE359" s="6"/>
      <c r="AF359" s="6"/>
      <c r="AG359" s="6" t="s">
        <v>82</v>
      </c>
      <c r="AH359" s="6"/>
      <c r="AI359" s="6"/>
      <c r="AJ359" s="6"/>
      <c r="AK359" s="1"/>
      <c r="AL359"/>
      <c r="AM359" s="1">
        <v>1</v>
      </c>
      <c r="AN359" s="1" t="str">
        <f>VLOOKUP(S359,'breaks 2014'!$C$19:$H$317,3,FALSE)</f>
        <v>educ</v>
      </c>
      <c r="AO359" s="1"/>
      <c r="AP359" s="1"/>
      <c r="AQ359" s="6" t="s">
        <v>714</v>
      </c>
      <c r="AR359" s="6" t="s">
        <v>84</v>
      </c>
      <c r="AS359" s="6" t="s">
        <v>485</v>
      </c>
      <c r="AT359" s="6" t="s">
        <v>98</v>
      </c>
      <c r="AU359" s="6" t="s">
        <v>121</v>
      </c>
      <c r="AV359" s="6" t="s">
        <v>1700</v>
      </c>
      <c r="AW359" s="6"/>
      <c r="AX359" s="6"/>
      <c r="AY359" s="6"/>
      <c r="BQ359" s="100"/>
    </row>
    <row r="360" spans="1:69" ht="11.25" customHeight="1" x14ac:dyDescent="0.2">
      <c r="A360" s="4" t="str">
        <f>LEFT(IndicatorsTable[[#This Row],[INDICATOR_CODE]],IF(ISERROR(FIND(".",IndicatorsTable[[#This Row],[INDICATOR_CODE]],6)),FIND(".",IndicatorsTable[[#This Row],[INDICATOR_CODE]]),FIND(".",IndicatorsTable[[#This Row],[INDICATOR_CODE]],6))-1)</f>
        <v>PA8.1</v>
      </c>
      <c r="B360" s="5" t="str">
        <f>RIGHT(IndicatorsTable[[#This Row],[INDICATOR_CODE]],LEN(IndicatorsTable[[#This Row],[INDICATOR_CODE]])-IF(ISERROR(FIND(".",IndicatorsTable[[#This Row],[INDICATOR_CODE]],6)),FIND(".",IndicatorsTable[[#This Row],[INDICATOR_CODE]]),FIND(".",IndicatorsTable[[#This Row],[INDICATOR_CODE]],6)))</f>
        <v>C1</v>
      </c>
      <c r="C360" s="5" t="str">
        <f>IF(LEFT(IndicatorsTable[[#This Row],[OS_NB_CODE]],1)="O","Overall",IF(LEFT(IndicatorsTable[[#This Row],[OS_NB_CODE]],1)="S","Subindicator",IF(IndicatorsTable[[#This Row],[IFMAIN]] ="Main","Main",IF(LEFT(IndicatorsTable[[#This Row],[OS_NB_CODE]],1)="C","Context",""))))</f>
        <v>Context</v>
      </c>
      <c r="D360" s="6" t="s">
        <v>89</v>
      </c>
      <c r="E360" s="6" t="str">
        <f>IF(IndicatorsTable[[#This Row],[OS_NB_CODE]]="O1",VLOOKUP(IndicatorsTable[[#This Row],[POLICY_CODE]],Table7[#All],2,FALSE),"")</f>
        <v/>
      </c>
      <c r="F360" s="6" t="str">
        <f>IF(IndicatorsTable[[#This Row],[OS_NB_CODE]]="O1",VLOOKUP(IndicatorsTable[[#This Row],[POLICY_CODE]],Table7[#All],3,FALSE),"")</f>
        <v/>
      </c>
      <c r="G360" s="6" t="s">
        <v>1749</v>
      </c>
      <c r="H360" s="6" t="s">
        <v>99</v>
      </c>
      <c r="I360" s="6" t="str">
        <f>IndicatorsTable[[#This Row],[INDICATOR_CODE]]&amp;"."&amp;IndicatorsTable[[#This Row],[SUBPOLICY_CODE]]</f>
        <v>PA8.1.C1.F</v>
      </c>
      <c r="J360" s="6"/>
      <c r="K360" s="6"/>
      <c r="L360" s="7">
        <f t="shared" si="11"/>
        <v>359</v>
      </c>
      <c r="M360" s="6" t="s">
        <v>71</v>
      </c>
      <c r="N360" s="7">
        <f t="shared" si="12"/>
        <v>359</v>
      </c>
      <c r="O360" s="6">
        <v>7</v>
      </c>
      <c r="P360" s="6" t="s">
        <v>72</v>
      </c>
      <c r="Q360" s="6" t="s">
        <v>1753</v>
      </c>
      <c r="R360" s="6"/>
      <c r="S360" s="6" t="s">
        <v>1754</v>
      </c>
      <c r="T360" s="6" t="s">
        <v>1755</v>
      </c>
      <c r="U360" s="50"/>
      <c r="V360" s="6"/>
      <c r="W360" s="52"/>
      <c r="X360" s="6"/>
      <c r="Y360" s="6" t="s">
        <v>77</v>
      </c>
      <c r="Z360" s="8" t="s">
        <v>77</v>
      </c>
      <c r="AA360" s="6" t="s">
        <v>1756</v>
      </c>
      <c r="AB360" s="6" t="s">
        <v>79</v>
      </c>
      <c r="AC360" s="6" t="s">
        <v>80</v>
      </c>
      <c r="AD360" s="6" t="s">
        <v>81</v>
      </c>
      <c r="AE360" s="6"/>
      <c r="AF360" s="6"/>
      <c r="AG360" s="6" t="s">
        <v>82</v>
      </c>
      <c r="AH360" s="6"/>
      <c r="AI360" s="6"/>
      <c r="AJ360" s="6"/>
      <c r="AK360" s="1"/>
      <c r="AL360"/>
      <c r="AM360" s="1">
        <v>1</v>
      </c>
      <c r="AN360" s="1" t="str">
        <f>VLOOKUP(S360,'breaks 2014'!$C$19:$H$317,3,FALSE)</f>
        <v>educ</v>
      </c>
      <c r="AO360" s="1"/>
      <c r="AP360" s="1"/>
      <c r="AQ360" s="6" t="s">
        <v>714</v>
      </c>
      <c r="AR360" s="6" t="s">
        <v>84</v>
      </c>
      <c r="AS360" s="6" t="s">
        <v>485</v>
      </c>
      <c r="AT360" s="6" t="s">
        <v>104</v>
      </c>
      <c r="AU360" s="6" t="s">
        <v>121</v>
      </c>
      <c r="AV360" s="6" t="s">
        <v>1700</v>
      </c>
      <c r="AW360" s="6"/>
      <c r="AX360" s="6"/>
      <c r="AY360" s="6"/>
      <c r="BQ360" s="100"/>
    </row>
    <row r="361" spans="1:69" ht="11.25" customHeight="1" x14ac:dyDescent="0.2">
      <c r="A361" s="4" t="str">
        <f>LEFT(IndicatorsTable[[#This Row],[INDICATOR_CODE]],IF(ISERROR(FIND(".",IndicatorsTable[[#This Row],[INDICATOR_CODE]],6)),FIND(".",IndicatorsTable[[#This Row],[INDICATOR_CODE]]),FIND(".",IndicatorsTable[[#This Row],[INDICATOR_CODE]],6))-1)</f>
        <v>PA8.1</v>
      </c>
      <c r="B361" s="5" t="str">
        <f>RIGHT(IndicatorsTable[[#This Row],[INDICATOR_CODE]],LEN(IndicatorsTable[[#This Row],[INDICATOR_CODE]])-IF(ISERROR(FIND(".",IndicatorsTable[[#This Row],[INDICATOR_CODE]],6)),FIND(".",IndicatorsTable[[#This Row],[INDICATOR_CODE]]),FIND(".",IndicatorsTable[[#This Row],[INDICATOR_CODE]],6)))</f>
        <v>C1</v>
      </c>
      <c r="C361" s="5" t="str">
        <f>IF(LEFT(IndicatorsTable[[#This Row],[OS_NB_CODE]],1)="O","Overall",IF(LEFT(IndicatorsTable[[#This Row],[OS_NB_CODE]],1)="S","Subindicator",IF(IndicatorsTable[[#This Row],[IFMAIN]] ="Main","Main",IF(LEFT(IndicatorsTable[[#This Row],[OS_NB_CODE]],1)="C","Context",""))))</f>
        <v>Context</v>
      </c>
      <c r="D361" s="6" t="s">
        <v>89</v>
      </c>
      <c r="E361" s="6" t="str">
        <f>IF(IndicatorsTable[[#This Row],[OS_NB_CODE]]="O1",VLOOKUP(IndicatorsTable[[#This Row],[POLICY_CODE]],Table7[#All],2,FALSE),"")</f>
        <v/>
      </c>
      <c r="F361" s="6" t="str">
        <f>IF(IndicatorsTable[[#This Row],[OS_NB_CODE]]="O1",VLOOKUP(IndicatorsTable[[#This Row],[POLICY_CODE]],Table7[#All],3,FALSE),"")</f>
        <v/>
      </c>
      <c r="G361" s="6" t="s">
        <v>1749</v>
      </c>
      <c r="H361" s="6" t="s">
        <v>1757</v>
      </c>
      <c r="I361" s="6" t="str">
        <f>IndicatorsTable[[#This Row],[INDICATOR_CODE]]&amp;"."&amp;IndicatorsTable[[#This Row],[SUBPOLICY_CODE]]</f>
        <v>PA8.1.C1.Y25-34</v>
      </c>
      <c r="J361" s="6"/>
      <c r="K361" s="6"/>
      <c r="L361" s="7">
        <f t="shared" si="11"/>
        <v>360</v>
      </c>
      <c r="M361" s="6" t="s">
        <v>71</v>
      </c>
      <c r="N361" s="7">
        <f t="shared" si="12"/>
        <v>360</v>
      </c>
      <c r="O361" s="6">
        <v>7</v>
      </c>
      <c r="P361" s="6" t="s">
        <v>72</v>
      </c>
      <c r="Q361" s="6" t="s">
        <v>1758</v>
      </c>
      <c r="R361" s="6"/>
      <c r="S361" s="6" t="s">
        <v>1759</v>
      </c>
      <c r="T361" s="6" t="s">
        <v>1760</v>
      </c>
      <c r="U361" s="50"/>
      <c r="V361" s="6"/>
      <c r="W361" s="52"/>
      <c r="X361" s="6"/>
      <c r="Y361" s="6" t="s">
        <v>77</v>
      </c>
      <c r="Z361" s="8" t="s">
        <v>77</v>
      </c>
      <c r="AA361" s="6" t="s">
        <v>1761</v>
      </c>
      <c r="AB361" s="6" t="s">
        <v>79</v>
      </c>
      <c r="AC361" s="6" t="s">
        <v>80</v>
      </c>
      <c r="AD361" s="6" t="s">
        <v>81</v>
      </c>
      <c r="AE361" s="6"/>
      <c r="AF361" s="6"/>
      <c r="AG361" s="6" t="s">
        <v>82</v>
      </c>
      <c r="AH361" s="6"/>
      <c r="AI361" s="6"/>
      <c r="AJ361" s="6"/>
      <c r="AK361" s="1"/>
      <c r="AL361"/>
      <c r="AM361" s="1">
        <v>1</v>
      </c>
      <c r="AN361" s="1" t="str">
        <f>VLOOKUP(S361,'breaks 2014'!$C$19:$H$317,3,FALSE)</f>
        <v>educ</v>
      </c>
      <c r="AO361" s="1"/>
      <c r="AP361" s="1"/>
      <c r="AQ361" s="6" t="s">
        <v>714</v>
      </c>
      <c r="AR361" s="6" t="s">
        <v>84</v>
      </c>
      <c r="AS361" s="6" t="s">
        <v>485</v>
      </c>
      <c r="AT361" s="6" t="s">
        <v>85</v>
      </c>
      <c r="AU361" s="6" t="s">
        <v>121</v>
      </c>
      <c r="AV361" s="6" t="s">
        <v>1762</v>
      </c>
      <c r="AW361" s="6"/>
      <c r="AX361" s="6"/>
      <c r="AY361" s="6"/>
      <c r="BQ361" s="100"/>
    </row>
    <row r="362" spans="1:69" ht="11.25" customHeight="1" x14ac:dyDescent="0.2">
      <c r="A362" s="4" t="str">
        <f>LEFT(IndicatorsTable[[#This Row],[INDICATOR_CODE]],IF(ISERROR(FIND(".",IndicatorsTable[[#This Row],[INDICATOR_CODE]],6)),FIND(".",IndicatorsTable[[#This Row],[INDICATOR_CODE]]),FIND(".",IndicatorsTable[[#This Row],[INDICATOR_CODE]],6))-1)</f>
        <v>PA8.1</v>
      </c>
      <c r="B362" s="5" t="str">
        <f>RIGHT(IndicatorsTable[[#This Row],[INDICATOR_CODE]],LEN(IndicatorsTable[[#This Row],[INDICATOR_CODE]])-IF(ISERROR(FIND(".",IndicatorsTable[[#This Row],[INDICATOR_CODE]],6)),FIND(".",IndicatorsTable[[#This Row],[INDICATOR_CODE]]),FIND(".",IndicatorsTable[[#This Row],[INDICATOR_CODE]],6)))</f>
        <v>C1</v>
      </c>
      <c r="C362" s="5" t="str">
        <f>IF(LEFT(IndicatorsTable[[#This Row],[OS_NB_CODE]],1)="O","Overall",IF(LEFT(IndicatorsTable[[#This Row],[OS_NB_CODE]],1)="S","Subindicator",IF(IndicatorsTable[[#This Row],[IFMAIN]] ="Main","Main",IF(LEFT(IndicatorsTable[[#This Row],[OS_NB_CODE]],1)="C","Context",""))))</f>
        <v>Context</v>
      </c>
      <c r="D362" s="6" t="s">
        <v>89</v>
      </c>
      <c r="E362" s="6" t="str">
        <f>IF(IndicatorsTable[[#This Row],[OS_NB_CODE]]="O1",VLOOKUP(IndicatorsTable[[#This Row],[POLICY_CODE]],Table7[#All],2,FALSE),"")</f>
        <v/>
      </c>
      <c r="F362" s="6" t="str">
        <f>IF(IndicatorsTable[[#This Row],[OS_NB_CODE]]="O1",VLOOKUP(IndicatorsTable[[#This Row],[POLICY_CODE]],Table7[#All],3,FALSE),"")</f>
        <v/>
      </c>
      <c r="G362" s="6" t="s">
        <v>1749</v>
      </c>
      <c r="H362" s="6" t="s">
        <v>1763</v>
      </c>
      <c r="I362" s="6" t="str">
        <f>IndicatorsTable[[#This Row],[INDICATOR_CODE]]&amp;"."&amp;IndicatorsTable[[#This Row],[SUBPOLICY_CODE]]</f>
        <v>PA8.1.C1.Y35-44</v>
      </c>
      <c r="J362" s="6"/>
      <c r="K362" s="6"/>
      <c r="L362" s="7">
        <f t="shared" si="11"/>
        <v>361</v>
      </c>
      <c r="M362" s="6" t="s">
        <v>71</v>
      </c>
      <c r="N362" s="7">
        <f t="shared" si="12"/>
        <v>361</v>
      </c>
      <c r="O362" s="6">
        <v>7</v>
      </c>
      <c r="P362" s="6" t="s">
        <v>72</v>
      </c>
      <c r="Q362" s="6" t="s">
        <v>1764</v>
      </c>
      <c r="R362" s="6"/>
      <c r="S362" s="6" t="s">
        <v>1765</v>
      </c>
      <c r="T362" s="6" t="s">
        <v>1766</v>
      </c>
      <c r="U362" s="50"/>
      <c r="V362" s="6"/>
      <c r="W362" s="52"/>
      <c r="X362" s="6"/>
      <c r="Y362" s="6" t="s">
        <v>77</v>
      </c>
      <c r="Z362" s="8" t="s">
        <v>77</v>
      </c>
      <c r="AA362" s="6" t="s">
        <v>1767</v>
      </c>
      <c r="AB362" s="6" t="s">
        <v>79</v>
      </c>
      <c r="AC362" s="6" t="s">
        <v>80</v>
      </c>
      <c r="AD362" s="6" t="s">
        <v>81</v>
      </c>
      <c r="AE362" s="6"/>
      <c r="AF362" s="6"/>
      <c r="AG362" s="6" t="s">
        <v>82</v>
      </c>
      <c r="AH362" s="6"/>
      <c r="AI362" s="6"/>
      <c r="AJ362" s="6"/>
      <c r="AK362" s="1"/>
      <c r="AL362"/>
      <c r="AM362" s="1">
        <v>1</v>
      </c>
      <c r="AN362" s="1" t="str">
        <f>VLOOKUP(S362,'breaks 2014'!$C$19:$H$317,3,FALSE)</f>
        <v>educ</v>
      </c>
      <c r="AO362" s="1"/>
      <c r="AP362" s="1"/>
      <c r="AQ362" s="6" t="s">
        <v>714</v>
      </c>
      <c r="AR362" s="6" t="s">
        <v>84</v>
      </c>
      <c r="AS362" s="6" t="s">
        <v>485</v>
      </c>
      <c r="AT362" s="6" t="s">
        <v>85</v>
      </c>
      <c r="AU362" s="6" t="s">
        <v>121</v>
      </c>
      <c r="AV362" s="6" t="s">
        <v>1768</v>
      </c>
      <c r="AW362" s="6"/>
      <c r="AX362" s="6"/>
      <c r="AY362" s="6"/>
      <c r="BQ362" s="100"/>
    </row>
    <row r="363" spans="1:69" ht="11.25" customHeight="1" x14ac:dyDescent="0.2">
      <c r="A363" s="4" t="str">
        <f>LEFT(IndicatorsTable[[#This Row],[INDICATOR_CODE]],IF(ISERROR(FIND(".",IndicatorsTable[[#This Row],[INDICATOR_CODE]],6)),FIND(".",IndicatorsTable[[#This Row],[INDICATOR_CODE]]),FIND(".",IndicatorsTable[[#This Row],[INDICATOR_CODE]],6))-1)</f>
        <v>PA8.1</v>
      </c>
      <c r="B363" s="5" t="str">
        <f>RIGHT(IndicatorsTable[[#This Row],[INDICATOR_CODE]],LEN(IndicatorsTable[[#This Row],[INDICATOR_CODE]])-IF(ISERROR(FIND(".",IndicatorsTable[[#This Row],[INDICATOR_CODE]],6)),FIND(".",IndicatorsTable[[#This Row],[INDICATOR_CODE]]),FIND(".",IndicatorsTable[[#This Row],[INDICATOR_CODE]],6)))</f>
        <v>C2</v>
      </c>
      <c r="C363" s="5" t="str">
        <f>IF(LEFT(IndicatorsTable[[#This Row],[OS_NB_CODE]],1)="O","Overall",IF(LEFT(IndicatorsTable[[#This Row],[OS_NB_CODE]],1)="S","Subindicator",IF(IndicatorsTable[[#This Row],[IFMAIN]] ="Main","Main",IF(LEFT(IndicatorsTable[[#This Row],[OS_NB_CODE]],1)="C","Context",""))))</f>
        <v>Context</v>
      </c>
      <c r="D363" s="6" t="s">
        <v>774</v>
      </c>
      <c r="E363" s="6" t="str">
        <f>IF(IndicatorsTable[[#This Row],[OS_NB_CODE]]="O1",VLOOKUP(IndicatorsTable[[#This Row],[POLICY_CODE]],Table7[#All],2,FALSE),"")</f>
        <v/>
      </c>
      <c r="F363" s="6" t="str">
        <f>IF(IndicatorsTable[[#This Row],[OS_NB_CODE]]="O1",VLOOKUP(IndicatorsTable[[#This Row],[POLICY_CODE]],Table7[#All],3,FALSE),"")</f>
        <v/>
      </c>
      <c r="G363" s="6" t="s">
        <v>1769</v>
      </c>
      <c r="H363" s="6"/>
      <c r="I363" s="6" t="str">
        <f>IndicatorsTable[[#This Row],[INDICATOR_CODE]]&amp;"."&amp;IndicatorsTable[[#This Row],[SUBPOLICY_CODE]]</f>
        <v>PA8.1.C2.</v>
      </c>
      <c r="J363" s="6"/>
      <c r="K363" s="6"/>
      <c r="L363" s="7">
        <f t="shared" si="11"/>
        <v>362</v>
      </c>
      <c r="M363" s="6"/>
      <c r="N363" s="7">
        <f t="shared" si="12"/>
        <v>362</v>
      </c>
      <c r="O363" s="6">
        <v>7</v>
      </c>
      <c r="P363" s="6"/>
      <c r="Q363" s="6" t="s">
        <v>1770</v>
      </c>
      <c r="R363" s="6"/>
      <c r="S363" s="6"/>
      <c r="T363" s="6"/>
      <c r="U363" s="50"/>
      <c r="V363" s="6"/>
      <c r="W363" s="52"/>
      <c r="X363" s="6"/>
      <c r="Y363" s="6"/>
      <c r="Z363" s="8" t="s">
        <v>1646</v>
      </c>
      <c r="AA363" s="6"/>
      <c r="AB363" s="6"/>
      <c r="AC363" s="6"/>
      <c r="AD363" s="6"/>
      <c r="AE363" s="6"/>
      <c r="AF363" s="6"/>
      <c r="AG363" s="6" t="s">
        <v>1558</v>
      </c>
      <c r="AH363" s="6"/>
      <c r="AI363" s="6"/>
      <c r="AJ363" s="6"/>
      <c r="AK363" s="1"/>
      <c r="AL363"/>
      <c r="AM363" s="1">
        <v>1</v>
      </c>
      <c r="AN363" s="1" t="e">
        <f>VLOOKUP(S363,'breaks 2014'!$C$19:$H$317,3,FALSE)</f>
        <v>#N/A</v>
      </c>
      <c r="AO363" s="1"/>
      <c r="AP363" s="1"/>
      <c r="AQ363" s="6"/>
      <c r="AR363" s="6"/>
      <c r="AS363" s="6"/>
      <c r="AT363" s="6"/>
      <c r="AU363" s="6"/>
      <c r="AV363" s="6"/>
      <c r="AW363" s="6"/>
      <c r="AX363" s="6"/>
      <c r="AY363" s="6"/>
      <c r="BQ363" s="100"/>
    </row>
    <row r="364" spans="1:69" ht="11.25" customHeight="1" x14ac:dyDescent="0.2">
      <c r="A364" s="4" t="str">
        <f>LEFT(IndicatorsTable[[#This Row],[INDICATOR_CODE]],IF(ISERROR(FIND(".",IndicatorsTable[[#This Row],[INDICATOR_CODE]],6)),FIND(".",IndicatorsTable[[#This Row],[INDICATOR_CODE]]),FIND(".",IndicatorsTable[[#This Row],[INDICATOR_CODE]],6))-1)</f>
        <v>PA8.1</v>
      </c>
      <c r="B364" s="5" t="str">
        <f>RIGHT(IndicatorsTable[[#This Row],[INDICATOR_CODE]],LEN(IndicatorsTable[[#This Row],[INDICATOR_CODE]])-IF(ISERROR(FIND(".",IndicatorsTable[[#This Row],[INDICATOR_CODE]],6)),FIND(".",IndicatorsTable[[#This Row],[INDICATOR_CODE]]),FIND(".",IndicatorsTable[[#This Row],[INDICATOR_CODE]],6)))</f>
        <v>C3</v>
      </c>
      <c r="C364" s="5" t="str">
        <f>IF(LEFT(IndicatorsTable[[#This Row],[OS_NB_CODE]],1)="O","Overall",IF(LEFT(IndicatorsTable[[#This Row],[OS_NB_CODE]],1)="S","Subindicator",IF(IndicatorsTable[[#This Row],[IFMAIN]] ="Main","Main",IF(LEFT(IndicatorsTable[[#This Row],[OS_NB_CODE]],1)="C","Context",""))))</f>
        <v>Context</v>
      </c>
      <c r="D364" s="6" t="s">
        <v>89</v>
      </c>
      <c r="E364" s="6" t="str">
        <f>IF(IndicatorsTable[[#This Row],[OS_NB_CODE]]="O1",VLOOKUP(IndicatorsTable[[#This Row],[POLICY_CODE]],Table7[#All],2,FALSE),"")</f>
        <v/>
      </c>
      <c r="F364" s="6" t="str">
        <f>IF(IndicatorsTable[[#This Row],[OS_NB_CODE]]="O1",VLOOKUP(IndicatorsTable[[#This Row],[POLICY_CODE]],Table7[#All],3,FALSE),"")</f>
        <v/>
      </c>
      <c r="G364" s="6" t="s">
        <v>1771</v>
      </c>
      <c r="H364" s="6"/>
      <c r="I364" s="6" t="str">
        <f>IndicatorsTable[[#This Row],[INDICATOR_CODE]]&amp;"."&amp;IndicatorsTable[[#This Row],[SUBPOLICY_CODE]]</f>
        <v>PA8.1.C3.</v>
      </c>
      <c r="J364" s="6"/>
      <c r="K364" s="6"/>
      <c r="L364" s="7">
        <f t="shared" si="11"/>
        <v>363</v>
      </c>
      <c r="M364" s="6" t="s">
        <v>71</v>
      </c>
      <c r="N364" s="7">
        <f t="shared" si="12"/>
        <v>363</v>
      </c>
      <c r="O364" s="6">
        <v>7</v>
      </c>
      <c r="P364" s="6"/>
      <c r="Q364" s="6" t="s">
        <v>1538</v>
      </c>
      <c r="R364" s="6"/>
      <c r="S364" s="6" t="s">
        <v>1538</v>
      </c>
      <c r="T364" s="6" t="s">
        <v>1539</v>
      </c>
      <c r="U364" s="50"/>
      <c r="V364" s="6"/>
      <c r="W364" s="52"/>
      <c r="X364" s="6"/>
      <c r="Y364" s="6"/>
      <c r="Z364" s="8" t="s">
        <v>1646</v>
      </c>
      <c r="AA364" s="6" t="s">
        <v>1540</v>
      </c>
      <c r="AB364" s="6" t="s">
        <v>79</v>
      </c>
      <c r="AC364" s="6" t="s">
        <v>80</v>
      </c>
      <c r="AD364" s="6"/>
      <c r="AE364" s="6"/>
      <c r="AF364" s="6"/>
      <c r="AG364" s="6" t="s">
        <v>1541</v>
      </c>
      <c r="AH364" s="6"/>
      <c r="AI364" s="6"/>
      <c r="AJ364" s="6" t="s">
        <v>1772</v>
      </c>
      <c r="AK364" s="1"/>
      <c r="AL364"/>
      <c r="AM364" s="1">
        <v>1</v>
      </c>
      <c r="AN364" s="1">
        <f>VLOOKUP(S364,'breaks 2014'!$C$19:$H$317,3,FALSE)</f>
        <v>0</v>
      </c>
      <c r="AO364" s="1" t="s">
        <v>1060</v>
      </c>
      <c r="AP364" s="1"/>
      <c r="AQ364" s="6"/>
      <c r="AR364" s="6" t="s">
        <v>143</v>
      </c>
      <c r="AS364" s="6"/>
      <c r="AT364" s="6"/>
      <c r="AU364" s="6"/>
      <c r="AV364" s="6"/>
      <c r="AW364" s="6"/>
      <c r="AX364" s="6"/>
      <c r="AY364" s="6"/>
      <c r="BQ364" s="100"/>
    </row>
    <row r="365" spans="1:69" ht="11.25" customHeight="1" x14ac:dyDescent="0.2">
      <c r="A365" s="4" t="str">
        <f>LEFT(IndicatorsTable[[#This Row],[INDICATOR_CODE]],IF(ISERROR(FIND(".",IndicatorsTable[[#This Row],[INDICATOR_CODE]],6)),FIND(".",IndicatorsTable[[#This Row],[INDICATOR_CODE]]),FIND(".",IndicatorsTable[[#This Row],[INDICATOR_CODE]],6))-1)</f>
        <v>PA8.1</v>
      </c>
      <c r="B365" s="5" t="str">
        <f>RIGHT(IndicatorsTable[[#This Row],[INDICATOR_CODE]],LEN(IndicatorsTable[[#This Row],[INDICATOR_CODE]])-IF(ISERROR(FIND(".",IndicatorsTable[[#This Row],[INDICATOR_CODE]],6)),FIND(".",IndicatorsTable[[#This Row],[INDICATOR_CODE]]),FIND(".",IndicatorsTable[[#This Row],[INDICATOR_CODE]],6)))</f>
        <v>C4</v>
      </c>
      <c r="C365" s="5" t="str">
        <f>IF(LEFT(IndicatorsTable[[#This Row],[OS_NB_CODE]],1)="O","Overall",IF(LEFT(IndicatorsTable[[#This Row],[OS_NB_CODE]],1)="S","Subindicator",IF(IndicatorsTable[[#This Row],[IFMAIN]] ="Main","Main",IF(LEFT(IndicatorsTable[[#This Row],[OS_NB_CODE]],1)="C","Context",""))))</f>
        <v>Context</v>
      </c>
      <c r="D365" s="6"/>
      <c r="E365" s="6" t="str">
        <f>IF(IndicatorsTable[[#This Row],[OS_NB_CODE]]="O1",VLOOKUP(IndicatorsTable[[#This Row],[POLICY_CODE]],Table7[#All],2,FALSE),"")</f>
        <v/>
      </c>
      <c r="F365" s="6" t="str">
        <f>IF(IndicatorsTable[[#This Row],[OS_NB_CODE]]="O1",VLOOKUP(IndicatorsTable[[#This Row],[POLICY_CODE]],Table7[#All],3,FALSE),"")</f>
        <v/>
      </c>
      <c r="G365" s="6" t="s">
        <v>1773</v>
      </c>
      <c r="H365" s="6"/>
      <c r="I365" s="6" t="str">
        <f>IndicatorsTable[[#This Row],[INDICATOR_CODE]]&amp;"."&amp;IndicatorsTable[[#This Row],[SUBPOLICY_CODE]]</f>
        <v>PA8.1.C4.</v>
      </c>
      <c r="J365" s="6"/>
      <c r="K365" s="6"/>
      <c r="L365" s="7">
        <f t="shared" si="11"/>
        <v>364</v>
      </c>
      <c r="M365" s="6" t="s">
        <v>71</v>
      </c>
      <c r="N365" s="7">
        <f t="shared" si="12"/>
        <v>364</v>
      </c>
      <c r="O365" s="6">
        <v>7</v>
      </c>
      <c r="P365" s="6" t="s">
        <v>72</v>
      </c>
      <c r="Q365" s="6" t="s">
        <v>1774</v>
      </c>
      <c r="R365" s="6"/>
      <c r="S365" s="6" t="s">
        <v>1775</v>
      </c>
      <c r="T365" s="6" t="s">
        <v>1775</v>
      </c>
      <c r="U365" s="50"/>
      <c r="V365" s="6"/>
      <c r="W365" s="52"/>
      <c r="X365" s="6"/>
      <c r="Y365" s="6" t="s">
        <v>232</v>
      </c>
      <c r="Z365" s="8" t="s">
        <v>1646</v>
      </c>
      <c r="AA365" s="6" t="s">
        <v>1699</v>
      </c>
      <c r="AB365" s="6" t="s">
        <v>79</v>
      </c>
      <c r="AC365" s="6" t="s">
        <v>80</v>
      </c>
      <c r="AD365" s="6" t="s">
        <v>81</v>
      </c>
      <c r="AE365" s="6"/>
      <c r="AF365" s="6">
        <v>-3</v>
      </c>
      <c r="AG365" s="6" t="s">
        <v>82</v>
      </c>
      <c r="AH365" s="6"/>
      <c r="AI365" s="6"/>
      <c r="AJ365" s="6"/>
      <c r="AK365" s="1"/>
      <c r="AL365"/>
      <c r="AM365" s="1">
        <v>1</v>
      </c>
      <c r="AN365" s="1" t="e">
        <f>VLOOKUP(S365,'breaks 2014'!$C$19:$H$317,3,FALSE)</f>
        <v>#N/A</v>
      </c>
      <c r="AO365" s="1"/>
      <c r="AP365" s="1"/>
      <c r="AQ365" s="6" t="s">
        <v>714</v>
      </c>
      <c r="AR365" s="6" t="s">
        <v>84</v>
      </c>
      <c r="AS365" s="6" t="s">
        <v>129</v>
      </c>
      <c r="AT365" s="6" t="s">
        <v>85</v>
      </c>
      <c r="AU365" s="6" t="s">
        <v>121</v>
      </c>
      <c r="AV365" s="6" t="s">
        <v>1700</v>
      </c>
      <c r="AW365" s="6"/>
      <c r="AX365" s="6"/>
      <c r="AY365" s="6"/>
      <c r="BQ365" s="100"/>
    </row>
    <row r="366" spans="1:69" ht="11.25" customHeight="1" x14ac:dyDescent="0.2">
      <c r="A366" s="4" t="str">
        <f>LEFT(IndicatorsTable[[#This Row],[INDICATOR_CODE]],IF(ISERROR(FIND(".",IndicatorsTable[[#This Row],[INDICATOR_CODE]],6)),FIND(".",IndicatorsTable[[#This Row],[INDICATOR_CODE]]),FIND(".",IndicatorsTable[[#This Row],[INDICATOR_CODE]],6))-1)</f>
        <v>PA8.1</v>
      </c>
      <c r="B366" s="5" t="str">
        <f>RIGHT(IndicatorsTable[[#This Row],[INDICATOR_CODE]],LEN(IndicatorsTable[[#This Row],[INDICATOR_CODE]])-IF(ISERROR(FIND(".",IndicatorsTable[[#This Row],[INDICATOR_CODE]],6)),FIND(".",IndicatorsTable[[#This Row],[INDICATOR_CODE]]),FIND(".",IndicatorsTable[[#This Row],[INDICATOR_CODE]],6)))</f>
        <v>C5</v>
      </c>
      <c r="C366" s="5" t="str">
        <f>IF(LEFT(IndicatorsTable[[#This Row],[OS_NB_CODE]],1)="O","Overall",IF(LEFT(IndicatorsTable[[#This Row],[OS_NB_CODE]],1)="S","Subindicator",IF(IndicatorsTable[[#This Row],[IFMAIN]] ="Main","Main",IF(LEFT(IndicatorsTable[[#This Row],[OS_NB_CODE]],1)="C","Context",""))))</f>
        <v>Context</v>
      </c>
      <c r="D366" s="6" t="s">
        <v>89</v>
      </c>
      <c r="E366" s="6" t="str">
        <f>IF(IndicatorsTable[[#This Row],[OS_NB_CODE]]="O1",VLOOKUP(IndicatorsTable[[#This Row],[POLICY_CODE]],Table7[#All],2,FALSE),"")</f>
        <v/>
      </c>
      <c r="F366" s="6" t="str">
        <f>IF(IndicatorsTable[[#This Row],[OS_NB_CODE]]="O1",VLOOKUP(IndicatorsTable[[#This Row],[POLICY_CODE]],Table7[#All],3,FALSE),"")</f>
        <v/>
      </c>
      <c r="G366" s="6" t="s">
        <v>1776</v>
      </c>
      <c r="H366" s="6"/>
      <c r="I366" s="6" t="str">
        <f>IndicatorsTable[[#This Row],[INDICATOR_CODE]]&amp;"."&amp;IndicatorsTable[[#This Row],[SUBPOLICY_CODE]]</f>
        <v>PA8.1.C5.</v>
      </c>
      <c r="J366" s="6"/>
      <c r="K366" s="6"/>
      <c r="L366" s="7">
        <f t="shared" si="11"/>
        <v>365</v>
      </c>
      <c r="M366" s="6" t="s">
        <v>71</v>
      </c>
      <c r="N366" s="7">
        <f t="shared" si="12"/>
        <v>365</v>
      </c>
      <c r="O366" s="6">
        <v>7</v>
      </c>
      <c r="P366" s="6" t="s">
        <v>72</v>
      </c>
      <c r="Q366" s="6" t="s">
        <v>1777</v>
      </c>
      <c r="R366" s="6"/>
      <c r="S366" s="6" t="s">
        <v>1778</v>
      </c>
      <c r="T366" s="6" t="s">
        <v>1778</v>
      </c>
      <c r="U366" s="50"/>
      <c r="V366" s="6"/>
      <c r="W366" s="52"/>
      <c r="X366" s="6"/>
      <c r="Y366" s="6" t="s">
        <v>232</v>
      </c>
      <c r="Z366" s="8" t="s">
        <v>232</v>
      </c>
      <c r="AA366" s="6" t="s">
        <v>1779</v>
      </c>
      <c r="AB366" s="6" t="s">
        <v>1780</v>
      </c>
      <c r="AC366" s="6" t="s">
        <v>80</v>
      </c>
      <c r="AD366" s="6" t="s">
        <v>81</v>
      </c>
      <c r="AE366" s="6"/>
      <c r="AF366" s="6"/>
      <c r="AG366" s="6" t="s">
        <v>1781</v>
      </c>
      <c r="AH366" s="6"/>
      <c r="AI366" s="6"/>
      <c r="AJ366" s="6"/>
      <c r="AK366" s="1"/>
      <c r="AL366"/>
      <c r="AM366" s="1">
        <v>1</v>
      </c>
      <c r="AN366" s="1" t="e">
        <f>VLOOKUP(S366,'breaks 2014'!$C$19:$H$317,3,FALSE)</f>
        <v>#N/A</v>
      </c>
      <c r="AO366" s="1"/>
      <c r="AP366" s="1"/>
      <c r="AQ366" s="6" t="s">
        <v>1782</v>
      </c>
      <c r="AR366" s="6" t="s">
        <v>143</v>
      </c>
      <c r="AS366" s="6"/>
      <c r="AT366" s="6"/>
      <c r="AU366" s="6"/>
      <c r="AV366" s="6"/>
      <c r="AW366" s="6"/>
      <c r="AX366" s="6"/>
      <c r="AY366" s="6"/>
      <c r="AZ366" t="s">
        <v>1782</v>
      </c>
      <c r="BA366" t="s">
        <v>84</v>
      </c>
      <c r="BB366" t="s">
        <v>1783</v>
      </c>
      <c r="BC366" t="s">
        <v>1784</v>
      </c>
      <c r="BD366" t="s">
        <v>1509</v>
      </c>
      <c r="BQ366" s="100"/>
    </row>
    <row r="367" spans="1:69" ht="11.25" customHeight="1" x14ac:dyDescent="0.2">
      <c r="A367" s="4" t="str">
        <f>LEFT(IndicatorsTable[[#This Row],[INDICATOR_CODE]],IF(ISERROR(FIND(".",IndicatorsTable[[#This Row],[INDICATOR_CODE]],6)),FIND(".",IndicatorsTable[[#This Row],[INDICATOR_CODE]]),FIND(".",IndicatorsTable[[#This Row],[INDICATOR_CODE]],6))-1)</f>
        <v>PA8.2</v>
      </c>
      <c r="B367" s="5" t="str">
        <f>RIGHT(IndicatorsTable[[#This Row],[INDICATOR_CODE]],LEN(IndicatorsTable[[#This Row],[INDICATOR_CODE]])-IF(ISERROR(FIND(".",IndicatorsTable[[#This Row],[INDICATOR_CODE]],6)),FIND(".",IndicatorsTable[[#This Row],[INDICATOR_CODE]]),FIND(".",IndicatorsTable[[#This Row],[INDICATOR_CODE]],6)))</f>
        <v>O1</v>
      </c>
      <c r="C367" s="5" t="str">
        <f>IF(LEFT(IndicatorsTable[[#This Row],[OS_NB_CODE]],1)="O","Overall",IF(LEFT(IndicatorsTable[[#This Row],[OS_NB_CODE]],1)="S","Subindicator",IF(IndicatorsTable[[#This Row],[IFMAIN]] ="Main","Main",IF(LEFT(IndicatorsTable[[#This Row],[OS_NB_CODE]],1)="C","Context",""))))</f>
        <v>Overall</v>
      </c>
      <c r="D367" s="6" t="s">
        <v>774</v>
      </c>
      <c r="E367" s="6" t="str">
        <f>IF(IndicatorsTable[[#This Row],[OS_NB_CODE]]="O1",VLOOKUP(IndicatorsTable[[#This Row],[POLICY_CODE]],Table7[#All],2,FALSE),"")</f>
        <v>Improving skills supply and productivity, effective life-long learning</v>
      </c>
      <c r="F367" s="6" t="str">
        <f>IF(IndicatorsTable[[#This Row],[OS_NB_CODE]]="O1",VLOOKUP(IndicatorsTable[[#This Row],[POLICY_CODE]],Table7[#All],3,FALSE),"")</f>
        <v>Lifelong learning</v>
      </c>
      <c r="G367" s="6" t="s">
        <v>1785</v>
      </c>
      <c r="H367" s="6"/>
      <c r="I367" s="6" t="str">
        <f>IndicatorsTable[[#This Row],[INDICATOR_CODE]]&amp;"."&amp;IndicatorsTable[[#This Row],[SUBPOLICY_CODE]]</f>
        <v>PA8.2.O1.</v>
      </c>
      <c r="J367" s="6" t="s">
        <v>1786</v>
      </c>
      <c r="K367" s="6" t="s">
        <v>70</v>
      </c>
      <c r="L367" s="7">
        <f t="shared" si="11"/>
        <v>366</v>
      </c>
      <c r="M367" s="6" t="s">
        <v>71</v>
      </c>
      <c r="N367" s="7">
        <f t="shared" si="12"/>
        <v>366</v>
      </c>
      <c r="O367" s="6">
        <v>7</v>
      </c>
      <c r="P367" s="6" t="s">
        <v>72</v>
      </c>
      <c r="Q367" s="6" t="s">
        <v>1787</v>
      </c>
      <c r="R367" s="6"/>
      <c r="S367" s="6" t="s">
        <v>1788</v>
      </c>
      <c r="T367" s="6" t="s">
        <v>1788</v>
      </c>
      <c r="U367" s="50" t="s">
        <v>1789</v>
      </c>
      <c r="V367" s="6"/>
      <c r="W367" s="52"/>
      <c r="X367" s="6"/>
      <c r="Y367" s="6" t="s">
        <v>77</v>
      </c>
      <c r="Z367" s="8"/>
      <c r="AA367" s="6" t="s">
        <v>1699</v>
      </c>
      <c r="AB367" s="6" t="s">
        <v>79</v>
      </c>
      <c r="AC367" s="6" t="s">
        <v>80</v>
      </c>
      <c r="AD367" s="6" t="s">
        <v>81</v>
      </c>
      <c r="AE367" s="6"/>
      <c r="AF367" s="6">
        <v>-3</v>
      </c>
      <c r="AG367" s="6" t="s">
        <v>82</v>
      </c>
      <c r="AH367" s="6"/>
      <c r="AI367" s="6"/>
      <c r="AJ367" s="6"/>
      <c r="AK367" s="1"/>
      <c r="AL367"/>
      <c r="AM367" s="1">
        <v>1</v>
      </c>
      <c r="AN367" s="1">
        <f>VLOOKUP(S367,'breaks 2014'!$C$19:$H$317,3,FALSE)</f>
        <v>0</v>
      </c>
      <c r="AO367" s="1"/>
      <c r="AP367" s="1"/>
      <c r="AQ367" s="6" t="s">
        <v>553</v>
      </c>
      <c r="AR367" s="6" t="s">
        <v>84</v>
      </c>
      <c r="AS367" s="6" t="s">
        <v>85</v>
      </c>
      <c r="AT367" s="6" t="s">
        <v>121</v>
      </c>
      <c r="AU367" s="6" t="s">
        <v>1700</v>
      </c>
      <c r="AV367" s="6"/>
      <c r="AW367" s="6"/>
      <c r="AX367" s="6"/>
      <c r="AY367" s="6"/>
      <c r="BQ367" s="100"/>
    </row>
    <row r="368" spans="1:69" ht="11.25" customHeight="1" x14ac:dyDescent="0.2">
      <c r="A368" s="4" t="str">
        <f>LEFT(IndicatorsTable[[#This Row],[INDICATOR_CODE]],IF(ISERROR(FIND(".",IndicatorsTable[[#This Row],[INDICATOR_CODE]],6)),FIND(".",IndicatorsTable[[#This Row],[INDICATOR_CODE]]),FIND(".",IndicatorsTable[[#This Row],[INDICATOR_CODE]],6))-1)</f>
        <v>PA8.2</v>
      </c>
      <c r="B368" s="5" t="str">
        <f>RIGHT(IndicatorsTable[[#This Row],[INDICATOR_CODE]],LEN(IndicatorsTable[[#This Row],[INDICATOR_CODE]])-IF(ISERROR(FIND(".",IndicatorsTable[[#This Row],[INDICATOR_CODE]],6)),FIND(".",IndicatorsTable[[#This Row],[INDICATOR_CODE]]),FIND(".",IndicatorsTable[[#This Row],[INDICATOR_CODE]],6)))</f>
        <v>S1</v>
      </c>
      <c r="C368" s="5" t="str">
        <f>IF(LEFT(IndicatorsTable[[#This Row],[OS_NB_CODE]],1)="O","Overall",IF(LEFT(IndicatorsTable[[#This Row],[OS_NB_CODE]],1)="S","Subindicator",IF(IndicatorsTable[[#This Row],[IFMAIN]] ="Main","Main",IF(LEFT(IndicatorsTable[[#This Row],[OS_NB_CODE]],1)="C","Context",""))))</f>
        <v>Subindicator</v>
      </c>
      <c r="D368" s="6" t="s">
        <v>774</v>
      </c>
      <c r="E368" s="6" t="str">
        <f>IF(IndicatorsTable[[#This Row],[OS_NB_CODE]]="O1",VLOOKUP(IndicatorsTable[[#This Row],[POLICY_CODE]],Table7[#All],2,FALSE),"")</f>
        <v/>
      </c>
      <c r="F368" s="6" t="str">
        <f>IF(IndicatorsTable[[#This Row],[OS_NB_CODE]]="O1",VLOOKUP(IndicatorsTable[[#This Row],[POLICY_CODE]],Table7[#All],3,FALSE),"")</f>
        <v/>
      </c>
      <c r="G368" s="6" t="s">
        <v>1790</v>
      </c>
      <c r="H368" s="6"/>
      <c r="I368" s="6" t="str">
        <f>IndicatorsTable[[#This Row],[INDICATOR_CODE]]&amp;"."&amp;IndicatorsTable[[#This Row],[SUBPOLICY_CODE]]</f>
        <v>PA8.2.S1.</v>
      </c>
      <c r="J368" s="6"/>
      <c r="K368" s="6"/>
      <c r="L368" s="7">
        <f t="shared" si="11"/>
        <v>367</v>
      </c>
      <c r="M368" s="6" t="s">
        <v>71</v>
      </c>
      <c r="N368" s="7">
        <f t="shared" si="12"/>
        <v>367</v>
      </c>
      <c r="O368" s="6">
        <v>7</v>
      </c>
      <c r="P368" s="6" t="s">
        <v>72</v>
      </c>
      <c r="Q368" s="6" t="s">
        <v>1791</v>
      </c>
      <c r="R368" s="6"/>
      <c r="S368" s="6" t="s">
        <v>1792</v>
      </c>
      <c r="T368" s="6" t="s">
        <v>1793</v>
      </c>
      <c r="U368" s="50" t="s">
        <v>1794</v>
      </c>
      <c r="V368" s="6"/>
      <c r="W368" s="52"/>
      <c r="X368" s="6"/>
      <c r="Y368" s="6" t="s">
        <v>77</v>
      </c>
      <c r="Z368" s="8" t="s">
        <v>77</v>
      </c>
      <c r="AA368" s="6" t="s">
        <v>1795</v>
      </c>
      <c r="AB368" s="6" t="s">
        <v>79</v>
      </c>
      <c r="AC368" s="6" t="s">
        <v>80</v>
      </c>
      <c r="AD368" s="6" t="s">
        <v>81</v>
      </c>
      <c r="AE368" s="6"/>
      <c r="AF368" s="6">
        <v>-3</v>
      </c>
      <c r="AG368" s="6" t="s">
        <v>82</v>
      </c>
      <c r="AH368" s="6"/>
      <c r="AI368" s="6"/>
      <c r="AJ368" s="6"/>
      <c r="AK368" s="1"/>
      <c r="AL368"/>
      <c r="AM368" s="1">
        <v>1</v>
      </c>
      <c r="AN368" s="1" t="str">
        <f>VLOOKUP(S368,'breaks 2014'!$C$19:$H$317,3,FALSE)</f>
        <v>LLL</v>
      </c>
      <c r="AO368" s="1"/>
      <c r="AP368" s="1"/>
      <c r="AQ368" s="6" t="s">
        <v>1796</v>
      </c>
      <c r="AR368" s="6" t="s">
        <v>84</v>
      </c>
      <c r="AS368" s="6" t="s">
        <v>85</v>
      </c>
      <c r="AT368" s="6" t="s">
        <v>121</v>
      </c>
      <c r="AU368" s="6" t="s">
        <v>425</v>
      </c>
      <c r="AV368" s="6" t="s">
        <v>1700</v>
      </c>
      <c r="AW368" s="6"/>
      <c r="AX368" s="6"/>
      <c r="AY368" s="6"/>
      <c r="BQ368" s="100"/>
    </row>
    <row r="369" spans="1:69" ht="11.25" customHeight="1" x14ac:dyDescent="0.2">
      <c r="A369" s="4" t="str">
        <f>LEFT(IndicatorsTable[[#This Row],[INDICATOR_CODE]],IF(ISERROR(FIND(".",IndicatorsTable[[#This Row],[INDICATOR_CODE]],6)),FIND(".",IndicatorsTable[[#This Row],[INDICATOR_CODE]]),FIND(".",IndicatorsTable[[#This Row],[INDICATOR_CODE]],6))-1)</f>
        <v>PA8.2</v>
      </c>
      <c r="B369" s="5" t="str">
        <f>RIGHT(IndicatorsTable[[#This Row],[INDICATOR_CODE]],LEN(IndicatorsTable[[#This Row],[INDICATOR_CODE]])-IF(ISERROR(FIND(".",IndicatorsTable[[#This Row],[INDICATOR_CODE]],6)),FIND(".",IndicatorsTable[[#This Row],[INDICATOR_CODE]]),FIND(".",IndicatorsTable[[#This Row],[INDICATOR_CODE]],6)))</f>
        <v>S2</v>
      </c>
      <c r="C369" s="5" t="str">
        <f>IF(LEFT(IndicatorsTable[[#This Row],[OS_NB_CODE]],1)="O","Overall",IF(LEFT(IndicatorsTable[[#This Row],[OS_NB_CODE]],1)="S","Subindicator",IF(IndicatorsTable[[#This Row],[IFMAIN]] ="Main","Main",IF(LEFT(IndicatorsTable[[#This Row],[OS_NB_CODE]],1)="C","Context",""))))</f>
        <v>Subindicator</v>
      </c>
      <c r="D369" s="6" t="s">
        <v>774</v>
      </c>
      <c r="E369" s="6" t="str">
        <f>IF(IndicatorsTable[[#This Row],[OS_NB_CODE]]="O1",VLOOKUP(IndicatorsTable[[#This Row],[POLICY_CODE]],Table7[#All],2,FALSE),"")</f>
        <v/>
      </c>
      <c r="F369" s="6" t="str">
        <f>IF(IndicatorsTable[[#This Row],[OS_NB_CODE]]="O1",VLOOKUP(IndicatorsTable[[#This Row],[POLICY_CODE]],Table7[#All],3,FALSE),"")</f>
        <v/>
      </c>
      <c r="G369" s="6" t="s">
        <v>1797</v>
      </c>
      <c r="H369" s="6"/>
      <c r="I369" s="6" t="str">
        <f>IndicatorsTable[[#This Row],[INDICATOR_CODE]]&amp;"."&amp;IndicatorsTable[[#This Row],[SUBPOLICY_CODE]]</f>
        <v>PA8.2.S2.</v>
      </c>
      <c r="J369" s="6"/>
      <c r="K369" s="6"/>
      <c r="L369" s="7">
        <f t="shared" si="11"/>
        <v>368</v>
      </c>
      <c r="M369" s="6" t="s">
        <v>71</v>
      </c>
      <c r="N369" s="7">
        <f t="shared" si="12"/>
        <v>368</v>
      </c>
      <c r="O369" s="6">
        <v>7</v>
      </c>
      <c r="P369" s="6" t="s">
        <v>72</v>
      </c>
      <c r="Q369" s="6" t="s">
        <v>1798</v>
      </c>
      <c r="R369" s="6"/>
      <c r="S369" s="6" t="s">
        <v>1799</v>
      </c>
      <c r="T369" s="6" t="s">
        <v>1800</v>
      </c>
      <c r="U369" s="50" t="s">
        <v>1801</v>
      </c>
      <c r="V369" s="6"/>
      <c r="W369" s="52"/>
      <c r="X369" s="6"/>
      <c r="Y369" s="6" t="s">
        <v>77</v>
      </c>
      <c r="Z369" s="8" t="s">
        <v>77</v>
      </c>
      <c r="AA369" s="6" t="s">
        <v>1802</v>
      </c>
      <c r="AB369" s="6" t="s">
        <v>79</v>
      </c>
      <c r="AC369" s="6" t="s">
        <v>80</v>
      </c>
      <c r="AD369" s="6" t="s">
        <v>81</v>
      </c>
      <c r="AE369" s="6"/>
      <c r="AF369" s="6">
        <v>-3</v>
      </c>
      <c r="AG369" s="6" t="s">
        <v>82</v>
      </c>
      <c r="AH369" s="6"/>
      <c r="AI369" s="6"/>
      <c r="AJ369" s="6"/>
      <c r="AK369" s="1"/>
      <c r="AL369"/>
      <c r="AM369" s="1">
        <v>1</v>
      </c>
      <c r="AN369" s="1" t="str">
        <f>VLOOKUP(S369,'breaks 2014'!$C$19:$H$317,3,FALSE)</f>
        <v>LLL</v>
      </c>
      <c r="AO369" s="1"/>
      <c r="AP369" s="1"/>
      <c r="AQ369" s="6" t="s">
        <v>1796</v>
      </c>
      <c r="AR369" s="6" t="s">
        <v>84</v>
      </c>
      <c r="AS369" s="6" t="s">
        <v>85</v>
      </c>
      <c r="AT369" s="6" t="s">
        <v>121</v>
      </c>
      <c r="AU369" s="6" t="s">
        <v>576</v>
      </c>
      <c r="AV369" s="6" t="s">
        <v>1700</v>
      </c>
      <c r="AW369" s="6"/>
      <c r="AX369" s="6"/>
      <c r="AY369" s="6"/>
      <c r="BQ369" s="100"/>
    </row>
    <row r="370" spans="1:69" ht="11.25" customHeight="1" x14ac:dyDescent="0.2">
      <c r="A370" s="4" t="str">
        <f>LEFT(IndicatorsTable[[#This Row],[INDICATOR_CODE]],IF(ISERROR(FIND(".",IndicatorsTable[[#This Row],[INDICATOR_CODE]],6)),FIND(".",IndicatorsTable[[#This Row],[INDICATOR_CODE]]),FIND(".",IndicatorsTable[[#This Row],[INDICATOR_CODE]],6))-1)</f>
        <v>PA8.2</v>
      </c>
      <c r="B370" s="5" t="str">
        <f>RIGHT(IndicatorsTable[[#This Row],[INDICATOR_CODE]],LEN(IndicatorsTable[[#This Row],[INDICATOR_CODE]])-IF(ISERROR(FIND(".",IndicatorsTable[[#This Row],[INDICATOR_CODE]],6)),FIND(".",IndicatorsTable[[#This Row],[INDICATOR_CODE]]),FIND(".",IndicatorsTable[[#This Row],[INDICATOR_CODE]],6)))</f>
        <v>S3</v>
      </c>
      <c r="C370" s="5" t="str">
        <f>IF(LEFT(IndicatorsTable[[#This Row],[OS_NB_CODE]],1)="O","Overall",IF(LEFT(IndicatorsTable[[#This Row],[OS_NB_CODE]],1)="S","Subindicator",IF(IndicatorsTable[[#This Row],[IFMAIN]] ="Main","Main",IF(LEFT(IndicatorsTable[[#This Row],[OS_NB_CODE]],1)="C","Context",""))))</f>
        <v>Subindicator</v>
      </c>
      <c r="D370" s="6" t="s">
        <v>774</v>
      </c>
      <c r="E370" s="6" t="str">
        <f>IF(IndicatorsTable[[#This Row],[OS_NB_CODE]]="O1",VLOOKUP(IndicatorsTable[[#This Row],[POLICY_CODE]],Table7[#All],2,FALSE),"")</f>
        <v/>
      </c>
      <c r="F370" s="6" t="str">
        <f>IF(IndicatorsTable[[#This Row],[OS_NB_CODE]]="O1",VLOOKUP(IndicatorsTable[[#This Row],[POLICY_CODE]],Table7[#All],3,FALSE),"")</f>
        <v/>
      </c>
      <c r="G370" s="6" t="s">
        <v>1803</v>
      </c>
      <c r="H370" s="6"/>
      <c r="I370" s="6" t="str">
        <f>IndicatorsTable[[#This Row],[INDICATOR_CODE]]&amp;"."&amp;IndicatorsTable[[#This Row],[SUBPOLICY_CODE]]</f>
        <v>PA8.2.S3.</v>
      </c>
      <c r="J370" s="6"/>
      <c r="K370" s="6"/>
      <c r="L370" s="7">
        <f t="shared" si="11"/>
        <v>369</v>
      </c>
      <c r="M370" s="6" t="s">
        <v>71</v>
      </c>
      <c r="N370" s="7">
        <f t="shared" si="12"/>
        <v>369</v>
      </c>
      <c r="O370" s="6">
        <v>7</v>
      </c>
      <c r="P370" s="6" t="s">
        <v>72</v>
      </c>
      <c r="Q370" s="6" t="s">
        <v>1804</v>
      </c>
      <c r="R370" s="6"/>
      <c r="S370" s="6" t="s">
        <v>1805</v>
      </c>
      <c r="T370" s="6" t="s">
        <v>1806</v>
      </c>
      <c r="U370" s="50" t="s">
        <v>1807</v>
      </c>
      <c r="V370" s="6"/>
      <c r="W370" s="52"/>
      <c r="X370" s="6"/>
      <c r="Y370" s="6" t="s">
        <v>77</v>
      </c>
      <c r="Z370" s="8" t="s">
        <v>77</v>
      </c>
      <c r="AA370" s="6" t="s">
        <v>1808</v>
      </c>
      <c r="AB370" s="6" t="s">
        <v>79</v>
      </c>
      <c r="AC370" s="6" t="s">
        <v>80</v>
      </c>
      <c r="AD370" s="6" t="s">
        <v>81</v>
      </c>
      <c r="AE370" s="6"/>
      <c r="AF370" s="6">
        <v>-3</v>
      </c>
      <c r="AG370" s="6" t="s">
        <v>82</v>
      </c>
      <c r="AH370" s="6"/>
      <c r="AI370" s="6"/>
      <c r="AJ370" s="6"/>
      <c r="AK370" s="1"/>
      <c r="AL370"/>
      <c r="AM370" s="1">
        <v>1</v>
      </c>
      <c r="AN370" s="1" t="str">
        <f>VLOOKUP(S370,'breaks 2014'!$C$19:$H$317,3,FALSE)</f>
        <v>LLL</v>
      </c>
      <c r="AO370" s="1"/>
      <c r="AP370" s="1"/>
      <c r="AQ370" s="6" t="s">
        <v>1796</v>
      </c>
      <c r="AR370" s="6" t="s">
        <v>84</v>
      </c>
      <c r="AS370" s="6" t="s">
        <v>85</v>
      </c>
      <c r="AT370" s="6" t="s">
        <v>121</v>
      </c>
      <c r="AU370" s="6" t="s">
        <v>429</v>
      </c>
      <c r="AV370" s="6" t="s">
        <v>1700</v>
      </c>
      <c r="AW370" s="6"/>
      <c r="AX370" s="6"/>
      <c r="AY370" s="6"/>
      <c r="BQ370" s="100"/>
    </row>
    <row r="371" spans="1:69" ht="11.25" customHeight="1" x14ac:dyDescent="0.2">
      <c r="A371" s="4" t="str">
        <f>LEFT(IndicatorsTable[[#This Row],[INDICATOR_CODE]],IF(ISERROR(FIND(".",IndicatorsTable[[#This Row],[INDICATOR_CODE]],6)),FIND(".",IndicatorsTable[[#This Row],[INDICATOR_CODE]]),FIND(".",IndicatorsTable[[#This Row],[INDICATOR_CODE]],6))-1)</f>
        <v>PA8.2</v>
      </c>
      <c r="B371" s="5" t="str">
        <f>RIGHT(IndicatorsTable[[#This Row],[INDICATOR_CODE]],LEN(IndicatorsTable[[#This Row],[INDICATOR_CODE]])-IF(ISERROR(FIND(".",IndicatorsTable[[#This Row],[INDICATOR_CODE]],6)),FIND(".",IndicatorsTable[[#This Row],[INDICATOR_CODE]]),FIND(".",IndicatorsTable[[#This Row],[INDICATOR_CODE]],6)))</f>
        <v>S4</v>
      </c>
      <c r="C371" s="5" t="str">
        <f>IF(LEFT(IndicatorsTable[[#This Row],[OS_NB_CODE]],1)="O","Overall",IF(LEFT(IndicatorsTable[[#This Row],[OS_NB_CODE]],1)="S","Subindicator",IF(IndicatorsTable[[#This Row],[IFMAIN]] ="Main","Main",IF(LEFT(IndicatorsTable[[#This Row],[OS_NB_CODE]],1)="C","Context",""))))</f>
        <v>Subindicator</v>
      </c>
      <c r="D371" s="6" t="s">
        <v>774</v>
      </c>
      <c r="E371" s="6" t="str">
        <f>IF(IndicatorsTable[[#This Row],[OS_NB_CODE]]="O1",VLOOKUP(IndicatorsTable[[#This Row],[POLICY_CODE]],Table7[#All],2,FALSE),"")</f>
        <v/>
      </c>
      <c r="F371" s="6" t="str">
        <f>IF(IndicatorsTable[[#This Row],[OS_NB_CODE]]="O1",VLOOKUP(IndicatorsTable[[#This Row],[POLICY_CODE]],Table7[#All],3,FALSE),"")</f>
        <v/>
      </c>
      <c r="G371" s="6" t="s">
        <v>1809</v>
      </c>
      <c r="H371" s="6"/>
      <c r="I371" s="6" t="str">
        <f>IndicatorsTable[[#This Row],[INDICATOR_CODE]]&amp;"."&amp;IndicatorsTable[[#This Row],[SUBPOLICY_CODE]]</f>
        <v>PA8.2.S4.</v>
      </c>
      <c r="J371" s="6"/>
      <c r="K371" s="6"/>
      <c r="L371" s="7">
        <f t="shared" si="11"/>
        <v>370</v>
      </c>
      <c r="M371" s="6" t="s">
        <v>71</v>
      </c>
      <c r="N371" s="7">
        <f t="shared" si="12"/>
        <v>370</v>
      </c>
      <c r="O371" s="6">
        <v>7</v>
      </c>
      <c r="P371" s="6" t="s">
        <v>72</v>
      </c>
      <c r="Q371" s="6" t="s">
        <v>1810</v>
      </c>
      <c r="R371" s="6"/>
      <c r="S371" s="6" t="s">
        <v>1811</v>
      </c>
      <c r="T371" s="6" t="s">
        <v>1812</v>
      </c>
      <c r="U371" s="50" t="s">
        <v>1813</v>
      </c>
      <c r="V371" s="6"/>
      <c r="W371" s="52"/>
      <c r="X371" s="6"/>
      <c r="Y371" s="6" t="s">
        <v>77</v>
      </c>
      <c r="Z371" s="8" t="s">
        <v>77</v>
      </c>
      <c r="AA371" s="6" t="s">
        <v>1069</v>
      </c>
      <c r="AB371" s="6" t="s">
        <v>79</v>
      </c>
      <c r="AC371" s="6" t="s">
        <v>80</v>
      </c>
      <c r="AD371" s="6" t="s">
        <v>81</v>
      </c>
      <c r="AE371" s="6"/>
      <c r="AF371" s="6">
        <v>-3</v>
      </c>
      <c r="AG371" s="6" t="s">
        <v>1814</v>
      </c>
      <c r="AH371" s="6"/>
      <c r="AI371" s="6"/>
      <c r="AJ371" s="6"/>
      <c r="AK371" s="1"/>
      <c r="AL371"/>
      <c r="AM371" s="1">
        <v>1</v>
      </c>
      <c r="AN371" s="1" t="e">
        <f>VLOOKUP(S371,'breaks 2014'!$C$19:$H$317,3,FALSE)</f>
        <v>#N/A</v>
      </c>
      <c r="AO371" s="1"/>
      <c r="AP371" s="1"/>
      <c r="AQ371" s="6" t="s">
        <v>1815</v>
      </c>
      <c r="AR371" s="6" t="s">
        <v>84</v>
      </c>
      <c r="AS371" s="6" t="s">
        <v>1816</v>
      </c>
      <c r="AT371" s="6" t="s">
        <v>121</v>
      </c>
      <c r="AU371" s="6"/>
      <c r="AV371" s="6"/>
      <c r="AW371" s="6"/>
      <c r="AX371" s="6"/>
      <c r="AY371" s="6"/>
      <c r="BQ371" s="100"/>
    </row>
    <row r="372" spans="1:69" ht="11.25" customHeight="1" x14ac:dyDescent="0.2">
      <c r="A372" s="4" t="str">
        <f>LEFT(IndicatorsTable[[#This Row],[INDICATOR_CODE]],IF(ISERROR(FIND(".",IndicatorsTable[[#This Row],[INDICATOR_CODE]],6)),FIND(".",IndicatorsTable[[#This Row],[INDICATOR_CODE]]),FIND(".",IndicatorsTable[[#This Row],[INDICATOR_CODE]],6))-1)</f>
        <v>PA8.2</v>
      </c>
      <c r="B372" s="5" t="str">
        <f>RIGHT(IndicatorsTable[[#This Row],[INDICATOR_CODE]],LEN(IndicatorsTable[[#This Row],[INDICATOR_CODE]])-IF(ISERROR(FIND(".",IndicatorsTable[[#This Row],[INDICATOR_CODE]],6)),FIND(".",IndicatorsTable[[#This Row],[INDICATOR_CODE]]),FIND(".",IndicatorsTable[[#This Row],[INDICATOR_CODE]],6)))</f>
        <v>S5</v>
      </c>
      <c r="C372" s="5" t="str">
        <f>IF(LEFT(IndicatorsTable[[#This Row],[OS_NB_CODE]],1)="O","Overall",IF(LEFT(IndicatorsTable[[#This Row],[OS_NB_CODE]],1)="S","Subindicator",IF(IndicatorsTable[[#This Row],[IFMAIN]] ="Main","Main",IF(LEFT(IndicatorsTable[[#This Row],[OS_NB_CODE]],1)="C","Context",""))))</f>
        <v>Subindicator</v>
      </c>
      <c r="D372" s="6" t="s">
        <v>89</v>
      </c>
      <c r="E372" s="6" t="str">
        <f>IF(IndicatorsTable[[#This Row],[OS_NB_CODE]]="O1",VLOOKUP(IndicatorsTable[[#This Row],[POLICY_CODE]],Table7[#All],2,FALSE),"")</f>
        <v/>
      </c>
      <c r="F372" s="6" t="str">
        <f>IF(IndicatorsTable[[#This Row],[OS_NB_CODE]]="O1",VLOOKUP(IndicatorsTable[[#This Row],[POLICY_CODE]],Table7[#All],3,FALSE),"")</f>
        <v/>
      </c>
      <c r="G372" s="6" t="s">
        <v>1817</v>
      </c>
      <c r="H372" s="6"/>
      <c r="I372" s="6" t="str">
        <f>IndicatorsTable[[#This Row],[INDICATOR_CODE]]&amp;"."&amp;IndicatorsTable[[#This Row],[SUBPOLICY_CODE]]</f>
        <v>PA8.2.S5.</v>
      </c>
      <c r="J372" s="6"/>
      <c r="K372" s="6"/>
      <c r="L372" s="7">
        <f t="shared" si="11"/>
        <v>371</v>
      </c>
      <c r="M372" s="6" t="s">
        <v>71</v>
      </c>
      <c r="N372" s="7">
        <f t="shared" si="12"/>
        <v>371</v>
      </c>
      <c r="O372" s="6">
        <v>7</v>
      </c>
      <c r="P372" s="6" t="s">
        <v>72</v>
      </c>
      <c r="Q372" s="6" t="s">
        <v>1818</v>
      </c>
      <c r="R372" s="6" t="s">
        <v>1819</v>
      </c>
      <c r="S372" s="6" t="s">
        <v>1818</v>
      </c>
      <c r="T372" s="6" t="s">
        <v>1818</v>
      </c>
      <c r="U372" s="50" t="s">
        <v>1820</v>
      </c>
      <c r="V372" s="6"/>
      <c r="W372" s="52"/>
      <c r="X372" s="6"/>
      <c r="Y372" s="6" t="s">
        <v>77</v>
      </c>
      <c r="Z372" s="8" t="s">
        <v>77</v>
      </c>
      <c r="AA372" s="6" t="s">
        <v>1821</v>
      </c>
      <c r="AB372" s="6" t="s">
        <v>79</v>
      </c>
      <c r="AC372" s="6" t="s">
        <v>80</v>
      </c>
      <c r="AD372" s="6" t="s">
        <v>81</v>
      </c>
      <c r="AE372" s="6"/>
      <c r="AF372" s="6">
        <v>-3</v>
      </c>
      <c r="AG372" s="6" t="s">
        <v>629</v>
      </c>
      <c r="AH372" s="6"/>
      <c r="AI372" s="6"/>
      <c r="AJ372" s="6"/>
      <c r="AK372" s="1"/>
      <c r="AM372" s="1">
        <v>1</v>
      </c>
      <c r="AN372" s="1" t="e">
        <f>VLOOKUP(S372,'breaks 2014'!$C$19:$H$317,3,FALSE)</f>
        <v>#N/A</v>
      </c>
      <c r="AO372" s="1"/>
      <c r="AP372" s="1"/>
      <c r="AQ372" s="6" t="s">
        <v>1822</v>
      </c>
      <c r="AR372" s="6" t="s">
        <v>84</v>
      </c>
      <c r="AS372" s="6" t="s">
        <v>85</v>
      </c>
      <c r="AT372" s="6" t="s">
        <v>1823</v>
      </c>
      <c r="AU372" s="6" t="s">
        <v>1824</v>
      </c>
      <c r="AV372" s="6"/>
      <c r="AW372" s="6"/>
      <c r="AX372" s="6"/>
      <c r="AY372" s="6"/>
      <c r="BQ372" s="100"/>
    </row>
    <row r="373" spans="1:69" ht="11.25" customHeight="1" x14ac:dyDescent="0.2">
      <c r="A373" s="4" t="str">
        <f>LEFT(IndicatorsTable[[#This Row],[INDICATOR_CODE]],IF(ISERROR(FIND(".",IndicatorsTable[[#This Row],[INDICATOR_CODE]],6)),FIND(".",IndicatorsTable[[#This Row],[INDICATOR_CODE]]),FIND(".",IndicatorsTable[[#This Row],[INDICATOR_CODE]],6))-1)</f>
        <v>PA8.2</v>
      </c>
      <c r="B373" s="5" t="str">
        <f>RIGHT(IndicatorsTable[[#This Row],[INDICATOR_CODE]],LEN(IndicatorsTable[[#This Row],[INDICATOR_CODE]])-IF(ISERROR(FIND(".",IndicatorsTable[[#This Row],[INDICATOR_CODE]],6)),FIND(".",IndicatorsTable[[#This Row],[INDICATOR_CODE]]),FIND(".",IndicatorsTable[[#This Row],[INDICATOR_CODE]],6)))</f>
        <v>C1</v>
      </c>
      <c r="C373" s="5" t="str">
        <f>IF(LEFT(IndicatorsTable[[#This Row],[OS_NB_CODE]],1)="O","Overall",IF(LEFT(IndicatorsTable[[#This Row],[OS_NB_CODE]],1)="S","Subindicator",IF(IndicatorsTable[[#This Row],[IFMAIN]] ="Main","Main",IF(LEFT(IndicatorsTable[[#This Row],[OS_NB_CODE]],1)="C","Context",""))))</f>
        <v>Context</v>
      </c>
      <c r="D373" s="6" t="s">
        <v>774</v>
      </c>
      <c r="E373" s="6" t="str">
        <f>IF(IndicatorsTable[[#This Row],[OS_NB_CODE]]="O1",VLOOKUP(IndicatorsTable[[#This Row],[POLICY_CODE]],Table7[#All],2,FALSE),"")</f>
        <v/>
      </c>
      <c r="F373" s="6" t="str">
        <f>IF(IndicatorsTable[[#This Row],[OS_NB_CODE]]="O1",VLOOKUP(IndicatorsTable[[#This Row],[POLICY_CODE]],Table7[#All],3,FALSE),"")</f>
        <v/>
      </c>
      <c r="G373" s="6" t="s">
        <v>1825</v>
      </c>
      <c r="H373" s="6" t="s">
        <v>1826</v>
      </c>
      <c r="I373" s="6" t="str">
        <f>IndicatorsTable[[#This Row],[INDICATOR_CODE]]&amp;"."&amp;IndicatorsTable[[#This Row],[SUBPOLICY_CODE]]</f>
        <v>PA8.2.C1.Y25-64.M</v>
      </c>
      <c r="J373" s="6"/>
      <c r="K373" s="6"/>
      <c r="L373" s="7">
        <f t="shared" si="11"/>
        <v>372</v>
      </c>
      <c r="M373" s="6" t="s">
        <v>71</v>
      </c>
      <c r="N373" s="7">
        <f t="shared" si="12"/>
        <v>372</v>
      </c>
      <c r="O373" s="6">
        <v>7</v>
      </c>
      <c r="P373" s="6" t="s">
        <v>72</v>
      </c>
      <c r="Q373" s="6" t="s">
        <v>1827</v>
      </c>
      <c r="R373" s="6"/>
      <c r="S373" s="6" t="s">
        <v>1828</v>
      </c>
      <c r="T373" s="6" t="s">
        <v>1828</v>
      </c>
      <c r="U373" s="50"/>
      <c r="V373" s="6"/>
      <c r="W373" s="52"/>
      <c r="X373" s="6"/>
      <c r="Y373" s="6" t="s">
        <v>77</v>
      </c>
      <c r="Z373" s="8" t="s">
        <v>77</v>
      </c>
      <c r="AA373" s="6" t="s">
        <v>1829</v>
      </c>
      <c r="AB373" s="6" t="s">
        <v>79</v>
      </c>
      <c r="AC373" s="6" t="s">
        <v>80</v>
      </c>
      <c r="AD373" s="6" t="s">
        <v>81</v>
      </c>
      <c r="AE373" s="6"/>
      <c r="AF373" s="6"/>
      <c r="AG373" s="6" t="s">
        <v>82</v>
      </c>
      <c r="AH373" s="6"/>
      <c r="AI373" s="6"/>
      <c r="AJ373" s="6"/>
      <c r="AK373" s="1"/>
      <c r="AL373"/>
      <c r="AM373" s="1">
        <v>1</v>
      </c>
      <c r="AN373" s="1" t="str">
        <f>VLOOKUP(S373,'breaks 2014'!$C$19:$H$317,3,FALSE)</f>
        <v>LLL</v>
      </c>
      <c r="AO373" s="1"/>
      <c r="AP373" s="1"/>
      <c r="AQ373" s="6" t="s">
        <v>553</v>
      </c>
      <c r="AR373" s="6" t="s">
        <v>84</v>
      </c>
      <c r="AS373" s="6" t="s">
        <v>98</v>
      </c>
      <c r="AT373" s="6" t="s">
        <v>121</v>
      </c>
      <c r="AU373" s="6" t="s">
        <v>1700</v>
      </c>
      <c r="AV373" s="6"/>
      <c r="AW373" s="6"/>
      <c r="AX373" s="6"/>
      <c r="AY373" s="6"/>
      <c r="BQ373" s="100"/>
    </row>
    <row r="374" spans="1:69" ht="11.25" customHeight="1" x14ac:dyDescent="0.2">
      <c r="A374" s="4" t="str">
        <f>LEFT(IndicatorsTable[[#This Row],[INDICATOR_CODE]],IF(ISERROR(FIND(".",IndicatorsTable[[#This Row],[INDICATOR_CODE]],6)),FIND(".",IndicatorsTable[[#This Row],[INDICATOR_CODE]]),FIND(".",IndicatorsTable[[#This Row],[INDICATOR_CODE]],6))-1)</f>
        <v>PA8.2</v>
      </c>
      <c r="B374" s="5" t="str">
        <f>RIGHT(IndicatorsTable[[#This Row],[INDICATOR_CODE]],LEN(IndicatorsTable[[#This Row],[INDICATOR_CODE]])-IF(ISERROR(FIND(".",IndicatorsTable[[#This Row],[INDICATOR_CODE]],6)),FIND(".",IndicatorsTable[[#This Row],[INDICATOR_CODE]]),FIND(".",IndicatorsTable[[#This Row],[INDICATOR_CODE]],6)))</f>
        <v>C1</v>
      </c>
      <c r="C374" s="5" t="str">
        <f>IF(LEFT(IndicatorsTable[[#This Row],[OS_NB_CODE]],1)="O","Overall",IF(LEFT(IndicatorsTable[[#This Row],[OS_NB_CODE]],1)="S","Subindicator",IF(IndicatorsTable[[#This Row],[IFMAIN]] ="Main","Main",IF(LEFT(IndicatorsTable[[#This Row],[OS_NB_CODE]],1)="C","Context",""))))</f>
        <v>Context</v>
      </c>
      <c r="D374" s="6" t="s">
        <v>774</v>
      </c>
      <c r="E374" s="6" t="str">
        <f>IF(IndicatorsTable[[#This Row],[OS_NB_CODE]]="O1",VLOOKUP(IndicatorsTable[[#This Row],[POLICY_CODE]],Table7[#All],2,FALSE),"")</f>
        <v/>
      </c>
      <c r="F374" s="6" t="str">
        <f>IF(IndicatorsTable[[#This Row],[OS_NB_CODE]]="O1",VLOOKUP(IndicatorsTable[[#This Row],[POLICY_CODE]],Table7[#All],3,FALSE),"")</f>
        <v/>
      </c>
      <c r="G374" s="6" t="s">
        <v>1825</v>
      </c>
      <c r="H374" s="6" t="s">
        <v>1830</v>
      </c>
      <c r="I374" s="6" t="str">
        <f>IndicatorsTable[[#This Row],[INDICATOR_CODE]]&amp;"."&amp;IndicatorsTable[[#This Row],[SUBPOLICY_CODE]]</f>
        <v>PA8.2.C1.Y25_64.T</v>
      </c>
      <c r="J374" s="6"/>
      <c r="K374" s="6"/>
      <c r="L374" s="7">
        <f t="shared" si="11"/>
        <v>373</v>
      </c>
      <c r="M374" s="6" t="s">
        <v>71</v>
      </c>
      <c r="N374" s="7">
        <f t="shared" si="12"/>
        <v>373</v>
      </c>
      <c r="O374" s="6">
        <v>7</v>
      </c>
      <c r="P374" s="6" t="s">
        <v>72</v>
      </c>
      <c r="Q374" s="6" t="s">
        <v>1831</v>
      </c>
      <c r="R374" s="6"/>
      <c r="S374" s="6" t="s">
        <v>1832</v>
      </c>
      <c r="T374" s="6" t="s">
        <v>1832</v>
      </c>
      <c r="U374" s="50"/>
      <c r="V374" s="6"/>
      <c r="W374" s="52"/>
      <c r="X374" s="6"/>
      <c r="Y374" s="6" t="s">
        <v>77</v>
      </c>
      <c r="Z374" s="8" t="s">
        <v>77</v>
      </c>
      <c r="AA374" s="6" t="s">
        <v>1756</v>
      </c>
      <c r="AB374" s="6" t="s">
        <v>79</v>
      </c>
      <c r="AC374" s="6" t="s">
        <v>80</v>
      </c>
      <c r="AD374" s="6" t="s">
        <v>81</v>
      </c>
      <c r="AE374" s="6"/>
      <c r="AF374" s="6"/>
      <c r="AG374" s="6" t="s">
        <v>82</v>
      </c>
      <c r="AH374" s="6"/>
      <c r="AI374" s="6"/>
      <c r="AJ374" s="6"/>
      <c r="AK374" s="1"/>
      <c r="AL374"/>
      <c r="AM374" s="1">
        <v>1</v>
      </c>
      <c r="AN374" s="1" t="str">
        <f>VLOOKUP(S374,'breaks 2014'!$C$19:$H$317,3,FALSE)</f>
        <v>LLL</v>
      </c>
      <c r="AO374" s="1"/>
      <c r="AP374" s="1"/>
      <c r="AQ374" s="6" t="s">
        <v>553</v>
      </c>
      <c r="AR374" s="6" t="s">
        <v>84</v>
      </c>
      <c r="AS374" s="6" t="s">
        <v>104</v>
      </c>
      <c r="AT374" s="6" t="s">
        <v>121</v>
      </c>
      <c r="AU374" s="6" t="s">
        <v>1700</v>
      </c>
      <c r="AV374" s="6"/>
      <c r="AW374" s="6"/>
      <c r="AX374" s="6"/>
      <c r="AY374" s="6"/>
      <c r="BQ374" s="100"/>
    </row>
    <row r="375" spans="1:69" ht="11.25" customHeight="1" x14ac:dyDescent="0.2">
      <c r="A375" s="4" t="str">
        <f>LEFT(IndicatorsTable[[#This Row],[INDICATOR_CODE]],IF(ISERROR(FIND(".",IndicatorsTable[[#This Row],[INDICATOR_CODE]],6)),FIND(".",IndicatorsTable[[#This Row],[INDICATOR_CODE]]),FIND(".",IndicatorsTable[[#This Row],[INDICATOR_CODE]],6))-1)</f>
        <v>PA8.2</v>
      </c>
      <c r="B375" s="5" t="str">
        <f>RIGHT(IndicatorsTable[[#This Row],[INDICATOR_CODE]],LEN(IndicatorsTable[[#This Row],[INDICATOR_CODE]])-IF(ISERROR(FIND(".",IndicatorsTable[[#This Row],[INDICATOR_CODE]],6)),FIND(".",IndicatorsTable[[#This Row],[INDICATOR_CODE]]),FIND(".",IndicatorsTable[[#This Row],[INDICATOR_CODE]],6)))</f>
        <v>C1</v>
      </c>
      <c r="C375" s="5" t="str">
        <f>IF(LEFT(IndicatorsTable[[#This Row],[OS_NB_CODE]],1)="O","Overall",IF(LEFT(IndicatorsTable[[#This Row],[OS_NB_CODE]],1)="S","Subindicator",IF(IndicatorsTable[[#This Row],[IFMAIN]] ="Main","Main",IF(LEFT(IndicatorsTable[[#This Row],[OS_NB_CODE]],1)="C","Context",""))))</f>
        <v>Context</v>
      </c>
      <c r="D375" s="6" t="s">
        <v>774</v>
      </c>
      <c r="E375" s="6" t="str">
        <f>IF(IndicatorsTable[[#This Row],[OS_NB_CODE]]="O1",VLOOKUP(IndicatorsTable[[#This Row],[POLICY_CODE]],Table7[#All],2,FALSE),"")</f>
        <v/>
      </c>
      <c r="F375" s="6" t="str">
        <f>IF(IndicatorsTable[[#This Row],[OS_NB_CODE]]="O1",VLOOKUP(IndicatorsTable[[#This Row],[POLICY_CODE]],Table7[#All],3,FALSE),"")</f>
        <v/>
      </c>
      <c r="G375" s="6" t="s">
        <v>1825</v>
      </c>
      <c r="H375" s="6" t="s">
        <v>1833</v>
      </c>
      <c r="I375" s="6" t="str">
        <f>IndicatorsTable[[#This Row],[INDICATOR_CODE]]&amp;"."&amp;IndicatorsTable[[#This Row],[SUBPOLICY_CODE]]</f>
        <v>PA8.2.C1.Y25-34.T</v>
      </c>
      <c r="J375" s="6"/>
      <c r="K375" s="6"/>
      <c r="L375" s="7">
        <f t="shared" si="11"/>
        <v>374</v>
      </c>
      <c r="M375" s="6" t="s">
        <v>71</v>
      </c>
      <c r="N375" s="7">
        <f t="shared" si="12"/>
        <v>374</v>
      </c>
      <c r="O375" s="6">
        <v>7</v>
      </c>
      <c r="P375" s="6" t="s">
        <v>72</v>
      </c>
      <c r="Q375" s="6" t="s">
        <v>1834</v>
      </c>
      <c r="R375" s="6"/>
      <c r="S375" s="6" t="s">
        <v>1835</v>
      </c>
      <c r="T375" s="6" t="s">
        <v>1835</v>
      </c>
      <c r="U375" s="50"/>
      <c r="V375" s="6"/>
      <c r="W375" s="52"/>
      <c r="X375" s="6"/>
      <c r="Y375" s="6" t="s">
        <v>77</v>
      </c>
      <c r="Z375" s="8" t="s">
        <v>77</v>
      </c>
      <c r="AA375" s="6" t="s">
        <v>1836</v>
      </c>
      <c r="AB375" s="6" t="s">
        <v>79</v>
      </c>
      <c r="AC375" s="6" t="s">
        <v>80</v>
      </c>
      <c r="AD375" s="6" t="s">
        <v>81</v>
      </c>
      <c r="AE375" s="6"/>
      <c r="AF375" s="6"/>
      <c r="AG375" s="6" t="s">
        <v>82</v>
      </c>
      <c r="AH375" s="6"/>
      <c r="AI375" s="6"/>
      <c r="AJ375" s="6"/>
      <c r="AK375" s="1"/>
      <c r="AL375"/>
      <c r="AM375" s="1">
        <v>1</v>
      </c>
      <c r="AN375" s="1" t="str">
        <f>VLOOKUP(S375,'breaks 2014'!$C$19:$H$317,3,FALSE)</f>
        <v>LLL</v>
      </c>
      <c r="AO375" s="1"/>
      <c r="AP375" s="1"/>
      <c r="AQ375" s="6" t="s">
        <v>553</v>
      </c>
      <c r="AR375" s="6" t="s">
        <v>84</v>
      </c>
      <c r="AS375" s="6" t="s">
        <v>85</v>
      </c>
      <c r="AT375" s="6" t="s">
        <v>121</v>
      </c>
      <c r="AU375" s="6" t="s">
        <v>1762</v>
      </c>
      <c r="AV375" s="6"/>
      <c r="AW375" s="6"/>
      <c r="AX375" s="6"/>
      <c r="AY375" s="6"/>
      <c r="BQ375" s="100"/>
    </row>
    <row r="376" spans="1:69" ht="11.25" customHeight="1" x14ac:dyDescent="0.2">
      <c r="A376" s="4" t="str">
        <f>LEFT(IndicatorsTable[[#This Row],[INDICATOR_CODE]],IF(ISERROR(FIND(".",IndicatorsTable[[#This Row],[INDICATOR_CODE]],6)),FIND(".",IndicatorsTable[[#This Row],[INDICATOR_CODE]]),FIND(".",IndicatorsTable[[#This Row],[INDICATOR_CODE]],6))-1)</f>
        <v>PA8.2</v>
      </c>
      <c r="B376" s="5" t="str">
        <f>RIGHT(IndicatorsTable[[#This Row],[INDICATOR_CODE]],LEN(IndicatorsTable[[#This Row],[INDICATOR_CODE]])-IF(ISERROR(FIND(".",IndicatorsTable[[#This Row],[INDICATOR_CODE]],6)),FIND(".",IndicatorsTable[[#This Row],[INDICATOR_CODE]]),FIND(".",IndicatorsTable[[#This Row],[INDICATOR_CODE]],6)))</f>
        <v>C1</v>
      </c>
      <c r="C376" s="5" t="str">
        <f>IF(LEFT(IndicatorsTable[[#This Row],[OS_NB_CODE]],1)="O","Overall",IF(LEFT(IndicatorsTable[[#This Row],[OS_NB_CODE]],1)="S","Subindicator",IF(IndicatorsTable[[#This Row],[IFMAIN]] ="Main","Main",IF(LEFT(IndicatorsTable[[#This Row],[OS_NB_CODE]],1)="C","Context",""))))</f>
        <v>Context</v>
      </c>
      <c r="D376" s="6" t="s">
        <v>774</v>
      </c>
      <c r="E376" s="6" t="str">
        <f>IF(IndicatorsTable[[#This Row],[OS_NB_CODE]]="O1",VLOOKUP(IndicatorsTable[[#This Row],[POLICY_CODE]],Table7[#All],2,FALSE),"")</f>
        <v/>
      </c>
      <c r="F376" s="6" t="str">
        <f>IF(IndicatorsTable[[#This Row],[OS_NB_CODE]]="O1",VLOOKUP(IndicatorsTable[[#This Row],[POLICY_CODE]],Table7[#All],3,FALSE),"")</f>
        <v/>
      </c>
      <c r="G376" s="6" t="s">
        <v>1825</v>
      </c>
      <c r="H376" s="6" t="s">
        <v>1837</v>
      </c>
      <c r="I376" s="6" t="str">
        <f>IndicatorsTable[[#This Row],[INDICATOR_CODE]]&amp;"."&amp;IndicatorsTable[[#This Row],[SUBPOLICY_CODE]]</f>
        <v>PA8.2.C1.Y25-34.M</v>
      </c>
      <c r="J376" s="6"/>
      <c r="K376" s="6"/>
      <c r="L376" s="7">
        <f t="shared" si="11"/>
        <v>375</v>
      </c>
      <c r="M376" s="6" t="s">
        <v>71</v>
      </c>
      <c r="N376" s="7">
        <f t="shared" si="12"/>
        <v>375</v>
      </c>
      <c r="O376" s="6">
        <v>7</v>
      </c>
      <c r="P376" s="6" t="s">
        <v>72</v>
      </c>
      <c r="Q376" s="6" t="s">
        <v>1838</v>
      </c>
      <c r="R376" s="6"/>
      <c r="S376" s="6" t="s">
        <v>1839</v>
      </c>
      <c r="T376" s="6" t="s">
        <v>1839</v>
      </c>
      <c r="U376" s="50"/>
      <c r="V376" s="6"/>
      <c r="W376" s="52"/>
      <c r="X376" s="6"/>
      <c r="Y376" s="6" t="s">
        <v>77</v>
      </c>
      <c r="Z376" s="8" t="s">
        <v>77</v>
      </c>
      <c r="AA376" s="6" t="s">
        <v>1840</v>
      </c>
      <c r="AB376" s="6" t="s">
        <v>79</v>
      </c>
      <c r="AC376" s="6" t="s">
        <v>80</v>
      </c>
      <c r="AD376" s="6" t="s">
        <v>81</v>
      </c>
      <c r="AE376" s="6"/>
      <c r="AF376" s="6"/>
      <c r="AG376" s="6" t="s">
        <v>82</v>
      </c>
      <c r="AH376" s="6"/>
      <c r="AI376" s="6"/>
      <c r="AJ376" s="6"/>
      <c r="AK376" s="1"/>
      <c r="AL376"/>
      <c r="AM376" s="1">
        <v>1</v>
      </c>
      <c r="AN376" s="1" t="str">
        <f>VLOOKUP(S376,'breaks 2014'!$C$19:$H$317,3,FALSE)</f>
        <v>LLL</v>
      </c>
      <c r="AO376" s="1"/>
      <c r="AP376" s="1"/>
      <c r="AQ376" s="6" t="s">
        <v>553</v>
      </c>
      <c r="AR376" s="6" t="s">
        <v>84</v>
      </c>
      <c r="AS376" s="6" t="s">
        <v>98</v>
      </c>
      <c r="AT376" s="6" t="s">
        <v>121</v>
      </c>
      <c r="AU376" s="6" t="s">
        <v>1762</v>
      </c>
      <c r="AV376" s="6"/>
      <c r="AW376" s="6"/>
      <c r="AX376" s="6"/>
      <c r="AY376" s="6"/>
      <c r="BQ376" s="100"/>
    </row>
    <row r="377" spans="1:69" ht="11.25" customHeight="1" x14ac:dyDescent="0.2">
      <c r="A377" s="4" t="str">
        <f>LEFT(IndicatorsTable[[#This Row],[INDICATOR_CODE]],IF(ISERROR(FIND(".",IndicatorsTable[[#This Row],[INDICATOR_CODE]],6)),FIND(".",IndicatorsTable[[#This Row],[INDICATOR_CODE]]),FIND(".",IndicatorsTable[[#This Row],[INDICATOR_CODE]],6))-1)</f>
        <v>PA8.2</v>
      </c>
      <c r="B377" s="5" t="str">
        <f>RIGHT(IndicatorsTable[[#This Row],[INDICATOR_CODE]],LEN(IndicatorsTable[[#This Row],[INDICATOR_CODE]])-IF(ISERROR(FIND(".",IndicatorsTable[[#This Row],[INDICATOR_CODE]],6)),FIND(".",IndicatorsTable[[#This Row],[INDICATOR_CODE]]),FIND(".",IndicatorsTable[[#This Row],[INDICATOR_CODE]],6)))</f>
        <v>C1</v>
      </c>
      <c r="C377" s="5" t="str">
        <f>IF(LEFT(IndicatorsTable[[#This Row],[OS_NB_CODE]],1)="O","Overall",IF(LEFT(IndicatorsTable[[#This Row],[OS_NB_CODE]],1)="S","Subindicator",IF(IndicatorsTable[[#This Row],[IFMAIN]] ="Main","Main",IF(LEFT(IndicatorsTable[[#This Row],[OS_NB_CODE]],1)="C","Context",""))))</f>
        <v>Context</v>
      </c>
      <c r="D377" s="6" t="s">
        <v>774</v>
      </c>
      <c r="E377" s="6" t="str">
        <f>IF(IndicatorsTable[[#This Row],[OS_NB_CODE]]="O1",VLOOKUP(IndicatorsTable[[#This Row],[POLICY_CODE]],Table7[#All],2,FALSE),"")</f>
        <v/>
      </c>
      <c r="F377" s="6" t="str">
        <f>IF(IndicatorsTable[[#This Row],[OS_NB_CODE]]="O1",VLOOKUP(IndicatorsTable[[#This Row],[POLICY_CODE]],Table7[#All],3,FALSE),"")</f>
        <v/>
      </c>
      <c r="G377" s="6" t="s">
        <v>1825</v>
      </c>
      <c r="H377" s="6" t="s">
        <v>1841</v>
      </c>
      <c r="I377" s="6" t="str">
        <f>IndicatorsTable[[#This Row],[INDICATOR_CODE]]&amp;"."&amp;IndicatorsTable[[#This Row],[SUBPOLICY_CODE]]</f>
        <v>PA8.2.C1.Y25-34.F</v>
      </c>
      <c r="J377" s="6"/>
      <c r="K377" s="6"/>
      <c r="L377" s="7">
        <f t="shared" si="11"/>
        <v>376</v>
      </c>
      <c r="M377" s="6" t="s">
        <v>71</v>
      </c>
      <c r="N377" s="7">
        <f t="shared" si="12"/>
        <v>376</v>
      </c>
      <c r="O377" s="6">
        <v>7</v>
      </c>
      <c r="P377" s="6" t="s">
        <v>72</v>
      </c>
      <c r="Q377" s="6" t="s">
        <v>1842</v>
      </c>
      <c r="R377" s="6"/>
      <c r="S377" s="6" t="s">
        <v>1843</v>
      </c>
      <c r="T377" s="6" t="s">
        <v>1843</v>
      </c>
      <c r="U377" s="50"/>
      <c r="V377" s="6"/>
      <c r="W377" s="52"/>
      <c r="X377" s="6"/>
      <c r="Y377" s="6" t="s">
        <v>77</v>
      </c>
      <c r="Z377" s="8" t="s">
        <v>77</v>
      </c>
      <c r="AA377" s="6" t="s">
        <v>1844</v>
      </c>
      <c r="AB377" s="6" t="s">
        <v>79</v>
      </c>
      <c r="AC377" s="6" t="s">
        <v>80</v>
      </c>
      <c r="AD377" s="6" t="s">
        <v>81</v>
      </c>
      <c r="AE377" s="6"/>
      <c r="AF377" s="6"/>
      <c r="AG377" s="6" t="s">
        <v>82</v>
      </c>
      <c r="AH377" s="6"/>
      <c r="AI377" s="6"/>
      <c r="AJ377" s="6"/>
      <c r="AK377" s="1"/>
      <c r="AL377"/>
      <c r="AM377" s="1">
        <v>1</v>
      </c>
      <c r="AN377" s="1" t="str">
        <f>VLOOKUP(S377,'breaks 2014'!$C$19:$H$317,3,FALSE)</f>
        <v>LLL</v>
      </c>
      <c r="AO377" s="1"/>
      <c r="AP377" s="1"/>
      <c r="AQ377" s="6" t="s">
        <v>553</v>
      </c>
      <c r="AR377" s="6" t="s">
        <v>84</v>
      </c>
      <c r="AS377" s="6" t="s">
        <v>104</v>
      </c>
      <c r="AT377" s="6" t="s">
        <v>121</v>
      </c>
      <c r="AU377" s="6" t="s">
        <v>1762</v>
      </c>
      <c r="AV377" s="6"/>
      <c r="AW377" s="6"/>
      <c r="AX377" s="6"/>
      <c r="AY377" s="6"/>
      <c r="BQ377" s="100"/>
    </row>
    <row r="378" spans="1:69" ht="11.25" customHeight="1" x14ac:dyDescent="0.2">
      <c r="A378" s="4" t="str">
        <f>LEFT(IndicatorsTable[[#This Row],[INDICATOR_CODE]],IF(ISERROR(FIND(".",IndicatorsTable[[#This Row],[INDICATOR_CODE]],6)),FIND(".",IndicatorsTable[[#This Row],[INDICATOR_CODE]]),FIND(".",IndicatorsTable[[#This Row],[INDICATOR_CODE]],6))-1)</f>
        <v>PA8.2</v>
      </c>
      <c r="B378" s="5" t="str">
        <f>RIGHT(IndicatorsTable[[#This Row],[INDICATOR_CODE]],LEN(IndicatorsTable[[#This Row],[INDICATOR_CODE]])-IF(ISERROR(FIND(".",IndicatorsTable[[#This Row],[INDICATOR_CODE]],6)),FIND(".",IndicatorsTable[[#This Row],[INDICATOR_CODE]]),FIND(".",IndicatorsTable[[#This Row],[INDICATOR_CODE]],6)))</f>
        <v>C1</v>
      </c>
      <c r="C378" s="5" t="str">
        <f>IF(LEFT(IndicatorsTable[[#This Row],[OS_NB_CODE]],1)="O","Overall",IF(LEFT(IndicatorsTable[[#This Row],[OS_NB_CODE]],1)="S","Subindicator",IF(IndicatorsTable[[#This Row],[IFMAIN]] ="Main","Main",IF(LEFT(IndicatorsTable[[#This Row],[OS_NB_CODE]],1)="C","Context",""))))</f>
        <v>Context</v>
      </c>
      <c r="D378" s="6" t="s">
        <v>774</v>
      </c>
      <c r="E378" s="6" t="str">
        <f>IF(IndicatorsTable[[#This Row],[OS_NB_CODE]]="O1",VLOOKUP(IndicatorsTable[[#This Row],[POLICY_CODE]],Table7[#All],2,FALSE),"")</f>
        <v/>
      </c>
      <c r="F378" s="6" t="str">
        <f>IF(IndicatorsTable[[#This Row],[OS_NB_CODE]]="O1",VLOOKUP(IndicatorsTable[[#This Row],[POLICY_CODE]],Table7[#All],3,FALSE),"")</f>
        <v/>
      </c>
      <c r="G378" s="6" t="s">
        <v>1825</v>
      </c>
      <c r="H378" s="6" t="s">
        <v>1845</v>
      </c>
      <c r="I378" s="6" t="str">
        <f>IndicatorsTable[[#This Row],[INDICATOR_CODE]]&amp;"."&amp;IndicatorsTable[[#This Row],[SUBPOLICY_CODE]]</f>
        <v>PA8.2.C1.Y35-44.T</v>
      </c>
      <c r="J378" s="6"/>
      <c r="K378" s="6"/>
      <c r="L378" s="7">
        <f t="shared" si="11"/>
        <v>377</v>
      </c>
      <c r="M378" s="6" t="s">
        <v>71</v>
      </c>
      <c r="N378" s="7">
        <f t="shared" si="12"/>
        <v>377</v>
      </c>
      <c r="O378" s="6">
        <v>7</v>
      </c>
      <c r="P378" s="6" t="s">
        <v>72</v>
      </c>
      <c r="Q378" s="6" t="s">
        <v>1846</v>
      </c>
      <c r="R378" s="6"/>
      <c r="S378" s="6" t="s">
        <v>1847</v>
      </c>
      <c r="T378" s="6" t="s">
        <v>1847</v>
      </c>
      <c r="U378" s="50"/>
      <c r="V378" s="6"/>
      <c r="W378" s="52"/>
      <c r="X378" s="6"/>
      <c r="Y378" s="6" t="s">
        <v>77</v>
      </c>
      <c r="Z378" s="8" t="s">
        <v>77</v>
      </c>
      <c r="AA378" s="6" t="s">
        <v>1848</v>
      </c>
      <c r="AB378" s="6" t="s">
        <v>79</v>
      </c>
      <c r="AC378" s="6" t="s">
        <v>80</v>
      </c>
      <c r="AD378" s="6" t="s">
        <v>81</v>
      </c>
      <c r="AE378" s="6"/>
      <c r="AF378" s="6"/>
      <c r="AG378" s="6" t="s">
        <v>82</v>
      </c>
      <c r="AH378" s="6"/>
      <c r="AI378" s="6"/>
      <c r="AJ378" s="6"/>
      <c r="AK378" s="1"/>
      <c r="AL378"/>
      <c r="AM378" s="1">
        <v>1</v>
      </c>
      <c r="AN378" s="1" t="str">
        <f>VLOOKUP(S378,'breaks 2014'!$C$19:$H$317,3,FALSE)</f>
        <v>LLL</v>
      </c>
      <c r="AO378" s="1"/>
      <c r="AP378" s="1"/>
      <c r="AQ378" s="6" t="s">
        <v>553</v>
      </c>
      <c r="AR378" s="6" t="s">
        <v>84</v>
      </c>
      <c r="AS378" s="6" t="s">
        <v>85</v>
      </c>
      <c r="AT378" s="6" t="s">
        <v>121</v>
      </c>
      <c r="AU378" s="6" t="s">
        <v>1768</v>
      </c>
      <c r="AV378" s="6"/>
      <c r="AW378" s="6"/>
      <c r="AX378" s="6"/>
      <c r="AY378" s="6"/>
      <c r="BQ378" s="100"/>
    </row>
    <row r="379" spans="1:69" ht="11.25" customHeight="1" x14ac:dyDescent="0.2">
      <c r="A379" s="4" t="str">
        <f>LEFT(IndicatorsTable[[#This Row],[INDICATOR_CODE]],IF(ISERROR(FIND(".",IndicatorsTable[[#This Row],[INDICATOR_CODE]],6)),FIND(".",IndicatorsTable[[#This Row],[INDICATOR_CODE]]),FIND(".",IndicatorsTable[[#This Row],[INDICATOR_CODE]],6))-1)</f>
        <v>PA8.2</v>
      </c>
      <c r="B379" s="5" t="str">
        <f>RIGHT(IndicatorsTable[[#This Row],[INDICATOR_CODE]],LEN(IndicatorsTable[[#This Row],[INDICATOR_CODE]])-IF(ISERROR(FIND(".",IndicatorsTable[[#This Row],[INDICATOR_CODE]],6)),FIND(".",IndicatorsTable[[#This Row],[INDICATOR_CODE]]),FIND(".",IndicatorsTable[[#This Row],[INDICATOR_CODE]],6)))</f>
        <v>C1</v>
      </c>
      <c r="C379" s="5" t="str">
        <f>IF(LEFT(IndicatorsTable[[#This Row],[OS_NB_CODE]],1)="O","Overall",IF(LEFT(IndicatorsTable[[#This Row],[OS_NB_CODE]],1)="S","Subindicator",IF(IndicatorsTable[[#This Row],[IFMAIN]] ="Main","Main",IF(LEFT(IndicatorsTable[[#This Row],[OS_NB_CODE]],1)="C","Context",""))))</f>
        <v>Context</v>
      </c>
      <c r="D379" s="6" t="s">
        <v>774</v>
      </c>
      <c r="E379" s="6" t="str">
        <f>IF(IndicatorsTable[[#This Row],[OS_NB_CODE]]="O1",VLOOKUP(IndicatorsTable[[#This Row],[POLICY_CODE]],Table7[#All],2,FALSE),"")</f>
        <v/>
      </c>
      <c r="F379" s="6" t="str">
        <f>IF(IndicatorsTable[[#This Row],[OS_NB_CODE]]="O1",VLOOKUP(IndicatorsTable[[#This Row],[POLICY_CODE]],Table7[#All],3,FALSE),"")</f>
        <v/>
      </c>
      <c r="G379" s="6" t="s">
        <v>1825</v>
      </c>
      <c r="H379" s="6" t="s">
        <v>1849</v>
      </c>
      <c r="I379" s="6" t="str">
        <f>IndicatorsTable[[#This Row],[INDICATOR_CODE]]&amp;"."&amp;IndicatorsTable[[#This Row],[SUBPOLICY_CODE]]</f>
        <v>PA8.2.C1.Y35-44.M</v>
      </c>
      <c r="J379" s="6"/>
      <c r="K379" s="6"/>
      <c r="L379" s="7">
        <f t="shared" si="11"/>
        <v>378</v>
      </c>
      <c r="M379" s="6" t="s">
        <v>71</v>
      </c>
      <c r="N379" s="7">
        <f t="shared" si="12"/>
        <v>378</v>
      </c>
      <c r="O379" s="6">
        <v>7</v>
      </c>
      <c r="P379" s="6" t="s">
        <v>72</v>
      </c>
      <c r="Q379" s="6" t="s">
        <v>1850</v>
      </c>
      <c r="R379" s="6"/>
      <c r="S379" s="6" t="s">
        <v>1851</v>
      </c>
      <c r="T379" s="6" t="s">
        <v>1851</v>
      </c>
      <c r="U379" s="50"/>
      <c r="V379" s="6"/>
      <c r="W379" s="52"/>
      <c r="X379" s="6"/>
      <c r="Y379" s="6" t="s">
        <v>77</v>
      </c>
      <c r="Z379" s="8" t="s">
        <v>77</v>
      </c>
      <c r="AA379" s="6" t="s">
        <v>1852</v>
      </c>
      <c r="AB379" s="6" t="s">
        <v>79</v>
      </c>
      <c r="AC379" s="6" t="s">
        <v>80</v>
      </c>
      <c r="AD379" s="6" t="s">
        <v>81</v>
      </c>
      <c r="AE379" s="6"/>
      <c r="AF379" s="6"/>
      <c r="AG379" s="6" t="s">
        <v>82</v>
      </c>
      <c r="AH379" s="6"/>
      <c r="AI379" s="6"/>
      <c r="AJ379" s="6"/>
      <c r="AK379" s="1"/>
      <c r="AL379"/>
      <c r="AM379" s="1">
        <v>1</v>
      </c>
      <c r="AN379" s="1" t="str">
        <f>VLOOKUP(S379,'breaks 2014'!$C$19:$H$317,3,FALSE)</f>
        <v>LLL</v>
      </c>
      <c r="AO379" s="1"/>
      <c r="AP379" s="1"/>
      <c r="AQ379" s="6" t="s">
        <v>553</v>
      </c>
      <c r="AR379" s="6" t="s">
        <v>84</v>
      </c>
      <c r="AS379" s="6" t="s">
        <v>98</v>
      </c>
      <c r="AT379" s="6" t="s">
        <v>121</v>
      </c>
      <c r="AU379" s="6" t="s">
        <v>1768</v>
      </c>
      <c r="AV379" s="6"/>
      <c r="AW379" s="6"/>
      <c r="AX379" s="6"/>
      <c r="AY379" s="6"/>
      <c r="BQ379" s="100"/>
    </row>
    <row r="380" spans="1:69" ht="11.25" customHeight="1" x14ac:dyDescent="0.2">
      <c r="A380" s="4" t="str">
        <f>LEFT(IndicatorsTable[[#This Row],[INDICATOR_CODE]],IF(ISERROR(FIND(".",IndicatorsTable[[#This Row],[INDICATOR_CODE]],6)),FIND(".",IndicatorsTable[[#This Row],[INDICATOR_CODE]]),FIND(".",IndicatorsTable[[#This Row],[INDICATOR_CODE]],6))-1)</f>
        <v>PA8.2</v>
      </c>
      <c r="B380" s="5" t="str">
        <f>RIGHT(IndicatorsTable[[#This Row],[INDICATOR_CODE]],LEN(IndicatorsTable[[#This Row],[INDICATOR_CODE]])-IF(ISERROR(FIND(".",IndicatorsTable[[#This Row],[INDICATOR_CODE]],6)),FIND(".",IndicatorsTable[[#This Row],[INDICATOR_CODE]]),FIND(".",IndicatorsTable[[#This Row],[INDICATOR_CODE]],6)))</f>
        <v>C1</v>
      </c>
      <c r="C380" s="5" t="str">
        <f>IF(LEFT(IndicatorsTable[[#This Row],[OS_NB_CODE]],1)="O","Overall",IF(LEFT(IndicatorsTable[[#This Row],[OS_NB_CODE]],1)="S","Subindicator",IF(IndicatorsTable[[#This Row],[IFMAIN]] ="Main","Main",IF(LEFT(IndicatorsTable[[#This Row],[OS_NB_CODE]],1)="C","Context",""))))</f>
        <v>Context</v>
      </c>
      <c r="D380" s="6" t="s">
        <v>774</v>
      </c>
      <c r="E380" s="6" t="str">
        <f>IF(IndicatorsTable[[#This Row],[OS_NB_CODE]]="O1",VLOOKUP(IndicatorsTable[[#This Row],[POLICY_CODE]],Table7[#All],2,FALSE),"")</f>
        <v/>
      </c>
      <c r="F380" s="6" t="str">
        <f>IF(IndicatorsTable[[#This Row],[OS_NB_CODE]]="O1",VLOOKUP(IndicatorsTable[[#This Row],[POLICY_CODE]],Table7[#All],3,FALSE),"")</f>
        <v/>
      </c>
      <c r="G380" s="6" t="s">
        <v>1825</v>
      </c>
      <c r="H380" s="6" t="s">
        <v>1853</v>
      </c>
      <c r="I380" s="6" t="str">
        <f>IndicatorsTable[[#This Row],[INDICATOR_CODE]]&amp;"."&amp;IndicatorsTable[[#This Row],[SUBPOLICY_CODE]]</f>
        <v>PA8.2.C1.Y35-44.F</v>
      </c>
      <c r="J380" s="6"/>
      <c r="K380" s="6"/>
      <c r="L380" s="7">
        <f t="shared" si="11"/>
        <v>379</v>
      </c>
      <c r="M380" s="6" t="s">
        <v>71</v>
      </c>
      <c r="N380" s="7">
        <f t="shared" si="12"/>
        <v>379</v>
      </c>
      <c r="O380" s="6">
        <v>7</v>
      </c>
      <c r="P380" s="6" t="s">
        <v>72</v>
      </c>
      <c r="Q380" s="6" t="s">
        <v>1854</v>
      </c>
      <c r="R380" s="6"/>
      <c r="S380" s="6" t="s">
        <v>1855</v>
      </c>
      <c r="T380" s="6" t="s">
        <v>1855</v>
      </c>
      <c r="U380" s="50"/>
      <c r="V380" s="6"/>
      <c r="W380" s="52"/>
      <c r="X380" s="6"/>
      <c r="Y380" s="6" t="s">
        <v>77</v>
      </c>
      <c r="Z380" s="8" t="s">
        <v>77</v>
      </c>
      <c r="AA380" s="6" t="s">
        <v>1856</v>
      </c>
      <c r="AB380" s="6" t="s">
        <v>79</v>
      </c>
      <c r="AC380" s="6" t="s">
        <v>80</v>
      </c>
      <c r="AD380" s="6" t="s">
        <v>81</v>
      </c>
      <c r="AE380" s="6"/>
      <c r="AF380" s="6"/>
      <c r="AG380" s="6" t="s">
        <v>82</v>
      </c>
      <c r="AH380" s="6"/>
      <c r="AI380" s="6"/>
      <c r="AJ380" s="6"/>
      <c r="AK380" s="1"/>
      <c r="AL380"/>
      <c r="AM380" s="1">
        <v>1</v>
      </c>
      <c r="AN380" s="1" t="str">
        <f>VLOOKUP(S380,'breaks 2014'!$C$19:$H$317,3,FALSE)</f>
        <v>LLL</v>
      </c>
      <c r="AO380" s="1"/>
      <c r="AP380" s="1"/>
      <c r="AQ380" s="6" t="s">
        <v>553</v>
      </c>
      <c r="AR380" s="6" t="s">
        <v>84</v>
      </c>
      <c r="AS380" s="6" t="s">
        <v>104</v>
      </c>
      <c r="AT380" s="6" t="s">
        <v>121</v>
      </c>
      <c r="AU380" s="6" t="s">
        <v>1768</v>
      </c>
      <c r="AV380" s="6"/>
      <c r="AW380" s="6"/>
      <c r="AX380" s="6"/>
      <c r="AY380" s="6"/>
      <c r="BQ380" s="100"/>
    </row>
    <row r="381" spans="1:69" ht="11.25" customHeight="1" x14ac:dyDescent="0.2">
      <c r="A381" s="4" t="str">
        <f>LEFT(IndicatorsTable[[#This Row],[INDICATOR_CODE]],IF(ISERROR(FIND(".",IndicatorsTable[[#This Row],[INDICATOR_CODE]],6)),FIND(".",IndicatorsTable[[#This Row],[INDICATOR_CODE]]),FIND(".",IndicatorsTable[[#This Row],[INDICATOR_CODE]],6))-1)</f>
        <v>PA8.2</v>
      </c>
      <c r="B381" s="5" t="str">
        <f>RIGHT(IndicatorsTable[[#This Row],[INDICATOR_CODE]],LEN(IndicatorsTable[[#This Row],[INDICATOR_CODE]])-IF(ISERROR(FIND(".",IndicatorsTable[[#This Row],[INDICATOR_CODE]],6)),FIND(".",IndicatorsTable[[#This Row],[INDICATOR_CODE]]),FIND(".",IndicatorsTable[[#This Row],[INDICATOR_CODE]],6)))</f>
        <v>C1</v>
      </c>
      <c r="C381" s="5" t="str">
        <f>IF(LEFT(IndicatorsTable[[#This Row],[OS_NB_CODE]],1)="O","Overall",IF(LEFT(IndicatorsTable[[#This Row],[OS_NB_CODE]],1)="S","Subindicator",IF(IndicatorsTable[[#This Row],[IFMAIN]] ="Main","Main",IF(LEFT(IndicatorsTable[[#This Row],[OS_NB_CODE]],1)="C","Context",""))))</f>
        <v>Context</v>
      </c>
      <c r="D381" s="6" t="s">
        <v>774</v>
      </c>
      <c r="E381" s="6" t="str">
        <f>IF(IndicatorsTable[[#This Row],[OS_NB_CODE]]="O1",VLOOKUP(IndicatorsTable[[#This Row],[POLICY_CODE]],Table7[#All],2,FALSE),"")</f>
        <v/>
      </c>
      <c r="F381" s="6" t="str">
        <f>IF(IndicatorsTable[[#This Row],[OS_NB_CODE]]="O1",VLOOKUP(IndicatorsTable[[#This Row],[POLICY_CODE]],Table7[#All],3,FALSE),"")</f>
        <v/>
      </c>
      <c r="G381" s="6" t="s">
        <v>1825</v>
      </c>
      <c r="H381" s="6" t="s">
        <v>1857</v>
      </c>
      <c r="I381" s="6" t="str">
        <f>IndicatorsTable[[#This Row],[INDICATOR_CODE]]&amp;"."&amp;IndicatorsTable[[#This Row],[SUBPOLICY_CODE]]</f>
        <v>PA8.2.C1.Y45-54.T</v>
      </c>
      <c r="J381" s="6"/>
      <c r="K381" s="6"/>
      <c r="L381" s="7">
        <f t="shared" si="11"/>
        <v>380</v>
      </c>
      <c r="M381" s="6" t="s">
        <v>71</v>
      </c>
      <c r="N381" s="7">
        <f t="shared" si="12"/>
        <v>380</v>
      </c>
      <c r="O381" s="6">
        <v>7</v>
      </c>
      <c r="P381" s="6" t="s">
        <v>72</v>
      </c>
      <c r="Q381" s="6" t="s">
        <v>1858</v>
      </c>
      <c r="R381" s="6"/>
      <c r="S381" s="6" t="s">
        <v>1859</v>
      </c>
      <c r="T381" s="6" t="s">
        <v>1859</v>
      </c>
      <c r="U381" s="50"/>
      <c r="V381" s="6"/>
      <c r="W381" s="52"/>
      <c r="X381" s="6"/>
      <c r="Y381" s="6" t="s">
        <v>77</v>
      </c>
      <c r="Z381" s="8" t="s">
        <v>77</v>
      </c>
      <c r="AA381" s="6" t="s">
        <v>1860</v>
      </c>
      <c r="AB381" s="6" t="s">
        <v>79</v>
      </c>
      <c r="AC381" s="6" t="s">
        <v>80</v>
      </c>
      <c r="AD381" s="6" t="s">
        <v>81</v>
      </c>
      <c r="AE381" s="6"/>
      <c r="AF381" s="6"/>
      <c r="AG381" s="6" t="s">
        <v>82</v>
      </c>
      <c r="AH381" s="6"/>
      <c r="AI381" s="6"/>
      <c r="AJ381" s="6"/>
      <c r="AK381" s="1"/>
      <c r="AL381"/>
      <c r="AM381" s="1">
        <v>1</v>
      </c>
      <c r="AN381" s="1" t="str">
        <f>VLOOKUP(S381,'breaks 2014'!$C$19:$H$317,3,FALSE)</f>
        <v>LLL</v>
      </c>
      <c r="AO381" s="1"/>
      <c r="AP381" s="1"/>
      <c r="AQ381" s="6" t="s">
        <v>553</v>
      </c>
      <c r="AR381" s="6" t="s">
        <v>84</v>
      </c>
      <c r="AS381" s="6" t="s">
        <v>85</v>
      </c>
      <c r="AT381" s="6" t="s">
        <v>121</v>
      </c>
      <c r="AU381" s="6" t="s">
        <v>1861</v>
      </c>
      <c r="AV381" s="6"/>
      <c r="AW381" s="6"/>
      <c r="AX381" s="6"/>
      <c r="AY381" s="6"/>
      <c r="BQ381" s="100"/>
    </row>
    <row r="382" spans="1:69" ht="11.25" customHeight="1" x14ac:dyDescent="0.2">
      <c r="A382" s="4" t="str">
        <f>LEFT(IndicatorsTable[[#This Row],[INDICATOR_CODE]],IF(ISERROR(FIND(".",IndicatorsTable[[#This Row],[INDICATOR_CODE]],6)),FIND(".",IndicatorsTable[[#This Row],[INDICATOR_CODE]]),FIND(".",IndicatorsTable[[#This Row],[INDICATOR_CODE]],6))-1)</f>
        <v>PA8.2</v>
      </c>
      <c r="B382" s="5" t="str">
        <f>RIGHT(IndicatorsTable[[#This Row],[INDICATOR_CODE]],LEN(IndicatorsTable[[#This Row],[INDICATOR_CODE]])-IF(ISERROR(FIND(".",IndicatorsTable[[#This Row],[INDICATOR_CODE]],6)),FIND(".",IndicatorsTable[[#This Row],[INDICATOR_CODE]]),FIND(".",IndicatorsTable[[#This Row],[INDICATOR_CODE]],6)))</f>
        <v>C1</v>
      </c>
      <c r="C382" s="5" t="str">
        <f>IF(LEFT(IndicatorsTable[[#This Row],[OS_NB_CODE]],1)="O","Overall",IF(LEFT(IndicatorsTable[[#This Row],[OS_NB_CODE]],1)="S","Subindicator",IF(IndicatorsTable[[#This Row],[IFMAIN]] ="Main","Main",IF(LEFT(IndicatorsTable[[#This Row],[OS_NB_CODE]],1)="C","Context",""))))</f>
        <v>Context</v>
      </c>
      <c r="D382" s="6" t="s">
        <v>774</v>
      </c>
      <c r="E382" s="6" t="str">
        <f>IF(IndicatorsTable[[#This Row],[OS_NB_CODE]]="O1",VLOOKUP(IndicatorsTable[[#This Row],[POLICY_CODE]],Table7[#All],2,FALSE),"")</f>
        <v/>
      </c>
      <c r="F382" s="6" t="str">
        <f>IF(IndicatorsTable[[#This Row],[OS_NB_CODE]]="O1",VLOOKUP(IndicatorsTable[[#This Row],[POLICY_CODE]],Table7[#All],3,FALSE),"")</f>
        <v/>
      </c>
      <c r="G382" s="6" t="s">
        <v>1825</v>
      </c>
      <c r="H382" s="6" t="s">
        <v>1862</v>
      </c>
      <c r="I382" s="6" t="str">
        <f>IndicatorsTable[[#This Row],[INDICATOR_CODE]]&amp;"."&amp;IndicatorsTable[[#This Row],[SUBPOLICY_CODE]]</f>
        <v>PA8.2.C1.Y45-54.M</v>
      </c>
      <c r="J382" s="6"/>
      <c r="K382" s="6"/>
      <c r="L382" s="7">
        <f t="shared" si="11"/>
        <v>381</v>
      </c>
      <c r="M382" s="6" t="s">
        <v>71</v>
      </c>
      <c r="N382" s="7">
        <f t="shared" si="12"/>
        <v>381</v>
      </c>
      <c r="O382" s="6">
        <v>7</v>
      </c>
      <c r="P382" s="6" t="s">
        <v>72</v>
      </c>
      <c r="Q382" s="6" t="s">
        <v>1863</v>
      </c>
      <c r="R382" s="6"/>
      <c r="S382" s="6" t="s">
        <v>1864</v>
      </c>
      <c r="T382" s="6" t="s">
        <v>1864</v>
      </c>
      <c r="U382" s="50"/>
      <c r="V382" s="6"/>
      <c r="W382" s="52"/>
      <c r="X382" s="6"/>
      <c r="Y382" s="6" t="s">
        <v>77</v>
      </c>
      <c r="Z382" s="8" t="s">
        <v>77</v>
      </c>
      <c r="AA382" s="6" t="s">
        <v>1865</v>
      </c>
      <c r="AB382" s="6" t="s">
        <v>79</v>
      </c>
      <c r="AC382" s="6" t="s">
        <v>80</v>
      </c>
      <c r="AD382" s="6" t="s">
        <v>81</v>
      </c>
      <c r="AE382" s="6"/>
      <c r="AF382" s="6"/>
      <c r="AG382" s="6" t="s">
        <v>82</v>
      </c>
      <c r="AH382" s="6"/>
      <c r="AI382" s="6"/>
      <c r="AJ382" s="6"/>
      <c r="AK382" s="1"/>
      <c r="AL382"/>
      <c r="AM382" s="1">
        <v>1</v>
      </c>
      <c r="AN382" s="1" t="str">
        <f>VLOOKUP(S382,'breaks 2014'!$C$19:$H$317,3,FALSE)</f>
        <v>LLL</v>
      </c>
      <c r="AO382" s="1"/>
      <c r="AP382" s="1"/>
      <c r="AQ382" s="6" t="s">
        <v>553</v>
      </c>
      <c r="AR382" s="6" t="s">
        <v>84</v>
      </c>
      <c r="AS382" s="6" t="s">
        <v>98</v>
      </c>
      <c r="AT382" s="6" t="s">
        <v>121</v>
      </c>
      <c r="AU382" s="6" t="s">
        <v>1861</v>
      </c>
      <c r="AV382" s="6"/>
      <c r="AW382" s="6"/>
      <c r="AX382" s="6"/>
      <c r="AY382" s="6"/>
      <c r="BQ382" s="100"/>
    </row>
    <row r="383" spans="1:69" ht="11.25" customHeight="1" x14ac:dyDescent="0.2">
      <c r="A383" s="4" t="str">
        <f>LEFT(IndicatorsTable[[#This Row],[INDICATOR_CODE]],IF(ISERROR(FIND(".",IndicatorsTable[[#This Row],[INDICATOR_CODE]],6)),FIND(".",IndicatorsTable[[#This Row],[INDICATOR_CODE]]),FIND(".",IndicatorsTable[[#This Row],[INDICATOR_CODE]],6))-1)</f>
        <v>PA8.2</v>
      </c>
      <c r="B383" s="5" t="str">
        <f>RIGHT(IndicatorsTable[[#This Row],[INDICATOR_CODE]],LEN(IndicatorsTable[[#This Row],[INDICATOR_CODE]])-IF(ISERROR(FIND(".",IndicatorsTable[[#This Row],[INDICATOR_CODE]],6)),FIND(".",IndicatorsTable[[#This Row],[INDICATOR_CODE]]),FIND(".",IndicatorsTable[[#This Row],[INDICATOR_CODE]],6)))</f>
        <v>C1</v>
      </c>
      <c r="C383" s="5" t="str">
        <f>IF(LEFT(IndicatorsTable[[#This Row],[OS_NB_CODE]],1)="O","Overall",IF(LEFT(IndicatorsTable[[#This Row],[OS_NB_CODE]],1)="S","Subindicator",IF(IndicatorsTable[[#This Row],[IFMAIN]] ="Main","Main",IF(LEFT(IndicatorsTable[[#This Row],[OS_NB_CODE]],1)="C","Context",""))))</f>
        <v>Context</v>
      </c>
      <c r="D383" s="6" t="s">
        <v>774</v>
      </c>
      <c r="E383" s="6" t="str">
        <f>IF(IndicatorsTable[[#This Row],[OS_NB_CODE]]="O1",VLOOKUP(IndicatorsTable[[#This Row],[POLICY_CODE]],Table7[#All],2,FALSE),"")</f>
        <v/>
      </c>
      <c r="F383" s="6" t="str">
        <f>IF(IndicatorsTable[[#This Row],[OS_NB_CODE]]="O1",VLOOKUP(IndicatorsTable[[#This Row],[POLICY_CODE]],Table7[#All],3,FALSE),"")</f>
        <v/>
      </c>
      <c r="G383" s="6" t="s">
        <v>1825</v>
      </c>
      <c r="H383" s="6" t="s">
        <v>1866</v>
      </c>
      <c r="I383" s="6" t="str">
        <f>IndicatorsTable[[#This Row],[INDICATOR_CODE]]&amp;"."&amp;IndicatorsTable[[#This Row],[SUBPOLICY_CODE]]</f>
        <v>PA8.2.C1.Y45-54.F</v>
      </c>
      <c r="J383" s="6"/>
      <c r="K383" s="6"/>
      <c r="L383" s="7">
        <f t="shared" si="11"/>
        <v>382</v>
      </c>
      <c r="M383" s="6" t="s">
        <v>71</v>
      </c>
      <c r="N383" s="7">
        <f t="shared" si="12"/>
        <v>382</v>
      </c>
      <c r="O383" s="6">
        <v>7</v>
      </c>
      <c r="P383" s="6" t="s">
        <v>72</v>
      </c>
      <c r="Q383" s="6" t="s">
        <v>1867</v>
      </c>
      <c r="R383" s="6"/>
      <c r="S383" s="6" t="s">
        <v>1868</v>
      </c>
      <c r="T383" s="6" t="s">
        <v>1868</v>
      </c>
      <c r="U383" s="50"/>
      <c r="V383" s="6"/>
      <c r="W383" s="52"/>
      <c r="X383" s="6"/>
      <c r="Y383" s="6" t="s">
        <v>77</v>
      </c>
      <c r="Z383" s="8" t="s">
        <v>77</v>
      </c>
      <c r="AA383" s="6" t="s">
        <v>1869</v>
      </c>
      <c r="AB383" s="6" t="s">
        <v>79</v>
      </c>
      <c r="AC383" s="6" t="s">
        <v>80</v>
      </c>
      <c r="AD383" s="6" t="s">
        <v>81</v>
      </c>
      <c r="AE383" s="6"/>
      <c r="AF383" s="6"/>
      <c r="AG383" s="6" t="s">
        <v>82</v>
      </c>
      <c r="AH383" s="6"/>
      <c r="AI383" s="6"/>
      <c r="AJ383" s="6"/>
      <c r="AK383" s="1"/>
      <c r="AL383"/>
      <c r="AM383" s="1">
        <v>1</v>
      </c>
      <c r="AN383" s="1" t="str">
        <f>VLOOKUP(S383,'breaks 2014'!$C$19:$H$317,3,FALSE)</f>
        <v>LLL</v>
      </c>
      <c r="AO383" s="1"/>
      <c r="AP383" s="1"/>
      <c r="AQ383" s="6" t="s">
        <v>553</v>
      </c>
      <c r="AR383" s="6" t="s">
        <v>84</v>
      </c>
      <c r="AS383" s="6" t="s">
        <v>104</v>
      </c>
      <c r="AT383" s="6" t="s">
        <v>121</v>
      </c>
      <c r="AU383" s="6" t="s">
        <v>1861</v>
      </c>
      <c r="AV383" s="6"/>
      <c r="AW383" s="6"/>
      <c r="AX383" s="6"/>
      <c r="AY383" s="6"/>
      <c r="BQ383" s="100"/>
    </row>
    <row r="384" spans="1:69" ht="11.25" customHeight="1" x14ac:dyDescent="0.2">
      <c r="A384" s="4" t="str">
        <f>LEFT(IndicatorsTable[[#This Row],[INDICATOR_CODE]],IF(ISERROR(FIND(".",IndicatorsTable[[#This Row],[INDICATOR_CODE]],6)),FIND(".",IndicatorsTable[[#This Row],[INDICATOR_CODE]]),FIND(".",IndicatorsTable[[#This Row],[INDICATOR_CODE]],6))-1)</f>
        <v>PA8.2</v>
      </c>
      <c r="B384" s="5" t="str">
        <f>RIGHT(IndicatorsTable[[#This Row],[INDICATOR_CODE]],LEN(IndicatorsTable[[#This Row],[INDICATOR_CODE]])-IF(ISERROR(FIND(".",IndicatorsTable[[#This Row],[INDICATOR_CODE]],6)),FIND(".",IndicatorsTable[[#This Row],[INDICATOR_CODE]]),FIND(".",IndicatorsTable[[#This Row],[INDICATOR_CODE]],6)))</f>
        <v>C1</v>
      </c>
      <c r="C384" s="5" t="str">
        <f>IF(LEFT(IndicatorsTable[[#This Row],[OS_NB_CODE]],1)="O","Overall",IF(LEFT(IndicatorsTable[[#This Row],[OS_NB_CODE]],1)="S","Subindicator",IF(IndicatorsTable[[#This Row],[IFMAIN]] ="Main","Main",IF(LEFT(IndicatorsTable[[#This Row],[OS_NB_CODE]],1)="C","Context",""))))</f>
        <v>Context</v>
      </c>
      <c r="D384" s="6" t="s">
        <v>774</v>
      </c>
      <c r="E384" s="6" t="str">
        <f>IF(IndicatorsTable[[#This Row],[OS_NB_CODE]]="O1",VLOOKUP(IndicatorsTable[[#This Row],[POLICY_CODE]],Table7[#All],2,FALSE),"")</f>
        <v/>
      </c>
      <c r="F384" s="6" t="str">
        <f>IF(IndicatorsTable[[#This Row],[OS_NB_CODE]]="O1",VLOOKUP(IndicatorsTable[[#This Row],[POLICY_CODE]],Table7[#All],3,FALSE),"")</f>
        <v/>
      </c>
      <c r="G384" s="6" t="s">
        <v>1825</v>
      </c>
      <c r="H384" s="6" t="s">
        <v>1870</v>
      </c>
      <c r="I384" s="6" t="str">
        <f>IndicatorsTable[[#This Row],[INDICATOR_CODE]]&amp;"."&amp;IndicatorsTable[[#This Row],[SUBPOLICY_CODE]]</f>
        <v>PA8.2.C1.Y55-64.T</v>
      </c>
      <c r="J384" s="6"/>
      <c r="K384" s="6"/>
      <c r="L384" s="7">
        <f t="shared" si="11"/>
        <v>383</v>
      </c>
      <c r="M384" s="6" t="s">
        <v>71</v>
      </c>
      <c r="N384" s="7">
        <f t="shared" si="12"/>
        <v>383</v>
      </c>
      <c r="O384" s="6">
        <v>7</v>
      </c>
      <c r="P384" s="6" t="s">
        <v>72</v>
      </c>
      <c r="Q384" s="6" t="s">
        <v>1871</v>
      </c>
      <c r="R384" s="6"/>
      <c r="S384" s="6" t="s">
        <v>1872</v>
      </c>
      <c r="T384" s="6" t="s">
        <v>1872</v>
      </c>
      <c r="U384" s="50"/>
      <c r="V384" s="6"/>
      <c r="W384" s="52"/>
      <c r="X384" s="6"/>
      <c r="Y384" s="6" t="s">
        <v>77</v>
      </c>
      <c r="Z384" s="8" t="s">
        <v>77</v>
      </c>
      <c r="AA384" s="6" t="s">
        <v>110</v>
      </c>
      <c r="AB384" s="6" t="s">
        <v>79</v>
      </c>
      <c r="AC384" s="6" t="s">
        <v>80</v>
      </c>
      <c r="AD384" s="6" t="s">
        <v>81</v>
      </c>
      <c r="AE384" s="6"/>
      <c r="AF384" s="6"/>
      <c r="AG384" s="6" t="s">
        <v>82</v>
      </c>
      <c r="AH384" s="6"/>
      <c r="AI384" s="6"/>
      <c r="AJ384" s="6"/>
      <c r="AK384" s="1"/>
      <c r="AL384"/>
      <c r="AM384" s="1">
        <v>1</v>
      </c>
      <c r="AN384" s="1" t="str">
        <f>VLOOKUP(S384,'breaks 2014'!$C$19:$H$317,3,FALSE)</f>
        <v>LLL</v>
      </c>
      <c r="AO384" s="1"/>
      <c r="AP384" s="1"/>
      <c r="AQ384" s="6" t="s">
        <v>553</v>
      </c>
      <c r="AR384" s="6" t="s">
        <v>84</v>
      </c>
      <c r="AS384" s="6" t="s">
        <v>85</v>
      </c>
      <c r="AT384" s="6" t="s">
        <v>121</v>
      </c>
      <c r="AU384" s="6" t="s">
        <v>111</v>
      </c>
      <c r="AV384" s="6"/>
      <c r="AW384" s="6"/>
      <c r="AX384" s="6"/>
      <c r="AY384" s="6"/>
      <c r="BQ384" s="100"/>
    </row>
    <row r="385" spans="1:69" ht="11.25" customHeight="1" x14ac:dyDescent="0.2">
      <c r="A385" s="4" t="str">
        <f>LEFT(IndicatorsTable[[#This Row],[INDICATOR_CODE]],IF(ISERROR(FIND(".",IndicatorsTable[[#This Row],[INDICATOR_CODE]],6)),FIND(".",IndicatorsTable[[#This Row],[INDICATOR_CODE]]),FIND(".",IndicatorsTable[[#This Row],[INDICATOR_CODE]],6))-1)</f>
        <v>PA8.2</v>
      </c>
      <c r="B385" s="5" t="str">
        <f>RIGHT(IndicatorsTable[[#This Row],[INDICATOR_CODE]],LEN(IndicatorsTable[[#This Row],[INDICATOR_CODE]])-IF(ISERROR(FIND(".",IndicatorsTable[[#This Row],[INDICATOR_CODE]],6)),FIND(".",IndicatorsTable[[#This Row],[INDICATOR_CODE]]),FIND(".",IndicatorsTable[[#This Row],[INDICATOR_CODE]],6)))</f>
        <v>C1</v>
      </c>
      <c r="C385" s="5" t="str">
        <f>IF(LEFT(IndicatorsTable[[#This Row],[OS_NB_CODE]],1)="O","Overall",IF(LEFT(IndicatorsTable[[#This Row],[OS_NB_CODE]],1)="S","Subindicator",IF(IndicatorsTable[[#This Row],[IFMAIN]] ="Main","Main",IF(LEFT(IndicatorsTable[[#This Row],[OS_NB_CODE]],1)="C","Context",""))))</f>
        <v>Context</v>
      </c>
      <c r="D385" s="6" t="s">
        <v>774</v>
      </c>
      <c r="E385" s="6" t="str">
        <f>IF(IndicatorsTable[[#This Row],[OS_NB_CODE]]="O1",VLOOKUP(IndicatorsTable[[#This Row],[POLICY_CODE]],Table7[#All],2,FALSE),"")</f>
        <v/>
      </c>
      <c r="F385" s="6" t="str">
        <f>IF(IndicatorsTable[[#This Row],[OS_NB_CODE]]="O1",VLOOKUP(IndicatorsTable[[#This Row],[POLICY_CODE]],Table7[#All],3,FALSE),"")</f>
        <v/>
      </c>
      <c r="G385" s="6" t="s">
        <v>1825</v>
      </c>
      <c r="H385" s="6" t="s">
        <v>1873</v>
      </c>
      <c r="I385" s="6" t="str">
        <f>IndicatorsTable[[#This Row],[INDICATOR_CODE]]&amp;"."&amp;IndicatorsTable[[#This Row],[SUBPOLICY_CODE]]</f>
        <v>PA8.2.C1.Y55-64.M</v>
      </c>
      <c r="J385" s="6"/>
      <c r="K385" s="6"/>
      <c r="L385" s="7">
        <f t="shared" si="11"/>
        <v>384</v>
      </c>
      <c r="M385" s="6" t="s">
        <v>71</v>
      </c>
      <c r="N385" s="7">
        <f t="shared" si="12"/>
        <v>384</v>
      </c>
      <c r="O385" s="6">
        <v>7</v>
      </c>
      <c r="P385" s="6" t="s">
        <v>72</v>
      </c>
      <c r="Q385" s="6" t="s">
        <v>1874</v>
      </c>
      <c r="R385" s="6"/>
      <c r="S385" s="6" t="s">
        <v>1875</v>
      </c>
      <c r="T385" s="6" t="s">
        <v>1875</v>
      </c>
      <c r="U385" s="50"/>
      <c r="V385" s="6"/>
      <c r="W385" s="52"/>
      <c r="X385" s="6"/>
      <c r="Y385" s="6" t="s">
        <v>77</v>
      </c>
      <c r="Z385" s="8" t="s">
        <v>77</v>
      </c>
      <c r="AA385" s="6" t="s">
        <v>539</v>
      </c>
      <c r="AB385" s="6" t="s">
        <v>79</v>
      </c>
      <c r="AC385" s="6" t="s">
        <v>80</v>
      </c>
      <c r="AD385" s="6" t="s">
        <v>81</v>
      </c>
      <c r="AE385" s="6"/>
      <c r="AF385" s="6"/>
      <c r="AG385" s="6" t="s">
        <v>82</v>
      </c>
      <c r="AH385" s="6"/>
      <c r="AI385" s="6"/>
      <c r="AJ385" s="6"/>
      <c r="AK385" s="1"/>
      <c r="AL385"/>
      <c r="AM385" s="1">
        <v>1</v>
      </c>
      <c r="AN385" s="1" t="str">
        <f>VLOOKUP(S385,'breaks 2014'!$C$19:$H$317,3,FALSE)</f>
        <v>LLL</v>
      </c>
      <c r="AO385" s="1"/>
      <c r="AP385" s="1"/>
      <c r="AQ385" s="6" t="s">
        <v>553</v>
      </c>
      <c r="AR385" s="6" t="s">
        <v>84</v>
      </c>
      <c r="AS385" s="6" t="s">
        <v>98</v>
      </c>
      <c r="AT385" s="6" t="s">
        <v>121</v>
      </c>
      <c r="AU385" s="6" t="s">
        <v>111</v>
      </c>
      <c r="AV385" s="6"/>
      <c r="AW385" s="6"/>
      <c r="AX385" s="6"/>
      <c r="AY385" s="6"/>
      <c r="BQ385" s="100"/>
    </row>
    <row r="386" spans="1:69" ht="11.25" customHeight="1" x14ac:dyDescent="0.2">
      <c r="A386" s="4" t="str">
        <f>LEFT(IndicatorsTable[[#This Row],[INDICATOR_CODE]],IF(ISERROR(FIND(".",IndicatorsTable[[#This Row],[INDICATOR_CODE]],6)),FIND(".",IndicatorsTable[[#This Row],[INDICATOR_CODE]]),FIND(".",IndicatorsTable[[#This Row],[INDICATOR_CODE]],6))-1)</f>
        <v>PA8.2</v>
      </c>
      <c r="B386" s="5" t="str">
        <f>RIGHT(IndicatorsTable[[#This Row],[INDICATOR_CODE]],LEN(IndicatorsTable[[#This Row],[INDICATOR_CODE]])-IF(ISERROR(FIND(".",IndicatorsTable[[#This Row],[INDICATOR_CODE]],6)),FIND(".",IndicatorsTable[[#This Row],[INDICATOR_CODE]]),FIND(".",IndicatorsTable[[#This Row],[INDICATOR_CODE]],6)))</f>
        <v>C1</v>
      </c>
      <c r="C386" s="5" t="str">
        <f>IF(LEFT(IndicatorsTable[[#This Row],[OS_NB_CODE]],1)="O","Overall",IF(LEFT(IndicatorsTable[[#This Row],[OS_NB_CODE]],1)="S","Subindicator",IF(IndicatorsTable[[#This Row],[IFMAIN]] ="Main","Main",IF(LEFT(IndicatorsTable[[#This Row],[OS_NB_CODE]],1)="C","Context",""))))</f>
        <v>Context</v>
      </c>
      <c r="D386" s="6" t="s">
        <v>774</v>
      </c>
      <c r="E386" s="6" t="str">
        <f>IF(IndicatorsTable[[#This Row],[OS_NB_CODE]]="O1",VLOOKUP(IndicatorsTable[[#This Row],[POLICY_CODE]],Table7[#All],2,FALSE),"")</f>
        <v/>
      </c>
      <c r="F386" s="6" t="str">
        <f>IF(IndicatorsTable[[#This Row],[OS_NB_CODE]]="O1",VLOOKUP(IndicatorsTable[[#This Row],[POLICY_CODE]],Table7[#All],3,FALSE),"")</f>
        <v/>
      </c>
      <c r="G386" s="6" t="s">
        <v>1825</v>
      </c>
      <c r="H386" s="6" t="s">
        <v>1876</v>
      </c>
      <c r="I386" s="6" t="str">
        <f>IndicatorsTable[[#This Row],[INDICATOR_CODE]]&amp;"."&amp;IndicatorsTable[[#This Row],[SUBPOLICY_CODE]]</f>
        <v>PA8.2.C1.Y55-64.F</v>
      </c>
      <c r="J386" s="6"/>
      <c r="K386" s="6"/>
      <c r="L386" s="7">
        <f t="shared" si="11"/>
        <v>385</v>
      </c>
      <c r="M386" s="6" t="s">
        <v>71</v>
      </c>
      <c r="N386" s="7">
        <f t="shared" si="12"/>
        <v>385</v>
      </c>
      <c r="O386" s="6">
        <v>7</v>
      </c>
      <c r="P386" s="6" t="s">
        <v>72</v>
      </c>
      <c r="Q386" s="6" t="s">
        <v>1877</v>
      </c>
      <c r="R386" s="6"/>
      <c r="S386" s="6" t="s">
        <v>1878</v>
      </c>
      <c r="T386" s="6" t="s">
        <v>1878</v>
      </c>
      <c r="U386" s="50"/>
      <c r="V386" s="6"/>
      <c r="W386" s="52"/>
      <c r="X386" s="6"/>
      <c r="Y386" s="6" t="s">
        <v>77</v>
      </c>
      <c r="Z386" s="8" t="s">
        <v>77</v>
      </c>
      <c r="AA386" s="6" t="s">
        <v>542</v>
      </c>
      <c r="AB386" s="6" t="s">
        <v>79</v>
      </c>
      <c r="AC386" s="6" t="s">
        <v>80</v>
      </c>
      <c r="AD386" s="6" t="s">
        <v>81</v>
      </c>
      <c r="AE386" s="6"/>
      <c r="AF386" s="6"/>
      <c r="AG386" s="6" t="s">
        <v>82</v>
      </c>
      <c r="AH386" s="6"/>
      <c r="AI386" s="6"/>
      <c r="AJ386" s="6"/>
      <c r="AK386" s="1"/>
      <c r="AL386"/>
      <c r="AM386" s="1">
        <v>1</v>
      </c>
      <c r="AN386" s="1" t="str">
        <f>VLOOKUP(S386,'breaks 2014'!$C$19:$H$317,3,FALSE)</f>
        <v>LLL</v>
      </c>
      <c r="AO386" s="1"/>
      <c r="AP386" s="1"/>
      <c r="AQ386" s="6" t="s">
        <v>553</v>
      </c>
      <c r="AR386" s="6" t="s">
        <v>84</v>
      </c>
      <c r="AS386" s="6" t="s">
        <v>104</v>
      </c>
      <c r="AT386" s="6" t="s">
        <v>121</v>
      </c>
      <c r="AU386" s="6" t="s">
        <v>111</v>
      </c>
      <c r="AV386" s="6"/>
      <c r="AW386" s="6"/>
      <c r="AX386" s="6"/>
      <c r="AY386" s="6"/>
      <c r="BQ386" s="100"/>
    </row>
    <row r="387" spans="1:69" ht="11.25" customHeight="1" x14ac:dyDescent="0.2">
      <c r="A387" s="4" t="str">
        <f>LEFT(IndicatorsTable[[#This Row],[INDICATOR_CODE]],IF(ISERROR(FIND(".",IndicatorsTable[[#This Row],[INDICATOR_CODE]],6)),FIND(".",IndicatorsTable[[#This Row],[INDICATOR_CODE]]),FIND(".",IndicatorsTable[[#This Row],[INDICATOR_CODE]],6))-1)</f>
        <v>PA8.2</v>
      </c>
      <c r="B387" s="5" t="str">
        <f>RIGHT(IndicatorsTable[[#This Row],[INDICATOR_CODE]],LEN(IndicatorsTable[[#This Row],[INDICATOR_CODE]])-IF(ISERROR(FIND(".",IndicatorsTable[[#This Row],[INDICATOR_CODE]],6)),FIND(".",IndicatorsTable[[#This Row],[INDICATOR_CODE]]),FIND(".",IndicatorsTable[[#This Row],[INDICATOR_CODE]],6)))</f>
        <v>C2</v>
      </c>
      <c r="C387" s="5" t="str">
        <f>IF(LEFT(IndicatorsTable[[#This Row],[OS_NB_CODE]],1)="O","Overall",IF(LEFT(IndicatorsTable[[#This Row],[OS_NB_CODE]],1)="S","Subindicator",IF(IndicatorsTable[[#This Row],[IFMAIN]] ="Main","Main",IF(LEFT(IndicatorsTable[[#This Row],[OS_NB_CODE]],1)="C","Context",""))))</f>
        <v>Context</v>
      </c>
      <c r="D387" s="6" t="s">
        <v>774</v>
      </c>
      <c r="E387" s="6" t="str">
        <f>IF(IndicatorsTable[[#This Row],[OS_NB_CODE]]="O1",VLOOKUP(IndicatorsTable[[#This Row],[POLICY_CODE]],Table7[#All],2,FALSE),"")</f>
        <v/>
      </c>
      <c r="F387" s="6" t="str">
        <f>IF(IndicatorsTable[[#This Row],[OS_NB_CODE]]="O1",VLOOKUP(IndicatorsTable[[#This Row],[POLICY_CODE]],Table7[#All],3,FALSE),"")</f>
        <v/>
      </c>
      <c r="G387" s="6" t="s">
        <v>1879</v>
      </c>
      <c r="H387" s="6"/>
      <c r="I387" s="6" t="str">
        <f>IndicatorsTable[[#This Row],[INDICATOR_CODE]]&amp;"."&amp;IndicatorsTable[[#This Row],[SUBPOLICY_CODE]]</f>
        <v>PA8.2.C2.</v>
      </c>
      <c r="J387" s="6"/>
      <c r="K387" s="6"/>
      <c r="L387" s="7">
        <f t="shared" si="11"/>
        <v>386</v>
      </c>
      <c r="M387" s="6"/>
      <c r="N387" s="7">
        <f t="shared" si="12"/>
        <v>386</v>
      </c>
      <c r="O387" s="6">
        <v>7</v>
      </c>
      <c r="P387" s="6"/>
      <c r="Q387" s="6" t="s">
        <v>1880</v>
      </c>
      <c r="R387" s="6"/>
      <c r="S387" s="6"/>
      <c r="T387" s="6"/>
      <c r="U387" s="50"/>
      <c r="V387" s="6"/>
      <c r="W387" s="52"/>
      <c r="X387" s="6"/>
      <c r="Y387" s="6"/>
      <c r="Z387" s="8" t="s">
        <v>77</v>
      </c>
      <c r="AA387" s="6"/>
      <c r="AB387" s="6"/>
      <c r="AC387" s="6"/>
      <c r="AD387" s="6"/>
      <c r="AE387" s="6"/>
      <c r="AF387" s="6"/>
      <c r="AG387" s="6" t="s">
        <v>1881</v>
      </c>
      <c r="AH387" s="6"/>
      <c r="AI387" s="6"/>
      <c r="AJ387" s="6"/>
      <c r="AK387" s="1"/>
      <c r="AL387"/>
      <c r="AM387" s="1">
        <v>1</v>
      </c>
      <c r="AN387" s="1" t="e">
        <f>VLOOKUP(S387,'breaks 2014'!$C$19:$H$317,3,FALSE)</f>
        <v>#N/A</v>
      </c>
      <c r="AO387" s="1"/>
      <c r="AP387" s="1"/>
      <c r="AQ387" s="6"/>
      <c r="AR387" s="6"/>
      <c r="AS387" s="6"/>
      <c r="AT387" s="6"/>
      <c r="AU387" s="6"/>
      <c r="AV387" s="6"/>
      <c r="AW387" s="6"/>
      <c r="AX387" s="6"/>
      <c r="AY387" s="6"/>
      <c r="BQ387" s="100"/>
    </row>
    <row r="388" spans="1:69" ht="11.25" customHeight="1" x14ac:dyDescent="0.2">
      <c r="A388" s="4" t="str">
        <f>LEFT(IndicatorsTable[[#This Row],[INDICATOR_CODE]],IF(ISERROR(FIND(".",IndicatorsTable[[#This Row],[INDICATOR_CODE]],6)),FIND(".",IndicatorsTable[[#This Row],[INDICATOR_CODE]]),FIND(".",IndicatorsTable[[#This Row],[INDICATOR_CODE]],6))-1)</f>
        <v>PA8.2</v>
      </c>
      <c r="B388" s="5" t="str">
        <f>RIGHT(IndicatorsTable[[#This Row],[INDICATOR_CODE]],LEN(IndicatorsTable[[#This Row],[INDICATOR_CODE]])-IF(ISERROR(FIND(".",IndicatorsTable[[#This Row],[INDICATOR_CODE]],6)),FIND(".",IndicatorsTable[[#This Row],[INDICATOR_CODE]]),FIND(".",IndicatorsTable[[#This Row],[INDICATOR_CODE]],6)))</f>
        <v>C3</v>
      </c>
      <c r="C388" s="5" t="str">
        <f>IF(LEFT(IndicatorsTable[[#This Row],[OS_NB_CODE]],1)="O","Overall",IF(LEFT(IndicatorsTable[[#This Row],[OS_NB_CODE]],1)="S","Subindicator",IF(IndicatorsTable[[#This Row],[IFMAIN]] ="Main","Main",IF(LEFT(IndicatorsTable[[#This Row],[OS_NB_CODE]],1)="C","Context",""))))</f>
        <v>Context</v>
      </c>
      <c r="D388" s="6" t="s">
        <v>774</v>
      </c>
      <c r="E388" s="6" t="str">
        <f>IF(IndicatorsTable[[#This Row],[OS_NB_CODE]]="O1",VLOOKUP(IndicatorsTable[[#This Row],[POLICY_CODE]],Table7[#All],2,FALSE),"")</f>
        <v/>
      </c>
      <c r="F388" s="6" t="str">
        <f>IF(IndicatorsTable[[#This Row],[OS_NB_CODE]]="O1",VLOOKUP(IndicatorsTable[[#This Row],[POLICY_CODE]],Table7[#All],3,FALSE),"")</f>
        <v/>
      </c>
      <c r="G388" s="6" t="s">
        <v>1882</v>
      </c>
      <c r="H388" s="6"/>
      <c r="I388" s="6" t="str">
        <f>IndicatorsTable[[#This Row],[INDICATOR_CODE]]&amp;"."&amp;IndicatorsTable[[#This Row],[SUBPOLICY_CODE]]</f>
        <v>PA8.2.C3.</v>
      </c>
      <c r="J388" s="6"/>
      <c r="K388" s="6"/>
      <c r="L388" s="7">
        <f t="shared" si="11"/>
        <v>387</v>
      </c>
      <c r="M388" s="6"/>
      <c r="N388" s="7">
        <f t="shared" si="12"/>
        <v>387</v>
      </c>
      <c r="O388" s="6">
        <v>7</v>
      </c>
      <c r="P388" s="6"/>
      <c r="Q388" s="6" t="s">
        <v>1883</v>
      </c>
      <c r="R388" s="6"/>
      <c r="S388" s="6"/>
      <c r="T388" s="6"/>
      <c r="U388" s="50"/>
      <c r="V388" s="6"/>
      <c r="W388" s="52"/>
      <c r="X388" s="6"/>
      <c r="Y388" s="6"/>
      <c r="Z388" s="8" t="s">
        <v>77</v>
      </c>
      <c r="AA388" s="6"/>
      <c r="AB388" s="6"/>
      <c r="AC388" s="6"/>
      <c r="AD388" s="6"/>
      <c r="AE388" s="6"/>
      <c r="AF388" s="6"/>
      <c r="AG388" s="6" t="s">
        <v>1881</v>
      </c>
      <c r="AH388" s="6"/>
      <c r="AI388" s="6"/>
      <c r="AJ388" s="6"/>
      <c r="AK388" s="1"/>
      <c r="AL388"/>
      <c r="AM388" s="1">
        <v>1</v>
      </c>
      <c r="AN388" s="1" t="e">
        <f>VLOOKUP(S388,'breaks 2014'!$C$19:$H$317,3,FALSE)</f>
        <v>#N/A</v>
      </c>
      <c r="AO388" s="1"/>
      <c r="AP388" s="1"/>
      <c r="AQ388" s="6"/>
      <c r="AR388" s="6"/>
      <c r="AS388" s="6"/>
      <c r="AT388" s="6"/>
      <c r="AU388" s="6"/>
      <c r="AV388" s="6"/>
      <c r="AW388" s="6"/>
      <c r="AX388" s="6"/>
      <c r="AY388" s="6"/>
      <c r="BQ388" s="100"/>
    </row>
    <row r="389" spans="1:69" ht="11.25" customHeight="1" x14ac:dyDescent="0.2">
      <c r="A389" s="4" t="str">
        <f>LEFT(IndicatorsTable[[#This Row],[INDICATOR_CODE]],IF(ISERROR(FIND(".",IndicatorsTable[[#This Row],[INDICATOR_CODE]],6)),FIND(".",IndicatorsTable[[#This Row],[INDICATOR_CODE]]),FIND(".",IndicatorsTable[[#This Row],[INDICATOR_CODE]],6))-1)</f>
        <v>PA8.2</v>
      </c>
      <c r="B389" s="5" t="str">
        <f>RIGHT(IndicatorsTable[[#This Row],[INDICATOR_CODE]],LEN(IndicatorsTable[[#This Row],[INDICATOR_CODE]])-IF(ISERROR(FIND(".",IndicatorsTable[[#This Row],[INDICATOR_CODE]],6)),FIND(".",IndicatorsTable[[#This Row],[INDICATOR_CODE]]),FIND(".",IndicatorsTable[[#This Row],[INDICATOR_CODE]],6)))</f>
        <v>C4</v>
      </c>
      <c r="C389" s="5" t="str">
        <f>IF(LEFT(IndicatorsTable[[#This Row],[OS_NB_CODE]],1)="O","Overall",IF(LEFT(IndicatorsTable[[#This Row],[OS_NB_CODE]],1)="S","Subindicator",IF(IndicatorsTable[[#This Row],[IFMAIN]] ="Main","Main",IF(LEFT(IndicatorsTable[[#This Row],[OS_NB_CODE]],1)="C","Context",""))))</f>
        <v>Context</v>
      </c>
      <c r="D389" s="6" t="s">
        <v>774</v>
      </c>
      <c r="E389" s="6" t="str">
        <f>IF(IndicatorsTable[[#This Row],[OS_NB_CODE]]="O1",VLOOKUP(IndicatorsTable[[#This Row],[POLICY_CODE]],Table7[#All],2,FALSE),"")</f>
        <v/>
      </c>
      <c r="F389" s="6" t="str">
        <f>IF(IndicatorsTable[[#This Row],[OS_NB_CODE]]="O1",VLOOKUP(IndicatorsTable[[#This Row],[POLICY_CODE]],Table7[#All],3,FALSE),"")</f>
        <v/>
      </c>
      <c r="G389" s="6" t="s">
        <v>1884</v>
      </c>
      <c r="H389" s="6"/>
      <c r="I389" s="6" t="str">
        <f>IndicatorsTable[[#This Row],[INDICATOR_CODE]]&amp;"."&amp;IndicatorsTable[[#This Row],[SUBPOLICY_CODE]]</f>
        <v>PA8.2.C4.</v>
      </c>
      <c r="J389" s="6"/>
      <c r="K389" s="6"/>
      <c r="L389" s="7">
        <f t="shared" si="11"/>
        <v>388</v>
      </c>
      <c r="M389" s="6"/>
      <c r="N389" s="7">
        <f t="shared" si="12"/>
        <v>388</v>
      </c>
      <c r="O389" s="6">
        <v>7</v>
      </c>
      <c r="P389" s="6"/>
      <c r="Q389" s="6" t="s">
        <v>1885</v>
      </c>
      <c r="R389" s="6"/>
      <c r="S389" s="6"/>
      <c r="T389" s="6"/>
      <c r="U389" s="50"/>
      <c r="V389" s="6"/>
      <c r="W389" s="52"/>
      <c r="X389" s="6"/>
      <c r="Y389" s="6"/>
      <c r="Z389" s="8" t="s">
        <v>77</v>
      </c>
      <c r="AA389" s="6"/>
      <c r="AB389" s="6"/>
      <c r="AC389" s="6"/>
      <c r="AD389" s="6"/>
      <c r="AE389" s="6"/>
      <c r="AF389" s="6"/>
      <c r="AG389" s="6" t="s">
        <v>1886</v>
      </c>
      <c r="AH389" s="6"/>
      <c r="AI389" s="6"/>
      <c r="AJ389" s="6"/>
      <c r="AK389" s="1"/>
      <c r="AL389"/>
      <c r="AM389" s="1">
        <v>1</v>
      </c>
      <c r="AN389" s="1" t="e">
        <f>VLOOKUP(S389,'breaks 2014'!$C$19:$H$317,3,FALSE)</f>
        <v>#N/A</v>
      </c>
      <c r="AO389" s="1"/>
      <c r="AP389" s="1"/>
      <c r="AQ389" s="6"/>
      <c r="AR389" s="6"/>
      <c r="AS389" s="6"/>
      <c r="AT389" s="6"/>
      <c r="AU389" s="6"/>
      <c r="AV389" s="6"/>
      <c r="AW389" s="6"/>
      <c r="AX389" s="6"/>
      <c r="AY389" s="6"/>
      <c r="BQ389" s="100"/>
    </row>
    <row r="390" spans="1:69" ht="11.25" customHeight="1" x14ac:dyDescent="0.2">
      <c r="A390" s="4" t="str">
        <f>LEFT(IndicatorsTable[[#This Row],[INDICATOR_CODE]],IF(ISERROR(FIND(".",IndicatorsTable[[#This Row],[INDICATOR_CODE]],6)),FIND(".",IndicatorsTable[[#This Row],[INDICATOR_CODE]]),FIND(".",IndicatorsTable[[#This Row],[INDICATOR_CODE]],6))-1)</f>
        <v>PA8.2</v>
      </c>
      <c r="B390" s="5" t="str">
        <f>RIGHT(IndicatorsTable[[#This Row],[INDICATOR_CODE]],LEN(IndicatorsTable[[#This Row],[INDICATOR_CODE]])-IF(ISERROR(FIND(".",IndicatorsTable[[#This Row],[INDICATOR_CODE]],6)),FIND(".",IndicatorsTable[[#This Row],[INDICATOR_CODE]]),FIND(".",IndicatorsTable[[#This Row],[INDICATOR_CODE]],6)))</f>
        <v>C5</v>
      </c>
      <c r="C390" s="5" t="str">
        <f>IF(LEFT(IndicatorsTable[[#This Row],[OS_NB_CODE]],1)="O","Overall",IF(LEFT(IndicatorsTable[[#This Row],[OS_NB_CODE]],1)="S","Subindicator",IF(IndicatorsTable[[#This Row],[IFMAIN]] ="Main","Main",IF(LEFT(IndicatorsTable[[#This Row],[OS_NB_CODE]],1)="C","Context",""))))</f>
        <v>Context</v>
      </c>
      <c r="D390" s="6" t="s">
        <v>774</v>
      </c>
      <c r="E390" s="6" t="str">
        <f>IF(IndicatorsTable[[#This Row],[OS_NB_CODE]]="O1",VLOOKUP(IndicatorsTable[[#This Row],[POLICY_CODE]],Table7[#All],2,FALSE),"")</f>
        <v/>
      </c>
      <c r="F390" s="6" t="str">
        <f>IF(IndicatorsTable[[#This Row],[OS_NB_CODE]]="O1",VLOOKUP(IndicatorsTable[[#This Row],[POLICY_CODE]],Table7[#All],3,FALSE),"")</f>
        <v/>
      </c>
      <c r="G390" s="6" t="s">
        <v>1887</v>
      </c>
      <c r="H390" s="6"/>
      <c r="I390" s="6" t="str">
        <f>IndicatorsTable[[#This Row],[INDICATOR_CODE]]&amp;"."&amp;IndicatorsTable[[#This Row],[SUBPOLICY_CODE]]</f>
        <v>PA8.2.C5.</v>
      </c>
      <c r="J390" s="6"/>
      <c r="K390" s="6"/>
      <c r="L390" s="7">
        <f t="shared" si="11"/>
        <v>389</v>
      </c>
      <c r="M390" s="6"/>
      <c r="N390" s="7">
        <f t="shared" si="12"/>
        <v>389</v>
      </c>
      <c r="O390" s="6">
        <v>7</v>
      </c>
      <c r="P390" s="6"/>
      <c r="Q390" s="6" t="s">
        <v>1888</v>
      </c>
      <c r="R390" s="6"/>
      <c r="S390" s="6"/>
      <c r="T390" s="6"/>
      <c r="U390" s="50"/>
      <c r="V390" s="6"/>
      <c r="W390" s="52"/>
      <c r="X390" s="6"/>
      <c r="Y390" s="6"/>
      <c r="Z390" s="8" t="s">
        <v>77</v>
      </c>
      <c r="AA390" s="6"/>
      <c r="AB390" s="6"/>
      <c r="AC390" s="6"/>
      <c r="AD390" s="6"/>
      <c r="AE390" s="6"/>
      <c r="AF390" s="6"/>
      <c r="AG390" s="6" t="s">
        <v>1886</v>
      </c>
      <c r="AH390" s="6"/>
      <c r="AI390" s="6"/>
      <c r="AJ390" s="6"/>
      <c r="AK390" s="1"/>
      <c r="AL390"/>
      <c r="AM390" s="1">
        <v>1</v>
      </c>
      <c r="AN390" s="1" t="e">
        <f>VLOOKUP(S390,'breaks 2014'!$C$19:$H$317,3,FALSE)</f>
        <v>#N/A</v>
      </c>
      <c r="AO390" s="1"/>
      <c r="AP390" s="1"/>
      <c r="AQ390" s="6"/>
      <c r="AR390" s="6"/>
      <c r="AS390" s="6"/>
      <c r="AT390" s="6"/>
      <c r="AU390" s="6"/>
      <c r="AV390" s="6"/>
      <c r="AW390" s="6"/>
      <c r="AX390" s="6"/>
      <c r="AY390" s="6"/>
      <c r="BQ390" s="100"/>
    </row>
    <row r="391" spans="1:69" ht="11.25" customHeight="1" x14ac:dyDescent="0.2">
      <c r="A391" s="4" t="str">
        <f>LEFT(IndicatorsTable[[#This Row],[INDICATOR_CODE]],IF(ISERROR(FIND(".",IndicatorsTable[[#This Row],[INDICATOR_CODE]],6)),FIND(".",IndicatorsTable[[#This Row],[INDICATOR_CODE]]),FIND(".",IndicatorsTable[[#This Row],[INDICATOR_CODE]],6))-1)</f>
        <v>PA9.1</v>
      </c>
      <c r="B391" s="5" t="str">
        <f>RIGHT(IndicatorsTable[[#This Row],[INDICATOR_CODE]],LEN(IndicatorsTable[[#This Row],[INDICATOR_CODE]])-IF(ISERROR(FIND(".",IndicatorsTable[[#This Row],[INDICATOR_CODE]],6)),FIND(".",IndicatorsTable[[#This Row],[INDICATOR_CODE]]),FIND(".",IndicatorsTable[[#This Row],[INDICATOR_CODE]],6)))</f>
        <v>O1</v>
      </c>
      <c r="C391" s="5" t="str">
        <f>IF(LEFT(IndicatorsTable[[#This Row],[OS_NB_CODE]],1)="O","Overall",IF(LEFT(IndicatorsTable[[#This Row],[OS_NB_CODE]],1)="S","Subindicator",IF(IndicatorsTable[[#This Row],[IFMAIN]] ="Main","Main",IF(LEFT(IndicatorsTable[[#This Row],[OS_NB_CODE]],1)="C","Context",""))))</f>
        <v>Overall</v>
      </c>
      <c r="D391" s="6" t="s">
        <v>89</v>
      </c>
      <c r="E391" s="6" t="str">
        <f>IF(IndicatorsTable[[#This Row],[OS_NB_CODE]]="O1",VLOOKUP(IndicatorsTable[[#This Row],[POLICY_CODE]],Table7[#All],2,FALSE),"")</f>
        <v xml:space="preserve">Improving education and training systems </v>
      </c>
      <c r="F391" s="6" t="str">
        <f>IF(IndicatorsTable[[#This Row],[OS_NB_CODE]]="O1",VLOOKUP(IndicatorsTable[[#This Row],[POLICY_CODE]],Table7[#All],3,FALSE),"")</f>
        <v xml:space="preserve">Improving education and training systems </v>
      </c>
      <c r="G391" s="6" t="s">
        <v>1889</v>
      </c>
      <c r="H391" s="6"/>
      <c r="I391" s="6" t="str">
        <f>IndicatorsTable[[#This Row],[INDICATOR_CODE]]&amp;"."&amp;IndicatorsTable[[#This Row],[SUBPOLICY_CODE]]</f>
        <v>PA9.1.O1.</v>
      </c>
      <c r="J391" s="6" t="s">
        <v>1890</v>
      </c>
      <c r="K391" s="6" t="s">
        <v>70</v>
      </c>
      <c r="L391" s="7">
        <f t="shared" ref="L391:L454" si="13">L390+1</f>
        <v>390</v>
      </c>
      <c r="M391" s="6" t="s">
        <v>71</v>
      </c>
      <c r="N391" s="7">
        <f t="shared" ref="N391:N454" si="14">N390+1</f>
        <v>390</v>
      </c>
      <c r="O391" s="6">
        <v>7</v>
      </c>
      <c r="P391" s="6" t="s">
        <v>72</v>
      </c>
      <c r="Q391" s="6" t="s">
        <v>1891</v>
      </c>
      <c r="R391" s="6"/>
      <c r="S391" s="6" t="s">
        <v>1892</v>
      </c>
      <c r="T391" s="6" t="s">
        <v>1893</v>
      </c>
      <c r="U391" s="50" t="s">
        <v>1894</v>
      </c>
      <c r="V391" s="6"/>
      <c r="W391" s="52"/>
      <c r="X391" s="6"/>
      <c r="Y391" s="6" t="s">
        <v>232</v>
      </c>
      <c r="Z391" s="8"/>
      <c r="AA391" s="6" t="s">
        <v>1895</v>
      </c>
      <c r="AB391" s="6" t="s">
        <v>79</v>
      </c>
      <c r="AC391" s="6" t="s">
        <v>80</v>
      </c>
      <c r="AD391" s="6" t="s">
        <v>81</v>
      </c>
      <c r="AE391" s="6"/>
      <c r="AF391" s="6">
        <v>-3</v>
      </c>
      <c r="AG391" s="6" t="s">
        <v>82</v>
      </c>
      <c r="AH391" s="6"/>
      <c r="AI391" s="6"/>
      <c r="AJ391" s="6"/>
      <c r="AK391" s="1"/>
      <c r="AL391"/>
      <c r="AM391" s="1">
        <v>1</v>
      </c>
      <c r="AN391" s="1" t="str">
        <f>VLOOKUP(S391,'breaks 2014'!$C$19:$H$317,3,FALSE)</f>
        <v>educ</v>
      </c>
      <c r="AO391" s="1"/>
      <c r="AP391" s="1"/>
      <c r="AQ391" s="6" t="s">
        <v>1896</v>
      </c>
      <c r="AR391" s="6" t="s">
        <v>84</v>
      </c>
      <c r="AS391" s="6" t="s">
        <v>85</v>
      </c>
      <c r="AT391" s="6" t="s">
        <v>121</v>
      </c>
      <c r="AU391" s="6" t="s">
        <v>1824</v>
      </c>
      <c r="AV391" s="6" t="s">
        <v>472</v>
      </c>
      <c r="AW391" s="6"/>
      <c r="AX391" s="6"/>
      <c r="AY391" s="6"/>
      <c r="BQ391" s="100"/>
    </row>
    <row r="392" spans="1:69" ht="11.25" customHeight="1" x14ac:dyDescent="0.2">
      <c r="A392" s="4" t="str">
        <f>LEFT(IndicatorsTable[[#This Row],[INDICATOR_CODE]],IF(ISERROR(FIND(".",IndicatorsTable[[#This Row],[INDICATOR_CODE]],6)),FIND(".",IndicatorsTable[[#This Row],[INDICATOR_CODE]]),FIND(".",IndicatorsTable[[#This Row],[INDICATOR_CODE]],6))-1)</f>
        <v>PA9.1</v>
      </c>
      <c r="B392" s="5" t="str">
        <f>RIGHT(IndicatorsTable[[#This Row],[INDICATOR_CODE]],LEN(IndicatorsTable[[#This Row],[INDICATOR_CODE]])-IF(ISERROR(FIND(".",IndicatorsTable[[#This Row],[INDICATOR_CODE]],6)),FIND(".",IndicatorsTable[[#This Row],[INDICATOR_CODE]]),FIND(".",IndicatorsTable[[#This Row],[INDICATOR_CODE]],6)))</f>
        <v>S1</v>
      </c>
      <c r="C392" s="5" t="str">
        <f>IF(LEFT(IndicatorsTable[[#This Row],[OS_NB_CODE]],1)="O","Overall",IF(LEFT(IndicatorsTable[[#This Row],[OS_NB_CODE]],1)="S","Subindicator",IF(IndicatorsTable[[#This Row],[IFMAIN]] ="Main","Main",IF(LEFT(IndicatorsTable[[#This Row],[OS_NB_CODE]],1)="C","Context",""))))</f>
        <v>Subindicator</v>
      </c>
      <c r="D392" s="6" t="s">
        <v>89</v>
      </c>
      <c r="E392" s="6" t="str">
        <f>IF(IndicatorsTable[[#This Row],[OS_NB_CODE]]="O1",VLOOKUP(IndicatorsTable[[#This Row],[POLICY_CODE]],Table7[#All],2,FALSE),"")</f>
        <v/>
      </c>
      <c r="F392" s="6" t="str">
        <f>IF(IndicatorsTable[[#This Row],[OS_NB_CODE]]="O1",VLOOKUP(IndicatorsTable[[#This Row],[POLICY_CODE]],Table7[#All],3,FALSE),"")</f>
        <v/>
      </c>
      <c r="G392" s="6" t="s">
        <v>1897</v>
      </c>
      <c r="H392" s="6"/>
      <c r="I392" s="6" t="str">
        <f>IndicatorsTable[[#This Row],[INDICATOR_CODE]]&amp;"."&amp;IndicatorsTable[[#This Row],[SUBPOLICY_CODE]]</f>
        <v>PA9.1.S1.</v>
      </c>
      <c r="J392" s="6"/>
      <c r="K392" s="6"/>
      <c r="L392" s="7">
        <f t="shared" si="13"/>
        <v>391</v>
      </c>
      <c r="M392" s="6" t="s">
        <v>71</v>
      </c>
      <c r="N392" s="7">
        <f t="shared" si="14"/>
        <v>391</v>
      </c>
      <c r="O392" s="6">
        <v>7</v>
      </c>
      <c r="P392" s="6" t="s">
        <v>72</v>
      </c>
      <c r="Q392" s="6" t="s">
        <v>1898</v>
      </c>
      <c r="R392" s="6"/>
      <c r="S392" s="6" t="s">
        <v>1899</v>
      </c>
      <c r="T392" s="6" t="s">
        <v>1900</v>
      </c>
      <c r="U392" s="50" t="s">
        <v>1901</v>
      </c>
      <c r="V392" s="6"/>
      <c r="W392" s="52"/>
      <c r="X392" s="6"/>
      <c r="Y392" s="6" t="s">
        <v>77</v>
      </c>
      <c r="Z392" s="8" t="s">
        <v>232</v>
      </c>
      <c r="AA392" s="6" t="s">
        <v>1902</v>
      </c>
      <c r="AB392" s="6" t="s">
        <v>79</v>
      </c>
      <c r="AC392" s="6" t="s">
        <v>80</v>
      </c>
      <c r="AD392" s="6" t="s">
        <v>81</v>
      </c>
      <c r="AE392" s="6"/>
      <c r="AF392" s="6">
        <v>-3</v>
      </c>
      <c r="AG392" s="6" t="s">
        <v>1724</v>
      </c>
      <c r="AH392" s="6"/>
      <c r="AI392" s="6"/>
      <c r="AJ392" s="6"/>
      <c r="AK392" s="1"/>
      <c r="AL392"/>
      <c r="AM392" s="1">
        <v>1</v>
      </c>
      <c r="AN392" s="1" t="e">
        <f>VLOOKUP(S392,'breaks 2014'!$C$19:$H$317,3,FALSE)</f>
        <v>#N/A</v>
      </c>
      <c r="AO392" s="1"/>
      <c r="AP392" s="1"/>
      <c r="AQ392" s="6" t="s">
        <v>1903</v>
      </c>
      <c r="AR392" s="6" t="s">
        <v>84</v>
      </c>
      <c r="AS392" s="6" t="s">
        <v>1904</v>
      </c>
      <c r="AT392" s="6"/>
      <c r="AU392" s="6"/>
      <c r="AV392" s="6"/>
      <c r="AW392" s="6"/>
      <c r="AX392" s="6"/>
      <c r="AY392" s="6"/>
      <c r="BQ392" s="100"/>
    </row>
    <row r="393" spans="1:69" s="101" customFormat="1" ht="11.25" customHeight="1" x14ac:dyDescent="0.2">
      <c r="A393" s="101" t="s">
        <v>2724</v>
      </c>
      <c r="B393" s="101" t="s">
        <v>3072</v>
      </c>
      <c r="C393" s="101" t="s">
        <v>2834</v>
      </c>
      <c r="D393" s="101" t="s">
        <v>89</v>
      </c>
      <c r="E393" s="101" t="s">
        <v>2947</v>
      </c>
      <c r="F393" s="101" t="s">
        <v>2947</v>
      </c>
      <c r="G393" s="101" t="s">
        <v>3248</v>
      </c>
      <c r="I393" s="101" t="str">
        <f>G393&amp;"."&amp;H393</f>
        <v>PA9.1.S2.n.</v>
      </c>
      <c r="L393" s="7">
        <f t="shared" si="13"/>
        <v>392</v>
      </c>
      <c r="M393" s="101" t="s">
        <v>71</v>
      </c>
      <c r="N393" s="7">
        <f t="shared" si="14"/>
        <v>392</v>
      </c>
      <c r="O393" s="101">
        <v>7</v>
      </c>
      <c r="P393" s="101" t="s">
        <v>72</v>
      </c>
      <c r="Q393" s="101" t="s">
        <v>3249</v>
      </c>
      <c r="S393" s="101" t="s">
        <v>3222</v>
      </c>
      <c r="T393" s="101" t="s">
        <v>3222</v>
      </c>
      <c r="Y393" s="101" t="s">
        <v>232</v>
      </c>
      <c r="Z393" s="101" t="s">
        <v>77</v>
      </c>
      <c r="AA393" s="101" t="s">
        <v>3223</v>
      </c>
      <c r="AB393" s="101" t="s">
        <v>79</v>
      </c>
      <c r="AC393" s="101" t="s">
        <v>80</v>
      </c>
      <c r="AD393" s="101" t="s">
        <v>81</v>
      </c>
      <c r="AF393" s="101">
        <v>-3</v>
      </c>
      <c r="AG393" s="101" t="s">
        <v>82</v>
      </c>
      <c r="AM393" s="101">
        <v>1</v>
      </c>
      <c r="AN393" s="101" t="s">
        <v>3061</v>
      </c>
      <c r="AQ393" s="101" t="s">
        <v>395</v>
      </c>
      <c r="AR393" s="101" t="s">
        <v>84</v>
      </c>
      <c r="AS393" s="101" t="s">
        <v>85</v>
      </c>
      <c r="AT393" s="101" t="s">
        <v>121</v>
      </c>
      <c r="AU393" s="101" t="s">
        <v>396</v>
      </c>
      <c r="AV393" s="101" t="s">
        <v>3224</v>
      </c>
      <c r="AW393" s="101" t="s">
        <v>397</v>
      </c>
      <c r="BQ393" s="101" t="s">
        <v>84</v>
      </c>
    </row>
    <row r="394" spans="1:69" ht="11.25" customHeight="1" x14ac:dyDescent="0.2">
      <c r="A394" s="4" t="str">
        <f>LEFT(IndicatorsTable[[#This Row],[INDICATOR_CODE]],IF(ISERROR(FIND(".",IndicatorsTable[[#This Row],[INDICATOR_CODE]],6)),FIND(".",IndicatorsTable[[#This Row],[INDICATOR_CODE]]),FIND(".",IndicatorsTable[[#This Row],[INDICATOR_CODE]],6))-1)</f>
        <v>PA9.1</v>
      </c>
      <c r="B394" s="5" t="str">
        <f>RIGHT(IndicatorsTable[[#This Row],[INDICATOR_CODE]],LEN(IndicatorsTable[[#This Row],[INDICATOR_CODE]])-IF(ISERROR(FIND(".",IndicatorsTable[[#This Row],[INDICATOR_CODE]],6)),FIND(".",IndicatorsTable[[#This Row],[INDICATOR_CODE]]),FIND(".",IndicatorsTable[[#This Row],[INDICATOR_CODE]],6)))</f>
        <v>S2</v>
      </c>
      <c r="C394" s="5" t="str">
        <f>IF(LEFT(IndicatorsTable[[#This Row],[OS_NB_CODE]],1)="O","Overall",IF(LEFT(IndicatorsTable[[#This Row],[OS_NB_CODE]],1)="S","Subindicator",IF(IndicatorsTable[[#This Row],[IFMAIN]] ="Main","Main",IF(LEFT(IndicatorsTable[[#This Row],[OS_NB_CODE]],1)="C","Context",""))))</f>
        <v>Subindicator</v>
      </c>
      <c r="D394" s="6" t="s">
        <v>89</v>
      </c>
      <c r="E394" s="6" t="str">
        <f>IF(IndicatorsTable[[#This Row],[OS_NB_CODE]]="O1",VLOOKUP(IndicatorsTable[[#This Row],[POLICY_CODE]],Table7[#All],2,FALSE),"")</f>
        <v/>
      </c>
      <c r="F394" s="6" t="str">
        <f>IF(IndicatorsTable[[#This Row],[OS_NB_CODE]]="O1",VLOOKUP(IndicatorsTable[[#This Row],[POLICY_CODE]],Table7[#All],3,FALSE),"")</f>
        <v/>
      </c>
      <c r="G394" s="6" t="s">
        <v>1905</v>
      </c>
      <c r="H394" s="6"/>
      <c r="I394" s="6" t="str">
        <f>IndicatorsTable[[#This Row],[INDICATOR_CODE]]&amp;"."&amp;IndicatorsTable[[#This Row],[SUBPOLICY_CODE]]</f>
        <v>PA9.1.S2.</v>
      </c>
      <c r="J394" s="6"/>
      <c r="K394" s="6"/>
      <c r="L394" s="7">
        <f t="shared" si="13"/>
        <v>393</v>
      </c>
      <c r="M394" s="6" t="s">
        <v>71</v>
      </c>
      <c r="N394" s="7">
        <f t="shared" si="14"/>
        <v>393</v>
      </c>
      <c r="O394" s="6">
        <v>7</v>
      </c>
      <c r="P394" s="6" t="s">
        <v>72</v>
      </c>
      <c r="Q394" s="6" t="s">
        <v>1906</v>
      </c>
      <c r="R394" s="6"/>
      <c r="S394" s="6" t="s">
        <v>392</v>
      </c>
      <c r="T394" s="6" t="s">
        <v>392</v>
      </c>
      <c r="U394" s="50" t="s">
        <v>1907</v>
      </c>
      <c r="V394" s="6"/>
      <c r="W394" s="52"/>
      <c r="X394" s="6"/>
      <c r="Y394" s="6" t="s">
        <v>232</v>
      </c>
      <c r="Z394" s="8" t="s">
        <v>77</v>
      </c>
      <c r="AA394" s="6" t="s">
        <v>162</v>
      </c>
      <c r="AB394" s="6" t="s">
        <v>79</v>
      </c>
      <c r="AC394" s="6" t="s">
        <v>80</v>
      </c>
      <c r="AD394" s="6" t="s">
        <v>81</v>
      </c>
      <c r="AE394" s="6"/>
      <c r="AF394" s="6">
        <v>-3</v>
      </c>
      <c r="AG394" s="6" t="s">
        <v>82</v>
      </c>
      <c r="AH394" s="6"/>
      <c r="AI394" s="6"/>
      <c r="AJ394" s="6"/>
      <c r="AK394" s="1"/>
      <c r="AL394"/>
      <c r="AM394" s="1">
        <v>1</v>
      </c>
      <c r="AN394" s="1" t="str">
        <f>VLOOKUP(S394,'breaks 2014'!$C$19:$H$317,3,FALSE)</f>
        <v>LLL</v>
      </c>
      <c r="AO394" s="1"/>
      <c r="AP394" s="1"/>
      <c r="AQ394" s="6" t="s">
        <v>395</v>
      </c>
      <c r="AR394" s="6" t="s">
        <v>84</v>
      </c>
      <c r="AS394" s="6" t="s">
        <v>85</v>
      </c>
      <c r="AT394" s="6" t="s">
        <v>121</v>
      </c>
      <c r="AU394" s="6" t="s">
        <v>396</v>
      </c>
      <c r="AV394" s="6" t="s">
        <v>163</v>
      </c>
      <c r="AW394" s="6" t="s">
        <v>397</v>
      </c>
      <c r="AX394" s="6"/>
      <c r="AY394" s="6"/>
      <c r="BQ394" s="100"/>
    </row>
    <row r="395" spans="1:69" ht="11.25" customHeight="1" x14ac:dyDescent="0.2">
      <c r="A395" s="4" t="str">
        <f>LEFT(IndicatorsTable[[#This Row],[INDICATOR_CODE]],IF(ISERROR(FIND(".",IndicatorsTable[[#This Row],[INDICATOR_CODE]],6)),FIND(".",IndicatorsTable[[#This Row],[INDICATOR_CODE]]),FIND(".",IndicatorsTable[[#This Row],[INDICATOR_CODE]],6))-1)</f>
        <v>PA9.1</v>
      </c>
      <c r="B395" s="5" t="str">
        <f>RIGHT(IndicatorsTable[[#This Row],[INDICATOR_CODE]],LEN(IndicatorsTable[[#This Row],[INDICATOR_CODE]])-IF(ISERROR(FIND(".",IndicatorsTable[[#This Row],[INDICATOR_CODE]],6)),FIND(".",IndicatorsTable[[#This Row],[INDICATOR_CODE]]),FIND(".",IndicatorsTable[[#This Row],[INDICATOR_CODE]],6)))</f>
        <v>S3</v>
      </c>
      <c r="C395" s="5" t="str">
        <f>IF(LEFT(IndicatorsTable[[#This Row],[OS_NB_CODE]],1)="O","Overall",IF(LEFT(IndicatorsTable[[#This Row],[OS_NB_CODE]],1)="S","Subindicator",IF(IndicatorsTable[[#This Row],[IFMAIN]] ="Main","Main",IF(LEFT(IndicatorsTable[[#This Row],[OS_NB_CODE]],1)="C","Context",""))))</f>
        <v>Subindicator</v>
      </c>
      <c r="D395" s="6" t="s">
        <v>89</v>
      </c>
      <c r="E395" s="6" t="str">
        <f>IF(IndicatorsTable[[#This Row],[OS_NB_CODE]]="O1",VLOOKUP(IndicatorsTable[[#This Row],[POLICY_CODE]],Table7[#All],2,FALSE),"")</f>
        <v/>
      </c>
      <c r="F395" s="6" t="str">
        <f>IF(IndicatorsTable[[#This Row],[OS_NB_CODE]]="O1",VLOOKUP(IndicatorsTable[[#This Row],[POLICY_CODE]],Table7[#All],3,FALSE),"")</f>
        <v/>
      </c>
      <c r="G395" s="6" t="s">
        <v>1908</v>
      </c>
      <c r="H395" s="6"/>
      <c r="I395" s="6" t="str">
        <f>IndicatorsTable[[#This Row],[INDICATOR_CODE]]&amp;"."&amp;IndicatorsTable[[#This Row],[SUBPOLICY_CODE]]</f>
        <v>PA9.1.S3.</v>
      </c>
      <c r="J395" s="6"/>
      <c r="K395" s="6"/>
      <c r="L395" s="7">
        <f t="shared" si="13"/>
        <v>394</v>
      </c>
      <c r="M395" s="6" t="s">
        <v>71</v>
      </c>
      <c r="N395" s="7">
        <f t="shared" si="14"/>
        <v>394</v>
      </c>
      <c r="O395" s="6">
        <v>7</v>
      </c>
      <c r="P395" s="6" t="s">
        <v>72</v>
      </c>
      <c r="Q395" s="6" t="s">
        <v>1909</v>
      </c>
      <c r="R395" s="6"/>
      <c r="S395" s="6" t="s">
        <v>1910</v>
      </c>
      <c r="T395" s="6" t="s">
        <v>1910</v>
      </c>
      <c r="U395" s="50"/>
      <c r="V395" s="6"/>
      <c r="W395" s="52"/>
      <c r="X395" s="6"/>
      <c r="Y395" s="6" t="s">
        <v>232</v>
      </c>
      <c r="Z395" s="8" t="s">
        <v>77</v>
      </c>
      <c r="AA395" s="6" t="s">
        <v>567</v>
      </c>
      <c r="AB395" s="6" t="s">
        <v>80</v>
      </c>
      <c r="AC395" s="6" t="s">
        <v>80</v>
      </c>
      <c r="AD395" s="6" t="s">
        <v>81</v>
      </c>
      <c r="AE395" s="6"/>
      <c r="AF395" s="6">
        <v>-3</v>
      </c>
      <c r="AG395" s="6" t="s">
        <v>82</v>
      </c>
      <c r="AH395" s="6"/>
      <c r="AI395" s="6"/>
      <c r="AJ395" s="6"/>
      <c r="AK395" s="1"/>
      <c r="AL395"/>
      <c r="AM395" s="1">
        <v>1</v>
      </c>
      <c r="AN395" s="1" t="str">
        <f>VLOOKUP(S395,'breaks 2014'!$C$19:$H$317,3,FALSE)</f>
        <v>educ</v>
      </c>
      <c r="AO395" s="1"/>
      <c r="AP395" s="1"/>
      <c r="AQ395" s="6" t="s">
        <v>1911</v>
      </c>
      <c r="AR395" s="6" t="s">
        <v>143</v>
      </c>
      <c r="AS395" s="6"/>
      <c r="AT395" s="6"/>
      <c r="AU395" s="6"/>
      <c r="AV395" s="6"/>
      <c r="AW395" s="6"/>
      <c r="AX395" s="6"/>
      <c r="AY395" s="6"/>
      <c r="AZ395" t="s">
        <v>1911</v>
      </c>
      <c r="BA395" t="s">
        <v>84</v>
      </c>
      <c r="BB395" t="s">
        <v>1027</v>
      </c>
      <c r="BC395" t="s">
        <v>1912</v>
      </c>
      <c r="BD395" t="s">
        <v>1913</v>
      </c>
      <c r="BQ395" s="100"/>
    </row>
    <row r="396" spans="1:69" ht="11.25" customHeight="1" x14ac:dyDescent="0.2">
      <c r="A396" s="4" t="str">
        <f>LEFT(IndicatorsTable[[#This Row],[INDICATOR_CODE]],IF(ISERROR(FIND(".",IndicatorsTable[[#This Row],[INDICATOR_CODE]],6)),FIND(".",IndicatorsTable[[#This Row],[INDICATOR_CODE]]),FIND(".",IndicatorsTable[[#This Row],[INDICATOR_CODE]],6))-1)</f>
        <v>PA9.1</v>
      </c>
      <c r="B396" s="5" t="str">
        <f>RIGHT(IndicatorsTable[[#This Row],[INDICATOR_CODE]],LEN(IndicatorsTable[[#This Row],[INDICATOR_CODE]])-IF(ISERROR(FIND(".",IndicatorsTable[[#This Row],[INDICATOR_CODE]],6)),FIND(".",IndicatorsTable[[#This Row],[INDICATOR_CODE]]),FIND(".",IndicatorsTable[[#This Row],[INDICATOR_CODE]],6)))</f>
        <v>S4</v>
      </c>
      <c r="C396" s="5" t="str">
        <f>IF(LEFT(IndicatorsTable[[#This Row],[OS_NB_CODE]],1)="O","Overall",IF(LEFT(IndicatorsTable[[#This Row],[OS_NB_CODE]],1)="S","Subindicator",IF(IndicatorsTable[[#This Row],[IFMAIN]] ="Main","Main",IF(LEFT(IndicatorsTable[[#This Row],[OS_NB_CODE]],1)="C","Context",""))))</f>
        <v>Subindicator</v>
      </c>
      <c r="D396" s="6" t="s">
        <v>89</v>
      </c>
      <c r="E396" s="6" t="str">
        <f>IF(IndicatorsTable[[#This Row],[OS_NB_CODE]]="O1",VLOOKUP(IndicatorsTable[[#This Row],[POLICY_CODE]],Table7[#All],2,FALSE),"")</f>
        <v/>
      </c>
      <c r="F396" s="6" t="str">
        <f>IF(IndicatorsTable[[#This Row],[OS_NB_CODE]]="O1",VLOOKUP(IndicatorsTable[[#This Row],[POLICY_CODE]],Table7[#All],3,FALSE),"")</f>
        <v/>
      </c>
      <c r="G396" s="6" t="s">
        <v>1914</v>
      </c>
      <c r="H396" s="6"/>
      <c r="I396" s="6" t="str">
        <f>IndicatorsTable[[#This Row],[INDICATOR_CODE]]&amp;"."&amp;IndicatorsTable[[#This Row],[SUBPOLICY_CODE]]</f>
        <v>PA9.1.S4.</v>
      </c>
      <c r="J396" s="6"/>
      <c r="K396" s="6"/>
      <c r="L396" s="7">
        <f t="shared" si="13"/>
        <v>395</v>
      </c>
      <c r="M396" s="6" t="s">
        <v>71</v>
      </c>
      <c r="N396" s="7">
        <f t="shared" si="14"/>
        <v>395</v>
      </c>
      <c r="O396" s="6">
        <v>7</v>
      </c>
      <c r="P396" s="6" t="s">
        <v>72</v>
      </c>
      <c r="Q396" s="6" t="s">
        <v>1915</v>
      </c>
      <c r="R396" s="6"/>
      <c r="S396" s="6" t="s">
        <v>1916</v>
      </c>
      <c r="T396" s="6" t="s">
        <v>1916</v>
      </c>
      <c r="U396" s="50"/>
      <c r="V396" s="6"/>
      <c r="W396" s="52"/>
      <c r="X396" s="6"/>
      <c r="Y396" s="6" t="s">
        <v>232</v>
      </c>
      <c r="Z396" s="8" t="s">
        <v>77</v>
      </c>
      <c r="AA396" s="6" t="s">
        <v>1860</v>
      </c>
      <c r="AB396" s="6" t="s">
        <v>79</v>
      </c>
      <c r="AC396" s="6" t="s">
        <v>80</v>
      </c>
      <c r="AD396" s="6" t="s">
        <v>81</v>
      </c>
      <c r="AE396" s="6"/>
      <c r="AF396" s="6">
        <v>-3</v>
      </c>
      <c r="AG396" s="6" t="s">
        <v>82</v>
      </c>
      <c r="AH396" s="6"/>
      <c r="AI396" s="6"/>
      <c r="AJ396" s="6"/>
      <c r="AK396" s="1"/>
      <c r="AL396"/>
      <c r="AM396" s="1">
        <v>1</v>
      </c>
      <c r="AN396" s="1" t="str">
        <f>VLOOKUP(S396,'breaks 2014'!$C$19:$H$317,3,FALSE)</f>
        <v>educ</v>
      </c>
      <c r="AO396" s="1"/>
      <c r="AP396" s="1"/>
      <c r="AQ396" s="6" t="s">
        <v>714</v>
      </c>
      <c r="AR396" s="6" t="s">
        <v>84</v>
      </c>
      <c r="AS396" s="6" t="s">
        <v>129</v>
      </c>
      <c r="AT396" s="6" t="s">
        <v>104</v>
      </c>
      <c r="AU396" s="6" t="s">
        <v>121</v>
      </c>
      <c r="AV396" s="6" t="s">
        <v>1861</v>
      </c>
      <c r="AW396" s="6"/>
      <c r="AX396" s="6"/>
      <c r="AY396" s="6"/>
      <c r="BQ396" s="100"/>
    </row>
    <row r="397" spans="1:69" ht="11.25" customHeight="1" x14ac:dyDescent="0.2">
      <c r="A397" s="4" t="str">
        <f>LEFT(IndicatorsTable[[#This Row],[INDICATOR_CODE]],IF(ISERROR(FIND(".",IndicatorsTable[[#This Row],[INDICATOR_CODE]],6)),FIND(".",IndicatorsTable[[#This Row],[INDICATOR_CODE]]),FIND(".",IndicatorsTable[[#This Row],[INDICATOR_CODE]],6))-1)</f>
        <v>PA9.1</v>
      </c>
      <c r="B397" s="5" t="str">
        <f>RIGHT(IndicatorsTable[[#This Row],[INDICATOR_CODE]],LEN(IndicatorsTable[[#This Row],[INDICATOR_CODE]])-IF(ISERROR(FIND(".",IndicatorsTable[[#This Row],[INDICATOR_CODE]],6)),FIND(".",IndicatorsTable[[#This Row],[INDICATOR_CODE]]),FIND(".",IndicatorsTable[[#This Row],[INDICATOR_CODE]],6)))</f>
        <v>S5</v>
      </c>
      <c r="C397" s="5" t="str">
        <f>IF(LEFT(IndicatorsTable[[#This Row],[OS_NB_CODE]],1)="O","Overall",IF(LEFT(IndicatorsTable[[#This Row],[OS_NB_CODE]],1)="S","Subindicator",IF(IndicatorsTable[[#This Row],[IFMAIN]] ="Main","Main",IF(LEFT(IndicatorsTable[[#This Row],[OS_NB_CODE]],1)="C","Context",""))))</f>
        <v>Subindicator</v>
      </c>
      <c r="D397" s="6" t="s">
        <v>89</v>
      </c>
      <c r="E397" s="6" t="str">
        <f>IF(IndicatorsTable[[#This Row],[OS_NB_CODE]]="O1",VLOOKUP(IndicatorsTable[[#This Row],[POLICY_CODE]],Table7[#All],2,FALSE),"")</f>
        <v/>
      </c>
      <c r="F397" s="6" t="str">
        <f>IF(IndicatorsTable[[#This Row],[OS_NB_CODE]]="O1",VLOOKUP(IndicatorsTable[[#This Row],[POLICY_CODE]],Table7[#All],3,FALSE),"")</f>
        <v/>
      </c>
      <c r="G397" s="6" t="s">
        <v>1917</v>
      </c>
      <c r="H397" s="6"/>
      <c r="I397" s="6" t="str">
        <f>IndicatorsTable[[#This Row],[INDICATOR_CODE]]&amp;"."&amp;IndicatorsTable[[#This Row],[SUBPOLICY_CODE]]</f>
        <v>PA9.1.S5.</v>
      </c>
      <c r="J397" s="6"/>
      <c r="K397" s="6"/>
      <c r="L397" s="7">
        <f t="shared" si="13"/>
        <v>396</v>
      </c>
      <c r="M397" s="6" t="s">
        <v>71</v>
      </c>
      <c r="N397" s="7">
        <f t="shared" si="14"/>
        <v>396</v>
      </c>
      <c r="O397" s="6">
        <v>7</v>
      </c>
      <c r="P397" s="6" t="s">
        <v>72</v>
      </c>
      <c r="Q397" s="6" t="s">
        <v>1918</v>
      </c>
      <c r="R397" s="6"/>
      <c r="S397" s="6" t="s">
        <v>1919</v>
      </c>
      <c r="T397" s="6" t="s">
        <v>1919</v>
      </c>
      <c r="U397" s="50"/>
      <c r="V397" s="6"/>
      <c r="W397" s="52"/>
      <c r="X397" s="6"/>
      <c r="Y397" s="6" t="s">
        <v>77</v>
      </c>
      <c r="Z397" s="8" t="s">
        <v>77</v>
      </c>
      <c r="AA397" s="6" t="s">
        <v>1920</v>
      </c>
      <c r="AB397" s="6" t="s">
        <v>79</v>
      </c>
      <c r="AC397" s="6" t="s">
        <v>80</v>
      </c>
      <c r="AD397" s="6" t="s">
        <v>81</v>
      </c>
      <c r="AE397" s="6"/>
      <c r="AF397" s="6">
        <v>-3</v>
      </c>
      <c r="AG397" s="6" t="s">
        <v>1921</v>
      </c>
      <c r="AH397" s="6"/>
      <c r="AI397" s="6"/>
      <c r="AJ397" s="6"/>
      <c r="AK397" s="1"/>
      <c r="AL397"/>
      <c r="AM397" s="1">
        <v>2</v>
      </c>
      <c r="AN397" s="1">
        <f>VLOOKUP(S397,'breaks 2014'!$C$19:$H$317,3,FALSE)</f>
        <v>0</v>
      </c>
      <c r="AO397" s="1" t="s">
        <v>1060</v>
      </c>
      <c r="AP397" s="1"/>
      <c r="AQ397" s="6" t="s">
        <v>1922</v>
      </c>
      <c r="AR397" s="6" t="s">
        <v>143</v>
      </c>
      <c r="AS397" s="6"/>
      <c r="AT397" s="6"/>
      <c r="AU397" s="6"/>
      <c r="AV397" s="6"/>
      <c r="AW397" s="6"/>
      <c r="AX397" s="6"/>
      <c r="AY397" s="6"/>
      <c r="BQ397" s="100"/>
    </row>
    <row r="398" spans="1:69" ht="11.25" customHeight="1" x14ac:dyDescent="0.2">
      <c r="A398" s="4" t="str">
        <f>LEFT(IndicatorsTable[[#This Row],[INDICATOR_CODE]],IF(ISERROR(FIND(".",IndicatorsTable[[#This Row],[INDICATOR_CODE]],6)),FIND(".",IndicatorsTable[[#This Row],[INDICATOR_CODE]]),FIND(".",IndicatorsTable[[#This Row],[INDICATOR_CODE]],6))-1)</f>
        <v>PA9.1</v>
      </c>
      <c r="B398" s="5" t="str">
        <f>RIGHT(IndicatorsTable[[#This Row],[INDICATOR_CODE]],LEN(IndicatorsTable[[#This Row],[INDICATOR_CODE]])-IF(ISERROR(FIND(".",IndicatorsTable[[#This Row],[INDICATOR_CODE]],6)),FIND(".",IndicatorsTable[[#This Row],[INDICATOR_CODE]]),FIND(".",IndicatorsTable[[#This Row],[INDICATOR_CODE]],6)))</f>
        <v>S6</v>
      </c>
      <c r="C398" s="5" t="str">
        <f>IF(LEFT(IndicatorsTable[[#This Row],[OS_NB_CODE]],1)="O","Overall",IF(LEFT(IndicatorsTable[[#This Row],[OS_NB_CODE]],1)="S","Subindicator",IF(IndicatorsTable[[#This Row],[IFMAIN]] ="Main","Main",IF(LEFT(IndicatorsTable[[#This Row],[OS_NB_CODE]],1)="C","Context",""))))</f>
        <v>Subindicator</v>
      </c>
      <c r="D398" s="6" t="s">
        <v>89</v>
      </c>
      <c r="E398" s="6" t="str">
        <f>IF(IndicatorsTable[[#This Row],[OS_NB_CODE]]="O1",VLOOKUP(IndicatorsTable[[#This Row],[POLICY_CODE]],Table7[#All],2,FALSE),"")</f>
        <v/>
      </c>
      <c r="F398" s="6" t="str">
        <f>IF(IndicatorsTable[[#This Row],[OS_NB_CODE]]="O1",VLOOKUP(IndicatorsTable[[#This Row],[POLICY_CODE]],Table7[#All],3,FALSE),"")</f>
        <v/>
      </c>
      <c r="G398" s="6" t="s">
        <v>1923</v>
      </c>
      <c r="H398" s="6"/>
      <c r="I398" s="6" t="str">
        <f>IndicatorsTable[[#This Row],[INDICATOR_CODE]]&amp;"."&amp;IndicatorsTable[[#This Row],[SUBPOLICY_CODE]]</f>
        <v>PA9.1.S6.</v>
      </c>
      <c r="J398" s="6"/>
      <c r="K398" s="6"/>
      <c r="L398" s="7">
        <f t="shared" si="13"/>
        <v>397</v>
      </c>
      <c r="M398" s="6" t="s">
        <v>71</v>
      </c>
      <c r="N398" s="7">
        <f t="shared" si="14"/>
        <v>397</v>
      </c>
      <c r="O398" s="6">
        <v>7</v>
      </c>
      <c r="P398" s="6" t="s">
        <v>72</v>
      </c>
      <c r="Q398" s="6" t="s">
        <v>1924</v>
      </c>
      <c r="R398" s="6"/>
      <c r="S398" s="6" t="s">
        <v>1925</v>
      </c>
      <c r="T398" s="6" t="s">
        <v>1925</v>
      </c>
      <c r="U398" s="50"/>
      <c r="V398" s="6"/>
      <c r="W398" s="52"/>
      <c r="X398" s="6"/>
      <c r="Y398" s="6" t="s">
        <v>77</v>
      </c>
      <c r="Z398" s="8" t="s">
        <v>77</v>
      </c>
      <c r="AA398" s="6" t="s">
        <v>1926</v>
      </c>
      <c r="AB398" s="6" t="s">
        <v>79</v>
      </c>
      <c r="AC398" s="6" t="s">
        <v>80</v>
      </c>
      <c r="AD398" s="6" t="s">
        <v>81</v>
      </c>
      <c r="AE398" s="6"/>
      <c r="AF398" s="6">
        <v>-3</v>
      </c>
      <c r="AG398" s="6" t="s">
        <v>1724</v>
      </c>
      <c r="AH398" s="6"/>
      <c r="AI398" s="6"/>
      <c r="AJ398" s="6"/>
      <c r="AK398" s="1"/>
      <c r="AL398"/>
      <c r="AM398" s="1">
        <v>1</v>
      </c>
      <c r="AN398" s="1" t="e">
        <f>VLOOKUP(S398,'breaks 2014'!$C$19:$H$317,3,FALSE)</f>
        <v>#N/A</v>
      </c>
      <c r="AO398" s="1"/>
      <c r="AP398" s="1"/>
      <c r="AQ398" s="6" t="s">
        <v>1927</v>
      </c>
      <c r="AR398" s="6" t="s">
        <v>84</v>
      </c>
      <c r="AS398" s="6" t="s">
        <v>1928</v>
      </c>
      <c r="AT398" s="6" t="s">
        <v>85</v>
      </c>
      <c r="AU398" s="6"/>
      <c r="AV398" s="6"/>
      <c r="AW398" s="6"/>
      <c r="AX398" s="6"/>
      <c r="AY398" s="6"/>
      <c r="BQ398" s="100"/>
    </row>
    <row r="399" spans="1:69" ht="11.25" customHeight="1" x14ac:dyDescent="0.2">
      <c r="A399" s="4" t="str">
        <f>LEFT(IndicatorsTable[[#This Row],[INDICATOR_CODE]],IF(ISERROR(FIND(".",IndicatorsTable[[#This Row],[INDICATOR_CODE]],6)),FIND(".",IndicatorsTable[[#This Row],[INDICATOR_CODE]]),FIND(".",IndicatorsTable[[#This Row],[INDICATOR_CODE]],6))-1)</f>
        <v>PA9.1</v>
      </c>
      <c r="B399" s="5" t="str">
        <f>RIGHT(IndicatorsTable[[#This Row],[INDICATOR_CODE]],LEN(IndicatorsTable[[#This Row],[INDICATOR_CODE]])-IF(ISERROR(FIND(".",IndicatorsTable[[#This Row],[INDICATOR_CODE]],6)),FIND(".",IndicatorsTable[[#This Row],[INDICATOR_CODE]]),FIND(".",IndicatorsTable[[#This Row],[INDICATOR_CODE]],6)))</f>
        <v>C1</v>
      </c>
      <c r="C399" s="5" t="str">
        <f>IF(LEFT(IndicatorsTable[[#This Row],[OS_NB_CODE]],1)="O","Overall",IF(LEFT(IndicatorsTable[[#This Row],[OS_NB_CODE]],1)="S","Subindicator",IF(IndicatorsTable[[#This Row],[IFMAIN]] ="Main","Main",IF(LEFT(IndicatorsTable[[#This Row],[OS_NB_CODE]],1)="C","Context",""))))</f>
        <v>Context</v>
      </c>
      <c r="D399" s="6" t="s">
        <v>89</v>
      </c>
      <c r="E399" s="6" t="str">
        <f>IF(IndicatorsTable[[#This Row],[OS_NB_CODE]]="O1",VLOOKUP(IndicatorsTable[[#This Row],[POLICY_CODE]],Table7[#All],2,FALSE),"")</f>
        <v/>
      </c>
      <c r="F399" s="6" t="str">
        <f>IF(IndicatorsTable[[#This Row],[OS_NB_CODE]]="O1",VLOOKUP(IndicatorsTable[[#This Row],[POLICY_CODE]],Table7[#All],3,FALSE),"")</f>
        <v/>
      </c>
      <c r="G399" s="6" t="s">
        <v>1929</v>
      </c>
      <c r="H399" s="6" t="s">
        <v>91</v>
      </c>
      <c r="I399" s="6" t="str">
        <f>IndicatorsTable[[#This Row],[INDICATOR_CODE]]&amp;"."&amp;IndicatorsTable[[#This Row],[SUBPOLICY_CODE]]</f>
        <v>PA9.1.C1.M</v>
      </c>
      <c r="J399" s="6"/>
      <c r="K399" s="6"/>
      <c r="L399" s="7">
        <f t="shared" si="13"/>
        <v>398</v>
      </c>
      <c r="M399" s="6" t="s">
        <v>71</v>
      </c>
      <c r="N399" s="7">
        <f t="shared" si="14"/>
        <v>398</v>
      </c>
      <c r="O399" s="6">
        <v>7</v>
      </c>
      <c r="P399" s="6" t="s">
        <v>72</v>
      </c>
      <c r="Q399" s="6" t="s">
        <v>1930</v>
      </c>
      <c r="R399" s="6"/>
      <c r="S399" s="6" t="s">
        <v>1931</v>
      </c>
      <c r="T399" s="6" t="s">
        <v>1932</v>
      </c>
      <c r="U399" s="50"/>
      <c r="V399" s="6"/>
      <c r="W399" s="52"/>
      <c r="X399" s="6"/>
      <c r="Y399" s="6" t="s">
        <v>232</v>
      </c>
      <c r="Z399" s="8" t="s">
        <v>77</v>
      </c>
      <c r="AA399" s="6" t="s">
        <v>1933</v>
      </c>
      <c r="AB399" s="6" t="s">
        <v>79</v>
      </c>
      <c r="AC399" s="6" t="s">
        <v>80</v>
      </c>
      <c r="AD399" s="6" t="s">
        <v>81</v>
      </c>
      <c r="AE399" s="6"/>
      <c r="AF399" s="6"/>
      <c r="AG399" s="6" t="s">
        <v>82</v>
      </c>
      <c r="AH399" s="6"/>
      <c r="AI399" s="6"/>
      <c r="AJ399" s="6"/>
      <c r="AK399" s="1"/>
      <c r="AL399"/>
      <c r="AM399" s="1">
        <v>1</v>
      </c>
      <c r="AN399" s="1" t="str">
        <f>VLOOKUP(S399,'breaks 2014'!$C$19:$H$317,3,FALSE)</f>
        <v>educ</v>
      </c>
      <c r="AO399" s="1"/>
      <c r="AP399" s="1"/>
      <c r="AQ399" s="6" t="s">
        <v>1896</v>
      </c>
      <c r="AR399" s="6" t="s">
        <v>84</v>
      </c>
      <c r="AS399" s="6" t="s">
        <v>472</v>
      </c>
      <c r="AT399" s="100" t="s">
        <v>98</v>
      </c>
      <c r="AU399" s="100" t="s">
        <v>121</v>
      </c>
      <c r="AV399" s="6" t="s">
        <v>1824</v>
      </c>
      <c r="AW399" s="6"/>
      <c r="AX399" s="6"/>
      <c r="AY399" s="6"/>
      <c r="BQ399" s="100"/>
    </row>
    <row r="400" spans="1:69" ht="11.25" customHeight="1" x14ac:dyDescent="0.2">
      <c r="A400" s="4" t="str">
        <f>LEFT(IndicatorsTable[[#This Row],[INDICATOR_CODE]],IF(ISERROR(FIND(".",IndicatorsTable[[#This Row],[INDICATOR_CODE]],6)),FIND(".",IndicatorsTable[[#This Row],[INDICATOR_CODE]]),FIND(".",IndicatorsTable[[#This Row],[INDICATOR_CODE]],6))-1)</f>
        <v>PA9.1</v>
      </c>
      <c r="B400" s="5" t="str">
        <f>RIGHT(IndicatorsTable[[#This Row],[INDICATOR_CODE]],LEN(IndicatorsTable[[#This Row],[INDICATOR_CODE]])-IF(ISERROR(FIND(".",IndicatorsTable[[#This Row],[INDICATOR_CODE]],6)),FIND(".",IndicatorsTable[[#This Row],[INDICATOR_CODE]]),FIND(".",IndicatorsTable[[#This Row],[INDICATOR_CODE]],6)))</f>
        <v>C1</v>
      </c>
      <c r="C400" s="5" t="str">
        <f>IF(LEFT(IndicatorsTable[[#This Row],[OS_NB_CODE]],1)="O","Overall",IF(LEFT(IndicatorsTable[[#This Row],[OS_NB_CODE]],1)="S","Subindicator",IF(IndicatorsTable[[#This Row],[IFMAIN]] ="Main","Main",IF(LEFT(IndicatorsTable[[#This Row],[OS_NB_CODE]],1)="C","Context",""))))</f>
        <v>Context</v>
      </c>
      <c r="D400" s="6" t="s">
        <v>89</v>
      </c>
      <c r="E400" s="6" t="str">
        <f>IF(IndicatorsTable[[#This Row],[OS_NB_CODE]]="O1",VLOOKUP(IndicatorsTable[[#This Row],[POLICY_CODE]],Table7[#All],2,FALSE),"")</f>
        <v/>
      </c>
      <c r="F400" s="6" t="str">
        <f>IF(IndicatorsTable[[#This Row],[OS_NB_CODE]]="O1",VLOOKUP(IndicatorsTable[[#This Row],[POLICY_CODE]],Table7[#All],3,FALSE),"")</f>
        <v/>
      </c>
      <c r="G400" s="6" t="s">
        <v>1929</v>
      </c>
      <c r="H400" s="6" t="s">
        <v>99</v>
      </c>
      <c r="I400" s="6" t="str">
        <f>IndicatorsTable[[#This Row],[INDICATOR_CODE]]&amp;"."&amp;IndicatorsTable[[#This Row],[SUBPOLICY_CODE]]</f>
        <v>PA9.1.C1.F</v>
      </c>
      <c r="J400" s="6"/>
      <c r="K400" s="6"/>
      <c r="L400" s="7">
        <f t="shared" si="13"/>
        <v>399</v>
      </c>
      <c r="M400" s="6" t="s">
        <v>71</v>
      </c>
      <c r="N400" s="7">
        <f t="shared" si="14"/>
        <v>399</v>
      </c>
      <c r="O400" s="6">
        <v>7</v>
      </c>
      <c r="P400" s="6" t="s">
        <v>72</v>
      </c>
      <c r="Q400" s="6" t="s">
        <v>1935</v>
      </c>
      <c r="R400" s="6"/>
      <c r="S400" s="6" t="s">
        <v>1936</v>
      </c>
      <c r="T400" s="6" t="s">
        <v>1937</v>
      </c>
      <c r="U400" s="50"/>
      <c r="V400" s="6"/>
      <c r="W400" s="52"/>
      <c r="X400" s="6"/>
      <c r="Y400" s="6" t="s">
        <v>232</v>
      </c>
      <c r="Z400" s="8" t="s">
        <v>77</v>
      </c>
      <c r="AA400" s="6" t="s">
        <v>1938</v>
      </c>
      <c r="AB400" s="6" t="s">
        <v>79</v>
      </c>
      <c r="AC400" s="6" t="s">
        <v>80</v>
      </c>
      <c r="AD400" s="6" t="s">
        <v>81</v>
      </c>
      <c r="AE400" s="6"/>
      <c r="AF400" s="6"/>
      <c r="AG400" s="6" t="s">
        <v>82</v>
      </c>
      <c r="AH400" s="6"/>
      <c r="AI400" s="6"/>
      <c r="AJ400" s="6"/>
      <c r="AK400" s="1"/>
      <c r="AL400"/>
      <c r="AM400" s="1">
        <v>1</v>
      </c>
      <c r="AN400" s="1" t="str">
        <f>VLOOKUP(S400,'breaks 2014'!$C$19:$H$317,3,FALSE)</f>
        <v>educ</v>
      </c>
      <c r="AO400" s="1"/>
      <c r="AP400" s="1"/>
      <c r="AQ400" s="6" t="s">
        <v>1896</v>
      </c>
      <c r="AR400" s="6" t="s">
        <v>84</v>
      </c>
      <c r="AS400" s="6" t="s">
        <v>472</v>
      </c>
      <c r="AT400" s="100" t="s">
        <v>104</v>
      </c>
      <c r="AU400" s="100" t="s">
        <v>121</v>
      </c>
      <c r="AV400" s="6" t="s">
        <v>1824</v>
      </c>
      <c r="AW400" s="6"/>
      <c r="AX400" s="6"/>
      <c r="AY400" s="6"/>
      <c r="BQ400" s="100"/>
    </row>
    <row r="401" spans="1:69" ht="11.25" customHeight="1" x14ac:dyDescent="0.2">
      <c r="A401" s="4" t="str">
        <f>LEFT(IndicatorsTable[[#This Row],[INDICATOR_CODE]],IF(ISERROR(FIND(".",IndicatorsTable[[#This Row],[INDICATOR_CODE]],6)),FIND(".",IndicatorsTable[[#This Row],[INDICATOR_CODE]]),FIND(".",IndicatorsTable[[#This Row],[INDICATOR_CODE]],6))-1)</f>
        <v>PA9.1</v>
      </c>
      <c r="B401" s="5" t="str">
        <f>RIGHT(IndicatorsTable[[#This Row],[INDICATOR_CODE]],LEN(IndicatorsTable[[#This Row],[INDICATOR_CODE]])-IF(ISERROR(FIND(".",IndicatorsTable[[#This Row],[INDICATOR_CODE]],6)),FIND(".",IndicatorsTable[[#This Row],[INDICATOR_CODE]]),FIND(".",IndicatorsTable[[#This Row],[INDICATOR_CODE]],6)))</f>
        <v>C1</v>
      </c>
      <c r="C401" s="5" t="str">
        <f>IF(LEFT(IndicatorsTable[[#This Row],[OS_NB_CODE]],1)="O","Overall",IF(LEFT(IndicatorsTable[[#This Row],[OS_NB_CODE]],1)="S","Subindicator",IF(IndicatorsTable[[#This Row],[IFMAIN]] ="Main","Main",IF(LEFT(IndicatorsTable[[#This Row],[OS_NB_CODE]],1)="C","Context",""))))</f>
        <v>Context</v>
      </c>
      <c r="D401" s="6" t="s">
        <v>89</v>
      </c>
      <c r="E401" s="6" t="str">
        <f>IF(IndicatorsTable[[#This Row],[OS_NB_CODE]]="O1",VLOOKUP(IndicatorsTable[[#This Row],[POLICY_CODE]],Table7[#All],2,FALSE),"")</f>
        <v/>
      </c>
      <c r="F401" s="6" t="str">
        <f>IF(IndicatorsTable[[#This Row],[OS_NB_CODE]]="O1",VLOOKUP(IndicatorsTable[[#This Row],[POLICY_CODE]],Table7[#All],3,FALSE),"")</f>
        <v/>
      </c>
      <c r="G401" s="6" t="s">
        <v>1929</v>
      </c>
      <c r="H401" s="6" t="s">
        <v>293</v>
      </c>
      <c r="I401" s="6" t="str">
        <f>IndicatorsTable[[#This Row],[INDICATOR_CODE]]&amp;"."&amp;IndicatorsTable[[#This Row],[SUBPOLICY_CODE]]</f>
        <v>PA9.1.C1.NAT</v>
      </c>
      <c r="J401" s="6"/>
      <c r="K401" s="6"/>
      <c r="L401" s="7">
        <f t="shared" si="13"/>
        <v>400</v>
      </c>
      <c r="M401" s="6" t="s">
        <v>71</v>
      </c>
      <c r="N401" s="7">
        <f t="shared" si="14"/>
        <v>400</v>
      </c>
      <c r="O401" s="6">
        <v>7</v>
      </c>
      <c r="P401" s="6" t="s">
        <v>72</v>
      </c>
      <c r="Q401" s="6" t="s">
        <v>1939</v>
      </c>
      <c r="R401" s="6"/>
      <c r="S401" s="6" t="s">
        <v>1940</v>
      </c>
      <c r="T401" s="6" t="s">
        <v>1941</v>
      </c>
      <c r="U401" s="50"/>
      <c r="V401" s="6"/>
      <c r="W401" s="52"/>
      <c r="X401" s="6"/>
      <c r="Y401" s="6" t="s">
        <v>232</v>
      </c>
      <c r="Z401" s="8" t="s">
        <v>77</v>
      </c>
      <c r="AA401" s="6" t="s">
        <v>367</v>
      </c>
      <c r="AB401" s="6" t="s">
        <v>79</v>
      </c>
      <c r="AC401" s="6" t="s">
        <v>80</v>
      </c>
      <c r="AD401" s="6" t="s">
        <v>81</v>
      </c>
      <c r="AE401" s="6"/>
      <c r="AF401" s="6"/>
      <c r="AG401" s="6" t="s">
        <v>82</v>
      </c>
      <c r="AH401" s="6"/>
      <c r="AI401" s="6"/>
      <c r="AJ401" s="6"/>
      <c r="AK401" s="1"/>
      <c r="AL401"/>
      <c r="AM401" s="1">
        <v>1</v>
      </c>
      <c r="AN401" s="1" t="e">
        <f>VLOOKUP(S401,'breaks 2014'!$C$19:$H$317,3,FALSE)</f>
        <v>#N/A</v>
      </c>
      <c r="AO401" s="1"/>
      <c r="AP401" s="1"/>
      <c r="AQ401" s="6" t="s">
        <v>1942</v>
      </c>
      <c r="AR401" s="6" t="s">
        <v>84</v>
      </c>
      <c r="AS401" s="6" t="s">
        <v>85</v>
      </c>
      <c r="AT401" s="6" t="s">
        <v>121</v>
      </c>
      <c r="AU401" s="6" t="s">
        <v>297</v>
      </c>
      <c r="AV401" s="6" t="s">
        <v>1824</v>
      </c>
      <c r="AW401" s="6" t="s">
        <v>472</v>
      </c>
      <c r="AX401" s="6"/>
      <c r="AY401" s="6"/>
      <c r="BQ401" s="100"/>
    </row>
    <row r="402" spans="1:69" ht="11.25" customHeight="1" x14ac:dyDescent="0.2">
      <c r="A402" s="4" t="str">
        <f>LEFT(IndicatorsTable[[#This Row],[INDICATOR_CODE]],IF(ISERROR(FIND(".",IndicatorsTable[[#This Row],[INDICATOR_CODE]],6)),FIND(".",IndicatorsTable[[#This Row],[INDICATOR_CODE]]),FIND(".",IndicatorsTable[[#This Row],[INDICATOR_CODE]],6))-1)</f>
        <v>PA9.1</v>
      </c>
      <c r="B402" s="5" t="str">
        <f>RIGHT(IndicatorsTable[[#This Row],[INDICATOR_CODE]],LEN(IndicatorsTable[[#This Row],[INDICATOR_CODE]])-IF(ISERROR(FIND(".",IndicatorsTable[[#This Row],[INDICATOR_CODE]],6)),FIND(".",IndicatorsTable[[#This Row],[INDICATOR_CODE]]),FIND(".",IndicatorsTable[[#This Row],[INDICATOR_CODE]],6)))</f>
        <v>C1</v>
      </c>
      <c r="C402" s="5" t="str">
        <f>IF(LEFT(IndicatorsTable[[#This Row],[OS_NB_CODE]],1)="O","Overall",IF(LEFT(IndicatorsTable[[#This Row],[OS_NB_CODE]],1)="S","Subindicator",IF(IndicatorsTable[[#This Row],[IFMAIN]] ="Main","Main",IF(LEFT(IndicatorsTable[[#This Row],[OS_NB_CODE]],1)="C","Context",""))))</f>
        <v>Context</v>
      </c>
      <c r="D402" s="6" t="s">
        <v>89</v>
      </c>
      <c r="E402" s="6" t="str">
        <f>IF(IndicatorsTable[[#This Row],[OS_NB_CODE]]="O1",VLOOKUP(IndicatorsTable[[#This Row],[POLICY_CODE]],Table7[#All],2,FALSE),"")</f>
        <v/>
      </c>
      <c r="F402" s="6" t="str">
        <f>IF(IndicatorsTable[[#This Row],[OS_NB_CODE]]="O1",VLOOKUP(IndicatorsTable[[#This Row],[POLICY_CODE]],Table7[#All],3,FALSE),"")</f>
        <v/>
      </c>
      <c r="G402" s="6" t="s">
        <v>1929</v>
      </c>
      <c r="H402" s="6" t="s">
        <v>298</v>
      </c>
      <c r="I402" s="6" t="str">
        <f>IndicatorsTable[[#This Row],[INDICATOR_CODE]]&amp;"."&amp;IndicatorsTable[[#This Row],[SUBPOLICY_CODE]]</f>
        <v>PA9.1.C1.EU27_2020</v>
      </c>
      <c r="J402" s="6"/>
      <c r="K402" s="6"/>
      <c r="L402" s="7">
        <f t="shared" si="13"/>
        <v>401</v>
      </c>
      <c r="M402" s="6" t="s">
        <v>71</v>
      </c>
      <c r="N402" s="7">
        <f t="shared" si="14"/>
        <v>401</v>
      </c>
      <c r="O402" s="6">
        <v>7</v>
      </c>
      <c r="P402" s="6" t="s">
        <v>72</v>
      </c>
      <c r="Q402" s="6" t="s">
        <v>1943</v>
      </c>
      <c r="R402" s="6"/>
      <c r="S402" s="6" t="s">
        <v>1944</v>
      </c>
      <c r="T402" s="6" t="s">
        <v>1945</v>
      </c>
      <c r="U402" s="50"/>
      <c r="V402" s="6"/>
      <c r="W402" s="52"/>
      <c r="X402" s="6"/>
      <c r="Y402" s="6" t="s">
        <v>232</v>
      </c>
      <c r="Z402" s="8" t="s">
        <v>77</v>
      </c>
      <c r="AA402" s="6" t="s">
        <v>1946</v>
      </c>
      <c r="AB402" s="6" t="s">
        <v>79</v>
      </c>
      <c r="AC402" s="6" t="s">
        <v>80</v>
      </c>
      <c r="AD402" s="6" t="s">
        <v>81</v>
      </c>
      <c r="AE402" s="6"/>
      <c r="AF402" s="6"/>
      <c r="AG402" s="6" t="s">
        <v>82</v>
      </c>
      <c r="AH402" s="6"/>
      <c r="AI402" s="6"/>
      <c r="AJ402" s="6"/>
      <c r="AK402" s="1"/>
      <c r="AL402"/>
      <c r="AM402" s="1">
        <v>1</v>
      </c>
      <c r="AN402" s="1" t="e">
        <f>VLOOKUP(S402,'breaks 2014'!$C$19:$H$317,3,FALSE)</f>
        <v>#N/A</v>
      </c>
      <c r="AO402" s="1"/>
      <c r="AP402" s="1"/>
      <c r="AQ402" s="6" t="s">
        <v>1942</v>
      </c>
      <c r="AR402" s="6" t="s">
        <v>84</v>
      </c>
      <c r="AS402" s="6" t="s">
        <v>85</v>
      </c>
      <c r="AT402" s="6" t="s">
        <v>121</v>
      </c>
      <c r="AU402" s="6" t="s">
        <v>302</v>
      </c>
      <c r="AV402" s="6" t="s">
        <v>1824</v>
      </c>
      <c r="AW402" s="6" t="s">
        <v>472</v>
      </c>
      <c r="AX402" s="6"/>
      <c r="AY402" s="6"/>
      <c r="BQ402" s="100"/>
    </row>
    <row r="403" spans="1:69" ht="12.75" customHeight="1" x14ac:dyDescent="0.2">
      <c r="A403" s="4" t="str">
        <f>LEFT(IndicatorsTable[[#This Row],[INDICATOR_CODE]],IF(ISERROR(FIND(".",IndicatorsTable[[#This Row],[INDICATOR_CODE]],6)),FIND(".",IndicatorsTable[[#This Row],[INDICATOR_CODE]]),FIND(".",IndicatorsTable[[#This Row],[INDICATOR_CODE]],6))-1)</f>
        <v>PA9.1</v>
      </c>
      <c r="B403" s="5" t="str">
        <f>RIGHT(IndicatorsTable[[#This Row],[INDICATOR_CODE]],LEN(IndicatorsTable[[#This Row],[INDICATOR_CODE]])-IF(ISERROR(FIND(".",IndicatorsTable[[#This Row],[INDICATOR_CODE]],6)),FIND(".",IndicatorsTable[[#This Row],[INDICATOR_CODE]]),FIND(".",IndicatorsTable[[#This Row],[INDICATOR_CODE]],6)))</f>
        <v>C1</v>
      </c>
      <c r="C403" s="5" t="str">
        <f>IF(LEFT(IndicatorsTable[[#This Row],[OS_NB_CODE]],1)="O","Overall",IF(LEFT(IndicatorsTable[[#This Row],[OS_NB_CODE]],1)="S","Subindicator",IF(IndicatorsTable[[#This Row],[IFMAIN]] ="Main","Main",IF(LEFT(IndicatorsTable[[#This Row],[OS_NB_CODE]],1)="C","Context",""))))</f>
        <v>Context</v>
      </c>
      <c r="D403" s="6" t="s">
        <v>89</v>
      </c>
      <c r="E403" s="6" t="str">
        <f>IF(IndicatorsTable[[#This Row],[OS_NB_CODE]]="O1",VLOOKUP(IndicatorsTable[[#This Row],[POLICY_CODE]],Table7[#All],2,FALSE),"")</f>
        <v/>
      </c>
      <c r="F403" s="6" t="str">
        <f>IF(IndicatorsTable[[#This Row],[OS_NB_CODE]]="O1",VLOOKUP(IndicatorsTable[[#This Row],[POLICY_CODE]],Table7[#All],3,FALSE),"")</f>
        <v/>
      </c>
      <c r="G403" s="6" t="s">
        <v>1929</v>
      </c>
      <c r="H403" s="6" t="s">
        <v>1947</v>
      </c>
      <c r="I403" s="6" t="str">
        <f>IndicatorsTable[[#This Row],[INDICATOR_CODE]]&amp;"."&amp;IndicatorsTable[[#This Row],[SUBPOLICY_CODE]]</f>
        <v>PA9.1.C1.NONEU27_2020</v>
      </c>
      <c r="J403" s="6"/>
      <c r="K403" s="6"/>
      <c r="L403" s="7">
        <f t="shared" si="13"/>
        <v>402</v>
      </c>
      <c r="M403" s="6" t="s">
        <v>71</v>
      </c>
      <c r="N403" s="7">
        <f t="shared" si="14"/>
        <v>402</v>
      </c>
      <c r="O403" s="6">
        <v>7</v>
      </c>
      <c r="P403" s="6" t="s">
        <v>72</v>
      </c>
      <c r="Q403" s="6" t="s">
        <v>1948</v>
      </c>
      <c r="R403" s="6"/>
      <c r="S403" s="6" t="s">
        <v>1949</v>
      </c>
      <c r="T403" s="6" t="s">
        <v>1950</v>
      </c>
      <c r="U403" s="50"/>
      <c r="V403" s="6"/>
      <c r="W403" s="52"/>
      <c r="X403" s="6"/>
      <c r="Y403" s="6" t="s">
        <v>232</v>
      </c>
      <c r="Z403" s="8" t="s">
        <v>77</v>
      </c>
      <c r="AA403" s="6" t="s">
        <v>1951</v>
      </c>
      <c r="AB403" s="6" t="s">
        <v>79</v>
      </c>
      <c r="AC403" s="6" t="s">
        <v>80</v>
      </c>
      <c r="AD403" s="6" t="s">
        <v>81</v>
      </c>
      <c r="AE403" s="6"/>
      <c r="AF403" s="6"/>
      <c r="AG403" s="6" t="s">
        <v>82</v>
      </c>
      <c r="AH403" s="6"/>
      <c r="AI403" s="6"/>
      <c r="AJ403" s="6"/>
      <c r="AK403" s="1"/>
      <c r="AL403"/>
      <c r="AM403" s="1">
        <v>1</v>
      </c>
      <c r="AN403" s="1" t="e">
        <f>VLOOKUP(S403,'breaks 2014'!$C$19:$H$317,3,FALSE)</f>
        <v>#N/A</v>
      </c>
      <c r="AO403" s="1"/>
      <c r="AP403" s="1"/>
      <c r="AQ403" s="6" t="s">
        <v>1942</v>
      </c>
      <c r="AR403" s="6" t="s">
        <v>84</v>
      </c>
      <c r="AS403" s="6" t="s">
        <v>85</v>
      </c>
      <c r="AT403" s="6" t="s">
        <v>121</v>
      </c>
      <c r="AU403" s="6" t="s">
        <v>136</v>
      </c>
      <c r="AV403" s="6" t="s">
        <v>1824</v>
      </c>
      <c r="AW403" s="6" t="s">
        <v>472</v>
      </c>
      <c r="AX403" s="6"/>
      <c r="AY403" s="6"/>
      <c r="BQ403" s="100"/>
    </row>
    <row r="404" spans="1:69" ht="11.25" customHeight="1" x14ac:dyDescent="0.2">
      <c r="A404" s="4" t="str">
        <f>LEFT(IndicatorsTable[[#This Row],[INDICATOR_CODE]],IF(ISERROR(FIND(".",IndicatorsTable[[#This Row],[INDICATOR_CODE]],6)),FIND(".",IndicatorsTable[[#This Row],[INDICATOR_CODE]]),FIND(".",IndicatorsTable[[#This Row],[INDICATOR_CODE]],6))-1)</f>
        <v>PA9.1</v>
      </c>
      <c r="B404" s="5" t="str">
        <f>RIGHT(IndicatorsTable[[#This Row],[INDICATOR_CODE]],LEN(IndicatorsTable[[#This Row],[INDICATOR_CODE]])-IF(ISERROR(FIND(".",IndicatorsTable[[#This Row],[INDICATOR_CODE]],6)),FIND(".",IndicatorsTable[[#This Row],[INDICATOR_CODE]]),FIND(".",IndicatorsTable[[#This Row],[INDICATOR_CODE]],6)))</f>
        <v>C1</v>
      </c>
      <c r="C404" s="5" t="str">
        <f>IF(LEFT(IndicatorsTable[[#This Row],[OS_NB_CODE]],1)="O","Overall",IF(LEFT(IndicatorsTable[[#This Row],[OS_NB_CODE]],1)="S","Subindicator",IF(IndicatorsTable[[#This Row],[IFMAIN]] ="Main","Main",IF(LEFT(IndicatorsTable[[#This Row],[OS_NB_CODE]],1)="C","Context",""))))</f>
        <v>Context</v>
      </c>
      <c r="D404" s="6" t="s">
        <v>89</v>
      </c>
      <c r="E404" s="6" t="str">
        <f>IF(IndicatorsTable[[#This Row],[OS_NB_CODE]]="O1",VLOOKUP(IndicatorsTable[[#This Row],[POLICY_CODE]],Table7[#All],2,FALSE),"")</f>
        <v/>
      </c>
      <c r="F404" s="6" t="str">
        <f>IF(IndicatorsTable[[#This Row],[OS_NB_CODE]]="O1",VLOOKUP(IndicatorsTable[[#This Row],[POLICY_CODE]],Table7[#All],3,FALSE),"")</f>
        <v/>
      </c>
      <c r="G404" s="6" t="s">
        <v>1929</v>
      </c>
      <c r="H404" s="6" t="s">
        <v>1952</v>
      </c>
      <c r="I404" s="6" t="str">
        <f>IndicatorsTable[[#This Row],[INDICATOR_CODE]]&amp;"."&amp;IndicatorsTable[[#This Row],[SUBPOLICY_CODE]]</f>
        <v>PA9.1.C1.SAME</v>
      </c>
      <c r="J404" s="6"/>
      <c r="K404" s="6"/>
      <c r="L404" s="7">
        <f t="shared" si="13"/>
        <v>403</v>
      </c>
      <c r="M404" s="6" t="s">
        <v>71</v>
      </c>
      <c r="N404" s="7">
        <f t="shared" si="14"/>
        <v>403</v>
      </c>
      <c r="O404" s="6">
        <v>7</v>
      </c>
      <c r="P404" s="6" t="s">
        <v>72</v>
      </c>
      <c r="Q404" s="6" t="s">
        <v>1953</v>
      </c>
      <c r="R404" s="6"/>
      <c r="S404" s="6" t="s">
        <v>1953</v>
      </c>
      <c r="T404" s="6" t="s">
        <v>1953</v>
      </c>
      <c r="U404" s="50"/>
      <c r="V404" s="6"/>
      <c r="W404" s="52"/>
      <c r="X404" s="6"/>
      <c r="Y404" s="6" t="s">
        <v>232</v>
      </c>
      <c r="Z404" s="8" t="s">
        <v>77</v>
      </c>
      <c r="AA404" s="6" t="s">
        <v>1954</v>
      </c>
      <c r="AB404" s="6" t="s">
        <v>79</v>
      </c>
      <c r="AC404" s="6" t="s">
        <v>80</v>
      </c>
      <c r="AD404" s="6" t="s">
        <v>81</v>
      </c>
      <c r="AE404" s="6"/>
      <c r="AF404" s="6"/>
      <c r="AG404" s="6" t="s">
        <v>82</v>
      </c>
      <c r="AH404" s="6"/>
      <c r="AI404" s="6"/>
      <c r="AJ404" s="6"/>
      <c r="AK404" s="1"/>
      <c r="AL404"/>
      <c r="AM404" s="1">
        <v>1</v>
      </c>
      <c r="AN404" s="1" t="str">
        <f>VLOOKUP(S404,'breaks 2014'!$C$19:$H$317,3,FALSE)</f>
        <v>educ</v>
      </c>
      <c r="AO404" s="1" t="s">
        <v>1060</v>
      </c>
      <c r="AP404" s="1"/>
      <c r="AQ404" s="6" t="s">
        <v>1955</v>
      </c>
      <c r="AR404" s="6" t="s">
        <v>84</v>
      </c>
      <c r="AS404" s="6" t="s">
        <v>1956</v>
      </c>
      <c r="AT404" s="6" t="s">
        <v>85</v>
      </c>
      <c r="AU404" s="6" t="s">
        <v>121</v>
      </c>
      <c r="AV404" s="6" t="s">
        <v>1824</v>
      </c>
      <c r="AW404" s="6" t="s">
        <v>472</v>
      </c>
      <c r="AX404" s="6"/>
      <c r="AY404" s="6"/>
      <c r="BQ404" s="100"/>
    </row>
    <row r="405" spans="1:69" ht="11.25" customHeight="1" x14ac:dyDescent="0.2">
      <c r="A405" s="4" t="str">
        <f>LEFT(IndicatorsTable[[#This Row],[INDICATOR_CODE]],IF(ISERROR(FIND(".",IndicatorsTable[[#This Row],[INDICATOR_CODE]],6)),FIND(".",IndicatorsTable[[#This Row],[INDICATOR_CODE]]),FIND(".",IndicatorsTable[[#This Row],[INDICATOR_CODE]],6))-1)</f>
        <v>PA9.1</v>
      </c>
      <c r="B405" s="5" t="str">
        <f>RIGHT(IndicatorsTable[[#This Row],[INDICATOR_CODE]],LEN(IndicatorsTable[[#This Row],[INDICATOR_CODE]])-IF(ISERROR(FIND(".",IndicatorsTable[[#This Row],[INDICATOR_CODE]],6)),FIND(".",IndicatorsTable[[#This Row],[INDICATOR_CODE]]),FIND(".",IndicatorsTable[[#This Row],[INDICATOR_CODE]],6)))</f>
        <v>C1</v>
      </c>
      <c r="C405" s="5" t="str">
        <f>IF(LEFT(IndicatorsTable[[#This Row],[OS_NB_CODE]],1)="O","Overall",IF(LEFT(IndicatorsTable[[#This Row],[OS_NB_CODE]],1)="S","Subindicator",IF(IndicatorsTable[[#This Row],[IFMAIN]] ="Main","Main",IF(LEFT(IndicatorsTable[[#This Row],[OS_NB_CODE]],1)="C","Context",""))))</f>
        <v>Context</v>
      </c>
      <c r="D405" s="6" t="s">
        <v>89</v>
      </c>
      <c r="E405" s="6" t="str">
        <f>IF(IndicatorsTable[[#This Row],[OS_NB_CODE]]="O1",VLOOKUP(IndicatorsTable[[#This Row],[POLICY_CODE]],Table7[#All],2,FALSE),"")</f>
        <v/>
      </c>
      <c r="F405" s="6" t="str">
        <f>IF(IndicatorsTable[[#This Row],[OS_NB_CODE]]="O1",VLOOKUP(IndicatorsTable[[#This Row],[POLICY_CODE]],Table7[#All],3,FALSE),"")</f>
        <v/>
      </c>
      <c r="G405" s="6" t="s">
        <v>1929</v>
      </c>
      <c r="H405" s="6" t="s">
        <v>1957</v>
      </c>
      <c r="I405" s="6" t="str">
        <f>IndicatorsTable[[#This Row],[INDICATOR_CODE]]&amp;"."&amp;IndicatorsTable[[#This Row],[SUBPOLICY_CODE]]</f>
        <v>PA9.1.C1.OTHEREU27_2020</v>
      </c>
      <c r="J405" s="6"/>
      <c r="K405" s="6"/>
      <c r="L405" s="7">
        <f t="shared" si="13"/>
        <v>404</v>
      </c>
      <c r="M405" s="6" t="s">
        <v>71</v>
      </c>
      <c r="N405" s="7">
        <f t="shared" si="14"/>
        <v>404</v>
      </c>
      <c r="O405" s="6">
        <v>7</v>
      </c>
      <c r="P405" s="6" t="s">
        <v>72</v>
      </c>
      <c r="Q405" s="6" t="s">
        <v>1958</v>
      </c>
      <c r="R405" s="6"/>
      <c r="S405" s="6" t="s">
        <v>1959</v>
      </c>
      <c r="T405" s="6" t="s">
        <v>1959</v>
      </c>
      <c r="U405" s="50"/>
      <c r="V405" s="6"/>
      <c r="W405" s="52"/>
      <c r="X405" s="6"/>
      <c r="Y405" s="6" t="s">
        <v>232</v>
      </c>
      <c r="Z405" s="8" t="s">
        <v>77</v>
      </c>
      <c r="AA405" s="6" t="s">
        <v>1960</v>
      </c>
      <c r="AB405" s="6" t="s">
        <v>79</v>
      </c>
      <c r="AC405" s="6" t="s">
        <v>80</v>
      </c>
      <c r="AD405" s="6" t="s">
        <v>81</v>
      </c>
      <c r="AE405" s="6"/>
      <c r="AF405" s="6"/>
      <c r="AG405" s="6" t="s">
        <v>82</v>
      </c>
      <c r="AH405" s="6"/>
      <c r="AI405" s="6"/>
      <c r="AJ405" s="6"/>
      <c r="AK405" s="1"/>
      <c r="AL405"/>
      <c r="AM405" s="1">
        <v>1</v>
      </c>
      <c r="AN405" s="1" t="e">
        <f>VLOOKUP(S405,'breaks 2014'!$C$19:$H$317,3,FALSE)</f>
        <v>#N/A</v>
      </c>
      <c r="AO405" s="1" t="s">
        <v>1060</v>
      </c>
      <c r="AP405" s="1"/>
      <c r="AQ405" s="6" t="s">
        <v>1955</v>
      </c>
      <c r="AR405" s="6" t="s">
        <v>84</v>
      </c>
      <c r="AS405" s="6" t="s">
        <v>1961</v>
      </c>
      <c r="AT405" s="6" t="s">
        <v>85</v>
      </c>
      <c r="AU405" s="6" t="s">
        <v>121</v>
      </c>
      <c r="AV405" s="6" t="s">
        <v>1824</v>
      </c>
      <c r="AW405" s="6" t="s">
        <v>472</v>
      </c>
      <c r="AX405" s="6"/>
      <c r="AY405" s="6"/>
      <c r="BQ405" s="100"/>
    </row>
    <row r="406" spans="1:69" ht="12.75" customHeight="1" x14ac:dyDescent="0.2">
      <c r="A406" s="4" t="str">
        <f>LEFT(IndicatorsTable[[#This Row],[INDICATOR_CODE]],IF(ISERROR(FIND(".",IndicatorsTable[[#This Row],[INDICATOR_CODE]],6)),FIND(".",IndicatorsTable[[#This Row],[INDICATOR_CODE]]),FIND(".",IndicatorsTable[[#This Row],[INDICATOR_CODE]],6))-1)</f>
        <v>PA9.1</v>
      </c>
      <c r="B406" s="5" t="str">
        <f>RIGHT(IndicatorsTable[[#This Row],[INDICATOR_CODE]],LEN(IndicatorsTable[[#This Row],[INDICATOR_CODE]])-IF(ISERROR(FIND(".",IndicatorsTable[[#This Row],[INDICATOR_CODE]],6)),FIND(".",IndicatorsTable[[#This Row],[INDICATOR_CODE]]),FIND(".",IndicatorsTable[[#This Row],[INDICATOR_CODE]],6)))</f>
        <v>C1</v>
      </c>
      <c r="C406" s="5" t="str">
        <f>IF(LEFT(IndicatorsTable[[#This Row],[OS_NB_CODE]],1)="O","Overall",IF(LEFT(IndicatorsTable[[#This Row],[OS_NB_CODE]],1)="S","Subindicator",IF(IndicatorsTable[[#This Row],[IFMAIN]] ="Main","Main",IF(LEFT(IndicatorsTable[[#This Row],[OS_NB_CODE]],1)="C","Context",""))))</f>
        <v>Context</v>
      </c>
      <c r="D406" s="6" t="s">
        <v>89</v>
      </c>
      <c r="E406" s="6" t="str">
        <f>IF(IndicatorsTable[[#This Row],[OS_NB_CODE]]="O1",VLOOKUP(IndicatorsTable[[#This Row],[POLICY_CODE]],Table7[#All],2,FALSE),"")</f>
        <v/>
      </c>
      <c r="F406" s="6" t="str">
        <f>IF(IndicatorsTable[[#This Row],[OS_NB_CODE]]="O1",VLOOKUP(IndicatorsTable[[#This Row],[POLICY_CODE]],Table7[#All],3,FALSE),"")</f>
        <v/>
      </c>
      <c r="G406" s="6" t="s">
        <v>1929</v>
      </c>
      <c r="H406" s="6" t="s">
        <v>1962</v>
      </c>
      <c r="I406" s="6" t="str">
        <f>IndicatorsTable[[#This Row],[INDICATOR_CODE]]&amp;"."&amp;IndicatorsTable[[#This Row],[SUBPOLICY_CODE]]</f>
        <v>PA9.1.C1.OUTEU27_2020</v>
      </c>
      <c r="J406" s="6"/>
      <c r="K406" s="6"/>
      <c r="L406" s="7">
        <f t="shared" si="13"/>
        <v>405</v>
      </c>
      <c r="M406" s="6" t="s">
        <v>71</v>
      </c>
      <c r="N406" s="7">
        <f t="shared" si="14"/>
        <v>405</v>
      </c>
      <c r="O406" s="6">
        <v>7</v>
      </c>
      <c r="P406" s="6" t="s">
        <v>72</v>
      </c>
      <c r="Q406" s="6" t="s">
        <v>1963</v>
      </c>
      <c r="R406" s="6"/>
      <c r="S406" s="6" t="s">
        <v>1964</v>
      </c>
      <c r="T406" s="6" t="s">
        <v>1964</v>
      </c>
      <c r="U406" s="50"/>
      <c r="V406" s="6"/>
      <c r="W406" s="52"/>
      <c r="X406" s="6"/>
      <c r="Y406" s="6" t="s">
        <v>232</v>
      </c>
      <c r="Z406" s="8" t="s">
        <v>77</v>
      </c>
      <c r="AA406" s="6" t="s">
        <v>1965</v>
      </c>
      <c r="AB406" s="6" t="s">
        <v>79</v>
      </c>
      <c r="AC406" s="6" t="s">
        <v>80</v>
      </c>
      <c r="AD406" s="6" t="s">
        <v>81</v>
      </c>
      <c r="AE406" s="6"/>
      <c r="AF406" s="6"/>
      <c r="AG406" s="6" t="s">
        <v>82</v>
      </c>
      <c r="AH406" s="6"/>
      <c r="AI406" s="6"/>
      <c r="AJ406" s="6"/>
      <c r="AK406" s="1"/>
      <c r="AL406"/>
      <c r="AM406" s="1">
        <v>1</v>
      </c>
      <c r="AN406" s="1" t="e">
        <f>VLOOKUP(S406,'breaks 2014'!$C$19:$H$317,3,FALSE)</f>
        <v>#N/A</v>
      </c>
      <c r="AO406" s="1" t="s">
        <v>1060</v>
      </c>
      <c r="AP406" s="1"/>
      <c r="AQ406" s="6" t="s">
        <v>1955</v>
      </c>
      <c r="AR406" s="6" t="s">
        <v>84</v>
      </c>
      <c r="AS406" s="6" t="s">
        <v>752</v>
      </c>
      <c r="AT406" s="6" t="s">
        <v>85</v>
      </c>
      <c r="AU406" s="6" t="s">
        <v>121</v>
      </c>
      <c r="AV406" s="6" t="s">
        <v>1824</v>
      </c>
      <c r="AW406" s="6" t="s">
        <v>472</v>
      </c>
      <c r="AX406" s="6"/>
      <c r="AY406" s="6"/>
      <c r="BQ406" s="100"/>
    </row>
    <row r="407" spans="1:69" s="101" customFormat="1" ht="11.25" customHeight="1" x14ac:dyDescent="0.2">
      <c r="A407" s="101" t="s">
        <v>2724</v>
      </c>
      <c r="B407" s="101" t="s">
        <v>3077</v>
      </c>
      <c r="C407" s="101" t="s">
        <v>3238</v>
      </c>
      <c r="D407" s="101" t="s">
        <v>89</v>
      </c>
      <c r="E407" s="101" t="s">
        <v>2947</v>
      </c>
      <c r="F407" s="101" t="s">
        <v>2947</v>
      </c>
      <c r="G407" s="101" t="s">
        <v>3250</v>
      </c>
      <c r="H407" s="101" t="s">
        <v>1967</v>
      </c>
      <c r="I407" s="101" t="str">
        <f t="shared" ref="I407:I408" si="15">G407&amp;"."&amp;H407</f>
        <v>PA9.1.C2.n.NEET.M</v>
      </c>
      <c r="L407" s="7">
        <f t="shared" si="13"/>
        <v>406</v>
      </c>
      <c r="M407" s="101" t="s">
        <v>71</v>
      </c>
      <c r="N407" s="7">
        <f t="shared" si="14"/>
        <v>406</v>
      </c>
      <c r="O407" s="101">
        <v>7</v>
      </c>
      <c r="P407" s="101" t="s">
        <v>72</v>
      </c>
      <c r="Q407" s="101" t="s">
        <v>3251</v>
      </c>
      <c r="S407" s="101" t="s">
        <v>3227</v>
      </c>
      <c r="T407" s="101" t="s">
        <v>3227</v>
      </c>
      <c r="Y407" s="101" t="s">
        <v>232</v>
      </c>
      <c r="Z407" s="101" t="s">
        <v>77</v>
      </c>
      <c r="AA407" s="101" t="s">
        <v>3228</v>
      </c>
      <c r="AB407" s="101" t="s">
        <v>79</v>
      </c>
      <c r="AC407" s="101" t="s">
        <v>80</v>
      </c>
      <c r="AD407" s="101" t="s">
        <v>81</v>
      </c>
      <c r="AG407" s="101" t="s">
        <v>82</v>
      </c>
      <c r="AM407" s="101">
        <v>1</v>
      </c>
      <c r="AN407" s="101" t="s">
        <v>3061</v>
      </c>
      <c r="AQ407" s="101" t="s">
        <v>395</v>
      </c>
      <c r="AR407" s="101" t="s">
        <v>84</v>
      </c>
      <c r="AS407" s="101" t="s">
        <v>98</v>
      </c>
      <c r="AT407" s="101" t="s">
        <v>121</v>
      </c>
      <c r="AU407" s="101" t="s">
        <v>396</v>
      </c>
      <c r="AV407" s="101" t="s">
        <v>3224</v>
      </c>
      <c r="AW407" s="101" t="s">
        <v>397</v>
      </c>
      <c r="BQ407" s="101" t="s">
        <v>84</v>
      </c>
    </row>
    <row r="408" spans="1:69" s="101" customFormat="1" ht="11.25" customHeight="1" x14ac:dyDescent="0.2">
      <c r="A408" s="101" t="s">
        <v>2724</v>
      </c>
      <c r="B408" s="101" t="s">
        <v>3077</v>
      </c>
      <c r="C408" s="101" t="s">
        <v>3238</v>
      </c>
      <c r="D408" s="101" t="s">
        <v>89</v>
      </c>
      <c r="E408" s="101" t="s">
        <v>2947</v>
      </c>
      <c r="F408" s="101" t="s">
        <v>2947</v>
      </c>
      <c r="G408" s="101" t="s">
        <v>3250</v>
      </c>
      <c r="H408" s="101" t="s">
        <v>1969</v>
      </c>
      <c r="I408" s="101" t="str">
        <f t="shared" si="15"/>
        <v>PA9.1.C2.n.NEET.F</v>
      </c>
      <c r="L408" s="7">
        <f t="shared" si="13"/>
        <v>407</v>
      </c>
      <c r="M408" s="101" t="s">
        <v>71</v>
      </c>
      <c r="N408" s="7">
        <f t="shared" si="14"/>
        <v>407</v>
      </c>
      <c r="O408" s="101">
        <v>7</v>
      </c>
      <c r="P408" s="101" t="s">
        <v>72</v>
      </c>
      <c r="Q408" s="101" t="s">
        <v>3252</v>
      </c>
      <c r="S408" s="101" t="s">
        <v>3230</v>
      </c>
      <c r="T408" s="101" t="s">
        <v>3230</v>
      </c>
      <c r="Y408" s="101" t="s">
        <v>232</v>
      </c>
      <c r="Z408" s="101" t="s">
        <v>77</v>
      </c>
      <c r="AA408" s="101" t="s">
        <v>3231</v>
      </c>
      <c r="AB408" s="101" t="s">
        <v>79</v>
      </c>
      <c r="AC408" s="101" t="s">
        <v>80</v>
      </c>
      <c r="AD408" s="101" t="s">
        <v>81</v>
      </c>
      <c r="AG408" s="101" t="s">
        <v>82</v>
      </c>
      <c r="AM408" s="101">
        <v>1</v>
      </c>
      <c r="AN408" s="101" t="s">
        <v>3061</v>
      </c>
      <c r="AQ408" s="101" t="s">
        <v>395</v>
      </c>
      <c r="AR408" s="101" t="s">
        <v>84</v>
      </c>
      <c r="AS408" s="101" t="s">
        <v>104</v>
      </c>
      <c r="AT408" s="101" t="s">
        <v>121</v>
      </c>
      <c r="AU408" s="101" t="s">
        <v>396</v>
      </c>
      <c r="AV408" s="101" t="s">
        <v>3224</v>
      </c>
      <c r="AW408" s="101" t="s">
        <v>397</v>
      </c>
      <c r="BQ408" s="101" t="s">
        <v>84</v>
      </c>
    </row>
    <row r="409" spans="1:69" ht="11.25" customHeight="1" x14ac:dyDescent="0.2">
      <c r="A409" s="4" t="str">
        <f>LEFT(IndicatorsTable[[#This Row],[INDICATOR_CODE]],IF(ISERROR(FIND(".",IndicatorsTable[[#This Row],[INDICATOR_CODE]],6)),FIND(".",IndicatorsTable[[#This Row],[INDICATOR_CODE]]),FIND(".",IndicatorsTable[[#This Row],[INDICATOR_CODE]],6))-1)</f>
        <v>PA9.1</v>
      </c>
      <c r="B409" s="5" t="str">
        <f>RIGHT(IndicatorsTable[[#This Row],[INDICATOR_CODE]],LEN(IndicatorsTable[[#This Row],[INDICATOR_CODE]])-IF(ISERROR(FIND(".",IndicatorsTable[[#This Row],[INDICATOR_CODE]],6)),FIND(".",IndicatorsTable[[#This Row],[INDICATOR_CODE]]),FIND(".",IndicatorsTable[[#This Row],[INDICATOR_CODE]],6)))</f>
        <v>C2</v>
      </c>
      <c r="C409" s="5" t="str">
        <f>IF(LEFT(IndicatorsTable[[#This Row],[OS_NB_CODE]],1)="O","Overall",IF(LEFT(IndicatorsTable[[#This Row],[OS_NB_CODE]],1)="S","Subindicator",IF(IndicatorsTable[[#This Row],[IFMAIN]] ="Main","Main",IF(LEFT(IndicatorsTable[[#This Row],[OS_NB_CODE]],1)="C","Context",""))))</f>
        <v>Context</v>
      </c>
      <c r="D409" s="6" t="s">
        <v>89</v>
      </c>
      <c r="E409" s="6" t="str">
        <f>IF(IndicatorsTable[[#This Row],[OS_NB_CODE]]="O1",VLOOKUP(IndicatorsTable[[#This Row],[POLICY_CODE]],Table7[#All],2,FALSE),"")</f>
        <v/>
      </c>
      <c r="F409" s="6" t="str">
        <f>IF(IndicatorsTable[[#This Row],[OS_NB_CODE]]="O1",VLOOKUP(IndicatorsTable[[#This Row],[POLICY_CODE]],Table7[#All],3,FALSE),"")</f>
        <v/>
      </c>
      <c r="G409" s="6" t="s">
        <v>1966</v>
      </c>
      <c r="H409" s="6" t="s">
        <v>1967</v>
      </c>
      <c r="I409" s="6" t="str">
        <f>IndicatorsTable[[#This Row],[INDICATOR_CODE]]&amp;"."&amp;IndicatorsTable[[#This Row],[SUBPOLICY_CODE]]</f>
        <v>PA9.1.C2.NEET.M</v>
      </c>
      <c r="J409" s="6"/>
      <c r="K409" s="6"/>
      <c r="L409" s="7">
        <f t="shared" si="13"/>
        <v>408</v>
      </c>
      <c r="M409" s="6" t="s">
        <v>71</v>
      </c>
      <c r="N409" s="7">
        <f t="shared" si="14"/>
        <v>408</v>
      </c>
      <c r="O409" s="6">
        <v>7</v>
      </c>
      <c r="P409" s="6" t="s">
        <v>72</v>
      </c>
      <c r="Q409" s="6" t="s">
        <v>1968</v>
      </c>
      <c r="R409" s="6"/>
      <c r="S409" s="6" t="s">
        <v>400</v>
      </c>
      <c r="T409" s="6" t="s">
        <v>400</v>
      </c>
      <c r="U409" s="50"/>
      <c r="V409" s="6"/>
      <c r="W409" s="52"/>
      <c r="X409" s="6"/>
      <c r="Y409" s="6" t="s">
        <v>232</v>
      </c>
      <c r="Z409" s="8" t="s">
        <v>77</v>
      </c>
      <c r="AA409" s="6" t="s">
        <v>190</v>
      </c>
      <c r="AB409" s="6" t="s">
        <v>79</v>
      </c>
      <c r="AC409" s="6" t="s">
        <v>80</v>
      </c>
      <c r="AD409" s="6" t="s">
        <v>81</v>
      </c>
      <c r="AE409" s="6"/>
      <c r="AF409" s="6"/>
      <c r="AG409" s="6" t="s">
        <v>82</v>
      </c>
      <c r="AH409" s="6"/>
      <c r="AI409" s="6"/>
      <c r="AJ409" s="6"/>
      <c r="AK409" s="1"/>
      <c r="AL409"/>
      <c r="AM409" s="1">
        <v>1</v>
      </c>
      <c r="AN409" s="1" t="str">
        <f>VLOOKUP(S409,'breaks 2014'!$C$19:$H$317,3,FALSE)</f>
        <v>LLL</v>
      </c>
      <c r="AO409" s="1"/>
      <c r="AP409" s="1"/>
      <c r="AQ409" s="6" t="s">
        <v>395</v>
      </c>
      <c r="AR409" s="6" t="s">
        <v>84</v>
      </c>
      <c r="AS409" s="6" t="s">
        <v>98</v>
      </c>
      <c r="AT409" s="6" t="s">
        <v>121</v>
      </c>
      <c r="AU409" s="6" t="s">
        <v>396</v>
      </c>
      <c r="AV409" s="6" t="s">
        <v>163</v>
      </c>
      <c r="AW409" s="6" t="s">
        <v>397</v>
      </c>
      <c r="AX409" s="6"/>
      <c r="AY409" s="6"/>
      <c r="BQ409" s="100"/>
    </row>
    <row r="410" spans="1:69" ht="11.25" customHeight="1" x14ac:dyDescent="0.2">
      <c r="A410" s="4" t="str">
        <f>LEFT(IndicatorsTable[[#This Row],[INDICATOR_CODE]],IF(ISERROR(FIND(".",IndicatorsTable[[#This Row],[INDICATOR_CODE]],6)),FIND(".",IndicatorsTable[[#This Row],[INDICATOR_CODE]]),FIND(".",IndicatorsTable[[#This Row],[INDICATOR_CODE]],6))-1)</f>
        <v>PA9.1</v>
      </c>
      <c r="B410" s="5" t="str">
        <f>RIGHT(IndicatorsTable[[#This Row],[INDICATOR_CODE]],LEN(IndicatorsTable[[#This Row],[INDICATOR_CODE]])-IF(ISERROR(FIND(".",IndicatorsTable[[#This Row],[INDICATOR_CODE]],6)),FIND(".",IndicatorsTable[[#This Row],[INDICATOR_CODE]]),FIND(".",IndicatorsTable[[#This Row],[INDICATOR_CODE]],6)))</f>
        <v>C2</v>
      </c>
      <c r="C410" s="5" t="str">
        <f>IF(LEFT(IndicatorsTable[[#This Row],[OS_NB_CODE]],1)="O","Overall",IF(LEFT(IndicatorsTable[[#This Row],[OS_NB_CODE]],1)="S","Subindicator",IF(IndicatorsTable[[#This Row],[IFMAIN]] ="Main","Main",IF(LEFT(IndicatorsTable[[#This Row],[OS_NB_CODE]],1)="C","Context",""))))</f>
        <v>Context</v>
      </c>
      <c r="D410" s="6" t="s">
        <v>89</v>
      </c>
      <c r="E410" s="6" t="str">
        <f>IF(IndicatorsTable[[#This Row],[OS_NB_CODE]]="O1",VLOOKUP(IndicatorsTable[[#This Row],[POLICY_CODE]],Table7[#All],2,FALSE),"")</f>
        <v/>
      </c>
      <c r="F410" s="6" t="str">
        <f>IF(IndicatorsTable[[#This Row],[OS_NB_CODE]]="O1",VLOOKUP(IndicatorsTable[[#This Row],[POLICY_CODE]],Table7[#All],3,FALSE),"")</f>
        <v/>
      </c>
      <c r="G410" s="6" t="s">
        <v>1966</v>
      </c>
      <c r="H410" s="6" t="s">
        <v>1969</v>
      </c>
      <c r="I410" s="6" t="str">
        <f>IndicatorsTable[[#This Row],[INDICATOR_CODE]]&amp;"."&amp;IndicatorsTable[[#This Row],[SUBPOLICY_CODE]]</f>
        <v>PA9.1.C2.NEET.F</v>
      </c>
      <c r="J410" s="6"/>
      <c r="K410" s="6"/>
      <c r="L410" s="7">
        <f t="shared" si="13"/>
        <v>409</v>
      </c>
      <c r="M410" s="6" t="s">
        <v>71</v>
      </c>
      <c r="N410" s="7">
        <f t="shared" si="14"/>
        <v>409</v>
      </c>
      <c r="O410" s="6">
        <v>7</v>
      </c>
      <c r="P410" s="6" t="s">
        <v>72</v>
      </c>
      <c r="Q410" s="6" t="s">
        <v>1970</v>
      </c>
      <c r="R410" s="6"/>
      <c r="S410" s="6" t="s">
        <v>403</v>
      </c>
      <c r="T410" s="6" t="s">
        <v>403</v>
      </c>
      <c r="U410" s="50"/>
      <c r="V410" s="6"/>
      <c r="W410" s="52"/>
      <c r="X410" s="6"/>
      <c r="Y410" s="6" t="s">
        <v>232</v>
      </c>
      <c r="Z410" s="8" t="s">
        <v>77</v>
      </c>
      <c r="AA410" s="6" t="s">
        <v>213</v>
      </c>
      <c r="AB410" s="6" t="s">
        <v>79</v>
      </c>
      <c r="AC410" s="6" t="s">
        <v>80</v>
      </c>
      <c r="AD410" s="6" t="s">
        <v>81</v>
      </c>
      <c r="AE410" s="6"/>
      <c r="AF410" s="6"/>
      <c r="AG410" s="6" t="s">
        <v>82</v>
      </c>
      <c r="AH410" s="6"/>
      <c r="AI410" s="6"/>
      <c r="AJ410" s="6"/>
      <c r="AK410" s="1"/>
      <c r="AL410"/>
      <c r="AM410" s="1">
        <v>1</v>
      </c>
      <c r="AN410" s="1" t="str">
        <f>VLOOKUP(S410,'breaks 2014'!$C$19:$H$317,3,FALSE)</f>
        <v>LLL</v>
      </c>
      <c r="AO410" s="1"/>
      <c r="AP410" s="1"/>
      <c r="AQ410" s="6" t="s">
        <v>395</v>
      </c>
      <c r="AR410" s="6" t="s">
        <v>84</v>
      </c>
      <c r="AS410" s="6" t="s">
        <v>104</v>
      </c>
      <c r="AT410" s="6" t="s">
        <v>121</v>
      </c>
      <c r="AU410" s="6" t="s">
        <v>396</v>
      </c>
      <c r="AV410" s="6" t="s">
        <v>163</v>
      </c>
      <c r="AW410" s="6" t="s">
        <v>397</v>
      </c>
      <c r="AX410" s="6"/>
      <c r="AY410" s="6"/>
      <c r="BQ410" s="100"/>
    </row>
    <row r="411" spans="1:69" ht="11.25" customHeight="1" x14ac:dyDescent="0.2">
      <c r="A411" s="4" t="str">
        <f>LEFT(IndicatorsTable[[#This Row],[INDICATOR_CODE]],IF(ISERROR(FIND(".",IndicatorsTable[[#This Row],[INDICATOR_CODE]],6)),FIND(".",IndicatorsTable[[#This Row],[INDICATOR_CODE]]),FIND(".",IndicatorsTable[[#This Row],[INDICATOR_CODE]],6))-1)</f>
        <v>PA9.1</v>
      </c>
      <c r="B411" s="5" t="str">
        <f>RIGHT(IndicatorsTable[[#This Row],[INDICATOR_CODE]],LEN(IndicatorsTable[[#This Row],[INDICATOR_CODE]])-IF(ISERROR(FIND(".",IndicatorsTable[[#This Row],[INDICATOR_CODE]],6)),FIND(".",IndicatorsTable[[#This Row],[INDICATOR_CODE]]),FIND(".",IndicatorsTable[[#This Row],[INDICATOR_CODE]],6)))</f>
        <v>C3</v>
      </c>
      <c r="C411" s="5" t="str">
        <f>IF(LEFT(IndicatorsTable[[#This Row],[OS_NB_CODE]],1)="O","Overall",IF(LEFT(IndicatorsTable[[#This Row],[OS_NB_CODE]],1)="S","Subindicator",IF(IndicatorsTable[[#This Row],[IFMAIN]] ="Main","Main",IF(LEFT(IndicatorsTable[[#This Row],[OS_NB_CODE]],1)="C","Context",""))))</f>
        <v>Context</v>
      </c>
      <c r="D411" s="6" t="s">
        <v>89</v>
      </c>
      <c r="E411" s="6" t="str">
        <f>IF(IndicatorsTable[[#This Row],[OS_NB_CODE]]="O1",VLOOKUP(IndicatorsTable[[#This Row],[POLICY_CODE]],Table7[#All],2,FALSE),"")</f>
        <v/>
      </c>
      <c r="F411" s="6" t="str">
        <f>IF(IndicatorsTable[[#This Row],[OS_NB_CODE]]="O1",VLOOKUP(IndicatorsTable[[#This Row],[POLICY_CODE]],Table7[#All],3,FALSE),"")</f>
        <v/>
      </c>
      <c r="G411" s="6" t="s">
        <v>1971</v>
      </c>
      <c r="H411" s="6" t="s">
        <v>91</v>
      </c>
      <c r="I411" s="6" t="str">
        <f>IndicatorsTable[[#This Row],[INDICATOR_CODE]]&amp;"."&amp;IndicatorsTable[[#This Row],[SUBPOLICY_CODE]]</f>
        <v>PA9.1.C3.M</v>
      </c>
      <c r="J411" s="6"/>
      <c r="K411" s="6"/>
      <c r="L411" s="7">
        <f t="shared" si="13"/>
        <v>410</v>
      </c>
      <c r="M411" s="6" t="s">
        <v>71</v>
      </c>
      <c r="N411" s="7">
        <f t="shared" si="14"/>
        <v>410</v>
      </c>
      <c r="O411" s="6">
        <v>7</v>
      </c>
      <c r="P411" s="6" t="s">
        <v>72</v>
      </c>
      <c r="Q411" s="6" t="s">
        <v>1972</v>
      </c>
      <c r="R411" s="6"/>
      <c r="S411" s="6" t="s">
        <v>1973</v>
      </c>
      <c r="T411" s="6" t="s">
        <v>1973</v>
      </c>
      <c r="U411" s="50"/>
      <c r="V411" s="6"/>
      <c r="W411" s="52"/>
      <c r="X411" s="6"/>
      <c r="Y411" s="6" t="s">
        <v>232</v>
      </c>
      <c r="Z411" s="8" t="s">
        <v>77</v>
      </c>
      <c r="AA411" s="6" t="s">
        <v>567</v>
      </c>
      <c r="AB411" s="6" t="s">
        <v>80</v>
      </c>
      <c r="AC411" s="6" t="s">
        <v>80</v>
      </c>
      <c r="AD411" s="6" t="s">
        <v>81</v>
      </c>
      <c r="AE411" s="6"/>
      <c r="AF411" s="6"/>
      <c r="AG411" s="6" t="s">
        <v>82</v>
      </c>
      <c r="AH411" s="6"/>
      <c r="AI411" s="6"/>
      <c r="AJ411" s="6"/>
      <c r="AK411" s="1"/>
      <c r="AL411"/>
      <c r="AM411" s="1">
        <v>1</v>
      </c>
      <c r="AN411" s="1" t="str">
        <f>VLOOKUP(S411,'breaks 2014'!$C$19:$H$317,3,FALSE)</f>
        <v>educ</v>
      </c>
      <c r="AO411" s="1"/>
      <c r="AP411" s="1"/>
      <c r="AQ411" s="6" t="s">
        <v>1974</v>
      </c>
      <c r="AR411" s="6" t="s">
        <v>143</v>
      </c>
      <c r="AS411" s="6"/>
      <c r="AT411" s="6"/>
      <c r="AU411" s="6"/>
      <c r="AV411" s="6"/>
      <c r="AW411" s="6"/>
      <c r="AX411" s="6"/>
      <c r="AY411" s="6"/>
      <c r="AZ411" t="s">
        <v>1974</v>
      </c>
      <c r="BA411" t="s">
        <v>84</v>
      </c>
      <c r="BB411" t="s">
        <v>1027</v>
      </c>
      <c r="BC411" t="s">
        <v>1975</v>
      </c>
      <c r="BD411" t="s">
        <v>1976</v>
      </c>
      <c r="BQ411" s="100"/>
    </row>
    <row r="412" spans="1:69" ht="11.25" customHeight="1" x14ac:dyDescent="0.2">
      <c r="A412" s="4" t="str">
        <f>LEFT(IndicatorsTable[[#This Row],[INDICATOR_CODE]],IF(ISERROR(FIND(".",IndicatorsTable[[#This Row],[INDICATOR_CODE]],6)),FIND(".",IndicatorsTable[[#This Row],[INDICATOR_CODE]]),FIND(".",IndicatorsTable[[#This Row],[INDICATOR_CODE]],6))-1)</f>
        <v>PA9.1</v>
      </c>
      <c r="B412" s="5" t="str">
        <f>RIGHT(IndicatorsTable[[#This Row],[INDICATOR_CODE]],LEN(IndicatorsTable[[#This Row],[INDICATOR_CODE]])-IF(ISERROR(FIND(".",IndicatorsTable[[#This Row],[INDICATOR_CODE]],6)),FIND(".",IndicatorsTable[[#This Row],[INDICATOR_CODE]]),FIND(".",IndicatorsTable[[#This Row],[INDICATOR_CODE]],6)))</f>
        <v>C3</v>
      </c>
      <c r="C412" s="5" t="str">
        <f>IF(LEFT(IndicatorsTable[[#This Row],[OS_NB_CODE]],1)="O","Overall",IF(LEFT(IndicatorsTable[[#This Row],[OS_NB_CODE]],1)="S","Subindicator",IF(IndicatorsTable[[#This Row],[IFMAIN]] ="Main","Main",IF(LEFT(IndicatorsTable[[#This Row],[OS_NB_CODE]],1)="C","Context",""))))</f>
        <v>Context</v>
      </c>
      <c r="D412" s="6" t="s">
        <v>89</v>
      </c>
      <c r="E412" s="6" t="str">
        <f>IF(IndicatorsTable[[#This Row],[OS_NB_CODE]]="O1",VLOOKUP(IndicatorsTable[[#This Row],[POLICY_CODE]],Table7[#All],2,FALSE),"")</f>
        <v/>
      </c>
      <c r="F412" s="6" t="str">
        <f>IF(IndicatorsTable[[#This Row],[OS_NB_CODE]]="O1",VLOOKUP(IndicatorsTable[[#This Row],[POLICY_CODE]],Table7[#All],3,FALSE),"")</f>
        <v/>
      </c>
      <c r="G412" s="6" t="s">
        <v>1971</v>
      </c>
      <c r="H412" s="6" t="s">
        <v>99</v>
      </c>
      <c r="I412" s="6" t="str">
        <f>IndicatorsTable[[#This Row],[INDICATOR_CODE]]&amp;"."&amp;IndicatorsTable[[#This Row],[SUBPOLICY_CODE]]</f>
        <v>PA9.1.C3.F</v>
      </c>
      <c r="J412" s="6"/>
      <c r="K412" s="6"/>
      <c r="L412" s="7">
        <f t="shared" si="13"/>
        <v>411</v>
      </c>
      <c r="M412" s="6" t="s">
        <v>71</v>
      </c>
      <c r="N412" s="7">
        <f t="shared" si="14"/>
        <v>411</v>
      </c>
      <c r="O412" s="6">
        <v>7</v>
      </c>
      <c r="P412" s="6" t="s">
        <v>72</v>
      </c>
      <c r="Q412" s="6" t="s">
        <v>1977</v>
      </c>
      <c r="R412" s="6"/>
      <c r="S412" s="6" t="s">
        <v>1978</v>
      </c>
      <c r="T412" s="6" t="s">
        <v>1978</v>
      </c>
      <c r="U412" s="50"/>
      <c r="V412" s="6"/>
      <c r="W412" s="52"/>
      <c r="X412" s="6"/>
      <c r="Y412" s="6" t="s">
        <v>232</v>
      </c>
      <c r="Z412" s="8" t="s">
        <v>77</v>
      </c>
      <c r="AA412" s="6" t="s">
        <v>567</v>
      </c>
      <c r="AB412" s="6" t="s">
        <v>80</v>
      </c>
      <c r="AC412" s="6" t="s">
        <v>80</v>
      </c>
      <c r="AD412" s="6" t="s">
        <v>81</v>
      </c>
      <c r="AE412" s="6"/>
      <c r="AF412" s="6"/>
      <c r="AG412" s="6" t="s">
        <v>82</v>
      </c>
      <c r="AH412" s="6"/>
      <c r="AI412" s="6"/>
      <c r="AJ412" s="6"/>
      <c r="AK412" s="1"/>
      <c r="AL412"/>
      <c r="AM412" s="1">
        <v>1</v>
      </c>
      <c r="AN412" s="1" t="str">
        <f>VLOOKUP(S412,'breaks 2014'!$C$19:$H$317,3,FALSE)</f>
        <v>educ</v>
      </c>
      <c r="AO412" s="1"/>
      <c r="AP412" s="1"/>
      <c r="AQ412" s="6" t="s">
        <v>1979</v>
      </c>
      <c r="AR412" s="6" t="s">
        <v>143</v>
      </c>
      <c r="AS412" s="6"/>
      <c r="AT412" s="6"/>
      <c r="AU412" s="6"/>
      <c r="AV412" s="6"/>
      <c r="AW412" s="6"/>
      <c r="AX412" s="6"/>
      <c r="AY412" s="6"/>
      <c r="AZ412" t="s">
        <v>1979</v>
      </c>
      <c r="BA412" t="s">
        <v>84</v>
      </c>
      <c r="BB412" t="s">
        <v>1027</v>
      </c>
      <c r="BC412" t="s">
        <v>1980</v>
      </c>
      <c r="BD412" t="s">
        <v>1981</v>
      </c>
      <c r="BQ412" s="100"/>
    </row>
    <row r="413" spans="1:69" ht="11.25" customHeight="1" x14ac:dyDescent="0.2">
      <c r="A413" s="4" t="str">
        <f>LEFT(IndicatorsTable[[#This Row],[INDICATOR_CODE]],IF(ISERROR(FIND(".",IndicatorsTable[[#This Row],[INDICATOR_CODE]],6)),FIND(".",IndicatorsTable[[#This Row],[INDICATOR_CODE]]),FIND(".",IndicatorsTable[[#This Row],[INDICATOR_CODE]],6))-1)</f>
        <v>PA9.1</v>
      </c>
      <c r="B413" s="5" t="str">
        <f>RIGHT(IndicatorsTable[[#This Row],[INDICATOR_CODE]],LEN(IndicatorsTable[[#This Row],[INDICATOR_CODE]])-IF(ISERROR(FIND(".",IndicatorsTable[[#This Row],[INDICATOR_CODE]],6)),FIND(".",IndicatorsTable[[#This Row],[INDICATOR_CODE]]),FIND(".",IndicatorsTable[[#This Row],[INDICATOR_CODE]],6)))</f>
        <v>C4</v>
      </c>
      <c r="C413" s="5" t="str">
        <f>IF(LEFT(IndicatorsTable[[#This Row],[OS_NB_CODE]],1)="O","Overall",IF(LEFT(IndicatorsTable[[#This Row],[OS_NB_CODE]],1)="S","Subindicator",IF(IndicatorsTable[[#This Row],[IFMAIN]] ="Main","Main",IF(LEFT(IndicatorsTable[[#This Row],[OS_NB_CODE]],1)="C","Context",""))))</f>
        <v>Context</v>
      </c>
      <c r="D413" s="6" t="s">
        <v>89</v>
      </c>
      <c r="E413" s="6" t="str">
        <f>IF(IndicatorsTable[[#This Row],[OS_NB_CODE]]="O1",VLOOKUP(IndicatorsTable[[#This Row],[POLICY_CODE]],Table7[#All],2,FALSE),"")</f>
        <v/>
      </c>
      <c r="F413" s="6" t="str">
        <f>IF(IndicatorsTable[[#This Row],[OS_NB_CODE]]="O1",VLOOKUP(IndicatorsTable[[#This Row],[POLICY_CODE]],Table7[#All],3,FALSE),"")</f>
        <v/>
      </c>
      <c r="G413" s="6" t="s">
        <v>1982</v>
      </c>
      <c r="H413" s="6" t="s">
        <v>91</v>
      </c>
      <c r="I413" s="6" t="str">
        <f>IndicatorsTable[[#This Row],[INDICATOR_CODE]]&amp;"."&amp;IndicatorsTable[[#This Row],[SUBPOLICY_CODE]]</f>
        <v>PA9.1.C4.M</v>
      </c>
      <c r="J413" s="6"/>
      <c r="K413" s="6"/>
      <c r="L413" s="7">
        <f t="shared" si="13"/>
        <v>412</v>
      </c>
      <c r="M413" s="6" t="s">
        <v>71</v>
      </c>
      <c r="N413" s="7">
        <f t="shared" si="14"/>
        <v>412</v>
      </c>
      <c r="O413" s="6">
        <v>7</v>
      </c>
      <c r="P413" s="6" t="s">
        <v>72</v>
      </c>
      <c r="Q413" s="6" t="s">
        <v>1983</v>
      </c>
      <c r="R413" s="6"/>
      <c r="S413" s="6" t="s">
        <v>1984</v>
      </c>
      <c r="T413" s="6" t="s">
        <v>1984</v>
      </c>
      <c r="U413" s="50"/>
      <c r="V413" s="6"/>
      <c r="W413" s="52"/>
      <c r="X413" s="6"/>
      <c r="Y413" s="6" t="s">
        <v>77</v>
      </c>
      <c r="Z413" s="8" t="s">
        <v>77</v>
      </c>
      <c r="AA413" s="6" t="s">
        <v>1926</v>
      </c>
      <c r="AB413" s="6" t="s">
        <v>79</v>
      </c>
      <c r="AC413" s="6" t="s">
        <v>80</v>
      </c>
      <c r="AD413" s="6" t="s">
        <v>81</v>
      </c>
      <c r="AE413" s="6"/>
      <c r="AF413" s="6"/>
      <c r="AG413" s="6" t="s">
        <v>1724</v>
      </c>
      <c r="AH413" s="6"/>
      <c r="AI413" s="6"/>
      <c r="AJ413" s="6"/>
      <c r="AK413" s="1"/>
      <c r="AL413"/>
      <c r="AM413" s="1">
        <v>1</v>
      </c>
      <c r="AN413" s="1" t="e">
        <f>VLOOKUP(S413,'breaks 2014'!$C$19:$H$317,3,FALSE)</f>
        <v>#N/A</v>
      </c>
      <c r="AO413" s="1"/>
      <c r="AP413" s="1"/>
      <c r="AQ413" s="6" t="s">
        <v>1927</v>
      </c>
      <c r="AR413" s="6" t="s">
        <v>84</v>
      </c>
      <c r="AS413" s="6" t="s">
        <v>1928</v>
      </c>
      <c r="AT413" s="6" t="s">
        <v>98</v>
      </c>
      <c r="AU413" s="6"/>
      <c r="AV413" s="6"/>
      <c r="AW413" s="6"/>
      <c r="AX413" s="6"/>
      <c r="AY413" s="6"/>
      <c r="BQ413" s="100"/>
    </row>
    <row r="414" spans="1:69" ht="11.25" customHeight="1" x14ac:dyDescent="0.2">
      <c r="A414" s="4" t="str">
        <f>LEFT(IndicatorsTable[[#This Row],[INDICATOR_CODE]],IF(ISERROR(FIND(".",IndicatorsTable[[#This Row],[INDICATOR_CODE]],6)),FIND(".",IndicatorsTable[[#This Row],[INDICATOR_CODE]]),FIND(".",IndicatorsTable[[#This Row],[INDICATOR_CODE]],6))-1)</f>
        <v>PA9.1</v>
      </c>
      <c r="B414" s="5" t="str">
        <f>RIGHT(IndicatorsTable[[#This Row],[INDICATOR_CODE]],LEN(IndicatorsTable[[#This Row],[INDICATOR_CODE]])-IF(ISERROR(FIND(".",IndicatorsTable[[#This Row],[INDICATOR_CODE]],6)),FIND(".",IndicatorsTable[[#This Row],[INDICATOR_CODE]]),FIND(".",IndicatorsTable[[#This Row],[INDICATOR_CODE]],6)))</f>
        <v>C4</v>
      </c>
      <c r="C414" s="5" t="str">
        <f>IF(LEFT(IndicatorsTable[[#This Row],[OS_NB_CODE]],1)="O","Overall",IF(LEFT(IndicatorsTable[[#This Row],[OS_NB_CODE]],1)="S","Subindicator",IF(IndicatorsTable[[#This Row],[IFMAIN]] ="Main","Main",IF(LEFT(IndicatorsTable[[#This Row],[OS_NB_CODE]],1)="C","Context",""))))</f>
        <v>Context</v>
      </c>
      <c r="D414" s="6" t="s">
        <v>89</v>
      </c>
      <c r="E414" s="6" t="str">
        <f>IF(IndicatorsTable[[#This Row],[OS_NB_CODE]]="O1",VLOOKUP(IndicatorsTable[[#This Row],[POLICY_CODE]],Table7[#All],2,FALSE),"")</f>
        <v/>
      </c>
      <c r="F414" s="6" t="str">
        <f>IF(IndicatorsTable[[#This Row],[OS_NB_CODE]]="O1",VLOOKUP(IndicatorsTable[[#This Row],[POLICY_CODE]],Table7[#All],3,FALSE),"")</f>
        <v/>
      </c>
      <c r="G414" s="6" t="s">
        <v>1982</v>
      </c>
      <c r="H414" s="6" t="s">
        <v>99</v>
      </c>
      <c r="I414" s="6" t="str">
        <f>IndicatorsTable[[#This Row],[INDICATOR_CODE]]&amp;"."&amp;IndicatorsTable[[#This Row],[SUBPOLICY_CODE]]</f>
        <v>PA9.1.C4.F</v>
      </c>
      <c r="J414" s="6"/>
      <c r="K414" s="6"/>
      <c r="L414" s="7">
        <f t="shared" si="13"/>
        <v>413</v>
      </c>
      <c r="M414" s="6" t="s">
        <v>71</v>
      </c>
      <c r="N414" s="7">
        <f t="shared" si="14"/>
        <v>413</v>
      </c>
      <c r="O414" s="6">
        <v>7</v>
      </c>
      <c r="P414" s="6" t="s">
        <v>72</v>
      </c>
      <c r="Q414" s="6" t="s">
        <v>1985</v>
      </c>
      <c r="R414" s="6"/>
      <c r="S414" s="6" t="s">
        <v>1986</v>
      </c>
      <c r="T414" s="6" t="s">
        <v>1986</v>
      </c>
      <c r="U414" s="50"/>
      <c r="V414" s="6"/>
      <c r="W414" s="52"/>
      <c r="X414" s="6"/>
      <c r="Y414" s="6" t="s">
        <v>77</v>
      </c>
      <c r="Z414" s="8" t="s">
        <v>77</v>
      </c>
      <c r="AA414" s="6" t="s">
        <v>1926</v>
      </c>
      <c r="AB414" s="6" t="s">
        <v>79</v>
      </c>
      <c r="AC414" s="6" t="s">
        <v>80</v>
      </c>
      <c r="AD414" s="6" t="s">
        <v>81</v>
      </c>
      <c r="AE414" s="6"/>
      <c r="AF414" s="6"/>
      <c r="AG414" s="6" t="s">
        <v>1724</v>
      </c>
      <c r="AH414" s="6"/>
      <c r="AI414" s="6"/>
      <c r="AJ414" s="6"/>
      <c r="AK414" s="1"/>
      <c r="AL414"/>
      <c r="AM414" s="1">
        <v>1</v>
      </c>
      <c r="AN414" s="1" t="e">
        <f>VLOOKUP(S414,'breaks 2014'!$C$19:$H$317,3,FALSE)</f>
        <v>#N/A</v>
      </c>
      <c r="AO414" s="1"/>
      <c r="AP414" s="1"/>
      <c r="AQ414" s="6" t="s">
        <v>1927</v>
      </c>
      <c r="AR414" s="6" t="s">
        <v>84</v>
      </c>
      <c r="AS414" s="6" t="s">
        <v>1928</v>
      </c>
      <c r="AT414" s="6" t="s">
        <v>104</v>
      </c>
      <c r="AU414" s="6"/>
      <c r="AV414" s="6"/>
      <c r="AW414" s="6"/>
      <c r="AX414" s="6"/>
      <c r="AY414" s="6"/>
      <c r="BQ414" s="100"/>
    </row>
    <row r="415" spans="1:69" ht="11.25" customHeight="1" x14ac:dyDescent="0.2">
      <c r="A415" s="4" t="str">
        <f>LEFT(IndicatorsTable[[#This Row],[INDICATOR_CODE]],IF(ISERROR(FIND(".",IndicatorsTable[[#This Row],[INDICATOR_CODE]],6)),FIND(".",IndicatorsTable[[#This Row],[INDICATOR_CODE]]),FIND(".",IndicatorsTable[[#This Row],[INDICATOR_CODE]],6))-1)</f>
        <v>PA9.2</v>
      </c>
      <c r="B415" s="5" t="str">
        <f>RIGHT(IndicatorsTable[[#This Row],[INDICATOR_CODE]],LEN(IndicatorsTable[[#This Row],[INDICATOR_CODE]])-IF(ISERROR(FIND(".",IndicatorsTable[[#This Row],[INDICATOR_CODE]],6)),FIND(".",IndicatorsTable[[#This Row],[INDICATOR_CODE]]),FIND(".",IndicatorsTable[[#This Row],[INDICATOR_CODE]],6)))</f>
        <v>O1</v>
      </c>
      <c r="C415" s="5" t="str">
        <f>IF(LEFT(IndicatorsTable[[#This Row],[OS_NB_CODE]],1)="O","Overall",IF(LEFT(IndicatorsTable[[#This Row],[OS_NB_CODE]],1)="S","Subindicator",IF(IndicatorsTable[[#This Row],[IFMAIN]] ="Main","Main",IF(LEFT(IndicatorsTable[[#This Row],[OS_NB_CODE]],1)="C","Context",""))))</f>
        <v>Overall</v>
      </c>
      <c r="D415" s="6" t="s">
        <v>89</v>
      </c>
      <c r="E415" s="6" t="str">
        <f>IF(IndicatorsTable[[#This Row],[OS_NB_CODE]]="O1",VLOOKUP(IndicatorsTable[[#This Row],[POLICY_CODE]],Table7[#All],2,FALSE),"")</f>
        <v xml:space="preserve">Improving education and training systems </v>
      </c>
      <c r="F415" s="6" t="str">
        <f>IF(IndicatorsTable[[#This Row],[OS_NB_CODE]]="O1",VLOOKUP(IndicatorsTable[[#This Row],[POLICY_CODE]],Table7[#All],3,FALSE),"")</f>
        <v>Improving higher education</v>
      </c>
      <c r="G415" s="6" t="s">
        <v>1987</v>
      </c>
      <c r="H415" s="6"/>
      <c r="I415" s="6" t="str">
        <f>IndicatorsTable[[#This Row],[INDICATOR_CODE]]&amp;"."&amp;IndicatorsTable[[#This Row],[SUBPOLICY_CODE]]</f>
        <v>PA9.2.O1.</v>
      </c>
      <c r="J415" s="6"/>
      <c r="K415" s="6"/>
      <c r="L415" s="7">
        <f t="shared" si="13"/>
        <v>414</v>
      </c>
      <c r="M415" s="6" t="s">
        <v>71</v>
      </c>
      <c r="N415" s="7">
        <f t="shared" si="14"/>
        <v>414</v>
      </c>
      <c r="O415" s="6">
        <v>7</v>
      </c>
      <c r="P415" s="6" t="s">
        <v>72</v>
      </c>
      <c r="Q415" s="6" t="s">
        <v>1988</v>
      </c>
      <c r="R415" s="6"/>
      <c r="S415" s="6" t="s">
        <v>1989</v>
      </c>
      <c r="T415" s="6" t="s">
        <v>1990</v>
      </c>
      <c r="U415" s="50" t="s">
        <v>1991</v>
      </c>
      <c r="V415" s="6"/>
      <c r="W415" s="52"/>
      <c r="X415" s="6"/>
      <c r="Y415" s="6" t="s">
        <v>77</v>
      </c>
      <c r="Z415" s="8" t="s">
        <v>232</v>
      </c>
      <c r="AA415" s="6" t="s">
        <v>1926</v>
      </c>
      <c r="AB415" s="6" t="s">
        <v>79</v>
      </c>
      <c r="AC415" s="6" t="s">
        <v>80</v>
      </c>
      <c r="AD415" s="6" t="s">
        <v>81</v>
      </c>
      <c r="AE415" s="6"/>
      <c r="AF415" s="6">
        <v>-3</v>
      </c>
      <c r="AG415" s="6" t="s">
        <v>1992</v>
      </c>
      <c r="AH415" s="6"/>
      <c r="AI415" s="6"/>
      <c r="AJ415" s="6"/>
      <c r="AK415" s="1"/>
      <c r="AL415"/>
      <c r="AM415" s="1">
        <v>1</v>
      </c>
      <c r="AN415" s="1" t="str">
        <f>VLOOKUP(S415,'breaks 2014'!$C$19:$H$317,3,FALSE)</f>
        <v>educ</v>
      </c>
      <c r="AO415" s="1"/>
      <c r="AP415" s="1"/>
      <c r="AQ415" s="6" t="s">
        <v>3219</v>
      </c>
      <c r="AR415" s="6" t="s">
        <v>84</v>
      </c>
      <c r="AS415" s="6" t="s">
        <v>85</v>
      </c>
      <c r="AT415" s="6" t="s">
        <v>1994</v>
      </c>
      <c r="AU415" s="6" t="s">
        <v>121</v>
      </c>
      <c r="AV415" s="6" t="s">
        <v>321</v>
      </c>
      <c r="AW415" s="6"/>
      <c r="AX415" s="6"/>
      <c r="AY415" s="6"/>
      <c r="BQ415" s="100"/>
    </row>
    <row r="416" spans="1:69" ht="11.25" customHeight="1" x14ac:dyDescent="0.2">
      <c r="A416" s="4" t="str">
        <f>LEFT(IndicatorsTable[[#This Row],[INDICATOR_CODE]],IF(ISERROR(FIND(".",IndicatorsTable[[#This Row],[INDICATOR_CODE]],6)),FIND(".",IndicatorsTable[[#This Row],[INDICATOR_CODE]]),FIND(".",IndicatorsTable[[#This Row],[INDICATOR_CODE]],6))-1)</f>
        <v>PA9.2</v>
      </c>
      <c r="B416" s="5" t="str">
        <f>RIGHT(IndicatorsTable[[#This Row],[INDICATOR_CODE]],LEN(IndicatorsTable[[#This Row],[INDICATOR_CODE]])-IF(ISERROR(FIND(".",IndicatorsTable[[#This Row],[INDICATOR_CODE]],6)),FIND(".",IndicatorsTable[[#This Row],[INDICATOR_CODE]]),FIND(".",IndicatorsTable[[#This Row],[INDICATOR_CODE]],6)))</f>
        <v>S1</v>
      </c>
      <c r="C416" s="5" t="str">
        <f>IF(LEFT(IndicatorsTable[[#This Row],[OS_NB_CODE]],1)="O","Overall",IF(LEFT(IndicatorsTable[[#This Row],[OS_NB_CODE]],1)="S","Subindicator",IF(IndicatorsTable[[#This Row],[IFMAIN]] ="Main","Main",IF(LEFT(IndicatorsTable[[#This Row],[OS_NB_CODE]],1)="C","Context",""))))</f>
        <v>Subindicator</v>
      </c>
      <c r="D416" s="6" t="s">
        <v>89</v>
      </c>
      <c r="E416" s="6" t="str">
        <f>IF(IndicatorsTable[[#This Row],[OS_NB_CODE]]="O1",VLOOKUP(IndicatorsTable[[#This Row],[POLICY_CODE]],Table7[#All],2,FALSE),"")</f>
        <v/>
      </c>
      <c r="F416" s="6" t="str">
        <f>IF(IndicatorsTable[[#This Row],[OS_NB_CODE]]="O1",VLOOKUP(IndicatorsTable[[#This Row],[POLICY_CODE]],Table7[#All],3,FALSE),"")</f>
        <v/>
      </c>
      <c r="G416" s="6" t="s">
        <v>1995</v>
      </c>
      <c r="H416" s="6" t="s">
        <v>1996</v>
      </c>
      <c r="I416" s="6" t="str">
        <f>IndicatorsTable[[#This Row],[INDICATOR_CODE]]&amp;"."&amp;IndicatorsTable[[#This Row],[SUBPOLICY_CODE]]</f>
        <v>PA9.2.S1.READ</v>
      </c>
      <c r="J416" s="6"/>
      <c r="K416" s="6"/>
      <c r="L416" s="7">
        <f t="shared" si="13"/>
        <v>415</v>
      </c>
      <c r="M416" s="6" t="s">
        <v>71</v>
      </c>
      <c r="N416" s="7">
        <f t="shared" si="14"/>
        <v>415</v>
      </c>
      <c r="O416" s="6">
        <v>7</v>
      </c>
      <c r="P416" s="6" t="s">
        <v>72</v>
      </c>
      <c r="Q416" s="6" t="s">
        <v>1997</v>
      </c>
      <c r="R416" s="6"/>
      <c r="S416" s="6" t="s">
        <v>1998</v>
      </c>
      <c r="T416" s="6" t="s">
        <v>1998</v>
      </c>
      <c r="U416" s="50" t="s">
        <v>1999</v>
      </c>
      <c r="V416" s="6"/>
      <c r="W416" s="52"/>
      <c r="X416" s="6"/>
      <c r="Y416" s="6" t="s">
        <v>232</v>
      </c>
      <c r="Z416" s="8" t="s">
        <v>232</v>
      </c>
      <c r="AA416" s="6" t="s">
        <v>2000</v>
      </c>
      <c r="AB416" s="6" t="s">
        <v>79</v>
      </c>
      <c r="AC416" s="6" t="s">
        <v>80</v>
      </c>
      <c r="AD416" s="6" t="s">
        <v>81</v>
      </c>
      <c r="AE416" s="6"/>
      <c r="AF416" s="6">
        <v>-3</v>
      </c>
      <c r="AG416" s="6" t="s">
        <v>2001</v>
      </c>
      <c r="AH416" s="6"/>
      <c r="AI416" s="6"/>
      <c r="AJ416" s="6"/>
      <c r="AK416" s="1"/>
      <c r="AL416"/>
      <c r="AM416" s="1">
        <v>1</v>
      </c>
      <c r="AN416" s="1" t="e">
        <f>VLOOKUP(S416,'breaks 2014'!$C$19:$H$317,3,FALSE)</f>
        <v>#N/A</v>
      </c>
      <c r="AO416" s="1"/>
      <c r="AP416" s="1"/>
      <c r="AQ416" s="6" t="s">
        <v>2002</v>
      </c>
      <c r="AR416" s="6" t="s">
        <v>84</v>
      </c>
      <c r="AS416" s="6" t="s">
        <v>85</v>
      </c>
      <c r="AT416" s="6" t="s">
        <v>2003</v>
      </c>
      <c r="AU416" s="6" t="s">
        <v>121</v>
      </c>
      <c r="AV416" s="6"/>
      <c r="AW416" s="6"/>
      <c r="AX416" s="6"/>
      <c r="AY416" s="6"/>
      <c r="BQ416" s="100"/>
    </row>
    <row r="417" spans="1:69" ht="11.25" customHeight="1" x14ac:dyDescent="0.2">
      <c r="A417" s="4" t="str">
        <f>LEFT(IndicatorsTable[[#This Row],[INDICATOR_CODE]],IF(ISERROR(FIND(".",IndicatorsTable[[#This Row],[INDICATOR_CODE]],6)),FIND(".",IndicatorsTable[[#This Row],[INDICATOR_CODE]]),FIND(".",IndicatorsTable[[#This Row],[INDICATOR_CODE]],6))-1)</f>
        <v>PA9.2</v>
      </c>
      <c r="B417" s="5" t="str">
        <f>RIGHT(IndicatorsTable[[#This Row],[INDICATOR_CODE]],LEN(IndicatorsTable[[#This Row],[INDICATOR_CODE]])-IF(ISERROR(FIND(".",IndicatorsTable[[#This Row],[INDICATOR_CODE]],6)),FIND(".",IndicatorsTable[[#This Row],[INDICATOR_CODE]]),FIND(".",IndicatorsTable[[#This Row],[INDICATOR_CODE]],6)))</f>
        <v>S1</v>
      </c>
      <c r="C417" s="5" t="str">
        <f>IF(LEFT(IndicatorsTable[[#This Row],[OS_NB_CODE]],1)="O","Overall",IF(LEFT(IndicatorsTable[[#This Row],[OS_NB_CODE]],1)="S","Subindicator",IF(IndicatorsTable[[#This Row],[IFMAIN]] ="Main","Main",IF(LEFT(IndicatorsTable[[#This Row],[OS_NB_CODE]],1)="C","Context",""))))</f>
        <v>Subindicator</v>
      </c>
      <c r="D417" s="6" t="s">
        <v>89</v>
      </c>
      <c r="E417" s="6" t="str">
        <f>IF(IndicatorsTable[[#This Row],[OS_NB_CODE]]="O1",VLOOKUP(IndicatorsTable[[#This Row],[POLICY_CODE]],Table7[#All],2,FALSE),"")</f>
        <v/>
      </c>
      <c r="F417" s="6" t="str">
        <f>IF(IndicatorsTable[[#This Row],[OS_NB_CODE]]="O1",VLOOKUP(IndicatorsTable[[#This Row],[POLICY_CODE]],Table7[#All],3,FALSE),"")</f>
        <v/>
      </c>
      <c r="G417" s="6" t="s">
        <v>1995</v>
      </c>
      <c r="H417" s="6" t="s">
        <v>2004</v>
      </c>
      <c r="I417" s="6" t="str">
        <f>IndicatorsTable[[#This Row],[INDICATOR_CODE]]&amp;"."&amp;IndicatorsTable[[#This Row],[SUBPOLICY_CODE]]</f>
        <v>PA9.2.S1.MATH</v>
      </c>
      <c r="J417" s="6"/>
      <c r="K417" s="6"/>
      <c r="L417" s="7">
        <f t="shared" si="13"/>
        <v>416</v>
      </c>
      <c r="M417" s="6" t="s">
        <v>71</v>
      </c>
      <c r="N417" s="7">
        <f t="shared" si="14"/>
        <v>416</v>
      </c>
      <c r="O417" s="6">
        <v>7</v>
      </c>
      <c r="P417" s="6" t="s">
        <v>72</v>
      </c>
      <c r="Q417" s="6" t="s">
        <v>2005</v>
      </c>
      <c r="R417" s="6"/>
      <c r="S417" s="6" t="s">
        <v>2006</v>
      </c>
      <c r="T417" s="6" t="s">
        <v>2006</v>
      </c>
      <c r="U417" s="50" t="s">
        <v>1999</v>
      </c>
      <c r="V417" s="6"/>
      <c r="W417" s="52"/>
      <c r="X417" s="6"/>
      <c r="Y417" s="6" t="s">
        <v>232</v>
      </c>
      <c r="Z417" s="8" t="s">
        <v>232</v>
      </c>
      <c r="AA417" s="6" t="s">
        <v>2000</v>
      </c>
      <c r="AB417" s="6" t="s">
        <v>79</v>
      </c>
      <c r="AC417" s="6" t="s">
        <v>80</v>
      </c>
      <c r="AD417" s="6" t="s">
        <v>81</v>
      </c>
      <c r="AE417" s="6"/>
      <c r="AF417" s="6">
        <v>-3</v>
      </c>
      <c r="AG417" s="6" t="s">
        <v>2001</v>
      </c>
      <c r="AH417" s="6"/>
      <c r="AI417" s="6"/>
      <c r="AJ417" s="6"/>
      <c r="AK417" s="1"/>
      <c r="AL417"/>
      <c r="AM417" s="1">
        <v>1</v>
      </c>
      <c r="AN417" s="1" t="e">
        <f>VLOOKUP(S417,'breaks 2014'!$C$19:$H$317,3,FALSE)</f>
        <v>#N/A</v>
      </c>
      <c r="AO417" s="1"/>
      <c r="AP417" s="1"/>
      <c r="AQ417" s="6" t="s">
        <v>2002</v>
      </c>
      <c r="AR417" s="6" t="s">
        <v>84</v>
      </c>
      <c r="AS417" s="6" t="s">
        <v>85</v>
      </c>
      <c r="AT417" s="6" t="s">
        <v>2007</v>
      </c>
      <c r="AU417" s="6" t="s">
        <v>121</v>
      </c>
      <c r="AV417" s="6"/>
      <c r="AW417" s="6"/>
      <c r="AX417" s="6"/>
      <c r="AY417" s="6"/>
      <c r="BQ417" s="100"/>
    </row>
    <row r="418" spans="1:69" ht="11.25" customHeight="1" x14ac:dyDescent="0.2">
      <c r="A418" s="4" t="str">
        <f>LEFT(IndicatorsTable[[#This Row],[INDICATOR_CODE]],IF(ISERROR(FIND(".",IndicatorsTable[[#This Row],[INDICATOR_CODE]],6)),FIND(".",IndicatorsTable[[#This Row],[INDICATOR_CODE]]),FIND(".",IndicatorsTable[[#This Row],[INDICATOR_CODE]],6))-1)</f>
        <v>PA9.2</v>
      </c>
      <c r="B418" s="5" t="str">
        <f>RIGHT(IndicatorsTable[[#This Row],[INDICATOR_CODE]],LEN(IndicatorsTable[[#This Row],[INDICATOR_CODE]])-IF(ISERROR(FIND(".",IndicatorsTable[[#This Row],[INDICATOR_CODE]],6)),FIND(".",IndicatorsTable[[#This Row],[INDICATOR_CODE]]),FIND(".",IndicatorsTable[[#This Row],[INDICATOR_CODE]],6)))</f>
        <v>S1</v>
      </c>
      <c r="C418" s="5" t="str">
        <f>IF(LEFT(IndicatorsTable[[#This Row],[OS_NB_CODE]],1)="O","Overall",IF(LEFT(IndicatorsTable[[#This Row],[OS_NB_CODE]],1)="S","Subindicator",IF(IndicatorsTable[[#This Row],[IFMAIN]] ="Main","Main",IF(LEFT(IndicatorsTable[[#This Row],[OS_NB_CODE]],1)="C","Context",""))))</f>
        <v>Subindicator</v>
      </c>
      <c r="D418" s="6" t="s">
        <v>89</v>
      </c>
      <c r="E418" s="6" t="str">
        <f>IF(IndicatorsTable[[#This Row],[OS_NB_CODE]]="O1",VLOOKUP(IndicatorsTable[[#This Row],[POLICY_CODE]],Table7[#All],2,FALSE),"")</f>
        <v/>
      </c>
      <c r="F418" s="6" t="str">
        <f>IF(IndicatorsTable[[#This Row],[OS_NB_CODE]]="O1",VLOOKUP(IndicatorsTable[[#This Row],[POLICY_CODE]],Table7[#All],3,FALSE),"")</f>
        <v/>
      </c>
      <c r="G418" s="6" t="s">
        <v>1995</v>
      </c>
      <c r="H418" s="6" t="s">
        <v>2008</v>
      </c>
      <c r="I418" s="6" t="str">
        <f>IndicatorsTable[[#This Row],[INDICATOR_CODE]]&amp;"."&amp;IndicatorsTable[[#This Row],[SUBPOLICY_CODE]]</f>
        <v>PA9.2.S1.SCIE</v>
      </c>
      <c r="J418" s="6"/>
      <c r="K418" s="6"/>
      <c r="L418" s="7">
        <f t="shared" si="13"/>
        <v>417</v>
      </c>
      <c r="M418" s="6" t="s">
        <v>71</v>
      </c>
      <c r="N418" s="7">
        <f t="shared" si="14"/>
        <v>417</v>
      </c>
      <c r="O418" s="6">
        <v>7</v>
      </c>
      <c r="P418" s="6" t="s">
        <v>72</v>
      </c>
      <c r="Q418" s="6" t="s">
        <v>2009</v>
      </c>
      <c r="R418" s="6"/>
      <c r="S418" s="6" t="s">
        <v>2010</v>
      </c>
      <c r="T418" s="6" t="s">
        <v>2010</v>
      </c>
      <c r="U418" s="50" t="s">
        <v>1999</v>
      </c>
      <c r="V418" s="6"/>
      <c r="W418" s="52"/>
      <c r="X418" s="6"/>
      <c r="Y418" s="6" t="s">
        <v>232</v>
      </c>
      <c r="Z418" s="8" t="s">
        <v>232</v>
      </c>
      <c r="AA418" s="6" t="s">
        <v>2000</v>
      </c>
      <c r="AB418" s="6" t="s">
        <v>79</v>
      </c>
      <c r="AC418" s="6" t="s">
        <v>80</v>
      </c>
      <c r="AD418" s="6" t="s">
        <v>81</v>
      </c>
      <c r="AE418" s="6"/>
      <c r="AF418" s="6">
        <v>-3</v>
      </c>
      <c r="AG418" s="6" t="s">
        <v>2001</v>
      </c>
      <c r="AH418" s="6"/>
      <c r="AI418" s="6"/>
      <c r="AJ418" s="6"/>
      <c r="AK418" s="1"/>
      <c r="AL418"/>
      <c r="AM418" s="1">
        <v>1</v>
      </c>
      <c r="AN418" s="1" t="e">
        <f>VLOOKUP(S418,'breaks 2014'!$C$19:$H$317,3,FALSE)</f>
        <v>#N/A</v>
      </c>
      <c r="AO418" s="1"/>
      <c r="AP418" s="1"/>
      <c r="AQ418" s="6" t="s">
        <v>2002</v>
      </c>
      <c r="AR418" s="6" t="s">
        <v>84</v>
      </c>
      <c r="AS418" s="6" t="s">
        <v>85</v>
      </c>
      <c r="AT418" s="6" t="s">
        <v>2011</v>
      </c>
      <c r="AU418" s="6" t="s">
        <v>121</v>
      </c>
      <c r="AV418" s="6"/>
      <c r="AW418" s="6"/>
      <c r="AX418" s="6"/>
      <c r="AY418" s="6"/>
      <c r="BQ418" s="100"/>
    </row>
    <row r="419" spans="1:69" ht="11.25" customHeight="1" x14ac:dyDescent="0.2">
      <c r="A419" s="4" t="str">
        <f>LEFT(IndicatorsTable[[#This Row],[INDICATOR_CODE]],IF(ISERROR(FIND(".",IndicatorsTable[[#This Row],[INDICATOR_CODE]],6)),FIND(".",IndicatorsTable[[#This Row],[INDICATOR_CODE]]),FIND(".",IndicatorsTable[[#This Row],[INDICATOR_CODE]],6))-1)</f>
        <v>PA9.2</v>
      </c>
      <c r="B419" s="5" t="str">
        <f>RIGHT(IndicatorsTable[[#This Row],[INDICATOR_CODE]],LEN(IndicatorsTable[[#This Row],[INDICATOR_CODE]])-IF(ISERROR(FIND(".",IndicatorsTable[[#This Row],[INDICATOR_CODE]],6)),FIND(".",IndicatorsTable[[#This Row],[INDICATOR_CODE]]),FIND(".",IndicatorsTable[[#This Row],[INDICATOR_CODE]],6)))</f>
        <v>S2</v>
      </c>
      <c r="C419" s="5" t="str">
        <f>IF(LEFT(IndicatorsTable[[#This Row],[OS_NB_CODE]],1)="O","Overall",IF(LEFT(IndicatorsTable[[#This Row],[OS_NB_CODE]],1)="S","Subindicator",IF(IndicatorsTable[[#This Row],[IFMAIN]] ="Main","Main",IF(LEFT(IndicatorsTable[[#This Row],[OS_NB_CODE]],1)="C","Context",""))))</f>
        <v>Subindicator</v>
      </c>
      <c r="D419" s="6" t="s">
        <v>89</v>
      </c>
      <c r="E419" s="6" t="str">
        <f>IF(IndicatorsTable[[#This Row],[OS_NB_CODE]]="O1",VLOOKUP(IndicatorsTable[[#This Row],[POLICY_CODE]],Table7[#All],2,FALSE),"")</f>
        <v/>
      </c>
      <c r="F419" s="6" t="str">
        <f>IF(IndicatorsTable[[#This Row],[OS_NB_CODE]]="O1",VLOOKUP(IndicatorsTable[[#This Row],[POLICY_CODE]],Table7[#All],3,FALSE),"")</f>
        <v/>
      </c>
      <c r="G419" s="6" t="s">
        <v>2012</v>
      </c>
      <c r="H419" s="6"/>
      <c r="I419" s="6" t="str">
        <f>IndicatorsTable[[#This Row],[INDICATOR_CODE]]&amp;"."&amp;IndicatorsTable[[#This Row],[SUBPOLICY_CODE]]</f>
        <v>PA9.2.S2.</v>
      </c>
      <c r="J419" s="6"/>
      <c r="K419" s="6"/>
      <c r="L419" s="7">
        <f t="shared" si="13"/>
        <v>418</v>
      </c>
      <c r="M419" s="6" t="s">
        <v>71</v>
      </c>
      <c r="N419" s="7">
        <f t="shared" si="14"/>
        <v>418</v>
      </c>
      <c r="O419" s="6">
        <v>7</v>
      </c>
      <c r="P419" s="6" t="s">
        <v>72</v>
      </c>
      <c r="Q419" s="6" t="s">
        <v>2013</v>
      </c>
      <c r="R419" s="6"/>
      <c r="S419" s="6" t="s">
        <v>2014</v>
      </c>
      <c r="T419" s="6" t="s">
        <v>2014</v>
      </c>
      <c r="U419" s="50"/>
      <c r="V419" s="6"/>
      <c r="W419" s="52"/>
      <c r="X419" s="6"/>
      <c r="Y419" s="51" t="s">
        <v>77</v>
      </c>
      <c r="Z419" s="8" t="s">
        <v>77</v>
      </c>
      <c r="AA419" s="6" t="s">
        <v>567</v>
      </c>
      <c r="AB419" s="6" t="s">
        <v>80</v>
      </c>
      <c r="AC419" s="6" t="s">
        <v>80</v>
      </c>
      <c r="AD419" s="6" t="s">
        <v>81</v>
      </c>
      <c r="AE419" s="6"/>
      <c r="AF419" s="6">
        <v>-3</v>
      </c>
      <c r="AG419" s="6" t="s">
        <v>1992</v>
      </c>
      <c r="AH419" s="6"/>
      <c r="AI419" s="6"/>
      <c r="AJ419" s="6"/>
      <c r="AK419" s="1"/>
      <c r="AL419"/>
      <c r="AM419" s="1">
        <v>1</v>
      </c>
      <c r="AN419" s="1" t="str">
        <f>VLOOKUP(S419,'breaks 2014'!$C$19:$H$317,3,FALSE)</f>
        <v>educ</v>
      </c>
      <c r="AO419" s="1"/>
      <c r="AP419" s="1"/>
      <c r="AQ419" s="6" t="s">
        <v>2015</v>
      </c>
      <c r="AR419" s="6" t="s">
        <v>143</v>
      </c>
      <c r="AS419" s="6"/>
      <c r="AT419" s="6"/>
      <c r="AU419" s="6"/>
      <c r="AV419" s="6"/>
      <c r="AW419" s="6"/>
      <c r="AX419" s="6"/>
      <c r="AY419" s="6"/>
      <c r="AZ419" t="s">
        <v>2015</v>
      </c>
      <c r="BA419" t="s">
        <v>84</v>
      </c>
      <c r="BB419" t="s">
        <v>1027</v>
      </c>
      <c r="BC419" t="s">
        <v>1913</v>
      </c>
      <c r="BD419" t="s">
        <v>2016</v>
      </c>
      <c r="BQ419" s="100"/>
    </row>
    <row r="420" spans="1:69" ht="11.25" customHeight="1" x14ac:dyDescent="0.2">
      <c r="A420" s="4" t="str">
        <f>LEFT(IndicatorsTable[[#This Row],[INDICATOR_CODE]],IF(ISERROR(FIND(".",IndicatorsTable[[#This Row],[INDICATOR_CODE]],6)),FIND(".",IndicatorsTable[[#This Row],[INDICATOR_CODE]]),FIND(".",IndicatorsTable[[#This Row],[INDICATOR_CODE]],6))-1)</f>
        <v>PA9.2</v>
      </c>
      <c r="B420" s="5" t="str">
        <f>RIGHT(IndicatorsTable[[#This Row],[INDICATOR_CODE]],LEN(IndicatorsTable[[#This Row],[INDICATOR_CODE]])-IF(ISERROR(FIND(".",IndicatorsTable[[#This Row],[INDICATOR_CODE]],6)),FIND(".",IndicatorsTable[[#This Row],[INDICATOR_CODE]]),FIND(".",IndicatorsTable[[#This Row],[INDICATOR_CODE]],6)))</f>
        <v>S3</v>
      </c>
      <c r="C420" s="5" t="str">
        <f>IF(LEFT(IndicatorsTable[[#This Row],[OS_NB_CODE]],1)="O","Overall",IF(LEFT(IndicatorsTable[[#This Row],[OS_NB_CODE]],1)="S","Subindicator",IF(IndicatorsTable[[#This Row],[IFMAIN]] ="Main","Main",IF(LEFT(IndicatorsTable[[#This Row],[OS_NB_CODE]],1)="C","Context",""))))</f>
        <v>Subindicator</v>
      </c>
      <c r="D420" s="6" t="s">
        <v>89</v>
      </c>
      <c r="E420" s="6" t="str">
        <f>IF(IndicatorsTable[[#This Row],[OS_NB_CODE]]="O1",VLOOKUP(IndicatorsTable[[#This Row],[POLICY_CODE]],Table7[#All],2,FALSE),"")</f>
        <v/>
      </c>
      <c r="F420" s="6" t="str">
        <f>IF(IndicatorsTable[[#This Row],[OS_NB_CODE]]="O1",VLOOKUP(IndicatorsTable[[#This Row],[POLICY_CODE]],Table7[#All],3,FALSE),"")</f>
        <v/>
      </c>
      <c r="G420" s="6" t="s">
        <v>2017</v>
      </c>
      <c r="H420" s="6"/>
      <c r="I420" s="6" t="str">
        <f>IndicatorsTable[[#This Row],[INDICATOR_CODE]]&amp;"."&amp;IndicatorsTable[[#This Row],[SUBPOLICY_CODE]]</f>
        <v>PA9.2.S3.</v>
      </c>
      <c r="J420" s="6"/>
      <c r="K420" s="6"/>
      <c r="L420" s="7">
        <f t="shared" si="13"/>
        <v>419</v>
      </c>
      <c r="M420" s="6" t="s">
        <v>71</v>
      </c>
      <c r="N420" s="7">
        <f t="shared" si="14"/>
        <v>419</v>
      </c>
      <c r="O420" s="6">
        <v>7</v>
      </c>
      <c r="P420" s="6" t="s">
        <v>72</v>
      </c>
      <c r="Q420" s="6" t="s">
        <v>2018</v>
      </c>
      <c r="R420" s="6"/>
      <c r="S420" s="6" t="s">
        <v>2019</v>
      </c>
      <c r="T420" s="6" t="s">
        <v>2019</v>
      </c>
      <c r="U420" s="50"/>
      <c r="V420" s="6"/>
      <c r="W420" s="52"/>
      <c r="X420" s="6"/>
      <c r="Y420" s="51" t="s">
        <v>77</v>
      </c>
      <c r="Z420" s="8" t="s">
        <v>77</v>
      </c>
      <c r="AA420" s="6" t="s">
        <v>2020</v>
      </c>
      <c r="AB420" s="6" t="s">
        <v>79</v>
      </c>
      <c r="AC420" s="6" t="s">
        <v>80</v>
      </c>
      <c r="AD420" s="6" t="s">
        <v>81</v>
      </c>
      <c r="AE420" s="6"/>
      <c r="AF420" s="6">
        <v>-3</v>
      </c>
      <c r="AG420" s="6" t="s">
        <v>1992</v>
      </c>
      <c r="AH420" s="6"/>
      <c r="AI420" s="6"/>
      <c r="AJ420" s="6"/>
      <c r="AK420" s="1"/>
      <c r="AL420"/>
      <c r="AM420" s="1">
        <v>1</v>
      </c>
      <c r="AN420" s="1" t="str">
        <f>VLOOKUP(S420,'breaks 2014'!$C$19:$H$317,3,FALSE)</f>
        <v>educ</v>
      </c>
      <c r="AO420" s="1"/>
      <c r="AP420" s="1"/>
      <c r="AQ420" s="6" t="s">
        <v>714</v>
      </c>
      <c r="AR420" s="6" t="s">
        <v>84</v>
      </c>
      <c r="AS420" s="6" t="s">
        <v>321</v>
      </c>
      <c r="AT420" s="6" t="s">
        <v>104</v>
      </c>
      <c r="AU420" s="6" t="s">
        <v>121</v>
      </c>
      <c r="AV420" s="6" t="s">
        <v>111</v>
      </c>
      <c r="AW420" s="6"/>
      <c r="AX420" s="6"/>
      <c r="AY420" s="6"/>
      <c r="BQ420" s="100"/>
    </row>
    <row r="421" spans="1:69" ht="11.25" customHeight="1" x14ac:dyDescent="0.2">
      <c r="A421" s="4" t="str">
        <f>LEFT(IndicatorsTable[[#This Row],[INDICATOR_CODE]],IF(ISERROR(FIND(".",IndicatorsTable[[#This Row],[INDICATOR_CODE]],6)),FIND(".",IndicatorsTable[[#This Row],[INDICATOR_CODE]]),FIND(".",IndicatorsTable[[#This Row],[INDICATOR_CODE]],6))-1)</f>
        <v>PA9.2</v>
      </c>
      <c r="B421" s="5" t="str">
        <f>RIGHT(IndicatorsTable[[#This Row],[INDICATOR_CODE]],LEN(IndicatorsTable[[#This Row],[INDICATOR_CODE]])-IF(ISERROR(FIND(".",IndicatorsTable[[#This Row],[INDICATOR_CODE]],6)),FIND(".",IndicatorsTable[[#This Row],[INDICATOR_CODE]]),FIND(".",IndicatorsTable[[#This Row],[INDICATOR_CODE]],6)))</f>
        <v>S4</v>
      </c>
      <c r="C421" s="5" t="str">
        <f>IF(LEFT(IndicatorsTable[[#This Row],[OS_NB_CODE]],1)="O","Overall",IF(LEFT(IndicatorsTable[[#This Row],[OS_NB_CODE]],1)="S","Subindicator",IF(IndicatorsTable[[#This Row],[IFMAIN]] ="Main","Main",IF(LEFT(IndicatorsTable[[#This Row],[OS_NB_CODE]],1)="C","Context",""))))</f>
        <v>Subindicator</v>
      </c>
      <c r="D421" s="6" t="s">
        <v>89</v>
      </c>
      <c r="E421" s="6" t="str">
        <f>IF(IndicatorsTable[[#This Row],[OS_NB_CODE]]="O1",VLOOKUP(IndicatorsTable[[#This Row],[POLICY_CODE]],Table7[#All],2,FALSE),"")</f>
        <v/>
      </c>
      <c r="F421" s="6" t="str">
        <f>IF(IndicatorsTable[[#This Row],[OS_NB_CODE]]="O1",VLOOKUP(IndicatorsTable[[#This Row],[POLICY_CODE]],Table7[#All],3,FALSE),"")</f>
        <v/>
      </c>
      <c r="G421" s="6" t="s">
        <v>2021</v>
      </c>
      <c r="H421" s="6"/>
      <c r="I421" s="6" t="str">
        <f>IndicatorsTable[[#This Row],[INDICATOR_CODE]]&amp;"."&amp;IndicatorsTable[[#This Row],[SUBPOLICY_CODE]]</f>
        <v>PA9.2.S4.</v>
      </c>
      <c r="J421" s="6"/>
      <c r="K421" s="6"/>
      <c r="L421" s="7">
        <f t="shared" si="13"/>
        <v>420</v>
      </c>
      <c r="M421" s="6" t="s">
        <v>71</v>
      </c>
      <c r="N421" s="7">
        <f t="shared" si="14"/>
        <v>420</v>
      </c>
      <c r="O421" s="6">
        <v>7</v>
      </c>
      <c r="P421" s="6" t="s">
        <v>72</v>
      </c>
      <c r="Q421" s="6" t="s">
        <v>2022</v>
      </c>
      <c r="R421" s="6"/>
      <c r="S421" s="6" t="s">
        <v>2023</v>
      </c>
      <c r="T421" s="6" t="s">
        <v>2023</v>
      </c>
      <c r="U421" s="50"/>
      <c r="V421" s="6"/>
      <c r="W421" s="52"/>
      <c r="X421" s="6"/>
      <c r="Y421" s="51" t="s">
        <v>77</v>
      </c>
      <c r="Z421" s="8" t="s">
        <v>77</v>
      </c>
      <c r="AA421" s="6" t="s">
        <v>1920</v>
      </c>
      <c r="AB421" s="6" t="s">
        <v>79</v>
      </c>
      <c r="AC421" s="6" t="s">
        <v>80</v>
      </c>
      <c r="AD421" s="6" t="s">
        <v>81</v>
      </c>
      <c r="AE421" s="6"/>
      <c r="AF421" s="6">
        <v>-3</v>
      </c>
      <c r="AG421" s="6" t="s">
        <v>1921</v>
      </c>
      <c r="AH421" s="6"/>
      <c r="AI421" s="6"/>
      <c r="AJ421" s="6"/>
      <c r="AK421" s="1"/>
      <c r="AL421"/>
      <c r="AM421" s="1">
        <v>2</v>
      </c>
      <c r="AN421" s="1">
        <f>VLOOKUP(S421,'breaks 2014'!$C$19:$H$317,3,FALSE)</f>
        <v>0</v>
      </c>
      <c r="AO421" s="1" t="s">
        <v>1060</v>
      </c>
      <c r="AP421" s="1" t="s">
        <v>1060</v>
      </c>
      <c r="AQ421" s="6" t="s">
        <v>2024</v>
      </c>
      <c r="AR421" s="6" t="s">
        <v>143</v>
      </c>
      <c r="AS421" s="6"/>
      <c r="AT421" s="6"/>
      <c r="AU421" s="6"/>
      <c r="AV421" s="6"/>
      <c r="AW421" s="6"/>
      <c r="AX421" s="6"/>
      <c r="AY421" s="6"/>
      <c r="BQ421" s="100"/>
    </row>
    <row r="422" spans="1:69" ht="11.25" customHeight="1" x14ac:dyDescent="0.2">
      <c r="A422" s="4" t="str">
        <f>LEFT(IndicatorsTable[[#This Row],[INDICATOR_CODE]],IF(ISERROR(FIND(".",IndicatorsTable[[#This Row],[INDICATOR_CODE]],6)),FIND(".",IndicatorsTable[[#This Row],[INDICATOR_CODE]]),FIND(".",IndicatorsTable[[#This Row],[INDICATOR_CODE]],6))-1)</f>
        <v>PA9.2</v>
      </c>
      <c r="B422" s="5" t="str">
        <f>RIGHT(IndicatorsTable[[#This Row],[INDICATOR_CODE]],LEN(IndicatorsTable[[#This Row],[INDICATOR_CODE]])-IF(ISERROR(FIND(".",IndicatorsTable[[#This Row],[INDICATOR_CODE]],6)),FIND(".",IndicatorsTable[[#This Row],[INDICATOR_CODE]]),FIND(".",IndicatorsTable[[#This Row],[INDICATOR_CODE]],6)))</f>
        <v>S5</v>
      </c>
      <c r="C422" s="5" t="str">
        <f>IF(LEFT(IndicatorsTable[[#This Row],[OS_NB_CODE]],1)="O","Overall",IF(LEFT(IndicatorsTable[[#This Row],[OS_NB_CODE]],1)="S","Subindicator",IF(IndicatorsTable[[#This Row],[IFMAIN]] ="Main","Main",IF(LEFT(IndicatorsTable[[#This Row],[OS_NB_CODE]],1)="C","Context",""))))</f>
        <v>Subindicator</v>
      </c>
      <c r="D422" s="6" t="s">
        <v>89</v>
      </c>
      <c r="E422" s="6" t="str">
        <f>IF(IndicatorsTable[[#This Row],[OS_NB_CODE]]="O1",VLOOKUP(IndicatorsTable[[#This Row],[POLICY_CODE]],Table7[#All],2,FALSE),"")</f>
        <v/>
      </c>
      <c r="F422" s="6" t="str">
        <f>IF(IndicatorsTable[[#This Row],[OS_NB_CODE]]="O1",VLOOKUP(IndicatorsTable[[#This Row],[POLICY_CODE]],Table7[#All],3,FALSE),"")</f>
        <v/>
      </c>
      <c r="G422" s="6" t="s">
        <v>2025</v>
      </c>
      <c r="H422" s="6"/>
      <c r="I422" s="6" t="str">
        <f>IndicatorsTable[[#This Row],[INDICATOR_CODE]]&amp;"."&amp;IndicatorsTable[[#This Row],[SUBPOLICY_CODE]]</f>
        <v>PA9.2.S5.</v>
      </c>
      <c r="J422" s="6"/>
      <c r="K422" s="6"/>
      <c r="L422" s="7">
        <f t="shared" si="13"/>
        <v>421</v>
      </c>
      <c r="M422" s="6" t="s">
        <v>71</v>
      </c>
      <c r="N422" s="7">
        <f t="shared" si="14"/>
        <v>421</v>
      </c>
      <c r="O422" s="6">
        <v>7</v>
      </c>
      <c r="P422" s="6" t="s">
        <v>72</v>
      </c>
      <c r="Q422" s="6" t="s">
        <v>2026</v>
      </c>
      <c r="R422" s="6"/>
      <c r="S422" s="6" t="s">
        <v>2027</v>
      </c>
      <c r="T422" s="6" t="s">
        <v>2027</v>
      </c>
      <c r="U422" s="50"/>
      <c r="V422" s="6"/>
      <c r="W422" s="52"/>
      <c r="X422" s="6"/>
      <c r="Y422" s="51" t="s">
        <v>77</v>
      </c>
      <c r="Z422" s="8" t="s">
        <v>77</v>
      </c>
      <c r="AA422" s="6" t="s">
        <v>2028</v>
      </c>
      <c r="AB422" s="6" t="s">
        <v>79</v>
      </c>
      <c r="AC422" s="6" t="s">
        <v>80</v>
      </c>
      <c r="AD422" s="6" t="s">
        <v>81</v>
      </c>
      <c r="AE422" s="6"/>
      <c r="AF422" s="6">
        <v>-3</v>
      </c>
      <c r="AG422" s="6" t="s">
        <v>1992</v>
      </c>
      <c r="AH422" s="6"/>
      <c r="AI422" s="6"/>
      <c r="AJ422" s="6"/>
      <c r="AK422" s="1"/>
      <c r="AL422"/>
      <c r="AM422" s="1">
        <v>1</v>
      </c>
      <c r="AN422" s="1" t="str">
        <f>VLOOKUP(S422,'breaks 2014'!$C$19:$H$317,3,FALSE)</f>
        <v>educ</v>
      </c>
      <c r="AO422" s="1"/>
      <c r="AP422" s="1"/>
      <c r="AQ422" s="6" t="s">
        <v>714</v>
      </c>
      <c r="AR422" s="6" t="s">
        <v>84</v>
      </c>
      <c r="AS422" s="6" t="s">
        <v>485</v>
      </c>
      <c r="AT422" s="6" t="s">
        <v>85</v>
      </c>
      <c r="AU422" s="6" t="s">
        <v>121</v>
      </c>
      <c r="AV422" s="6" t="s">
        <v>444</v>
      </c>
      <c r="AW422" s="6"/>
      <c r="AX422" s="6"/>
      <c r="AY422" s="6"/>
      <c r="BQ422" s="100"/>
    </row>
    <row r="423" spans="1:69" ht="11.25" customHeight="1" x14ac:dyDescent="0.2">
      <c r="A423" s="4" t="str">
        <f>LEFT(IndicatorsTable[[#This Row],[INDICATOR_CODE]],IF(ISERROR(FIND(".",IndicatorsTable[[#This Row],[INDICATOR_CODE]],6)),FIND(".",IndicatorsTable[[#This Row],[INDICATOR_CODE]]),FIND(".",IndicatorsTable[[#This Row],[INDICATOR_CODE]],6))-1)</f>
        <v>PA9.2</v>
      </c>
      <c r="B423" s="5" t="str">
        <f>RIGHT(IndicatorsTable[[#This Row],[INDICATOR_CODE]],LEN(IndicatorsTable[[#This Row],[INDICATOR_CODE]])-IF(ISERROR(FIND(".",IndicatorsTable[[#This Row],[INDICATOR_CODE]],6)),FIND(".",IndicatorsTable[[#This Row],[INDICATOR_CODE]]),FIND(".",IndicatorsTable[[#This Row],[INDICATOR_CODE]],6)))</f>
        <v>S6</v>
      </c>
      <c r="C423" s="5" t="str">
        <f>IF(LEFT(IndicatorsTable[[#This Row],[OS_NB_CODE]],1)="O","Overall",IF(LEFT(IndicatorsTable[[#This Row],[OS_NB_CODE]],1)="S","Subindicator",IF(IndicatorsTable[[#This Row],[IFMAIN]] ="Main","Main",IF(LEFT(IndicatorsTable[[#This Row],[OS_NB_CODE]],1)="C","Context",""))))</f>
        <v>Subindicator</v>
      </c>
      <c r="D423" s="6" t="s">
        <v>89</v>
      </c>
      <c r="E423" s="6" t="str">
        <f>IF(IndicatorsTable[[#This Row],[OS_NB_CODE]]="O1",VLOOKUP(IndicatorsTable[[#This Row],[POLICY_CODE]],Table7[#All],2,FALSE),"")</f>
        <v/>
      </c>
      <c r="F423" s="6" t="str">
        <f>IF(IndicatorsTable[[#This Row],[OS_NB_CODE]]="O1",VLOOKUP(IndicatorsTable[[#This Row],[POLICY_CODE]],Table7[#All],3,FALSE),"")</f>
        <v/>
      </c>
      <c r="G423" s="6" t="s">
        <v>2029</v>
      </c>
      <c r="H423" s="6"/>
      <c r="I423" s="6" t="str">
        <f>IndicatorsTable[[#This Row],[INDICATOR_CODE]]&amp;"."&amp;IndicatorsTable[[#This Row],[SUBPOLICY_CODE]]</f>
        <v>PA9.2.S6.</v>
      </c>
      <c r="J423" s="6"/>
      <c r="K423" s="6"/>
      <c r="L423" s="7">
        <f t="shared" si="13"/>
        <v>422</v>
      </c>
      <c r="M423" s="6"/>
      <c r="N423" s="7">
        <f t="shared" si="14"/>
        <v>422</v>
      </c>
      <c r="O423" s="6">
        <v>7</v>
      </c>
      <c r="P423" s="6"/>
      <c r="Q423" s="6" t="s">
        <v>2030</v>
      </c>
      <c r="R423" s="6"/>
      <c r="S423" s="6" t="s">
        <v>2030</v>
      </c>
      <c r="T423" s="6" t="s">
        <v>2030</v>
      </c>
      <c r="U423" s="50"/>
      <c r="V423" s="6"/>
      <c r="W423" s="52"/>
      <c r="X423" s="6"/>
      <c r="Y423" s="51" t="s">
        <v>232</v>
      </c>
      <c r="Z423" s="8" t="s">
        <v>77</v>
      </c>
      <c r="AA423" s="51" t="s">
        <v>2000</v>
      </c>
      <c r="AB423" s="6" t="s">
        <v>79</v>
      </c>
      <c r="AC423" s="6" t="s">
        <v>80</v>
      </c>
      <c r="AD423" s="6" t="s">
        <v>81</v>
      </c>
      <c r="AE423" s="6"/>
      <c r="AF423" s="6">
        <v>-3</v>
      </c>
      <c r="AG423" s="6"/>
      <c r="AH423" s="6"/>
      <c r="AI423" s="6"/>
      <c r="AJ423" s="6"/>
      <c r="AK423" s="1"/>
      <c r="AL423"/>
      <c r="AM423" s="1">
        <v>1</v>
      </c>
      <c r="AN423" s="1" t="e">
        <f>VLOOKUP(S423,'breaks 2014'!$C$19:$H$317,3,FALSE)</f>
        <v>#N/A</v>
      </c>
      <c r="AO423" s="1"/>
      <c r="AP423" s="1"/>
      <c r="AQ423" s="6"/>
      <c r="AR423" s="6"/>
      <c r="AS423" s="6"/>
      <c r="AT423" s="6"/>
      <c r="AU423" s="6"/>
      <c r="AV423" s="6"/>
      <c r="AW423" s="6"/>
      <c r="AX423" s="6"/>
      <c r="AY423" s="6"/>
      <c r="BQ423" s="100"/>
    </row>
    <row r="424" spans="1:69" ht="11.25" customHeight="1" x14ac:dyDescent="0.2">
      <c r="A424" s="4" t="str">
        <f>LEFT(IndicatorsTable[[#This Row],[INDICATOR_CODE]],IF(ISERROR(FIND(".",IndicatorsTable[[#This Row],[INDICATOR_CODE]],6)),FIND(".",IndicatorsTable[[#This Row],[INDICATOR_CODE]]),FIND(".",IndicatorsTable[[#This Row],[INDICATOR_CODE]],6))-1)</f>
        <v>PA9.2</v>
      </c>
      <c r="B424" s="5" t="str">
        <f>RIGHT(IndicatorsTable[[#This Row],[INDICATOR_CODE]],LEN(IndicatorsTable[[#This Row],[INDICATOR_CODE]])-IF(ISERROR(FIND(".",IndicatorsTable[[#This Row],[INDICATOR_CODE]],6)),FIND(".",IndicatorsTable[[#This Row],[INDICATOR_CODE]]),FIND(".",IndicatorsTable[[#This Row],[INDICATOR_CODE]],6)))</f>
        <v>C0</v>
      </c>
      <c r="C424" s="5" t="str">
        <f>IF(LEFT(IndicatorsTable[[#This Row],[OS_NB_CODE]],1)="O","Overall",IF(LEFT(IndicatorsTable[[#This Row],[OS_NB_CODE]],1)="S","Subindicator",IF(IndicatorsTable[[#This Row],[IFMAIN]] ="Main","Main",IF(LEFT(IndicatorsTable[[#This Row],[OS_NB_CODE]],1)="C","Context",""))))</f>
        <v>Context</v>
      </c>
      <c r="D424" s="6" t="s">
        <v>89</v>
      </c>
      <c r="E424" s="6" t="str">
        <f>IF(IndicatorsTable[[#This Row],[OS_NB_CODE]]="O1",VLOOKUP(IndicatorsTable[[#This Row],[POLICY_CODE]],Table7[#All],2,FALSE),"")</f>
        <v/>
      </c>
      <c r="F424" s="6" t="str">
        <f>IF(IndicatorsTable[[#This Row],[OS_NB_CODE]]="O1",VLOOKUP(IndicatorsTable[[#This Row],[POLICY_CODE]],Table7[#All],3,FALSE),"")</f>
        <v/>
      </c>
      <c r="G424" s="6" t="s">
        <v>2031</v>
      </c>
      <c r="H424" s="6"/>
      <c r="I424" s="6" t="str">
        <f>IndicatorsTable[[#This Row],[INDICATOR_CODE]]&amp;"."&amp;IndicatorsTable[[#This Row],[SUBPOLICY_CODE]]</f>
        <v>PA9.2.C0.</v>
      </c>
      <c r="J424" s="6"/>
      <c r="K424" s="6"/>
      <c r="L424" s="7">
        <f t="shared" si="13"/>
        <v>423</v>
      </c>
      <c r="M424" s="6"/>
      <c r="N424" s="7">
        <f t="shared" si="14"/>
        <v>423</v>
      </c>
      <c r="O424" s="6">
        <v>7</v>
      </c>
      <c r="P424" s="6"/>
      <c r="Q424" s="6" t="s">
        <v>2032</v>
      </c>
      <c r="R424" s="6" t="s">
        <v>1713</v>
      </c>
      <c r="S424" s="6" t="s">
        <v>1714</v>
      </c>
      <c r="T424" s="6" t="s">
        <v>1715</v>
      </c>
      <c r="U424" s="50" t="s">
        <v>1716</v>
      </c>
      <c r="V424" s="6"/>
      <c r="W424" s="52"/>
      <c r="X424" s="6"/>
      <c r="Y424" s="51" t="s">
        <v>77</v>
      </c>
      <c r="Z424" s="8" t="s">
        <v>77</v>
      </c>
      <c r="AA424" s="6" t="s">
        <v>443</v>
      </c>
      <c r="AB424" s="6" t="s">
        <v>79</v>
      </c>
      <c r="AC424" s="6" t="s">
        <v>80</v>
      </c>
      <c r="AD424" s="6" t="s">
        <v>81</v>
      </c>
      <c r="AE424" s="6"/>
      <c r="AF424" s="6">
        <v>-3</v>
      </c>
      <c r="AG424" s="6" t="s">
        <v>1992</v>
      </c>
      <c r="AH424" s="6"/>
      <c r="AI424" s="6"/>
      <c r="AJ424" s="6"/>
      <c r="AK424" s="1"/>
      <c r="AL424"/>
      <c r="AM424" s="1">
        <v>1</v>
      </c>
      <c r="AN424" s="1" t="str">
        <f>VLOOKUP(S424,'breaks 2014'!$C$19:$H$317,3,FALSE)</f>
        <v>educ</v>
      </c>
      <c r="AO424" s="1"/>
      <c r="AP424" s="1"/>
      <c r="AQ424" s="6" t="s">
        <v>714</v>
      </c>
      <c r="AR424" s="6" t="s">
        <v>84</v>
      </c>
      <c r="AS424" s="6" t="s">
        <v>321</v>
      </c>
      <c r="AT424" s="6" t="s">
        <v>85</v>
      </c>
      <c r="AU424" s="6" t="s">
        <v>121</v>
      </c>
      <c r="AV424" s="6" t="s">
        <v>444</v>
      </c>
      <c r="AW424" s="6"/>
      <c r="AX424" s="6"/>
      <c r="AY424" s="6"/>
      <c r="BQ424" s="100"/>
    </row>
    <row r="425" spans="1:69" ht="11.25" customHeight="1" x14ac:dyDescent="0.2">
      <c r="A425" s="4" t="str">
        <f>LEFT(IndicatorsTable[[#This Row],[INDICATOR_CODE]],IF(ISERROR(FIND(".",IndicatorsTable[[#This Row],[INDICATOR_CODE]],6)),FIND(".",IndicatorsTable[[#This Row],[INDICATOR_CODE]]),FIND(".",IndicatorsTable[[#This Row],[INDICATOR_CODE]],6))-1)</f>
        <v>PA9.2</v>
      </c>
      <c r="B425" s="5" t="str">
        <f>RIGHT(IndicatorsTable[[#This Row],[INDICATOR_CODE]],LEN(IndicatorsTable[[#This Row],[INDICATOR_CODE]])-IF(ISERROR(FIND(".",IndicatorsTable[[#This Row],[INDICATOR_CODE]],6)),FIND(".",IndicatorsTable[[#This Row],[INDICATOR_CODE]]),FIND(".",IndicatorsTable[[#This Row],[INDICATOR_CODE]],6)))</f>
        <v>C1</v>
      </c>
      <c r="C425" s="5" t="str">
        <f>IF(LEFT(IndicatorsTable[[#This Row],[OS_NB_CODE]],1)="O","Overall",IF(LEFT(IndicatorsTable[[#This Row],[OS_NB_CODE]],1)="S","Subindicator",IF(IndicatorsTable[[#This Row],[IFMAIN]] ="Main","Main",IF(LEFT(IndicatorsTable[[#This Row],[OS_NB_CODE]],1)="C","Context",""))))</f>
        <v>Context</v>
      </c>
      <c r="D425" s="6" t="s">
        <v>89</v>
      </c>
      <c r="E425" s="6" t="str">
        <f>IF(IndicatorsTable[[#This Row],[OS_NB_CODE]]="O1",VLOOKUP(IndicatorsTable[[#This Row],[POLICY_CODE]],Table7[#All],2,FALSE),"")</f>
        <v/>
      </c>
      <c r="F425" s="6" t="str">
        <f>IF(IndicatorsTable[[#This Row],[OS_NB_CODE]]="O1",VLOOKUP(IndicatorsTable[[#This Row],[POLICY_CODE]],Table7[#All],3,FALSE),"")</f>
        <v/>
      </c>
      <c r="G425" s="6" t="s">
        <v>2033</v>
      </c>
      <c r="H425" s="6" t="s">
        <v>2034</v>
      </c>
      <c r="I425" s="6" t="str">
        <f>IndicatorsTable[[#This Row],[INDICATOR_CODE]]&amp;"."&amp;IndicatorsTable[[#This Row],[SUBPOLICY_CODE]]</f>
        <v>PA9.2.C1.HIGH.M</v>
      </c>
      <c r="J425" s="6"/>
      <c r="K425" s="6"/>
      <c r="L425" s="7">
        <f t="shared" si="13"/>
        <v>424</v>
      </c>
      <c r="M425" s="6" t="s">
        <v>71</v>
      </c>
      <c r="N425" s="7">
        <f t="shared" si="14"/>
        <v>424</v>
      </c>
      <c r="O425" s="6">
        <v>7</v>
      </c>
      <c r="P425" s="6" t="s">
        <v>72</v>
      </c>
      <c r="Q425" s="6" t="s">
        <v>2035</v>
      </c>
      <c r="R425" s="6"/>
      <c r="S425" s="6" t="s">
        <v>2036</v>
      </c>
      <c r="T425" s="6" t="s">
        <v>2037</v>
      </c>
      <c r="U425" s="50"/>
      <c r="V425" s="6"/>
      <c r="W425" s="52"/>
      <c r="X425" s="6"/>
      <c r="Y425" s="6" t="s">
        <v>77</v>
      </c>
      <c r="Z425" s="8" t="s">
        <v>232</v>
      </c>
      <c r="AA425" s="6" t="s">
        <v>2038</v>
      </c>
      <c r="AB425" s="6" t="s">
        <v>79</v>
      </c>
      <c r="AC425" s="6" t="s">
        <v>80</v>
      </c>
      <c r="AD425" s="6" t="s">
        <v>81</v>
      </c>
      <c r="AE425" s="6"/>
      <c r="AF425" s="6"/>
      <c r="AG425" s="6" t="s">
        <v>82</v>
      </c>
      <c r="AH425" s="6"/>
      <c r="AI425" s="6"/>
      <c r="AJ425" s="6"/>
      <c r="AK425" s="1"/>
      <c r="AL425"/>
      <c r="AM425" s="1">
        <v>1</v>
      </c>
      <c r="AN425" s="1" t="str">
        <f>VLOOKUP(S425,'breaks 2014'!$C$19:$H$317,3,FALSE)</f>
        <v>educ</v>
      </c>
      <c r="AO425" s="1"/>
      <c r="AP425" s="1"/>
      <c r="AQ425" s="6" t="s">
        <v>3219</v>
      </c>
      <c r="AR425" s="6" t="s">
        <v>84</v>
      </c>
      <c r="AS425" s="6" t="s">
        <v>98</v>
      </c>
      <c r="AT425" s="6" t="s">
        <v>1994</v>
      </c>
      <c r="AU425" s="6" t="s">
        <v>121</v>
      </c>
      <c r="AV425" s="6" t="s">
        <v>321</v>
      </c>
      <c r="AW425" s="6"/>
      <c r="AX425" s="6"/>
      <c r="AY425" s="6"/>
      <c r="BQ425" s="100"/>
    </row>
    <row r="426" spans="1:69" ht="11.25" customHeight="1" x14ac:dyDescent="0.2">
      <c r="A426" s="4" t="str">
        <f>LEFT(IndicatorsTable[[#This Row],[INDICATOR_CODE]],IF(ISERROR(FIND(".",IndicatorsTable[[#This Row],[INDICATOR_CODE]],6)),FIND(".",IndicatorsTable[[#This Row],[INDICATOR_CODE]]),FIND(".",IndicatorsTable[[#This Row],[INDICATOR_CODE]],6))-1)</f>
        <v>PA9.2</v>
      </c>
      <c r="B426" s="5" t="str">
        <f>RIGHT(IndicatorsTable[[#This Row],[INDICATOR_CODE]],LEN(IndicatorsTable[[#This Row],[INDICATOR_CODE]])-IF(ISERROR(FIND(".",IndicatorsTable[[#This Row],[INDICATOR_CODE]],6)),FIND(".",IndicatorsTable[[#This Row],[INDICATOR_CODE]]),FIND(".",IndicatorsTable[[#This Row],[INDICATOR_CODE]],6)))</f>
        <v>C1</v>
      </c>
      <c r="C426" s="5" t="str">
        <f>IF(LEFT(IndicatorsTable[[#This Row],[OS_NB_CODE]],1)="O","Overall",IF(LEFT(IndicatorsTable[[#This Row],[OS_NB_CODE]],1)="S","Subindicator",IF(IndicatorsTable[[#This Row],[IFMAIN]] ="Main","Main",IF(LEFT(IndicatorsTable[[#This Row],[OS_NB_CODE]],1)="C","Context",""))))</f>
        <v>Context</v>
      </c>
      <c r="D426" s="6" t="s">
        <v>89</v>
      </c>
      <c r="E426" s="6" t="str">
        <f>IF(IndicatorsTable[[#This Row],[OS_NB_CODE]]="O1",VLOOKUP(IndicatorsTable[[#This Row],[POLICY_CODE]],Table7[#All],2,FALSE),"")</f>
        <v/>
      </c>
      <c r="F426" s="6" t="str">
        <f>IF(IndicatorsTable[[#This Row],[OS_NB_CODE]]="O1",VLOOKUP(IndicatorsTable[[#This Row],[POLICY_CODE]],Table7[#All],3,FALSE),"")</f>
        <v/>
      </c>
      <c r="G426" s="6" t="s">
        <v>2033</v>
      </c>
      <c r="H426" s="6" t="s">
        <v>2039</v>
      </c>
      <c r="I426" s="6" t="str">
        <f>IndicatorsTable[[#This Row],[INDICATOR_CODE]]&amp;"."&amp;IndicatorsTable[[#This Row],[SUBPOLICY_CODE]]</f>
        <v>PA9.2.C1.HIGH.F</v>
      </c>
      <c r="J426" s="6"/>
      <c r="K426" s="6"/>
      <c r="L426" s="7">
        <f t="shared" si="13"/>
        <v>425</v>
      </c>
      <c r="M426" s="6" t="s">
        <v>71</v>
      </c>
      <c r="N426" s="7">
        <f t="shared" si="14"/>
        <v>425</v>
      </c>
      <c r="O426" s="6">
        <v>7</v>
      </c>
      <c r="P426" s="6" t="s">
        <v>72</v>
      </c>
      <c r="Q426" s="6" t="s">
        <v>2040</v>
      </c>
      <c r="R426" s="6"/>
      <c r="S426" s="6" t="s">
        <v>2041</v>
      </c>
      <c r="T426" s="6" t="s">
        <v>2042</v>
      </c>
      <c r="U426" s="50"/>
      <c r="V426" s="6"/>
      <c r="W426" s="52"/>
      <c r="X426" s="6"/>
      <c r="Y426" s="6" t="s">
        <v>77</v>
      </c>
      <c r="Z426" s="8" t="s">
        <v>232</v>
      </c>
      <c r="AA426" s="6" t="s">
        <v>2043</v>
      </c>
      <c r="AB426" s="6" t="s">
        <v>79</v>
      </c>
      <c r="AC426" s="6" t="s">
        <v>80</v>
      </c>
      <c r="AD426" s="6" t="s">
        <v>81</v>
      </c>
      <c r="AE426" s="6"/>
      <c r="AF426" s="6"/>
      <c r="AG426" s="6" t="s">
        <v>82</v>
      </c>
      <c r="AH426" s="6"/>
      <c r="AI426" s="6"/>
      <c r="AJ426" s="6"/>
      <c r="AK426" s="1"/>
      <c r="AL426"/>
      <c r="AM426" s="1">
        <v>1</v>
      </c>
      <c r="AN426" s="1" t="str">
        <f>VLOOKUP(S426,'breaks 2014'!$C$19:$H$317,3,FALSE)</f>
        <v>educ</v>
      </c>
      <c r="AO426" s="1"/>
      <c r="AP426" s="1"/>
      <c r="AQ426" s="6" t="s">
        <v>3219</v>
      </c>
      <c r="AR426" s="6" t="s">
        <v>84</v>
      </c>
      <c r="AS426" s="6" t="s">
        <v>104</v>
      </c>
      <c r="AT426" s="6" t="s">
        <v>1994</v>
      </c>
      <c r="AU426" s="6" t="s">
        <v>121</v>
      </c>
      <c r="AV426" s="6" t="s">
        <v>321</v>
      </c>
      <c r="AW426" s="6"/>
      <c r="AX426" s="6"/>
      <c r="AY426" s="6"/>
      <c r="BQ426" s="100"/>
    </row>
    <row r="427" spans="1:69" ht="11.25" customHeight="1" x14ac:dyDescent="0.2">
      <c r="A427" s="4" t="str">
        <f>LEFT(IndicatorsTable[[#This Row],[INDICATOR_CODE]],IF(ISERROR(FIND(".",IndicatorsTable[[#This Row],[INDICATOR_CODE]],6)),FIND(".",IndicatorsTable[[#This Row],[INDICATOR_CODE]]),FIND(".",IndicatorsTable[[#This Row],[INDICATOR_CODE]],6))-1)</f>
        <v>PA9.2</v>
      </c>
      <c r="B427" s="5" t="str">
        <f>RIGHT(IndicatorsTable[[#This Row],[INDICATOR_CODE]],LEN(IndicatorsTable[[#This Row],[INDICATOR_CODE]])-IF(ISERROR(FIND(".",IndicatorsTable[[#This Row],[INDICATOR_CODE]],6)),FIND(".",IndicatorsTable[[#This Row],[INDICATOR_CODE]]),FIND(".",IndicatorsTable[[#This Row],[INDICATOR_CODE]],6)))</f>
        <v>C1</v>
      </c>
      <c r="C427" s="5" t="str">
        <f>IF(LEFT(IndicatorsTable[[#This Row],[OS_NB_CODE]],1)="O","Overall",IF(LEFT(IndicatorsTable[[#This Row],[OS_NB_CODE]],1)="S","Subindicator",IF(IndicatorsTable[[#This Row],[IFMAIN]] ="Main","Main",IF(LEFT(IndicatorsTable[[#This Row],[OS_NB_CODE]],1)="C","Context",""))))</f>
        <v>Context</v>
      </c>
      <c r="D427" s="6" t="s">
        <v>89</v>
      </c>
      <c r="E427" s="6" t="str">
        <f>IF(IndicatorsTable[[#This Row],[OS_NB_CODE]]="O1",VLOOKUP(IndicatorsTable[[#This Row],[POLICY_CODE]],Table7[#All],2,FALSE),"")</f>
        <v/>
      </c>
      <c r="F427" s="6" t="str">
        <f>IF(IndicatorsTable[[#This Row],[OS_NB_CODE]]="O1",VLOOKUP(IndicatorsTable[[#This Row],[POLICY_CODE]],Table7[#All],3,FALSE),"")</f>
        <v/>
      </c>
      <c r="G427" s="6" t="s">
        <v>2033</v>
      </c>
      <c r="H427" s="6" t="s">
        <v>293</v>
      </c>
      <c r="I427" s="6" t="str">
        <f>IndicatorsTable[[#This Row],[INDICATOR_CODE]]&amp;"."&amp;IndicatorsTable[[#This Row],[SUBPOLICY_CODE]]</f>
        <v>PA9.2.C1.NAT</v>
      </c>
      <c r="J427" s="6"/>
      <c r="K427" s="6"/>
      <c r="L427" s="7">
        <f t="shared" si="13"/>
        <v>426</v>
      </c>
      <c r="M427" s="6" t="s">
        <v>71</v>
      </c>
      <c r="N427" s="7">
        <f t="shared" si="14"/>
        <v>426</v>
      </c>
      <c r="O427" s="6">
        <v>7</v>
      </c>
      <c r="P427" s="6" t="s">
        <v>72</v>
      </c>
      <c r="Q427" s="6" t="s">
        <v>2044</v>
      </c>
      <c r="R427" s="6"/>
      <c r="S427" s="6" t="s">
        <v>2044</v>
      </c>
      <c r="T427" s="6" t="s">
        <v>2044</v>
      </c>
      <c r="U427" s="50"/>
      <c r="V427" s="6"/>
      <c r="W427" s="52"/>
      <c r="X427" s="6"/>
      <c r="Y427" s="6" t="s">
        <v>77</v>
      </c>
      <c r="Z427" s="8" t="s">
        <v>232</v>
      </c>
      <c r="AA427" s="6" t="s">
        <v>367</v>
      </c>
      <c r="AB427" s="6" t="s">
        <v>79</v>
      </c>
      <c r="AC427" s="6" t="s">
        <v>80</v>
      </c>
      <c r="AD427" s="6" t="s">
        <v>81</v>
      </c>
      <c r="AE427" s="6"/>
      <c r="AF427" s="6"/>
      <c r="AG427" s="6" t="s">
        <v>82</v>
      </c>
      <c r="AH427" s="6"/>
      <c r="AI427" s="6"/>
      <c r="AJ427" s="6"/>
      <c r="AK427" s="1"/>
      <c r="AL427"/>
      <c r="AM427" s="1">
        <v>1</v>
      </c>
      <c r="AN427" s="1" t="e">
        <f>VLOOKUP(S427,'breaks 2014'!$C$19:$H$317,3,FALSE)</f>
        <v>#N/A</v>
      </c>
      <c r="AO427" s="1" t="s">
        <v>1060</v>
      </c>
      <c r="AP427" s="1"/>
      <c r="AQ427" s="6" t="s">
        <v>2045</v>
      </c>
      <c r="AR427" s="6" t="s">
        <v>84</v>
      </c>
      <c r="AS427" s="6" t="s">
        <v>321</v>
      </c>
      <c r="AT427" s="6" t="s">
        <v>85</v>
      </c>
      <c r="AU427" s="6" t="s">
        <v>121</v>
      </c>
      <c r="AV427" s="6" t="s">
        <v>297</v>
      </c>
      <c r="AW427" s="6" t="s">
        <v>1994</v>
      </c>
      <c r="AX427" s="6"/>
      <c r="AY427" s="6"/>
      <c r="BQ427" s="100"/>
    </row>
    <row r="428" spans="1:69" ht="11.25" customHeight="1" x14ac:dyDescent="0.2">
      <c r="A428" s="4" t="str">
        <f>LEFT(IndicatorsTable[[#This Row],[INDICATOR_CODE]],IF(ISERROR(FIND(".",IndicatorsTable[[#This Row],[INDICATOR_CODE]],6)),FIND(".",IndicatorsTable[[#This Row],[INDICATOR_CODE]]),FIND(".",IndicatorsTable[[#This Row],[INDICATOR_CODE]],6))-1)</f>
        <v>PA9.2</v>
      </c>
      <c r="B428" s="5" t="str">
        <f>RIGHT(IndicatorsTable[[#This Row],[INDICATOR_CODE]],LEN(IndicatorsTable[[#This Row],[INDICATOR_CODE]])-IF(ISERROR(FIND(".",IndicatorsTable[[#This Row],[INDICATOR_CODE]],6)),FIND(".",IndicatorsTable[[#This Row],[INDICATOR_CODE]]),FIND(".",IndicatorsTable[[#This Row],[INDICATOR_CODE]],6)))</f>
        <v>C1</v>
      </c>
      <c r="C428" s="5" t="str">
        <f>IF(LEFT(IndicatorsTable[[#This Row],[OS_NB_CODE]],1)="O","Overall",IF(LEFT(IndicatorsTable[[#This Row],[OS_NB_CODE]],1)="S","Subindicator",IF(IndicatorsTable[[#This Row],[IFMAIN]] ="Main","Main",IF(LEFT(IndicatorsTable[[#This Row],[OS_NB_CODE]],1)="C","Context",""))))</f>
        <v>Context</v>
      </c>
      <c r="D428" s="6" t="s">
        <v>89</v>
      </c>
      <c r="E428" s="6" t="str">
        <f>IF(IndicatorsTable[[#This Row],[OS_NB_CODE]]="O1",VLOOKUP(IndicatorsTable[[#This Row],[POLICY_CODE]],Table7[#All],2,FALSE),"")</f>
        <v/>
      </c>
      <c r="F428" s="6" t="str">
        <f>IF(IndicatorsTable[[#This Row],[OS_NB_CODE]]="O1",VLOOKUP(IndicatorsTable[[#This Row],[POLICY_CODE]],Table7[#All],3,FALSE),"")</f>
        <v/>
      </c>
      <c r="G428" s="6" t="s">
        <v>2033</v>
      </c>
      <c r="H428" s="6" t="s">
        <v>298</v>
      </c>
      <c r="I428" s="6" t="str">
        <f>IndicatorsTable[[#This Row],[INDICATOR_CODE]]&amp;"."&amp;IndicatorsTable[[#This Row],[SUBPOLICY_CODE]]</f>
        <v>PA9.2.C1.EU27_2020</v>
      </c>
      <c r="J428" s="6"/>
      <c r="K428" s="6"/>
      <c r="L428" s="7">
        <f t="shared" si="13"/>
        <v>427</v>
      </c>
      <c r="M428" s="6" t="s">
        <v>71</v>
      </c>
      <c r="N428" s="7">
        <f t="shared" si="14"/>
        <v>427</v>
      </c>
      <c r="O428" s="6">
        <v>7</v>
      </c>
      <c r="P428" s="6" t="s">
        <v>72</v>
      </c>
      <c r="Q428" s="6" t="s">
        <v>2046</v>
      </c>
      <c r="R428" s="6"/>
      <c r="S428" s="6" t="s">
        <v>2046</v>
      </c>
      <c r="T428" s="6" t="s">
        <v>2046</v>
      </c>
      <c r="U428" s="50"/>
      <c r="V428" s="6"/>
      <c r="W428" s="52"/>
      <c r="X428" s="6"/>
      <c r="Y428" s="6" t="s">
        <v>77</v>
      </c>
      <c r="Z428" s="8" t="s">
        <v>232</v>
      </c>
      <c r="AA428" s="6" t="s">
        <v>2047</v>
      </c>
      <c r="AB428" s="6" t="s">
        <v>79</v>
      </c>
      <c r="AC428" s="6" t="s">
        <v>80</v>
      </c>
      <c r="AD428" s="6" t="s">
        <v>81</v>
      </c>
      <c r="AE428" s="6"/>
      <c r="AF428" s="6"/>
      <c r="AG428" s="6" t="s">
        <v>82</v>
      </c>
      <c r="AH428" s="6"/>
      <c r="AI428" s="6"/>
      <c r="AJ428" s="6"/>
      <c r="AK428" s="1"/>
      <c r="AL428"/>
      <c r="AM428" s="1">
        <v>1</v>
      </c>
      <c r="AN428" s="1" t="e">
        <f>VLOOKUP(S428,'breaks 2014'!$C$19:$H$317,3,FALSE)</f>
        <v>#N/A</v>
      </c>
      <c r="AO428" s="1" t="s">
        <v>1060</v>
      </c>
      <c r="AP428" s="1"/>
      <c r="AQ428" s="6" t="s">
        <v>2045</v>
      </c>
      <c r="AR428" s="6" t="s">
        <v>84</v>
      </c>
      <c r="AS428" s="6" t="s">
        <v>321</v>
      </c>
      <c r="AT428" s="6" t="s">
        <v>85</v>
      </c>
      <c r="AU428" s="6" t="s">
        <v>121</v>
      </c>
      <c r="AV428" s="6" t="s">
        <v>302</v>
      </c>
      <c r="AW428" s="6" t="s">
        <v>1994</v>
      </c>
      <c r="AX428" s="6"/>
      <c r="AY428" s="6"/>
      <c r="BQ428" s="100"/>
    </row>
    <row r="429" spans="1:69" ht="11.25" customHeight="1" x14ac:dyDescent="0.2">
      <c r="A429" s="4" t="str">
        <f>LEFT(IndicatorsTable[[#This Row],[INDICATOR_CODE]],IF(ISERROR(FIND(".",IndicatorsTable[[#This Row],[INDICATOR_CODE]],6)),FIND(".",IndicatorsTable[[#This Row],[INDICATOR_CODE]]),FIND(".",IndicatorsTable[[#This Row],[INDICATOR_CODE]],6))-1)</f>
        <v>PA9.2</v>
      </c>
      <c r="B429" s="5" t="str">
        <f>RIGHT(IndicatorsTable[[#This Row],[INDICATOR_CODE]],LEN(IndicatorsTable[[#This Row],[INDICATOR_CODE]])-IF(ISERROR(FIND(".",IndicatorsTable[[#This Row],[INDICATOR_CODE]],6)),FIND(".",IndicatorsTable[[#This Row],[INDICATOR_CODE]]),FIND(".",IndicatorsTable[[#This Row],[INDICATOR_CODE]],6)))</f>
        <v>C1</v>
      </c>
      <c r="C429" s="5" t="str">
        <f>IF(LEFT(IndicatorsTable[[#This Row],[OS_NB_CODE]],1)="O","Overall",IF(LEFT(IndicatorsTable[[#This Row],[OS_NB_CODE]],1)="S","Subindicator",IF(IndicatorsTable[[#This Row],[IFMAIN]] ="Main","Main",IF(LEFT(IndicatorsTable[[#This Row],[OS_NB_CODE]],1)="C","Context",""))))</f>
        <v>Context</v>
      </c>
      <c r="D429" s="6" t="s">
        <v>89</v>
      </c>
      <c r="E429" s="6" t="str">
        <f>IF(IndicatorsTable[[#This Row],[OS_NB_CODE]]="O1",VLOOKUP(IndicatorsTable[[#This Row],[POLICY_CODE]],Table7[#All],2,FALSE),"")</f>
        <v/>
      </c>
      <c r="F429" s="6" t="str">
        <f>IF(IndicatorsTable[[#This Row],[OS_NB_CODE]]="O1",VLOOKUP(IndicatorsTable[[#This Row],[POLICY_CODE]],Table7[#All],3,FALSE),"")</f>
        <v/>
      </c>
      <c r="G429" s="6" t="s">
        <v>2033</v>
      </c>
      <c r="H429" s="6" t="s">
        <v>1947</v>
      </c>
      <c r="I429" s="6" t="str">
        <f>IndicatorsTable[[#This Row],[INDICATOR_CODE]]&amp;"."&amp;IndicatorsTable[[#This Row],[SUBPOLICY_CODE]]</f>
        <v>PA9.2.C1.NONEU27_2020</v>
      </c>
      <c r="J429" s="6"/>
      <c r="K429" s="6"/>
      <c r="L429" s="7">
        <f t="shared" si="13"/>
        <v>428</v>
      </c>
      <c r="M429" s="6" t="s">
        <v>71</v>
      </c>
      <c r="N429" s="7">
        <f t="shared" si="14"/>
        <v>428</v>
      </c>
      <c r="O429" s="6">
        <v>7</v>
      </c>
      <c r="P429" s="6" t="s">
        <v>72</v>
      </c>
      <c r="Q429" s="6" t="s">
        <v>2048</v>
      </c>
      <c r="R429" s="6"/>
      <c r="S429" s="6" t="s">
        <v>2048</v>
      </c>
      <c r="T429" s="6" t="s">
        <v>2048</v>
      </c>
      <c r="U429" s="50"/>
      <c r="V429" s="6"/>
      <c r="W429" s="52"/>
      <c r="X429" s="6"/>
      <c r="Y429" s="6" t="s">
        <v>77</v>
      </c>
      <c r="Z429" s="8" t="s">
        <v>232</v>
      </c>
      <c r="AA429" s="6" t="s">
        <v>1951</v>
      </c>
      <c r="AB429" s="6" t="s">
        <v>79</v>
      </c>
      <c r="AC429" s="6" t="s">
        <v>80</v>
      </c>
      <c r="AD429" s="6" t="s">
        <v>81</v>
      </c>
      <c r="AE429" s="6"/>
      <c r="AF429" s="6"/>
      <c r="AG429" s="6" t="s">
        <v>82</v>
      </c>
      <c r="AH429" s="6"/>
      <c r="AI429" s="6"/>
      <c r="AJ429" s="6"/>
      <c r="AK429" s="1"/>
      <c r="AL429"/>
      <c r="AM429" s="1">
        <v>1</v>
      </c>
      <c r="AN429" s="1" t="e">
        <f>VLOOKUP(S429,'breaks 2014'!$C$19:$H$317,3,FALSE)</f>
        <v>#N/A</v>
      </c>
      <c r="AO429" s="1" t="s">
        <v>1060</v>
      </c>
      <c r="AP429" s="1"/>
      <c r="AQ429" s="6" t="s">
        <v>2045</v>
      </c>
      <c r="AR429" s="6" t="s">
        <v>84</v>
      </c>
      <c r="AS429" s="6" t="s">
        <v>321</v>
      </c>
      <c r="AT429" s="6" t="s">
        <v>85</v>
      </c>
      <c r="AU429" s="6" t="s">
        <v>121</v>
      </c>
      <c r="AV429" s="6" t="s">
        <v>136</v>
      </c>
      <c r="AW429" s="6" t="s">
        <v>1994</v>
      </c>
      <c r="AX429" s="6"/>
      <c r="AY429" s="6"/>
      <c r="BQ429" s="100"/>
    </row>
    <row r="430" spans="1:69" ht="11.25" customHeight="1" x14ac:dyDescent="0.2">
      <c r="A430" s="4" t="str">
        <f>LEFT(IndicatorsTable[[#This Row],[INDICATOR_CODE]],IF(ISERROR(FIND(".",IndicatorsTable[[#This Row],[INDICATOR_CODE]],6)),FIND(".",IndicatorsTable[[#This Row],[INDICATOR_CODE]]),FIND(".",IndicatorsTable[[#This Row],[INDICATOR_CODE]],6))-1)</f>
        <v>PA9.2</v>
      </c>
      <c r="B430" s="5" t="str">
        <f>RIGHT(IndicatorsTable[[#This Row],[INDICATOR_CODE]],LEN(IndicatorsTable[[#This Row],[INDICATOR_CODE]])-IF(ISERROR(FIND(".",IndicatorsTable[[#This Row],[INDICATOR_CODE]],6)),FIND(".",IndicatorsTable[[#This Row],[INDICATOR_CODE]]),FIND(".",IndicatorsTable[[#This Row],[INDICATOR_CODE]],6)))</f>
        <v>C1</v>
      </c>
      <c r="C430" s="5" t="str">
        <f>IF(LEFT(IndicatorsTable[[#This Row],[OS_NB_CODE]],1)="O","Overall",IF(LEFT(IndicatorsTable[[#This Row],[OS_NB_CODE]],1)="S","Subindicator",IF(IndicatorsTable[[#This Row],[IFMAIN]] ="Main","Main",IF(LEFT(IndicatorsTable[[#This Row],[OS_NB_CODE]],1)="C","Context",""))))</f>
        <v>Context</v>
      </c>
      <c r="D430" s="6" t="s">
        <v>89</v>
      </c>
      <c r="E430" s="6" t="str">
        <f>IF(IndicatorsTable[[#This Row],[OS_NB_CODE]]="O1",VLOOKUP(IndicatorsTable[[#This Row],[POLICY_CODE]],Table7[#All],2,FALSE),"")</f>
        <v/>
      </c>
      <c r="F430" s="6" t="str">
        <f>IF(IndicatorsTable[[#This Row],[OS_NB_CODE]]="O1",VLOOKUP(IndicatorsTable[[#This Row],[POLICY_CODE]],Table7[#All],3,FALSE),"")</f>
        <v/>
      </c>
      <c r="G430" s="6" t="s">
        <v>2033</v>
      </c>
      <c r="H430" s="6" t="s">
        <v>1952</v>
      </c>
      <c r="I430" s="6" t="str">
        <f>IndicatorsTable[[#This Row],[INDICATOR_CODE]]&amp;"."&amp;IndicatorsTable[[#This Row],[SUBPOLICY_CODE]]</f>
        <v>PA9.2.C1.SAME</v>
      </c>
      <c r="J430" s="6"/>
      <c r="K430" s="6"/>
      <c r="L430" s="7">
        <f t="shared" si="13"/>
        <v>429</v>
      </c>
      <c r="M430" s="6" t="s">
        <v>71</v>
      </c>
      <c r="N430" s="7">
        <f t="shared" si="14"/>
        <v>429</v>
      </c>
      <c r="O430" s="6">
        <v>7</v>
      </c>
      <c r="P430" s="6" t="s">
        <v>72</v>
      </c>
      <c r="Q430" s="6" t="s">
        <v>2049</v>
      </c>
      <c r="R430" s="6"/>
      <c r="S430" s="6" t="s">
        <v>2049</v>
      </c>
      <c r="T430" s="6" t="s">
        <v>2049</v>
      </c>
      <c r="U430" s="50"/>
      <c r="V430" s="6"/>
      <c r="W430" s="52"/>
      <c r="X430" s="6"/>
      <c r="Y430" s="6" t="s">
        <v>77</v>
      </c>
      <c r="Z430" s="8" t="s">
        <v>232</v>
      </c>
      <c r="AA430" s="6" t="s">
        <v>1954</v>
      </c>
      <c r="AB430" s="6" t="s">
        <v>79</v>
      </c>
      <c r="AC430" s="6" t="s">
        <v>80</v>
      </c>
      <c r="AD430" s="6" t="s">
        <v>81</v>
      </c>
      <c r="AE430" s="6"/>
      <c r="AF430" s="6"/>
      <c r="AG430" s="6" t="s">
        <v>82</v>
      </c>
      <c r="AH430" s="6"/>
      <c r="AI430" s="6"/>
      <c r="AJ430" s="6"/>
      <c r="AK430" s="1"/>
      <c r="AL430"/>
      <c r="AM430" s="1">
        <v>1</v>
      </c>
      <c r="AN430" s="1" t="str">
        <f>VLOOKUP(S430,'breaks 2014'!$C$19:$H$317,3,FALSE)</f>
        <v>educ</v>
      </c>
      <c r="AO430" s="1" t="s">
        <v>1060</v>
      </c>
      <c r="AP430" s="1"/>
      <c r="AQ430" s="6" t="s">
        <v>2050</v>
      </c>
      <c r="AR430" s="6" t="s">
        <v>84</v>
      </c>
      <c r="AS430" s="6" t="s">
        <v>1956</v>
      </c>
      <c r="AT430" s="6" t="s">
        <v>321</v>
      </c>
      <c r="AU430" s="6" t="s">
        <v>85</v>
      </c>
      <c r="AV430" s="6" t="s">
        <v>121</v>
      </c>
      <c r="AW430" s="6" t="s">
        <v>1994</v>
      </c>
      <c r="AX430" s="6"/>
      <c r="AY430" s="6"/>
      <c r="BQ430" s="100"/>
    </row>
    <row r="431" spans="1:69" ht="11.25" customHeight="1" x14ac:dyDescent="0.2">
      <c r="A431" s="4" t="str">
        <f>LEFT(IndicatorsTable[[#This Row],[INDICATOR_CODE]],IF(ISERROR(FIND(".",IndicatorsTable[[#This Row],[INDICATOR_CODE]],6)),FIND(".",IndicatorsTable[[#This Row],[INDICATOR_CODE]]),FIND(".",IndicatorsTable[[#This Row],[INDICATOR_CODE]],6))-1)</f>
        <v>PA9.2</v>
      </c>
      <c r="B431" s="5" t="str">
        <f>RIGHT(IndicatorsTable[[#This Row],[INDICATOR_CODE]],LEN(IndicatorsTable[[#This Row],[INDICATOR_CODE]])-IF(ISERROR(FIND(".",IndicatorsTable[[#This Row],[INDICATOR_CODE]],6)),FIND(".",IndicatorsTable[[#This Row],[INDICATOR_CODE]]),FIND(".",IndicatorsTable[[#This Row],[INDICATOR_CODE]],6)))</f>
        <v>C1</v>
      </c>
      <c r="C431" s="5" t="str">
        <f>IF(LEFT(IndicatorsTable[[#This Row],[OS_NB_CODE]],1)="O","Overall",IF(LEFT(IndicatorsTable[[#This Row],[OS_NB_CODE]],1)="S","Subindicator",IF(IndicatorsTable[[#This Row],[IFMAIN]] ="Main","Main",IF(LEFT(IndicatorsTable[[#This Row],[OS_NB_CODE]],1)="C","Context",""))))</f>
        <v>Context</v>
      </c>
      <c r="D431" s="6" t="s">
        <v>89</v>
      </c>
      <c r="E431" s="6" t="str">
        <f>IF(IndicatorsTable[[#This Row],[OS_NB_CODE]]="O1",VLOOKUP(IndicatorsTable[[#This Row],[POLICY_CODE]],Table7[#All],2,FALSE),"")</f>
        <v/>
      </c>
      <c r="F431" s="6" t="str">
        <f>IF(IndicatorsTable[[#This Row],[OS_NB_CODE]]="O1",VLOOKUP(IndicatorsTable[[#This Row],[POLICY_CODE]],Table7[#All],3,FALSE),"")</f>
        <v/>
      </c>
      <c r="G431" s="6" t="s">
        <v>2033</v>
      </c>
      <c r="H431" s="6" t="s">
        <v>1957</v>
      </c>
      <c r="I431" s="6" t="str">
        <f>IndicatorsTable[[#This Row],[INDICATOR_CODE]]&amp;"."&amp;IndicatorsTable[[#This Row],[SUBPOLICY_CODE]]</f>
        <v>PA9.2.C1.OTHEREU27_2020</v>
      </c>
      <c r="J431" s="6"/>
      <c r="K431" s="6"/>
      <c r="L431" s="7">
        <f t="shared" si="13"/>
        <v>430</v>
      </c>
      <c r="M431" s="6" t="s">
        <v>71</v>
      </c>
      <c r="N431" s="7">
        <f t="shared" si="14"/>
        <v>430</v>
      </c>
      <c r="O431" s="6">
        <v>7</v>
      </c>
      <c r="P431" s="6" t="s">
        <v>72</v>
      </c>
      <c r="Q431" s="6" t="s">
        <v>2051</v>
      </c>
      <c r="R431" s="6"/>
      <c r="S431" s="6" t="s">
        <v>2051</v>
      </c>
      <c r="T431" s="6" t="s">
        <v>2051</v>
      </c>
      <c r="U431" s="50"/>
      <c r="V431" s="6"/>
      <c r="W431" s="52"/>
      <c r="X431" s="6"/>
      <c r="Y431" s="6" t="s">
        <v>77</v>
      </c>
      <c r="Z431" s="8" t="s">
        <v>232</v>
      </c>
      <c r="AA431" s="6" t="s">
        <v>1960</v>
      </c>
      <c r="AB431" s="6" t="s">
        <v>79</v>
      </c>
      <c r="AC431" s="6" t="s">
        <v>80</v>
      </c>
      <c r="AD431" s="6" t="s">
        <v>81</v>
      </c>
      <c r="AE431" s="6"/>
      <c r="AF431" s="6"/>
      <c r="AG431" s="6" t="s">
        <v>82</v>
      </c>
      <c r="AH431" s="6"/>
      <c r="AI431" s="6"/>
      <c r="AJ431" s="6"/>
      <c r="AK431" s="1"/>
      <c r="AL431"/>
      <c r="AM431" s="1">
        <v>1</v>
      </c>
      <c r="AN431" s="1" t="str">
        <f>VLOOKUP(S431,'breaks 2014'!$C$19:$H$317,3,FALSE)</f>
        <v>educ</v>
      </c>
      <c r="AO431" s="1" t="s">
        <v>1060</v>
      </c>
      <c r="AP431" s="1"/>
      <c r="AQ431" s="6" t="s">
        <v>2050</v>
      </c>
      <c r="AR431" s="6" t="s">
        <v>84</v>
      </c>
      <c r="AS431" s="6" t="s">
        <v>1961</v>
      </c>
      <c r="AT431" s="6" t="s">
        <v>321</v>
      </c>
      <c r="AU431" s="6" t="s">
        <v>85</v>
      </c>
      <c r="AV431" s="6" t="s">
        <v>121</v>
      </c>
      <c r="AW431" s="6" t="s">
        <v>1994</v>
      </c>
      <c r="AX431" s="6"/>
      <c r="AY431" s="6"/>
      <c r="BQ431" s="100"/>
    </row>
    <row r="432" spans="1:69" ht="11.25" customHeight="1" x14ac:dyDescent="0.2">
      <c r="A432" s="4" t="str">
        <f>LEFT(IndicatorsTable[[#This Row],[INDICATOR_CODE]],IF(ISERROR(FIND(".",IndicatorsTable[[#This Row],[INDICATOR_CODE]],6)),FIND(".",IndicatorsTable[[#This Row],[INDICATOR_CODE]]),FIND(".",IndicatorsTable[[#This Row],[INDICATOR_CODE]],6))-1)</f>
        <v>PA9.2</v>
      </c>
      <c r="B432" s="5" t="str">
        <f>RIGHT(IndicatorsTable[[#This Row],[INDICATOR_CODE]],LEN(IndicatorsTable[[#This Row],[INDICATOR_CODE]])-IF(ISERROR(FIND(".",IndicatorsTable[[#This Row],[INDICATOR_CODE]],6)),FIND(".",IndicatorsTable[[#This Row],[INDICATOR_CODE]]),FIND(".",IndicatorsTable[[#This Row],[INDICATOR_CODE]],6)))</f>
        <v>C1</v>
      </c>
      <c r="C432" s="5" t="str">
        <f>IF(LEFT(IndicatorsTable[[#This Row],[OS_NB_CODE]],1)="O","Overall",IF(LEFT(IndicatorsTable[[#This Row],[OS_NB_CODE]],1)="S","Subindicator",IF(IndicatorsTable[[#This Row],[IFMAIN]] ="Main","Main",IF(LEFT(IndicatorsTable[[#This Row],[OS_NB_CODE]],1)="C","Context",""))))</f>
        <v>Context</v>
      </c>
      <c r="D432" s="6" t="s">
        <v>89</v>
      </c>
      <c r="E432" s="6" t="str">
        <f>IF(IndicatorsTable[[#This Row],[OS_NB_CODE]]="O1",VLOOKUP(IndicatorsTable[[#This Row],[POLICY_CODE]],Table7[#All],2,FALSE),"")</f>
        <v/>
      </c>
      <c r="F432" s="6" t="str">
        <f>IF(IndicatorsTable[[#This Row],[OS_NB_CODE]]="O1",VLOOKUP(IndicatorsTable[[#This Row],[POLICY_CODE]],Table7[#All],3,FALSE),"")</f>
        <v/>
      </c>
      <c r="G432" s="6" t="s">
        <v>2033</v>
      </c>
      <c r="H432" s="6" t="s">
        <v>1962</v>
      </c>
      <c r="I432" s="6" t="str">
        <f>IndicatorsTable[[#This Row],[INDICATOR_CODE]]&amp;"."&amp;IndicatorsTable[[#This Row],[SUBPOLICY_CODE]]</f>
        <v>PA9.2.C1.OUTEU27_2020</v>
      </c>
      <c r="J432" s="6"/>
      <c r="K432" s="6"/>
      <c r="L432" s="7">
        <f t="shared" si="13"/>
        <v>431</v>
      </c>
      <c r="M432" s="6" t="s">
        <v>71</v>
      </c>
      <c r="N432" s="7">
        <f t="shared" si="14"/>
        <v>431</v>
      </c>
      <c r="O432" s="6">
        <v>7</v>
      </c>
      <c r="P432" s="6" t="s">
        <v>72</v>
      </c>
      <c r="Q432" s="6" t="s">
        <v>2052</v>
      </c>
      <c r="R432" s="6"/>
      <c r="S432" s="6" t="s">
        <v>2052</v>
      </c>
      <c r="T432" s="6" t="s">
        <v>2052</v>
      </c>
      <c r="U432" s="50"/>
      <c r="V432" s="6"/>
      <c r="W432" s="52"/>
      <c r="X432" s="6"/>
      <c r="Y432" s="6" t="s">
        <v>77</v>
      </c>
      <c r="Z432" s="8" t="s">
        <v>232</v>
      </c>
      <c r="AA432" s="6" t="s">
        <v>1965</v>
      </c>
      <c r="AB432" s="6" t="s">
        <v>79</v>
      </c>
      <c r="AC432" s="6" t="s">
        <v>80</v>
      </c>
      <c r="AD432" s="6" t="s">
        <v>81</v>
      </c>
      <c r="AE432" s="6"/>
      <c r="AF432" s="6"/>
      <c r="AG432" s="6" t="s">
        <v>82</v>
      </c>
      <c r="AH432" s="6"/>
      <c r="AI432" s="6"/>
      <c r="AJ432" s="6"/>
      <c r="AK432" s="1"/>
      <c r="AL432"/>
      <c r="AM432" s="1">
        <v>1</v>
      </c>
      <c r="AN432" s="1" t="str">
        <f>VLOOKUP(S432,'breaks 2014'!$C$19:$H$317,3,FALSE)</f>
        <v>educ</v>
      </c>
      <c r="AO432" s="1" t="s">
        <v>1060</v>
      </c>
      <c r="AP432" s="1"/>
      <c r="AQ432" s="6" t="s">
        <v>2050</v>
      </c>
      <c r="AR432" s="6" t="s">
        <v>84</v>
      </c>
      <c r="AS432" s="6" t="s">
        <v>752</v>
      </c>
      <c r="AT432" s="6" t="s">
        <v>321</v>
      </c>
      <c r="AU432" s="6" t="s">
        <v>85</v>
      </c>
      <c r="AV432" s="6" t="s">
        <v>121</v>
      </c>
      <c r="AW432" s="6" t="s">
        <v>1994</v>
      </c>
      <c r="AX432" s="6"/>
      <c r="AY432" s="6"/>
      <c r="BQ432" s="100"/>
    </row>
    <row r="433" spans="1:69" ht="11.25" customHeight="1" x14ac:dyDescent="0.2">
      <c r="A433" s="4" t="str">
        <f>LEFT(IndicatorsTable[[#This Row],[INDICATOR_CODE]],IF(ISERROR(FIND(".",IndicatorsTable[[#This Row],[INDICATOR_CODE]],6)),FIND(".",IndicatorsTable[[#This Row],[INDICATOR_CODE]]),FIND(".",IndicatorsTable[[#This Row],[INDICATOR_CODE]],6))-1)</f>
        <v>PA9.2</v>
      </c>
      <c r="B433" s="5" t="str">
        <f>RIGHT(IndicatorsTable[[#This Row],[INDICATOR_CODE]],LEN(IndicatorsTable[[#This Row],[INDICATOR_CODE]])-IF(ISERROR(FIND(".",IndicatorsTable[[#This Row],[INDICATOR_CODE]],6)),FIND(".",IndicatorsTable[[#This Row],[INDICATOR_CODE]]),FIND(".",IndicatorsTable[[#This Row],[INDICATOR_CODE]],6)))</f>
        <v>C2</v>
      </c>
      <c r="C433" s="5" t="str">
        <f>IF(LEFT(IndicatorsTable[[#This Row],[OS_NB_CODE]],1)="O","Overall",IF(LEFT(IndicatorsTable[[#This Row],[OS_NB_CODE]],1)="S","Subindicator",IF(IndicatorsTable[[#This Row],[IFMAIN]] ="Main","Main",IF(LEFT(IndicatorsTable[[#This Row],[OS_NB_CODE]],1)="C","Context",""))))</f>
        <v>Context</v>
      </c>
      <c r="D433" s="6" t="s">
        <v>89</v>
      </c>
      <c r="E433" s="6" t="str">
        <f>IF(IndicatorsTable[[#This Row],[OS_NB_CODE]]="O1",VLOOKUP(IndicatorsTable[[#This Row],[POLICY_CODE]],Table7[#All],2,FALSE),"")</f>
        <v/>
      </c>
      <c r="F433" s="6" t="str">
        <f>IF(IndicatorsTable[[#This Row],[OS_NB_CODE]]="O1",VLOOKUP(IndicatorsTable[[#This Row],[POLICY_CODE]],Table7[#All],3,FALSE),"")</f>
        <v/>
      </c>
      <c r="G433" s="6" t="s">
        <v>2053</v>
      </c>
      <c r="H433" s="6" t="s">
        <v>91</v>
      </c>
      <c r="I433" s="6" t="str">
        <f>IndicatorsTable[[#This Row],[INDICATOR_CODE]]&amp;"."&amp;IndicatorsTable[[#This Row],[SUBPOLICY_CODE]]</f>
        <v>PA9.2.C2.M</v>
      </c>
      <c r="J433" s="6"/>
      <c r="K433" s="6"/>
      <c r="L433" s="7">
        <f t="shared" si="13"/>
        <v>432</v>
      </c>
      <c r="M433" s="6" t="s">
        <v>71</v>
      </c>
      <c r="N433" s="7">
        <f t="shared" si="14"/>
        <v>432</v>
      </c>
      <c r="O433" s="6">
        <v>7</v>
      </c>
      <c r="P433" s="6" t="s">
        <v>72</v>
      </c>
      <c r="Q433" s="6" t="s">
        <v>2054</v>
      </c>
      <c r="R433" s="6"/>
      <c r="S433" s="6" t="s">
        <v>2055</v>
      </c>
      <c r="T433" s="6" t="s">
        <v>2055</v>
      </c>
      <c r="U433" s="50"/>
      <c r="V433" s="6"/>
      <c r="W433" s="52"/>
      <c r="X433" s="6"/>
      <c r="Y433" s="6" t="s">
        <v>232</v>
      </c>
      <c r="Z433" s="8" t="s">
        <v>77</v>
      </c>
      <c r="AA433" s="6" t="s">
        <v>567</v>
      </c>
      <c r="AB433" s="6" t="s">
        <v>80</v>
      </c>
      <c r="AC433" s="6" t="s">
        <v>80</v>
      </c>
      <c r="AD433" s="6" t="s">
        <v>81</v>
      </c>
      <c r="AE433" s="6"/>
      <c r="AF433" s="6"/>
      <c r="AG433" s="6" t="s">
        <v>1992</v>
      </c>
      <c r="AH433" s="6"/>
      <c r="AI433" s="6"/>
      <c r="AJ433" s="6"/>
      <c r="AK433" s="1"/>
      <c r="AL433"/>
      <c r="AM433" s="1">
        <v>1</v>
      </c>
      <c r="AN433" s="1" t="str">
        <f>VLOOKUP(S433,'breaks 2014'!$C$19:$H$317,3,FALSE)</f>
        <v>educ</v>
      </c>
      <c r="AO433" s="1"/>
      <c r="AP433" s="1"/>
      <c r="AQ433" s="6" t="s">
        <v>2056</v>
      </c>
      <c r="AR433" s="6" t="s">
        <v>143</v>
      </c>
      <c r="AS433" s="6"/>
      <c r="AT433" s="6"/>
      <c r="AU433" s="6"/>
      <c r="AV433" s="6"/>
      <c r="AW433" s="6"/>
      <c r="AX433" s="6"/>
      <c r="AY433" s="6"/>
      <c r="AZ433" t="s">
        <v>2056</v>
      </c>
      <c r="BA433" t="s">
        <v>84</v>
      </c>
      <c r="BB433" t="s">
        <v>1027</v>
      </c>
      <c r="BC433" t="s">
        <v>1976</v>
      </c>
      <c r="BD433" t="s">
        <v>2057</v>
      </c>
      <c r="BQ433" s="100"/>
    </row>
    <row r="434" spans="1:69" ht="11.25" customHeight="1" x14ac:dyDescent="0.2">
      <c r="A434" s="4" t="str">
        <f>LEFT(IndicatorsTable[[#This Row],[INDICATOR_CODE]],IF(ISERROR(FIND(".",IndicatorsTable[[#This Row],[INDICATOR_CODE]],6)),FIND(".",IndicatorsTable[[#This Row],[INDICATOR_CODE]]),FIND(".",IndicatorsTable[[#This Row],[INDICATOR_CODE]],6))-1)</f>
        <v>PA9.2</v>
      </c>
      <c r="B434" s="5" t="str">
        <f>RIGHT(IndicatorsTable[[#This Row],[INDICATOR_CODE]],LEN(IndicatorsTable[[#This Row],[INDICATOR_CODE]])-IF(ISERROR(FIND(".",IndicatorsTable[[#This Row],[INDICATOR_CODE]],6)),FIND(".",IndicatorsTable[[#This Row],[INDICATOR_CODE]]),FIND(".",IndicatorsTable[[#This Row],[INDICATOR_CODE]],6)))</f>
        <v>C2</v>
      </c>
      <c r="C434" s="5" t="str">
        <f>IF(LEFT(IndicatorsTable[[#This Row],[OS_NB_CODE]],1)="O","Overall",IF(LEFT(IndicatorsTable[[#This Row],[OS_NB_CODE]],1)="S","Subindicator",IF(IndicatorsTable[[#This Row],[IFMAIN]] ="Main","Main",IF(LEFT(IndicatorsTable[[#This Row],[OS_NB_CODE]],1)="C","Context",""))))</f>
        <v>Context</v>
      </c>
      <c r="D434" s="6" t="s">
        <v>89</v>
      </c>
      <c r="E434" s="6" t="str">
        <f>IF(IndicatorsTable[[#This Row],[OS_NB_CODE]]="O1",VLOOKUP(IndicatorsTable[[#This Row],[POLICY_CODE]],Table7[#All],2,FALSE),"")</f>
        <v/>
      </c>
      <c r="F434" s="6" t="str">
        <f>IF(IndicatorsTable[[#This Row],[OS_NB_CODE]]="O1",VLOOKUP(IndicatorsTable[[#This Row],[POLICY_CODE]],Table7[#All],3,FALSE),"")</f>
        <v/>
      </c>
      <c r="G434" s="6" t="s">
        <v>2053</v>
      </c>
      <c r="H434" s="6" t="s">
        <v>99</v>
      </c>
      <c r="I434" s="6" t="str">
        <f>IndicatorsTable[[#This Row],[INDICATOR_CODE]]&amp;"."&amp;IndicatorsTable[[#This Row],[SUBPOLICY_CODE]]</f>
        <v>PA9.2.C2.F</v>
      </c>
      <c r="J434" s="6"/>
      <c r="K434" s="6"/>
      <c r="L434" s="7">
        <f t="shared" si="13"/>
        <v>433</v>
      </c>
      <c r="M434" s="6" t="s">
        <v>71</v>
      </c>
      <c r="N434" s="7">
        <f t="shared" si="14"/>
        <v>433</v>
      </c>
      <c r="O434" s="6">
        <v>7</v>
      </c>
      <c r="P434" s="6" t="s">
        <v>72</v>
      </c>
      <c r="Q434" s="6" t="s">
        <v>2058</v>
      </c>
      <c r="R434" s="6"/>
      <c r="S434" s="6" t="s">
        <v>2059</v>
      </c>
      <c r="T434" s="6" t="s">
        <v>2059</v>
      </c>
      <c r="U434" s="50"/>
      <c r="V434" s="6"/>
      <c r="W434" s="52"/>
      <c r="X434" s="6"/>
      <c r="Y434" s="6" t="s">
        <v>232</v>
      </c>
      <c r="Z434" s="8" t="s">
        <v>77</v>
      </c>
      <c r="AA434" s="6" t="s">
        <v>567</v>
      </c>
      <c r="AB434" s="6" t="s">
        <v>80</v>
      </c>
      <c r="AC434" s="6" t="s">
        <v>80</v>
      </c>
      <c r="AD434" s="6" t="s">
        <v>81</v>
      </c>
      <c r="AE434" s="6"/>
      <c r="AF434" s="6"/>
      <c r="AG434" s="6" t="s">
        <v>1992</v>
      </c>
      <c r="AH434" s="6"/>
      <c r="AI434" s="6"/>
      <c r="AJ434" s="6"/>
      <c r="AK434" s="1"/>
      <c r="AL434"/>
      <c r="AM434" s="1">
        <v>1</v>
      </c>
      <c r="AN434" s="1" t="str">
        <f>VLOOKUP(S434,'breaks 2014'!$C$19:$H$317,3,FALSE)</f>
        <v>educ</v>
      </c>
      <c r="AO434" s="1"/>
      <c r="AP434" s="1"/>
      <c r="AQ434" s="6" t="s">
        <v>2060</v>
      </c>
      <c r="AR434" s="6" t="s">
        <v>143</v>
      </c>
      <c r="AS434" s="6"/>
      <c r="AT434" s="6"/>
      <c r="AU434" s="6"/>
      <c r="AV434" s="6"/>
      <c r="AW434" s="6"/>
      <c r="AX434" s="6"/>
      <c r="AY434" s="6"/>
      <c r="AZ434" t="s">
        <v>2060</v>
      </c>
      <c r="BA434" t="s">
        <v>84</v>
      </c>
      <c r="BB434" t="s">
        <v>1027</v>
      </c>
      <c r="BC434" t="s">
        <v>1981</v>
      </c>
      <c r="BD434" t="s">
        <v>2061</v>
      </c>
      <c r="BQ434" s="100"/>
    </row>
    <row r="435" spans="1:69" ht="11.25" customHeight="1" x14ac:dyDescent="0.2">
      <c r="A435" s="4" t="str">
        <f>LEFT(IndicatorsTable[[#This Row],[INDICATOR_CODE]],IF(ISERROR(FIND(".",IndicatorsTable[[#This Row],[INDICATOR_CODE]],6)),FIND(".",IndicatorsTable[[#This Row],[INDICATOR_CODE]]),FIND(".",IndicatorsTable[[#This Row],[INDICATOR_CODE]],6))-1)</f>
        <v>PA9.2</v>
      </c>
      <c r="B435" s="5" t="str">
        <f>RIGHT(IndicatorsTable[[#This Row],[INDICATOR_CODE]],LEN(IndicatorsTable[[#This Row],[INDICATOR_CODE]])-IF(ISERROR(FIND(".",IndicatorsTable[[#This Row],[INDICATOR_CODE]],6)),FIND(".",IndicatorsTable[[#This Row],[INDICATOR_CODE]]),FIND(".",IndicatorsTable[[#This Row],[INDICATOR_CODE]],6)))</f>
        <v>C3</v>
      </c>
      <c r="C435" s="5" t="str">
        <f>IF(LEFT(IndicatorsTable[[#This Row],[OS_NB_CODE]],1)="O","Overall",IF(LEFT(IndicatorsTable[[#This Row],[OS_NB_CODE]],1)="S","Subindicator",IF(IndicatorsTable[[#This Row],[IFMAIN]] ="Main","Main",IF(LEFT(IndicatorsTable[[#This Row],[OS_NB_CODE]],1)="C","Context",""))))</f>
        <v>Context</v>
      </c>
      <c r="D435" s="6" t="s">
        <v>89</v>
      </c>
      <c r="E435" s="6" t="str">
        <f>IF(IndicatorsTable[[#This Row],[OS_NB_CODE]]="O1",VLOOKUP(IndicatorsTable[[#This Row],[POLICY_CODE]],Table7[#All],2,FALSE),"")</f>
        <v/>
      </c>
      <c r="F435" s="6" t="str">
        <f>IF(IndicatorsTable[[#This Row],[OS_NB_CODE]]="O1",VLOOKUP(IndicatorsTable[[#This Row],[POLICY_CODE]],Table7[#All],3,FALSE),"")</f>
        <v/>
      </c>
      <c r="G435" s="6" t="s">
        <v>2062</v>
      </c>
      <c r="H435" s="6" t="s">
        <v>91</v>
      </c>
      <c r="I435" s="6" t="str">
        <f>IndicatorsTable[[#This Row],[INDICATOR_CODE]]&amp;"."&amp;IndicatorsTable[[#This Row],[SUBPOLICY_CODE]]</f>
        <v>PA9.2.C3.M</v>
      </c>
      <c r="J435" s="6"/>
      <c r="K435" s="6"/>
      <c r="L435" s="7">
        <f t="shared" si="13"/>
        <v>434</v>
      </c>
      <c r="M435" s="6" t="s">
        <v>71</v>
      </c>
      <c r="N435" s="7">
        <f t="shared" si="14"/>
        <v>434</v>
      </c>
      <c r="O435" s="6">
        <v>7</v>
      </c>
      <c r="P435" s="6" t="s">
        <v>72</v>
      </c>
      <c r="Q435" s="6" t="s">
        <v>2063</v>
      </c>
      <c r="R435" s="6"/>
      <c r="S435" s="6" t="s">
        <v>2064</v>
      </c>
      <c r="T435" s="6" t="s">
        <v>2065</v>
      </c>
      <c r="U435" s="50"/>
      <c r="V435" s="6"/>
      <c r="W435" s="52"/>
      <c r="X435" s="6"/>
      <c r="Y435" s="6" t="s">
        <v>77</v>
      </c>
      <c r="Z435" s="8" t="s">
        <v>77</v>
      </c>
      <c r="AA435" s="6" t="s">
        <v>2028</v>
      </c>
      <c r="AB435" s="6" t="s">
        <v>79</v>
      </c>
      <c r="AC435" s="6" t="s">
        <v>80</v>
      </c>
      <c r="AD435" s="6" t="s">
        <v>81</v>
      </c>
      <c r="AE435" s="6"/>
      <c r="AF435" s="6"/>
      <c r="AG435" s="6" t="s">
        <v>1992</v>
      </c>
      <c r="AH435" s="6"/>
      <c r="AI435" s="6"/>
      <c r="AJ435" s="6"/>
      <c r="AK435" s="1"/>
      <c r="AL435"/>
      <c r="AM435" s="1">
        <v>1</v>
      </c>
      <c r="AN435" s="1" t="str">
        <f>VLOOKUP(S435,'breaks 2014'!$C$19:$H$317,3,FALSE)</f>
        <v>educ</v>
      </c>
      <c r="AO435" s="1"/>
      <c r="AP435" s="1"/>
      <c r="AQ435" s="6" t="s">
        <v>714</v>
      </c>
      <c r="AR435" s="6" t="s">
        <v>84</v>
      </c>
      <c r="AS435" s="6" t="s">
        <v>485</v>
      </c>
      <c r="AT435" s="6" t="s">
        <v>98</v>
      </c>
      <c r="AU435" s="6" t="s">
        <v>121</v>
      </c>
      <c r="AV435" s="6" t="s">
        <v>444</v>
      </c>
      <c r="AW435" s="6"/>
      <c r="AX435" s="6"/>
      <c r="AY435" s="6"/>
      <c r="BQ435" s="100"/>
    </row>
    <row r="436" spans="1:69" ht="11.25" customHeight="1" x14ac:dyDescent="0.2">
      <c r="A436" s="4" t="str">
        <f>LEFT(IndicatorsTable[[#This Row],[INDICATOR_CODE]],IF(ISERROR(FIND(".",IndicatorsTable[[#This Row],[INDICATOR_CODE]],6)),FIND(".",IndicatorsTable[[#This Row],[INDICATOR_CODE]]),FIND(".",IndicatorsTable[[#This Row],[INDICATOR_CODE]],6))-1)</f>
        <v>PA9.2</v>
      </c>
      <c r="B436" s="5" t="str">
        <f>RIGHT(IndicatorsTable[[#This Row],[INDICATOR_CODE]],LEN(IndicatorsTable[[#This Row],[INDICATOR_CODE]])-IF(ISERROR(FIND(".",IndicatorsTable[[#This Row],[INDICATOR_CODE]],6)),FIND(".",IndicatorsTable[[#This Row],[INDICATOR_CODE]]),FIND(".",IndicatorsTable[[#This Row],[INDICATOR_CODE]],6)))</f>
        <v>C3</v>
      </c>
      <c r="C436" s="5" t="str">
        <f>IF(LEFT(IndicatorsTable[[#This Row],[OS_NB_CODE]],1)="O","Overall",IF(LEFT(IndicatorsTable[[#This Row],[OS_NB_CODE]],1)="S","Subindicator",IF(IndicatorsTable[[#This Row],[IFMAIN]] ="Main","Main",IF(LEFT(IndicatorsTable[[#This Row],[OS_NB_CODE]],1)="C","Context",""))))</f>
        <v>Context</v>
      </c>
      <c r="D436" s="6" t="s">
        <v>89</v>
      </c>
      <c r="E436" s="6" t="str">
        <f>IF(IndicatorsTable[[#This Row],[OS_NB_CODE]]="O1",VLOOKUP(IndicatorsTable[[#This Row],[POLICY_CODE]],Table7[#All],2,FALSE),"")</f>
        <v/>
      </c>
      <c r="F436" s="6" t="str">
        <f>IF(IndicatorsTable[[#This Row],[OS_NB_CODE]]="O1",VLOOKUP(IndicatorsTable[[#This Row],[POLICY_CODE]],Table7[#All],3,FALSE),"")</f>
        <v/>
      </c>
      <c r="G436" s="6" t="s">
        <v>2062</v>
      </c>
      <c r="H436" s="6" t="s">
        <v>99</v>
      </c>
      <c r="I436" s="6" t="str">
        <f>IndicatorsTable[[#This Row],[INDICATOR_CODE]]&amp;"."&amp;IndicatorsTable[[#This Row],[SUBPOLICY_CODE]]</f>
        <v>PA9.2.C3.F</v>
      </c>
      <c r="J436" s="6"/>
      <c r="K436" s="6"/>
      <c r="L436" s="7">
        <f t="shared" si="13"/>
        <v>435</v>
      </c>
      <c r="M436" s="6" t="s">
        <v>71</v>
      </c>
      <c r="N436" s="7">
        <f t="shared" si="14"/>
        <v>435</v>
      </c>
      <c r="O436" s="6">
        <v>7</v>
      </c>
      <c r="P436" s="6" t="s">
        <v>72</v>
      </c>
      <c r="Q436" s="6" t="s">
        <v>2066</v>
      </c>
      <c r="R436" s="6"/>
      <c r="S436" s="6" t="s">
        <v>2067</v>
      </c>
      <c r="T436" s="6" t="s">
        <v>2068</v>
      </c>
      <c r="U436" s="50"/>
      <c r="V436" s="6"/>
      <c r="W436" s="52"/>
      <c r="X436" s="6"/>
      <c r="Y436" s="6" t="s">
        <v>77</v>
      </c>
      <c r="Z436" s="8" t="s">
        <v>77</v>
      </c>
      <c r="AA436" s="6" t="s">
        <v>2069</v>
      </c>
      <c r="AB436" s="6" t="s">
        <v>79</v>
      </c>
      <c r="AC436" s="6" t="s">
        <v>80</v>
      </c>
      <c r="AD436" s="6" t="s">
        <v>81</v>
      </c>
      <c r="AE436" s="6"/>
      <c r="AF436" s="6"/>
      <c r="AG436" s="6" t="s">
        <v>1992</v>
      </c>
      <c r="AH436" s="6"/>
      <c r="AI436" s="6"/>
      <c r="AJ436" s="6"/>
      <c r="AK436" s="1"/>
      <c r="AL436"/>
      <c r="AM436" s="1">
        <v>1</v>
      </c>
      <c r="AN436" s="1" t="str">
        <f>VLOOKUP(S436,'breaks 2014'!$C$19:$H$317,3,FALSE)</f>
        <v>educ</v>
      </c>
      <c r="AO436" s="1"/>
      <c r="AP436" s="1"/>
      <c r="AQ436" s="6" t="s">
        <v>714</v>
      </c>
      <c r="AR436" s="6" t="s">
        <v>84</v>
      </c>
      <c r="AS436" s="6" t="s">
        <v>485</v>
      </c>
      <c r="AT436" s="6" t="s">
        <v>104</v>
      </c>
      <c r="AU436" s="6" t="s">
        <v>121</v>
      </c>
      <c r="AV436" s="6" t="s">
        <v>444</v>
      </c>
      <c r="AW436" s="6"/>
      <c r="AX436" s="6"/>
      <c r="AY436" s="6"/>
      <c r="BQ436" s="100"/>
    </row>
    <row r="437" spans="1:69" ht="11.25" customHeight="1" x14ac:dyDescent="0.2">
      <c r="A437" s="4" t="str">
        <f>LEFT(IndicatorsTable[[#This Row],[INDICATOR_CODE]],IF(ISERROR(FIND(".",IndicatorsTable[[#This Row],[INDICATOR_CODE]],6)),FIND(".",IndicatorsTable[[#This Row],[INDICATOR_CODE]]),FIND(".",IndicatorsTable[[#This Row],[INDICATOR_CODE]],6))-1)</f>
        <v>PA9.2</v>
      </c>
      <c r="B437" s="5" t="str">
        <f>RIGHT(IndicatorsTable[[#This Row],[INDICATOR_CODE]],LEN(IndicatorsTable[[#This Row],[INDICATOR_CODE]])-IF(ISERROR(FIND(".",IndicatorsTable[[#This Row],[INDICATOR_CODE]],6)),FIND(".",IndicatorsTable[[#This Row],[INDICATOR_CODE]]),FIND(".",IndicatorsTable[[#This Row],[INDICATOR_CODE]],6)))</f>
        <v>C4</v>
      </c>
      <c r="C437" s="5" t="str">
        <f>IF(LEFT(IndicatorsTable[[#This Row],[OS_NB_CODE]],1)="O","Overall",IF(LEFT(IndicatorsTable[[#This Row],[OS_NB_CODE]],1)="S","Subindicator",IF(IndicatorsTable[[#This Row],[IFMAIN]] ="Main","Main",IF(LEFT(IndicatorsTable[[#This Row],[OS_NB_CODE]],1)="C","Context",""))))</f>
        <v>Context</v>
      </c>
      <c r="D437" s="6" t="s">
        <v>89</v>
      </c>
      <c r="E437" s="6" t="str">
        <f>IF(IndicatorsTable[[#This Row],[OS_NB_CODE]]="O1",VLOOKUP(IndicatorsTable[[#This Row],[POLICY_CODE]],Table7[#All],2,FALSE),"")</f>
        <v/>
      </c>
      <c r="F437" s="6" t="str">
        <f>IF(IndicatorsTable[[#This Row],[OS_NB_CODE]]="O1",VLOOKUP(IndicatorsTable[[#This Row],[POLICY_CODE]],Table7[#All],3,FALSE),"")</f>
        <v/>
      </c>
      <c r="G437" s="6" t="s">
        <v>2070</v>
      </c>
      <c r="H437" s="6"/>
      <c r="I437" s="6" t="str">
        <f>IndicatorsTable[[#This Row],[INDICATOR_CODE]]&amp;"."&amp;IndicatorsTable[[#This Row],[SUBPOLICY_CODE]]</f>
        <v>PA9.2.C4.</v>
      </c>
      <c r="J437" s="6"/>
      <c r="K437" s="6"/>
      <c r="L437" s="7">
        <f t="shared" si="13"/>
        <v>436</v>
      </c>
      <c r="M437" s="6" t="s">
        <v>71</v>
      </c>
      <c r="N437" s="7">
        <f t="shared" si="14"/>
        <v>436</v>
      </c>
      <c r="O437" s="6">
        <v>7</v>
      </c>
      <c r="P437" s="6" t="s">
        <v>72</v>
      </c>
      <c r="Q437" s="6" t="s">
        <v>2071</v>
      </c>
      <c r="R437" s="6"/>
      <c r="S437" s="6" t="s">
        <v>2072</v>
      </c>
      <c r="T437" s="6" t="s">
        <v>2072</v>
      </c>
      <c r="U437" s="50"/>
      <c r="V437" s="6"/>
      <c r="W437" s="52"/>
      <c r="X437" s="6"/>
      <c r="Y437" s="6" t="s">
        <v>77</v>
      </c>
      <c r="Z437" s="8" t="s">
        <v>77</v>
      </c>
      <c r="AA437" s="6" t="s">
        <v>2028</v>
      </c>
      <c r="AB437" s="6" t="s">
        <v>79</v>
      </c>
      <c r="AC437" s="6" t="s">
        <v>80</v>
      </c>
      <c r="AD437" s="6" t="s">
        <v>81</v>
      </c>
      <c r="AE437" s="6"/>
      <c r="AF437" s="6"/>
      <c r="AG437" s="6" t="s">
        <v>1724</v>
      </c>
      <c r="AH437" s="6"/>
      <c r="AI437" s="6"/>
      <c r="AJ437" s="6"/>
      <c r="AK437" s="1"/>
      <c r="AL437"/>
      <c r="AM437" s="1">
        <v>1</v>
      </c>
      <c r="AN437" s="1">
        <f>VLOOKUP(S437,'breaks 2014'!$C$19:$H$317,3,FALSE)</f>
        <v>0</v>
      </c>
      <c r="AO437" s="1"/>
      <c r="AP437" s="1"/>
      <c r="AQ437" s="6" t="s">
        <v>2073</v>
      </c>
      <c r="AR437" s="6" t="s">
        <v>84</v>
      </c>
      <c r="AS437" s="6" t="s">
        <v>2074</v>
      </c>
      <c r="AT437" s="6"/>
      <c r="AU437" s="6"/>
      <c r="AV437" s="6"/>
      <c r="AW437" s="6"/>
      <c r="AX437" s="6"/>
      <c r="AY437" s="6"/>
      <c r="BQ437" s="100"/>
    </row>
    <row r="438" spans="1:69" s="3" customFormat="1" ht="11.25" customHeight="1" x14ac:dyDescent="0.2">
      <c r="A438" s="4" t="str">
        <f>LEFT(IndicatorsTable[[#This Row],[INDICATOR_CODE]],IF(ISERROR(FIND(".",IndicatorsTable[[#This Row],[INDICATOR_CODE]],6)),FIND(".",IndicatorsTable[[#This Row],[INDICATOR_CODE]]),FIND(".",IndicatorsTable[[#This Row],[INDICATOR_CODE]],6))-1)</f>
        <v>PA10</v>
      </c>
      <c r="B438" s="5" t="str">
        <f>RIGHT(IndicatorsTable[[#This Row],[INDICATOR_CODE]],LEN(IndicatorsTable[[#This Row],[INDICATOR_CODE]])-IF(ISERROR(FIND(".",IndicatorsTable[[#This Row],[INDICATOR_CODE]],6)),FIND(".",IndicatorsTable[[#This Row],[INDICATOR_CODE]]),FIND(".",IndicatorsTable[[#This Row],[INDICATOR_CODE]],6)))</f>
        <v>O1</v>
      </c>
      <c r="C438" s="5" t="str">
        <f>IF(LEFT(IndicatorsTable[[#This Row],[OS_NB_CODE]],1)="O","Overall",IF(LEFT(IndicatorsTable[[#This Row],[OS_NB_CODE]],1)="S","Subindicator",IF(IndicatorsTable[[#This Row],[IFMAIN]] ="Main","Main",IF(LEFT(IndicatorsTable[[#This Row],[OS_NB_CODE]],1)="C","Context",""))))</f>
        <v>Overall</v>
      </c>
      <c r="D438" s="51" t="s">
        <v>89</v>
      </c>
      <c r="E438" s="51" t="str">
        <f>IF(IndicatorsTable[[#This Row],[OS_NB_CODE]]="O1",VLOOKUP(IndicatorsTable[[#This Row],[POLICY_CODE]],Table7[#All],2,FALSE),"")</f>
        <v>Wage setting mechanisms and labour cost developments</v>
      </c>
      <c r="F438" s="51" t="str">
        <f>IF(IndicatorsTable[[#This Row],[OS_NB_CODE]]="O1",VLOOKUP(IndicatorsTable[[#This Row],[POLICY_CODE]],Table7[#All],3,FALSE),"")</f>
        <v>Wage setting mechanisms and labour cost developments</v>
      </c>
      <c r="G438" s="51" t="s">
        <v>2075</v>
      </c>
      <c r="H438" s="51"/>
      <c r="I438" s="51" t="str">
        <f>IndicatorsTable[[#This Row],[INDICATOR_CODE]]&amp;"."&amp;IndicatorsTable[[#This Row],[SUBPOLICY_CODE]]</f>
        <v>PA10.O1.</v>
      </c>
      <c r="J438" s="51">
        <v>10</v>
      </c>
      <c r="K438" s="51" t="s">
        <v>70</v>
      </c>
      <c r="L438" s="7">
        <f t="shared" si="13"/>
        <v>437</v>
      </c>
      <c r="M438" s="51" t="s">
        <v>71</v>
      </c>
      <c r="N438" s="7">
        <f t="shared" si="14"/>
        <v>437</v>
      </c>
      <c r="O438" s="51">
        <v>7</v>
      </c>
      <c r="P438" s="51" t="s">
        <v>72</v>
      </c>
      <c r="Q438" s="51" t="s">
        <v>2076</v>
      </c>
      <c r="R438" s="51" t="s">
        <v>1561</v>
      </c>
      <c r="S438" s="51" t="s">
        <v>2077</v>
      </c>
      <c r="T438" s="51" t="s">
        <v>1563</v>
      </c>
      <c r="U438" s="42" t="s">
        <v>1564</v>
      </c>
      <c r="V438" s="51"/>
      <c r="W438" s="52"/>
      <c r="X438" s="51" t="s">
        <v>2078</v>
      </c>
      <c r="Y438" s="51" t="s">
        <v>232</v>
      </c>
      <c r="Z438" s="43"/>
      <c r="AA438" s="51" t="s">
        <v>1346</v>
      </c>
      <c r="AB438" s="51" t="s">
        <v>79</v>
      </c>
      <c r="AC438" s="51"/>
      <c r="AD438" s="51" t="s">
        <v>81</v>
      </c>
      <c r="AE438" s="51"/>
      <c r="AF438" s="51" t="s">
        <v>1058</v>
      </c>
      <c r="AG438" s="51" t="s">
        <v>1369</v>
      </c>
      <c r="AH438" s="51"/>
      <c r="AI438" s="51"/>
      <c r="AJ438" s="51"/>
      <c r="AL438"/>
      <c r="AM438" s="1">
        <v>1</v>
      </c>
      <c r="AN438" s="1" t="e">
        <f>VLOOKUP(S438,'breaks 2014'!$C$19:$H$317,3,FALSE)</f>
        <v>#N/A</v>
      </c>
      <c r="AQ438" s="6" t="s">
        <v>1565</v>
      </c>
      <c r="AR438" s="6" t="s">
        <v>84</v>
      </c>
      <c r="AS438" s="6" t="s">
        <v>1566</v>
      </c>
      <c r="AT438" s="6" t="s">
        <v>1567</v>
      </c>
      <c r="AU438" s="6"/>
      <c r="AV438" s="6"/>
      <c r="AW438" s="6"/>
      <c r="AX438" s="6"/>
      <c r="AY438" s="6"/>
      <c r="AZ438"/>
      <c r="BA438"/>
      <c r="BB438"/>
      <c r="BC438"/>
      <c r="BD438"/>
      <c r="BE438"/>
      <c r="BF438"/>
      <c r="BG438"/>
      <c r="BH438"/>
      <c r="BI438"/>
      <c r="BJ438"/>
      <c r="BK438"/>
      <c r="BL438"/>
      <c r="BM438"/>
      <c r="BN438"/>
      <c r="BO438"/>
      <c r="BP438"/>
      <c r="BQ438" s="100"/>
    </row>
    <row r="439" spans="1:69" ht="11.25" customHeight="1" x14ac:dyDescent="0.2">
      <c r="A439" s="4" t="str">
        <f>LEFT(IndicatorsTable[[#This Row],[INDICATOR_CODE]],IF(ISERROR(FIND(".",IndicatorsTable[[#This Row],[INDICATOR_CODE]],6)),FIND(".",IndicatorsTable[[#This Row],[INDICATOR_CODE]]),FIND(".",IndicatorsTable[[#This Row],[INDICATOR_CODE]],6))-1)</f>
        <v>PA10</v>
      </c>
      <c r="B439" s="5" t="str">
        <f>RIGHT(IndicatorsTable[[#This Row],[INDICATOR_CODE]],LEN(IndicatorsTable[[#This Row],[INDICATOR_CODE]])-IF(ISERROR(FIND(".",IndicatorsTable[[#This Row],[INDICATOR_CODE]],6)),FIND(".",IndicatorsTable[[#This Row],[INDICATOR_CODE]]),FIND(".",IndicatorsTable[[#This Row],[INDICATOR_CODE]],6)))</f>
        <v>S1</v>
      </c>
      <c r="C439" s="5" t="str">
        <f>IF(LEFT(IndicatorsTable[[#This Row],[OS_NB_CODE]],1)="O","Overall",IF(LEFT(IndicatorsTable[[#This Row],[OS_NB_CODE]],1)="S","Subindicator",IF(IndicatorsTable[[#This Row],[IFMAIN]] ="Main","Main",IF(LEFT(IndicatorsTable[[#This Row],[OS_NB_CODE]],1)="C","Context",""))))</f>
        <v>Subindicator</v>
      </c>
      <c r="D439" s="6" t="s">
        <v>89</v>
      </c>
      <c r="E439" s="6" t="str">
        <f>IF(IndicatorsTable[[#This Row],[OS_NB_CODE]]="O1",VLOOKUP(IndicatorsTable[[#This Row],[POLICY_CODE]],Table7[#All],2,FALSE),"")</f>
        <v/>
      </c>
      <c r="F439" s="6" t="str">
        <f>IF(IndicatorsTable[[#This Row],[OS_NB_CODE]]="O1",VLOOKUP(IndicatorsTable[[#This Row],[POLICY_CODE]],Table7[#All],3,FALSE),"")</f>
        <v/>
      </c>
      <c r="G439" s="6" t="s">
        <v>2079</v>
      </c>
      <c r="H439" s="6"/>
      <c r="I439" s="6" t="str">
        <f>IndicatorsTable[[#This Row],[INDICATOR_CODE]]&amp;"."&amp;IndicatorsTable[[#This Row],[SUBPOLICY_CODE]]</f>
        <v>PA10.S1.</v>
      </c>
      <c r="J439" s="6"/>
      <c r="K439" s="6"/>
      <c r="L439" s="7">
        <f t="shared" si="13"/>
        <v>438</v>
      </c>
      <c r="M439" s="6" t="s">
        <v>71</v>
      </c>
      <c r="N439" s="7">
        <f t="shared" si="14"/>
        <v>438</v>
      </c>
      <c r="O439" s="6">
        <v>7</v>
      </c>
      <c r="P439" s="6" t="s">
        <v>72</v>
      </c>
      <c r="Q439" s="6" t="s">
        <v>2080</v>
      </c>
      <c r="R439" s="6"/>
      <c r="S439" s="6" t="s">
        <v>2081</v>
      </c>
      <c r="T439" s="6" t="s">
        <v>2082</v>
      </c>
      <c r="U439" s="50" t="s">
        <v>2083</v>
      </c>
      <c r="V439" s="6"/>
      <c r="W439" s="52"/>
      <c r="X439" s="6"/>
      <c r="Y439" s="6" t="s">
        <v>232</v>
      </c>
      <c r="Z439" s="8" t="s">
        <v>77</v>
      </c>
      <c r="AA439" s="6" t="s">
        <v>1346</v>
      </c>
      <c r="AB439" s="6" t="s">
        <v>79</v>
      </c>
      <c r="AC439" s="6"/>
      <c r="AD439" s="6" t="s">
        <v>81</v>
      </c>
      <c r="AE439" s="6"/>
      <c r="AF439" s="6" t="s">
        <v>1058</v>
      </c>
      <c r="AG439" s="6" t="s">
        <v>1369</v>
      </c>
      <c r="AH439" s="6"/>
      <c r="AI439" s="6"/>
      <c r="AJ439" s="6"/>
      <c r="AK439" s="1"/>
      <c r="AL439"/>
      <c r="AM439" s="1">
        <v>1</v>
      </c>
      <c r="AN439" s="1" t="e">
        <f>VLOOKUP(S439,'breaks 2014'!$C$19:$H$317,3,FALSE)</f>
        <v>#N/A</v>
      </c>
      <c r="AO439" s="1" t="s">
        <v>2084</v>
      </c>
      <c r="AP439" s="1"/>
      <c r="AQ439" s="6" t="s">
        <v>2085</v>
      </c>
      <c r="AR439" s="6" t="s">
        <v>143</v>
      </c>
      <c r="AS439" s="6"/>
      <c r="AT439" s="6"/>
      <c r="AU439" s="6"/>
      <c r="AV439" s="6"/>
      <c r="AW439" s="6"/>
      <c r="AX439" s="6"/>
      <c r="AY439" s="6"/>
      <c r="AZ439" t="s">
        <v>2085</v>
      </c>
      <c r="BA439" t="s">
        <v>84</v>
      </c>
      <c r="BB439" t="s">
        <v>2086</v>
      </c>
      <c r="BC439" t="s">
        <v>2087</v>
      </c>
      <c r="BD439" t="s">
        <v>2088</v>
      </c>
      <c r="BE439" t="s">
        <v>2089</v>
      </c>
      <c r="BF439" t="s">
        <v>2090</v>
      </c>
      <c r="BQ439" s="100"/>
    </row>
    <row r="440" spans="1:69" ht="11.25" customHeight="1" x14ac:dyDescent="0.2">
      <c r="A440" s="4" t="str">
        <f>LEFT(IndicatorsTable[[#This Row],[INDICATOR_CODE]],IF(ISERROR(FIND(".",IndicatorsTable[[#This Row],[INDICATOR_CODE]],6)),FIND(".",IndicatorsTable[[#This Row],[INDICATOR_CODE]]),FIND(".",IndicatorsTable[[#This Row],[INDICATOR_CODE]],6))-1)</f>
        <v>PA10</v>
      </c>
      <c r="B440" s="5" t="str">
        <f>RIGHT(IndicatorsTable[[#This Row],[INDICATOR_CODE]],LEN(IndicatorsTable[[#This Row],[INDICATOR_CODE]])-IF(ISERROR(FIND(".",IndicatorsTable[[#This Row],[INDICATOR_CODE]],6)),FIND(".",IndicatorsTable[[#This Row],[INDICATOR_CODE]]),FIND(".",IndicatorsTable[[#This Row],[INDICATOR_CODE]],6)))</f>
        <v>S2</v>
      </c>
      <c r="C440" s="5" t="str">
        <f>IF(LEFT(IndicatorsTable[[#This Row],[OS_NB_CODE]],1)="O","Overall",IF(LEFT(IndicatorsTable[[#This Row],[OS_NB_CODE]],1)="S","Subindicator",IF(IndicatorsTable[[#This Row],[IFMAIN]] ="Main","Main",IF(LEFT(IndicatorsTable[[#This Row],[OS_NB_CODE]],1)="C","Context",""))))</f>
        <v>Subindicator</v>
      </c>
      <c r="D440" s="6" t="s">
        <v>89</v>
      </c>
      <c r="E440" s="6" t="str">
        <f>IF(IndicatorsTable[[#This Row],[OS_NB_CODE]]="O1",VLOOKUP(IndicatorsTable[[#This Row],[POLICY_CODE]],Table7[#All],2,FALSE),"")</f>
        <v/>
      </c>
      <c r="F440" s="6" t="str">
        <f>IF(IndicatorsTable[[#This Row],[OS_NB_CODE]]="O1",VLOOKUP(IndicatorsTable[[#This Row],[POLICY_CODE]],Table7[#All],3,FALSE),"")</f>
        <v/>
      </c>
      <c r="G440" s="6" t="s">
        <v>2091</v>
      </c>
      <c r="H440" s="6"/>
      <c r="I440" s="6" t="str">
        <f>IndicatorsTable[[#This Row],[INDICATOR_CODE]]&amp;"."&amp;IndicatorsTable[[#This Row],[SUBPOLICY_CODE]]</f>
        <v>PA10.S2.</v>
      </c>
      <c r="J440" s="6"/>
      <c r="K440" s="6"/>
      <c r="L440" s="7">
        <f t="shared" si="13"/>
        <v>439</v>
      </c>
      <c r="M440" s="6" t="s">
        <v>71</v>
      </c>
      <c r="N440" s="7">
        <f t="shared" si="14"/>
        <v>439</v>
      </c>
      <c r="O440" s="6">
        <v>7</v>
      </c>
      <c r="P440" s="6" t="s">
        <v>72</v>
      </c>
      <c r="Q440" s="6" t="s">
        <v>1728</v>
      </c>
      <c r="R440" s="6"/>
      <c r="S440" s="6" t="s">
        <v>1729</v>
      </c>
      <c r="T440" s="6" t="s">
        <v>1730</v>
      </c>
      <c r="U440" s="50" t="s">
        <v>2092</v>
      </c>
      <c r="V440" s="6"/>
      <c r="W440" s="52"/>
      <c r="X440" s="6"/>
      <c r="Y440" s="6" t="s">
        <v>77</v>
      </c>
      <c r="Z440" s="8" t="s">
        <v>232</v>
      </c>
      <c r="AA440" s="6" t="s">
        <v>1346</v>
      </c>
      <c r="AB440" s="6" t="s">
        <v>79</v>
      </c>
      <c r="AC440" s="6"/>
      <c r="AD440" s="6" t="s">
        <v>81</v>
      </c>
      <c r="AE440" s="6"/>
      <c r="AF440" s="6" t="s">
        <v>1058</v>
      </c>
      <c r="AG440" s="6" t="s">
        <v>1369</v>
      </c>
      <c r="AH440" s="6"/>
      <c r="AI440" s="6"/>
      <c r="AJ440" s="6"/>
      <c r="AK440" s="1"/>
      <c r="AL440"/>
      <c r="AM440" s="1">
        <v>1</v>
      </c>
      <c r="AN440" s="1" t="e">
        <f>VLOOKUP(S440,'breaks 2014'!$C$19:$H$317,3,FALSE)</f>
        <v>#N/A</v>
      </c>
      <c r="AO440" s="1"/>
      <c r="AP440" s="1"/>
      <c r="AQ440" s="6" t="s">
        <v>1732</v>
      </c>
      <c r="AR440" s="6" t="s">
        <v>143</v>
      </c>
      <c r="AS440" s="6"/>
      <c r="AT440" s="6"/>
      <c r="AU440" s="6"/>
      <c r="AV440" s="6"/>
      <c r="AW440" s="6"/>
      <c r="AX440" s="6"/>
      <c r="AY440" s="6"/>
      <c r="AZ440" t="s">
        <v>1732</v>
      </c>
      <c r="BA440" t="s">
        <v>84</v>
      </c>
      <c r="BB440" t="s">
        <v>144</v>
      </c>
      <c r="BC440" t="s">
        <v>1733</v>
      </c>
      <c r="BD440" t="s">
        <v>1734</v>
      </c>
      <c r="BQ440" s="100"/>
    </row>
    <row r="441" spans="1:69" ht="11.25" customHeight="1" x14ac:dyDescent="0.2">
      <c r="A441" s="4" t="str">
        <f>LEFT(IndicatorsTable[[#This Row],[INDICATOR_CODE]],IF(ISERROR(FIND(".",IndicatorsTable[[#This Row],[INDICATOR_CODE]],6)),FIND(".",IndicatorsTable[[#This Row],[INDICATOR_CODE]]),FIND(".",IndicatorsTable[[#This Row],[INDICATOR_CODE]],6))-1)</f>
        <v>PA10</v>
      </c>
      <c r="B441" s="5" t="str">
        <f>RIGHT(IndicatorsTable[[#This Row],[INDICATOR_CODE]],LEN(IndicatorsTable[[#This Row],[INDICATOR_CODE]])-IF(ISERROR(FIND(".",IndicatorsTable[[#This Row],[INDICATOR_CODE]],6)),FIND(".",IndicatorsTable[[#This Row],[INDICATOR_CODE]]),FIND(".",IndicatorsTable[[#This Row],[INDICATOR_CODE]],6)))</f>
        <v>C1</v>
      </c>
      <c r="C441" s="5" t="str">
        <f>IF(LEFT(IndicatorsTable[[#This Row],[OS_NB_CODE]],1)="O","Overall",IF(LEFT(IndicatorsTable[[#This Row],[OS_NB_CODE]],1)="S","Subindicator",IF(IndicatorsTable[[#This Row],[IFMAIN]] ="Main","Main",IF(LEFT(IndicatorsTable[[#This Row],[OS_NB_CODE]],1)="C","Context",""))))</f>
        <v>Context</v>
      </c>
      <c r="D441" s="6" t="s">
        <v>89</v>
      </c>
      <c r="E441" s="6" t="str">
        <f>IF(IndicatorsTable[[#This Row],[OS_NB_CODE]]="O1",VLOOKUP(IndicatorsTable[[#This Row],[POLICY_CODE]],Table7[#All],2,FALSE),"")</f>
        <v/>
      </c>
      <c r="F441" s="6" t="str">
        <f>IF(IndicatorsTable[[#This Row],[OS_NB_CODE]]="O1",VLOOKUP(IndicatorsTable[[#This Row],[POLICY_CODE]],Table7[#All],3,FALSE),"")</f>
        <v/>
      </c>
      <c r="G441" s="6" t="s">
        <v>2093</v>
      </c>
      <c r="H441" s="6"/>
      <c r="I441" s="6" t="str">
        <f>IndicatorsTable[[#This Row],[INDICATOR_CODE]]&amp;"."&amp;IndicatorsTable[[#This Row],[SUBPOLICY_CODE]]</f>
        <v>PA10.C1.</v>
      </c>
      <c r="J441" s="6"/>
      <c r="K441" s="6"/>
      <c r="L441" s="7">
        <f t="shared" si="13"/>
        <v>440</v>
      </c>
      <c r="M441" s="6" t="s">
        <v>71</v>
      </c>
      <c r="N441" s="7">
        <f t="shared" si="14"/>
        <v>440</v>
      </c>
      <c r="O441" s="6">
        <v>7</v>
      </c>
      <c r="P441" s="6" t="s">
        <v>72</v>
      </c>
      <c r="Q441" s="6" t="s">
        <v>2094</v>
      </c>
      <c r="R441" s="6"/>
      <c r="S441" s="6" t="s">
        <v>2095</v>
      </c>
      <c r="T441" s="6" t="s">
        <v>2096</v>
      </c>
      <c r="U441" s="50" t="s">
        <v>2097</v>
      </c>
      <c r="V441" s="6"/>
      <c r="W441" s="52"/>
      <c r="X441" s="6"/>
      <c r="Y441" s="6" t="s">
        <v>232</v>
      </c>
      <c r="Z441" s="8" t="s">
        <v>77</v>
      </c>
      <c r="AA441" s="6" t="s">
        <v>1346</v>
      </c>
      <c r="AB441" s="6" t="s">
        <v>79</v>
      </c>
      <c r="AC441" s="6"/>
      <c r="AD441" s="6" t="s">
        <v>81</v>
      </c>
      <c r="AE441" s="6"/>
      <c r="AF441" s="6"/>
      <c r="AG441" s="6" t="s">
        <v>1369</v>
      </c>
      <c r="AH441" s="6"/>
      <c r="AI441" s="6"/>
      <c r="AJ441" s="6"/>
      <c r="AK441" s="1"/>
      <c r="AL441"/>
      <c r="AM441" s="1">
        <v>1</v>
      </c>
      <c r="AN441" s="1" t="e">
        <f>VLOOKUP(S441,'breaks 2014'!$C$19:$H$317,3,FALSE)</f>
        <v>#N/A</v>
      </c>
      <c r="AO441" s="1"/>
      <c r="AP441" s="1"/>
      <c r="AQ441" s="6" t="s">
        <v>2098</v>
      </c>
      <c r="AR441" s="6" t="s">
        <v>143</v>
      </c>
      <c r="AS441" s="6"/>
      <c r="AT441" s="6"/>
      <c r="AU441" s="6"/>
      <c r="AV441" s="6"/>
      <c r="AW441" s="6"/>
      <c r="AX441" s="6"/>
      <c r="AY441" s="6"/>
      <c r="AZ441" t="s">
        <v>2098</v>
      </c>
      <c r="BA441" t="s">
        <v>84</v>
      </c>
      <c r="BB441" t="s">
        <v>2099</v>
      </c>
      <c r="BC441" t="s">
        <v>2087</v>
      </c>
      <c r="BD441" t="s">
        <v>2088</v>
      </c>
      <c r="BE441" t="s">
        <v>2089</v>
      </c>
      <c r="BF441" t="s">
        <v>2090</v>
      </c>
      <c r="BG441" t="s">
        <v>2100</v>
      </c>
      <c r="BH441" t="s">
        <v>2101</v>
      </c>
      <c r="BI441" t="s">
        <v>2102</v>
      </c>
      <c r="BJ441" t="s">
        <v>2103</v>
      </c>
      <c r="BQ441" s="100"/>
    </row>
    <row r="442" spans="1:69" ht="11.25" customHeight="1" x14ac:dyDescent="0.2">
      <c r="A442" s="4" t="str">
        <f>LEFT(IndicatorsTable[[#This Row],[INDICATOR_CODE]],IF(ISERROR(FIND(".",IndicatorsTable[[#This Row],[INDICATOR_CODE]],6)),FIND(".",IndicatorsTable[[#This Row],[INDICATOR_CODE]]),FIND(".",IndicatorsTable[[#This Row],[INDICATOR_CODE]],6))-1)</f>
        <v>PA10</v>
      </c>
      <c r="B442" s="5" t="str">
        <f>RIGHT(IndicatorsTable[[#This Row],[INDICATOR_CODE]],LEN(IndicatorsTable[[#This Row],[INDICATOR_CODE]])-IF(ISERROR(FIND(".",IndicatorsTable[[#This Row],[INDICATOR_CODE]],6)),FIND(".",IndicatorsTable[[#This Row],[INDICATOR_CODE]]),FIND(".",IndicatorsTable[[#This Row],[INDICATOR_CODE]],6)))</f>
        <v>C2</v>
      </c>
      <c r="C442" s="5" t="str">
        <f>IF(LEFT(IndicatorsTable[[#This Row],[OS_NB_CODE]],1)="O","Overall",IF(LEFT(IndicatorsTable[[#This Row],[OS_NB_CODE]],1)="S","Subindicator",IF(IndicatorsTable[[#This Row],[IFMAIN]] ="Main","Main",IF(LEFT(IndicatorsTable[[#This Row],[OS_NB_CODE]],1)="C","Context",""))))</f>
        <v>Context</v>
      </c>
      <c r="D442" s="6" t="s">
        <v>89</v>
      </c>
      <c r="E442" s="6" t="str">
        <f>IF(IndicatorsTable[[#This Row],[OS_NB_CODE]]="O1",VLOOKUP(IndicatorsTable[[#This Row],[POLICY_CODE]],Table7[#All],2,FALSE),"")</f>
        <v/>
      </c>
      <c r="F442" s="6" t="str">
        <f>IF(IndicatorsTable[[#This Row],[OS_NB_CODE]]="O1",VLOOKUP(IndicatorsTable[[#This Row],[POLICY_CODE]],Table7[#All],3,FALSE),"")</f>
        <v/>
      </c>
      <c r="G442" s="6" t="s">
        <v>2104</v>
      </c>
      <c r="H442" s="6"/>
      <c r="I442" s="6" t="str">
        <f>IndicatorsTable[[#This Row],[INDICATOR_CODE]]&amp;"."&amp;IndicatorsTable[[#This Row],[SUBPOLICY_CODE]]</f>
        <v>PA10.C2.</v>
      </c>
      <c r="J442" s="6"/>
      <c r="K442" s="6"/>
      <c r="L442" s="7">
        <f t="shared" si="13"/>
        <v>441</v>
      </c>
      <c r="M442" s="6" t="s">
        <v>71</v>
      </c>
      <c r="N442" s="7">
        <f t="shared" si="14"/>
        <v>441</v>
      </c>
      <c r="O442" s="6">
        <v>7</v>
      </c>
      <c r="P442" s="6" t="s">
        <v>72</v>
      </c>
      <c r="Q442" s="6" t="s">
        <v>2105</v>
      </c>
      <c r="R442" s="6" t="s">
        <v>2106</v>
      </c>
      <c r="S442" s="6" t="s">
        <v>2106</v>
      </c>
      <c r="T442" s="6" t="s">
        <v>2106</v>
      </c>
      <c r="U442" s="50"/>
      <c r="V442" s="6"/>
      <c r="W442" s="52"/>
      <c r="X442" s="6"/>
      <c r="Y442" s="6" t="s">
        <v>232</v>
      </c>
      <c r="Z442" s="8" t="s">
        <v>77</v>
      </c>
      <c r="AA442" s="6" t="s">
        <v>1346</v>
      </c>
      <c r="AB442" s="6" t="s">
        <v>79</v>
      </c>
      <c r="AC442" s="6"/>
      <c r="AD442" s="6" t="s">
        <v>81</v>
      </c>
      <c r="AE442" s="6"/>
      <c r="AF442" s="6"/>
      <c r="AG442" s="6" t="s">
        <v>1369</v>
      </c>
      <c r="AH442" s="6"/>
      <c r="AI442" s="6"/>
      <c r="AJ442" s="6"/>
      <c r="AK442" s="1"/>
      <c r="AL442"/>
      <c r="AM442" s="1">
        <v>1</v>
      </c>
      <c r="AN442" s="1" t="e">
        <f>VLOOKUP(S442,'breaks 2014'!$C$19:$H$317,3,FALSE)</f>
        <v>#N/A</v>
      </c>
      <c r="AO442" s="1" t="s">
        <v>2084</v>
      </c>
      <c r="AP442" s="1"/>
      <c r="AQ442" s="6" t="s">
        <v>2107</v>
      </c>
      <c r="AR442" s="6" t="s">
        <v>143</v>
      </c>
      <c r="AS442" s="6"/>
      <c r="AT442" s="6"/>
      <c r="AU442" s="6"/>
      <c r="AV442" s="6"/>
      <c r="AW442" s="6"/>
      <c r="AX442" s="6"/>
      <c r="AY442" s="6"/>
      <c r="AZ442" t="s">
        <v>2107</v>
      </c>
      <c r="BA442" t="s">
        <v>84</v>
      </c>
      <c r="BB442" t="s">
        <v>144</v>
      </c>
      <c r="BC442" t="s">
        <v>3300</v>
      </c>
      <c r="BD442" t="s">
        <v>3301</v>
      </c>
      <c r="BQ442" s="100"/>
    </row>
    <row r="443" spans="1:69" ht="11.25" customHeight="1" x14ac:dyDescent="0.2">
      <c r="A443" s="4" t="str">
        <f>LEFT(IndicatorsTable[[#This Row],[INDICATOR_CODE]],IF(ISERROR(FIND(".",IndicatorsTable[[#This Row],[INDICATOR_CODE]],6)),FIND(".",IndicatorsTable[[#This Row],[INDICATOR_CODE]]),FIND(".",IndicatorsTable[[#This Row],[INDICATOR_CODE]],6))-1)</f>
        <v>PA11</v>
      </c>
      <c r="B443" s="5" t="str">
        <f>RIGHT(IndicatorsTable[[#This Row],[INDICATOR_CODE]],LEN(IndicatorsTable[[#This Row],[INDICATOR_CODE]])-IF(ISERROR(FIND(".",IndicatorsTable[[#This Row],[INDICATOR_CODE]],6)),FIND(".",IndicatorsTable[[#This Row],[INDICATOR_CODE]]),FIND(".",IndicatorsTable[[#This Row],[INDICATOR_CODE]],6)))</f>
        <v>O1</v>
      </c>
      <c r="C443" s="5" t="str">
        <f>IF(LEFT(IndicatorsTable[[#This Row],[OS_NB_CODE]],1)="O","Overall",IF(LEFT(IndicatorsTable[[#This Row],[OS_NB_CODE]],1)="S","Subindicator",IF(IndicatorsTable[[#This Row],[IFMAIN]] ="Main","Main",IF(LEFT(IndicatorsTable[[#This Row],[OS_NB_CODE]],1)="C","Context",""))))</f>
        <v>Overall</v>
      </c>
      <c r="D443" s="6" t="s">
        <v>89</v>
      </c>
      <c r="E443" s="6" t="str">
        <f>IF(IndicatorsTable[[#This Row],[OS_NB_CODE]]="O1",VLOOKUP(IndicatorsTable[[#This Row],[POLICY_CODE]],Table7[#All],2,FALSE),"")</f>
        <v>Preventing poverty and social exclusion through inclusive labour markets, adequate and sustainable social protection and high quality services</v>
      </c>
      <c r="F443" s="6" t="str">
        <f>IF(IndicatorsTable[[#This Row],[OS_NB_CODE]]="O1",VLOOKUP(IndicatorsTable[[#This Row],[POLICY_CODE]],Table7[#All],3,FALSE),"")</f>
        <v>Preventing poverty and social exclusion through inclusive labour markets, adequate and sustainable social protection and high quality services</v>
      </c>
      <c r="G443" s="6" t="s">
        <v>2108</v>
      </c>
      <c r="H443" s="6"/>
      <c r="I443" s="6" t="str">
        <f>IndicatorsTable[[#This Row],[INDICATOR_CODE]]&amp;"."&amp;IndicatorsTable[[#This Row],[SUBPOLICY_CODE]]</f>
        <v>PA11.O1.</v>
      </c>
      <c r="J443" s="6">
        <v>11</v>
      </c>
      <c r="K443" s="6" t="s">
        <v>70</v>
      </c>
      <c r="L443" s="7">
        <f t="shared" si="13"/>
        <v>442</v>
      </c>
      <c r="M443" s="6" t="s">
        <v>71</v>
      </c>
      <c r="N443" s="7">
        <f t="shared" si="14"/>
        <v>442</v>
      </c>
      <c r="O443" s="6">
        <v>8</v>
      </c>
      <c r="P443" s="6" t="s">
        <v>72</v>
      </c>
      <c r="Q443" s="6" t="s">
        <v>2109</v>
      </c>
      <c r="R443" s="6"/>
      <c r="S443" s="6" t="s">
        <v>2110</v>
      </c>
      <c r="T443" s="6" t="s">
        <v>2111</v>
      </c>
      <c r="U443" s="50" t="s">
        <v>2112</v>
      </c>
      <c r="V443" s="6"/>
      <c r="W443" s="52"/>
      <c r="X443" s="6"/>
      <c r="Y443" s="6" t="s">
        <v>232</v>
      </c>
      <c r="Z443" s="8"/>
      <c r="AA443" s="6" t="s">
        <v>2113</v>
      </c>
      <c r="AB443" s="6" t="s">
        <v>79</v>
      </c>
      <c r="AC443" s="6" t="s">
        <v>80</v>
      </c>
      <c r="AD443" s="6" t="s">
        <v>81</v>
      </c>
      <c r="AE443" s="6"/>
      <c r="AF443" s="6">
        <v>-3</v>
      </c>
      <c r="AG443" s="6" t="s">
        <v>629</v>
      </c>
      <c r="AH443" s="6"/>
      <c r="AI443" s="6"/>
      <c r="AJ443" s="6"/>
      <c r="AK443" s="1"/>
      <c r="AL443" t="s">
        <v>1121</v>
      </c>
      <c r="AM443" s="1">
        <v>1</v>
      </c>
      <c r="AN443" s="1" t="e">
        <f>VLOOKUP(S443,'breaks 2014'!$C$19:$H$317,3,FALSE)</f>
        <v>#N/A</v>
      </c>
      <c r="AO443" s="1"/>
      <c r="AP443" s="1"/>
      <c r="AQ443" s="6" t="s">
        <v>2114</v>
      </c>
      <c r="AR443" s="6" t="s">
        <v>84</v>
      </c>
      <c r="AS443" s="6" t="s">
        <v>85</v>
      </c>
      <c r="AT443" s="6" t="s">
        <v>121</v>
      </c>
      <c r="AU443" s="6" t="s">
        <v>1081</v>
      </c>
      <c r="AV443" s="6"/>
      <c r="AW443" s="6"/>
      <c r="AX443" s="6"/>
      <c r="AY443" s="6"/>
      <c r="BQ443" s="100"/>
    </row>
    <row r="444" spans="1:69" ht="11.25" customHeight="1" x14ac:dyDescent="0.2">
      <c r="A444" s="4" t="str">
        <f>LEFT(IndicatorsTable[[#This Row],[INDICATOR_CODE]],IF(ISERROR(FIND(".",IndicatorsTable[[#This Row],[INDICATOR_CODE]],6)),FIND(".",IndicatorsTable[[#This Row],[INDICATOR_CODE]]),FIND(".",IndicatorsTable[[#This Row],[INDICATOR_CODE]],6))-1)</f>
        <v>PA11</v>
      </c>
      <c r="B444" s="5" t="str">
        <f>RIGHT(IndicatorsTable[[#This Row],[INDICATOR_CODE]],LEN(IndicatorsTable[[#This Row],[INDICATOR_CODE]])-IF(ISERROR(FIND(".",IndicatorsTable[[#This Row],[INDICATOR_CODE]],6)),FIND(".",IndicatorsTable[[#This Row],[INDICATOR_CODE]]),FIND(".",IndicatorsTable[[#This Row],[INDICATOR_CODE]],6)))</f>
        <v>S1</v>
      </c>
      <c r="C444" s="5" t="str">
        <f>IF(LEFT(IndicatorsTable[[#This Row],[OS_NB_CODE]],1)="O","Overall",IF(LEFT(IndicatorsTable[[#This Row],[OS_NB_CODE]],1)="S","Subindicator",IF(IndicatorsTable[[#This Row],[IFMAIN]] ="Main","Main",IF(LEFT(IndicatorsTable[[#This Row],[OS_NB_CODE]],1)="C","Context",""))))</f>
        <v>Subindicator</v>
      </c>
      <c r="D444" s="6" t="s">
        <v>89</v>
      </c>
      <c r="E444" s="6" t="str">
        <f>IF(IndicatorsTable[[#This Row],[OS_NB_CODE]]="O1",VLOOKUP(IndicatorsTable[[#This Row],[POLICY_CODE]],Table7[#All],2,FALSE),"")</f>
        <v/>
      </c>
      <c r="F444" s="6" t="str">
        <f>IF(IndicatorsTable[[#This Row],[OS_NB_CODE]]="O1",VLOOKUP(IndicatorsTable[[#This Row],[POLICY_CODE]],Table7[#All],3,FALSE),"")</f>
        <v/>
      </c>
      <c r="G444" s="6" t="s">
        <v>2115</v>
      </c>
      <c r="H444" s="6"/>
      <c r="I444" s="6" t="str">
        <f>IndicatorsTable[[#This Row],[INDICATOR_CODE]]&amp;"."&amp;IndicatorsTable[[#This Row],[SUBPOLICY_CODE]]</f>
        <v>PA11.S1.</v>
      </c>
      <c r="J444" s="6" t="s">
        <v>2116</v>
      </c>
      <c r="K444" s="6" t="s">
        <v>70</v>
      </c>
      <c r="L444" s="7">
        <f t="shared" si="13"/>
        <v>443</v>
      </c>
      <c r="M444" s="6" t="s">
        <v>71</v>
      </c>
      <c r="N444" s="7">
        <f t="shared" si="14"/>
        <v>443</v>
      </c>
      <c r="O444" s="6">
        <v>8</v>
      </c>
      <c r="P444" s="6" t="s">
        <v>72</v>
      </c>
      <c r="Q444" s="6" t="s">
        <v>2117</v>
      </c>
      <c r="R444" s="6"/>
      <c r="S444" s="6" t="s">
        <v>2118</v>
      </c>
      <c r="T444" s="6" t="s">
        <v>2119</v>
      </c>
      <c r="U444" s="50" t="s">
        <v>2120</v>
      </c>
      <c r="V444" s="6"/>
      <c r="W444" s="52"/>
      <c r="X444" s="6"/>
      <c r="Y444" s="6" t="s">
        <v>232</v>
      </c>
      <c r="Z444" s="8" t="s">
        <v>77</v>
      </c>
      <c r="AA444" s="6" t="s">
        <v>2113</v>
      </c>
      <c r="AB444" s="6" t="s">
        <v>79</v>
      </c>
      <c r="AC444" s="6" t="s">
        <v>80</v>
      </c>
      <c r="AD444" s="6" t="s">
        <v>81</v>
      </c>
      <c r="AE444" s="6"/>
      <c r="AF444" s="6">
        <v>-3</v>
      </c>
      <c r="AG444" s="6" t="s">
        <v>629</v>
      </c>
      <c r="AH444" s="6"/>
      <c r="AI444" s="6"/>
      <c r="AJ444" s="6"/>
      <c r="AK444" s="1"/>
      <c r="AL444" t="s">
        <v>1121</v>
      </c>
      <c r="AM444" s="1">
        <v>1</v>
      </c>
      <c r="AN444" s="1" t="e">
        <f>VLOOKUP(S444,'breaks 2014'!$C$19:$H$317,3,FALSE)</f>
        <v>#N/A</v>
      </c>
      <c r="AO444" s="1"/>
      <c r="AP444" s="1"/>
      <c r="AQ444" s="6" t="s">
        <v>2121</v>
      </c>
      <c r="AR444" s="6" t="s">
        <v>84</v>
      </c>
      <c r="AS444" s="6" t="s">
        <v>85</v>
      </c>
      <c r="AT444" s="6" t="s">
        <v>121</v>
      </c>
      <c r="AU444" s="6" t="s">
        <v>1123</v>
      </c>
      <c r="AV444" s="6" t="s">
        <v>1081</v>
      </c>
      <c r="AW444" s="6"/>
      <c r="AX444" s="6"/>
      <c r="AY444" s="6"/>
      <c r="BQ444" s="100"/>
    </row>
    <row r="445" spans="1:69" ht="11.25" customHeight="1" x14ac:dyDescent="0.2">
      <c r="A445" s="4" t="str">
        <f>LEFT(IndicatorsTable[[#This Row],[INDICATOR_CODE]],IF(ISERROR(FIND(".",IndicatorsTable[[#This Row],[INDICATOR_CODE]],6)),FIND(".",IndicatorsTable[[#This Row],[INDICATOR_CODE]]),FIND(".",IndicatorsTable[[#This Row],[INDICATOR_CODE]],6))-1)</f>
        <v>PA11</v>
      </c>
      <c r="B445" s="5" t="str">
        <f>RIGHT(IndicatorsTable[[#This Row],[INDICATOR_CODE]],LEN(IndicatorsTable[[#This Row],[INDICATOR_CODE]])-IF(ISERROR(FIND(".",IndicatorsTable[[#This Row],[INDICATOR_CODE]],6)),FIND(".",IndicatorsTable[[#This Row],[INDICATOR_CODE]]),FIND(".",IndicatorsTable[[#This Row],[INDICATOR_CODE]],6)))</f>
        <v>S2</v>
      </c>
      <c r="C445" s="5" t="str">
        <f>IF(LEFT(IndicatorsTable[[#This Row],[OS_NB_CODE]],1)="O","Overall",IF(LEFT(IndicatorsTable[[#This Row],[OS_NB_CODE]],1)="S","Subindicator",IF(IndicatorsTable[[#This Row],[IFMAIN]] ="Main","Main",IF(LEFT(IndicatorsTable[[#This Row],[OS_NB_CODE]],1)="C","Context",""))))</f>
        <v>Subindicator</v>
      </c>
      <c r="D445" s="6" t="s">
        <v>89</v>
      </c>
      <c r="E445" s="6" t="str">
        <f>IF(IndicatorsTable[[#This Row],[OS_NB_CODE]]="O1",VLOOKUP(IndicatorsTable[[#This Row],[POLICY_CODE]],Table7[#All],2,FALSE),"")</f>
        <v/>
      </c>
      <c r="F445" s="6" t="str">
        <f>IF(IndicatorsTable[[#This Row],[OS_NB_CODE]]="O1",VLOOKUP(IndicatorsTable[[#This Row],[POLICY_CODE]],Table7[#All],3,FALSE),"")</f>
        <v/>
      </c>
      <c r="G445" s="6" t="s">
        <v>2122</v>
      </c>
      <c r="H445" s="6"/>
      <c r="I445" s="6" t="str">
        <f>IndicatorsTable[[#This Row],[INDICATOR_CODE]]&amp;"."&amp;IndicatorsTable[[#This Row],[SUBPOLICY_CODE]]</f>
        <v>PA11.S2.</v>
      </c>
      <c r="J445" s="6" t="s">
        <v>2123</v>
      </c>
      <c r="K445" s="6" t="s">
        <v>70</v>
      </c>
      <c r="L445" s="7">
        <f t="shared" si="13"/>
        <v>444</v>
      </c>
      <c r="M445" s="6" t="s">
        <v>71</v>
      </c>
      <c r="N445" s="7">
        <f t="shared" si="14"/>
        <v>444</v>
      </c>
      <c r="O445" s="6">
        <v>8</v>
      </c>
      <c r="P445" s="6" t="s">
        <v>72</v>
      </c>
      <c r="Q445" s="6" t="s">
        <v>3343</v>
      </c>
      <c r="R445" s="6"/>
      <c r="S445" s="6" t="s">
        <v>3344</v>
      </c>
      <c r="T445" s="6" t="s">
        <v>3345</v>
      </c>
      <c r="U445" s="50"/>
      <c r="V445" s="6"/>
      <c r="W445" s="52"/>
      <c r="X445" s="6"/>
      <c r="Y445" s="6" t="s">
        <v>232</v>
      </c>
      <c r="Z445" s="8" t="s">
        <v>77</v>
      </c>
      <c r="AA445" s="6" t="s">
        <v>2113</v>
      </c>
      <c r="AB445" s="6" t="s">
        <v>79</v>
      </c>
      <c r="AC445" s="6" t="s">
        <v>80</v>
      </c>
      <c r="AD445" s="6" t="s">
        <v>81</v>
      </c>
      <c r="AE445" s="6"/>
      <c r="AF445" s="6">
        <v>-3</v>
      </c>
      <c r="AG445" s="6" t="s">
        <v>629</v>
      </c>
      <c r="AH445" s="6">
        <v>1</v>
      </c>
      <c r="AI445" s="6"/>
      <c r="AJ445" s="6"/>
      <c r="AK445" s="1"/>
      <c r="AM445" s="1">
        <v>1</v>
      </c>
      <c r="AN445" s="1" t="e">
        <f>VLOOKUP(S445,'breaks 2014'!$C$19:$H$317,3,FALSE)</f>
        <v>#N/A</v>
      </c>
      <c r="AO445" s="1"/>
      <c r="AP445" s="1"/>
      <c r="AQ445" s="103" t="s">
        <v>3287</v>
      </c>
      <c r="AR445" s="6" t="s">
        <v>84</v>
      </c>
      <c r="AS445" s="6" t="s">
        <v>85</v>
      </c>
      <c r="AT445" s="6" t="s">
        <v>121</v>
      </c>
      <c r="AU445" s="6" t="s">
        <v>1081</v>
      </c>
      <c r="AV445" s="6"/>
      <c r="AW445" s="6"/>
      <c r="AX445" s="6"/>
      <c r="AY445" s="6"/>
      <c r="BQ445" s="100"/>
    </row>
    <row r="446" spans="1:69" ht="11.25" customHeight="1" x14ac:dyDescent="0.2">
      <c r="A446" s="4" t="str">
        <f>LEFT(IndicatorsTable[[#This Row],[INDICATOR_CODE]],IF(ISERROR(FIND(".",IndicatorsTable[[#This Row],[INDICATOR_CODE]],6)),FIND(".",IndicatorsTable[[#This Row],[INDICATOR_CODE]]),FIND(".",IndicatorsTable[[#This Row],[INDICATOR_CODE]],6))-1)</f>
        <v>PA11</v>
      </c>
      <c r="B446" s="5" t="str">
        <f>RIGHT(IndicatorsTable[[#This Row],[INDICATOR_CODE]],LEN(IndicatorsTable[[#This Row],[INDICATOR_CODE]])-IF(ISERROR(FIND(".",IndicatorsTable[[#This Row],[INDICATOR_CODE]],6)),FIND(".",IndicatorsTable[[#This Row],[INDICATOR_CODE]]),FIND(".",IndicatorsTable[[#This Row],[INDICATOR_CODE]],6)))</f>
        <v>S3</v>
      </c>
      <c r="C446" s="5" t="str">
        <f>IF(LEFT(IndicatorsTable[[#This Row],[OS_NB_CODE]],1)="O","Overall",IF(LEFT(IndicatorsTable[[#This Row],[OS_NB_CODE]],1)="S","Subindicator",IF(IndicatorsTable[[#This Row],[IFMAIN]] ="Main","Main",IF(LEFT(IndicatorsTable[[#This Row],[OS_NB_CODE]],1)="C","Context",""))))</f>
        <v>Subindicator</v>
      </c>
      <c r="D446" s="6" t="s">
        <v>89</v>
      </c>
      <c r="E446" s="6" t="str">
        <f>IF(IndicatorsTable[[#This Row],[OS_NB_CODE]]="O1",VLOOKUP(IndicatorsTable[[#This Row],[POLICY_CODE]],Table7[#All],2,FALSE),"")</f>
        <v/>
      </c>
      <c r="F446" s="6" t="str">
        <f>IF(IndicatorsTable[[#This Row],[OS_NB_CODE]]="O1",VLOOKUP(IndicatorsTable[[#This Row],[POLICY_CODE]],Table7[#All],3,FALSE),"")</f>
        <v/>
      </c>
      <c r="G446" s="6" t="s">
        <v>2125</v>
      </c>
      <c r="H446" s="6" t="s">
        <v>227</v>
      </c>
      <c r="I446" s="6" t="str">
        <f>IndicatorsTable[[#This Row],[INDICATOR_CODE]]&amp;"."&amp;IndicatorsTable[[#This Row],[SUBPOLICY_CODE]]</f>
        <v>PA11.S3.T</v>
      </c>
      <c r="J446" s="6" t="s">
        <v>2126</v>
      </c>
      <c r="K446" s="6" t="s">
        <v>70</v>
      </c>
      <c r="L446" s="7">
        <f t="shared" si="13"/>
        <v>445</v>
      </c>
      <c r="M446" s="6" t="s">
        <v>71</v>
      </c>
      <c r="N446" s="7">
        <f t="shared" si="14"/>
        <v>445</v>
      </c>
      <c r="O446" s="6">
        <v>8</v>
      </c>
      <c r="P446" s="6" t="s">
        <v>72</v>
      </c>
      <c r="Q446" s="6" t="s">
        <v>3277</v>
      </c>
      <c r="R446" s="6" t="s">
        <v>2128</v>
      </c>
      <c r="S446" s="6" t="s">
        <v>3280</v>
      </c>
      <c r="T446" s="6" t="s">
        <v>3283</v>
      </c>
      <c r="U446" s="50" t="s">
        <v>3286</v>
      </c>
      <c r="V446" s="6"/>
      <c r="W446" s="52"/>
      <c r="X446" s="6"/>
      <c r="Y446" s="6" t="s">
        <v>232</v>
      </c>
      <c r="Z446" s="8" t="s">
        <v>77</v>
      </c>
      <c r="AA446" s="6" t="s">
        <v>2113</v>
      </c>
      <c r="AB446" s="6" t="s">
        <v>79</v>
      </c>
      <c r="AC446" s="6" t="s">
        <v>80</v>
      </c>
      <c r="AD446" s="6" t="s">
        <v>81</v>
      </c>
      <c r="AE446" s="6"/>
      <c r="AF446" s="6">
        <v>-3</v>
      </c>
      <c r="AG446" s="6" t="s">
        <v>629</v>
      </c>
      <c r="AH446" s="6"/>
      <c r="AI446" s="6"/>
      <c r="AJ446" s="6"/>
      <c r="AK446" s="1"/>
      <c r="AM446" s="1">
        <v>1</v>
      </c>
      <c r="AN446" s="1" t="e">
        <f>VLOOKUP(S446,'breaks 2014'!$C$19:$H$317,3,FALSE)</f>
        <v>#N/A</v>
      </c>
      <c r="AO446" s="1"/>
      <c r="AP446" s="1"/>
      <c r="AQ446" s="103" t="s">
        <v>3262</v>
      </c>
      <c r="AR446" s="6" t="s">
        <v>84</v>
      </c>
      <c r="AS446" s="6" t="s">
        <v>85</v>
      </c>
      <c r="AT446" s="104" t="s">
        <v>3288</v>
      </c>
      <c r="AU446" s="104" t="s">
        <v>3263</v>
      </c>
      <c r="AV446" s="6"/>
      <c r="AW446" s="6"/>
      <c r="AX446" s="6"/>
      <c r="AY446" s="6"/>
      <c r="BQ446" s="100"/>
    </row>
    <row r="447" spans="1:69" ht="11.25" customHeight="1" x14ac:dyDescent="0.2">
      <c r="A447" s="4" t="str">
        <f>LEFT(IndicatorsTable[[#This Row],[INDICATOR_CODE]],IF(ISERROR(FIND(".",IndicatorsTable[[#This Row],[INDICATOR_CODE]],6)),FIND(".",IndicatorsTable[[#This Row],[INDICATOR_CODE]]),FIND(".",IndicatorsTable[[#This Row],[INDICATOR_CODE]],6))-1)</f>
        <v>PA11</v>
      </c>
      <c r="B447" s="5" t="str">
        <f>RIGHT(IndicatorsTable[[#This Row],[INDICATOR_CODE]],LEN(IndicatorsTable[[#This Row],[INDICATOR_CODE]])-IF(ISERROR(FIND(".",IndicatorsTable[[#This Row],[INDICATOR_CODE]],6)),FIND(".",IndicatorsTable[[#This Row],[INDICATOR_CODE]]),FIND(".",IndicatorsTable[[#This Row],[INDICATOR_CODE]],6)))</f>
        <v>S3</v>
      </c>
      <c r="C447" s="5" t="str">
        <f>IF(LEFT(IndicatorsTable[[#This Row],[OS_NB_CODE]],1)="O","Overall",IF(LEFT(IndicatorsTable[[#This Row],[OS_NB_CODE]],1)="S","Subindicator",IF(IndicatorsTable[[#This Row],[IFMAIN]] ="Main","Main",IF(LEFT(IndicatorsTable[[#This Row],[OS_NB_CODE]],1)="C","Context",""))))</f>
        <v>Subindicator</v>
      </c>
      <c r="D447" s="6" t="s">
        <v>89</v>
      </c>
      <c r="E447" s="6" t="str">
        <f>IF(IndicatorsTable[[#This Row],[OS_NB_CODE]]="O1",VLOOKUP(IndicatorsTable[[#This Row],[POLICY_CODE]],Table7[#All],2,FALSE),"")</f>
        <v/>
      </c>
      <c r="F447" s="6" t="str">
        <f>IF(IndicatorsTable[[#This Row],[OS_NB_CODE]]="O1",VLOOKUP(IndicatorsTable[[#This Row],[POLICY_CODE]],Table7[#All],3,FALSE),"")</f>
        <v/>
      </c>
      <c r="G447" s="6" t="s">
        <v>2125</v>
      </c>
      <c r="H447" s="6" t="s">
        <v>91</v>
      </c>
      <c r="I447" s="6" t="str">
        <f>IndicatorsTable[[#This Row],[INDICATOR_CODE]]&amp;"."&amp;IndicatorsTable[[#This Row],[SUBPOLICY_CODE]]</f>
        <v>PA11.S3.M</v>
      </c>
      <c r="J447" s="6"/>
      <c r="K447" s="6"/>
      <c r="L447" s="7">
        <f t="shared" si="13"/>
        <v>446</v>
      </c>
      <c r="M447" s="6" t="s">
        <v>71</v>
      </c>
      <c r="N447" s="7">
        <f t="shared" si="14"/>
        <v>446</v>
      </c>
      <c r="O447" s="6">
        <v>8</v>
      </c>
      <c r="P447" s="6" t="s">
        <v>72</v>
      </c>
      <c r="Q447" s="6" t="s">
        <v>3278</v>
      </c>
      <c r="R447" s="6" t="s">
        <v>2128</v>
      </c>
      <c r="S447" s="6" t="s">
        <v>3281</v>
      </c>
      <c r="T447" s="6" t="s">
        <v>3284</v>
      </c>
      <c r="U447" s="50" t="s">
        <v>3286</v>
      </c>
      <c r="V447" s="6"/>
      <c r="W447" s="52"/>
      <c r="X447" s="6"/>
      <c r="Y447" s="6" t="s">
        <v>232</v>
      </c>
      <c r="Z447" s="8" t="s">
        <v>77</v>
      </c>
      <c r="AA447" s="6" t="s">
        <v>2137</v>
      </c>
      <c r="AB447" s="6" t="s">
        <v>79</v>
      </c>
      <c r="AC447" s="6" t="s">
        <v>80</v>
      </c>
      <c r="AD447" s="6" t="s">
        <v>81</v>
      </c>
      <c r="AE447" s="6"/>
      <c r="AF447" s="6">
        <v>-3</v>
      </c>
      <c r="AG447" s="6" t="s">
        <v>629</v>
      </c>
      <c r="AH447" s="6"/>
      <c r="AI447" s="6"/>
      <c r="AJ447" s="6"/>
      <c r="AK447" s="1"/>
      <c r="AM447" s="1">
        <v>1</v>
      </c>
      <c r="AN447" s="1" t="e">
        <f>VLOOKUP(S447,'breaks 2014'!$C$19:$H$317,3,FALSE)</f>
        <v>#N/A</v>
      </c>
      <c r="AO447" s="1"/>
      <c r="AP447" s="1"/>
      <c r="AQ447" s="103" t="s">
        <v>3262</v>
      </c>
      <c r="AR447" s="6" t="s">
        <v>84</v>
      </c>
      <c r="AS447" s="6" t="s">
        <v>98</v>
      </c>
      <c r="AT447" s="104" t="s">
        <v>3288</v>
      </c>
      <c r="AU447" s="104" t="s">
        <v>3263</v>
      </c>
      <c r="AV447" s="6"/>
      <c r="AW447" s="6"/>
      <c r="AX447" s="6"/>
      <c r="AY447" s="6"/>
      <c r="BQ447" s="100"/>
    </row>
    <row r="448" spans="1:69" ht="11.25" customHeight="1" x14ac:dyDescent="0.2">
      <c r="A448" s="4" t="str">
        <f>LEFT(IndicatorsTable[[#This Row],[INDICATOR_CODE]],IF(ISERROR(FIND(".",IndicatorsTable[[#This Row],[INDICATOR_CODE]],6)),FIND(".",IndicatorsTable[[#This Row],[INDICATOR_CODE]]),FIND(".",IndicatorsTable[[#This Row],[INDICATOR_CODE]],6))-1)</f>
        <v>PA11</v>
      </c>
      <c r="B448" s="5" t="str">
        <f>RIGHT(IndicatorsTable[[#This Row],[INDICATOR_CODE]],LEN(IndicatorsTable[[#This Row],[INDICATOR_CODE]])-IF(ISERROR(FIND(".",IndicatorsTable[[#This Row],[INDICATOR_CODE]],6)),FIND(".",IndicatorsTable[[#This Row],[INDICATOR_CODE]]),FIND(".",IndicatorsTable[[#This Row],[INDICATOR_CODE]],6)))</f>
        <v>S3</v>
      </c>
      <c r="C448" s="5" t="str">
        <f>IF(LEFT(IndicatorsTable[[#This Row],[OS_NB_CODE]],1)="O","Overall",IF(LEFT(IndicatorsTable[[#This Row],[OS_NB_CODE]],1)="S","Subindicator",IF(IndicatorsTable[[#This Row],[IFMAIN]] ="Main","Main",IF(LEFT(IndicatorsTable[[#This Row],[OS_NB_CODE]],1)="C","Context",""))))</f>
        <v>Subindicator</v>
      </c>
      <c r="D448" s="6" t="s">
        <v>89</v>
      </c>
      <c r="E448" s="6" t="str">
        <f>IF(IndicatorsTable[[#This Row],[OS_NB_CODE]]="O1",VLOOKUP(IndicatorsTable[[#This Row],[POLICY_CODE]],Table7[#All],2,FALSE),"")</f>
        <v/>
      </c>
      <c r="F448" s="6" t="str">
        <f>IF(IndicatorsTable[[#This Row],[OS_NB_CODE]]="O1",VLOOKUP(IndicatorsTable[[#This Row],[POLICY_CODE]],Table7[#All],3,FALSE),"")</f>
        <v/>
      </c>
      <c r="G448" s="6" t="s">
        <v>2125</v>
      </c>
      <c r="H448" s="6" t="s">
        <v>99</v>
      </c>
      <c r="I448" s="6" t="str">
        <f>IndicatorsTable[[#This Row],[INDICATOR_CODE]]&amp;"."&amp;IndicatorsTable[[#This Row],[SUBPOLICY_CODE]]</f>
        <v>PA11.S3.F</v>
      </c>
      <c r="J448" s="6"/>
      <c r="K448" s="6"/>
      <c r="L448" s="7">
        <f t="shared" si="13"/>
        <v>447</v>
      </c>
      <c r="M448" s="6" t="s">
        <v>71</v>
      </c>
      <c r="N448" s="7">
        <f t="shared" si="14"/>
        <v>447</v>
      </c>
      <c r="O448" s="6">
        <v>8</v>
      </c>
      <c r="P448" s="6" t="s">
        <v>72</v>
      </c>
      <c r="Q448" s="6" t="s">
        <v>3279</v>
      </c>
      <c r="R448" s="6" t="s">
        <v>2128</v>
      </c>
      <c r="S448" s="6" t="s">
        <v>3282</v>
      </c>
      <c r="T448" s="6" t="s">
        <v>3285</v>
      </c>
      <c r="U448" s="50" t="s">
        <v>3286</v>
      </c>
      <c r="V448" s="6"/>
      <c r="W448" s="52"/>
      <c r="X448" s="6"/>
      <c r="Y448" s="6" t="s">
        <v>232</v>
      </c>
      <c r="Z448" s="8" t="s">
        <v>77</v>
      </c>
      <c r="AA448" s="6" t="s">
        <v>2141</v>
      </c>
      <c r="AB448" s="6" t="s">
        <v>79</v>
      </c>
      <c r="AC448" s="6" t="s">
        <v>80</v>
      </c>
      <c r="AD448" s="6" t="s">
        <v>81</v>
      </c>
      <c r="AE448" s="6"/>
      <c r="AF448" s="6">
        <v>-3</v>
      </c>
      <c r="AG448" s="6" t="s">
        <v>629</v>
      </c>
      <c r="AH448" s="6"/>
      <c r="AI448" s="6"/>
      <c r="AJ448" s="6"/>
      <c r="AK448" s="1"/>
      <c r="AM448" s="1">
        <v>1</v>
      </c>
      <c r="AN448" s="1" t="e">
        <f>VLOOKUP(S448,'breaks 2014'!$C$19:$H$317,3,FALSE)</f>
        <v>#N/A</v>
      </c>
      <c r="AO448" s="1"/>
      <c r="AP448" s="1"/>
      <c r="AQ448" s="103" t="s">
        <v>3262</v>
      </c>
      <c r="AR448" s="6" t="s">
        <v>84</v>
      </c>
      <c r="AS448" s="6" t="s">
        <v>104</v>
      </c>
      <c r="AT448" s="104" t="s">
        <v>3288</v>
      </c>
      <c r="AU448" s="104" t="s">
        <v>3263</v>
      </c>
      <c r="AV448" s="6"/>
      <c r="AW448" s="6"/>
      <c r="AX448" s="6"/>
      <c r="AY448" s="6"/>
      <c r="BQ448" s="100"/>
    </row>
    <row r="449" spans="1:69" ht="11.25" customHeight="1" x14ac:dyDescent="0.2">
      <c r="A449" s="4" t="str">
        <f>LEFT(IndicatorsTable[[#This Row],[INDICATOR_CODE]],IF(ISERROR(FIND(".",IndicatorsTable[[#This Row],[INDICATOR_CODE]],6)),FIND(".",IndicatorsTable[[#This Row],[INDICATOR_CODE]]),FIND(".",IndicatorsTable[[#This Row],[INDICATOR_CODE]],6))-1)</f>
        <v>PA11</v>
      </c>
      <c r="B449" s="5" t="str">
        <f>RIGHT(IndicatorsTable[[#This Row],[INDICATOR_CODE]],LEN(IndicatorsTable[[#This Row],[INDICATOR_CODE]])-IF(ISERROR(FIND(".",IndicatorsTable[[#This Row],[INDICATOR_CODE]],6)),FIND(".",IndicatorsTable[[#This Row],[INDICATOR_CODE]]),FIND(".",IndicatorsTable[[#This Row],[INDICATOR_CODE]],6)))</f>
        <v>S4</v>
      </c>
      <c r="C449" s="5" t="str">
        <f>IF(LEFT(IndicatorsTable[[#This Row],[OS_NB_CODE]],1)="O","Overall",IF(LEFT(IndicatorsTable[[#This Row],[OS_NB_CODE]],1)="S","Subindicator",IF(IndicatorsTable[[#This Row],[IFMAIN]] ="Main","Main",IF(LEFT(IndicatorsTable[[#This Row],[OS_NB_CODE]],1)="C","Context",""))))</f>
        <v>Subindicator</v>
      </c>
      <c r="D449" s="6" t="s">
        <v>774</v>
      </c>
      <c r="E449" s="6" t="str">
        <f>IF(IndicatorsTable[[#This Row],[OS_NB_CODE]]="O1",VLOOKUP(IndicatorsTable[[#This Row],[POLICY_CODE]],Table7[#All],2,FALSE),"")</f>
        <v/>
      </c>
      <c r="F449" s="6" t="str">
        <f>IF(IndicatorsTable[[#This Row],[OS_NB_CODE]]="O1",VLOOKUP(IndicatorsTable[[#This Row],[POLICY_CODE]],Table7[#All],3,FALSE),"")</f>
        <v/>
      </c>
      <c r="G449" s="6" t="s">
        <v>2142</v>
      </c>
      <c r="H449" s="6"/>
      <c r="I449" s="6" t="str">
        <f>IndicatorsTable[[#This Row],[INDICATOR_CODE]]&amp;"."&amp;IndicatorsTable[[#This Row],[SUBPOLICY_CODE]]</f>
        <v>PA11.S4.</v>
      </c>
      <c r="J449" s="6" t="s">
        <v>2143</v>
      </c>
      <c r="K449" s="6" t="s">
        <v>70</v>
      </c>
      <c r="L449" s="7">
        <f t="shared" si="13"/>
        <v>448</v>
      </c>
      <c r="M449" s="6" t="s">
        <v>71</v>
      </c>
      <c r="N449" s="7">
        <f t="shared" si="14"/>
        <v>448</v>
      </c>
      <c r="O449" s="6">
        <v>8</v>
      </c>
      <c r="P449" s="6" t="s">
        <v>72</v>
      </c>
      <c r="Q449" s="6" t="s">
        <v>2144</v>
      </c>
      <c r="R449" s="6"/>
      <c r="S449" s="6" t="s">
        <v>2145</v>
      </c>
      <c r="T449" s="6" t="s">
        <v>2146</v>
      </c>
      <c r="U449" s="50"/>
      <c r="V449" s="6"/>
      <c r="W449" s="52"/>
      <c r="X449" s="6"/>
      <c r="Y449" s="6" t="s">
        <v>77</v>
      </c>
      <c r="Z449" s="8" t="s">
        <v>232</v>
      </c>
      <c r="AA449" s="6" t="s">
        <v>2147</v>
      </c>
      <c r="AB449" s="6" t="s">
        <v>79</v>
      </c>
      <c r="AC449" s="6" t="s">
        <v>80</v>
      </c>
      <c r="AD449" s="6" t="s">
        <v>81</v>
      </c>
      <c r="AE449" s="6"/>
      <c r="AF449" s="6">
        <v>-3</v>
      </c>
      <c r="AG449" s="6" t="s">
        <v>629</v>
      </c>
      <c r="AH449" s="6"/>
      <c r="AI449" s="6"/>
      <c r="AJ449" s="6" t="s">
        <v>2148</v>
      </c>
      <c r="AK449" s="1"/>
      <c r="AL449" t="s">
        <v>1121</v>
      </c>
      <c r="AM449" s="1">
        <v>1</v>
      </c>
      <c r="AN449" s="1" t="e">
        <f>VLOOKUP(S449,'breaks 2014'!$C$19:$H$317,3,FALSE)</f>
        <v>#N/A</v>
      </c>
      <c r="AO449" s="1"/>
      <c r="AP449" s="1"/>
      <c r="AQ449" s="6" t="s">
        <v>2149</v>
      </c>
      <c r="AR449" s="6" t="s">
        <v>143</v>
      </c>
      <c r="AS449" s="6"/>
      <c r="AT449" s="6"/>
      <c r="AU449" s="6"/>
      <c r="AV449" s="6"/>
      <c r="AW449" s="6"/>
      <c r="AX449" s="6"/>
      <c r="AY449" s="6"/>
      <c r="AZ449" t="s">
        <v>2149</v>
      </c>
      <c r="BA449" t="s">
        <v>84</v>
      </c>
      <c r="BB449" t="s">
        <v>2150</v>
      </c>
      <c r="BC449" t="s">
        <v>2151</v>
      </c>
      <c r="BD449" t="s">
        <v>2152</v>
      </c>
      <c r="BQ449" s="100"/>
    </row>
    <row r="450" spans="1:69" ht="11.25" customHeight="1" x14ac:dyDescent="0.2">
      <c r="A450" s="4" t="str">
        <f>LEFT(IndicatorsTable[[#This Row],[INDICATOR_CODE]],IF(ISERROR(FIND(".",IndicatorsTable[[#This Row],[INDICATOR_CODE]],6)),FIND(".",IndicatorsTable[[#This Row],[INDICATOR_CODE]]),FIND(".",IndicatorsTable[[#This Row],[INDICATOR_CODE]],6))-1)</f>
        <v>PA11</v>
      </c>
      <c r="B450" s="5" t="str">
        <f>RIGHT(IndicatorsTable[[#This Row],[INDICATOR_CODE]],LEN(IndicatorsTable[[#This Row],[INDICATOR_CODE]])-IF(ISERROR(FIND(".",IndicatorsTable[[#This Row],[INDICATOR_CODE]],6)),FIND(".",IndicatorsTable[[#This Row],[INDICATOR_CODE]]),FIND(".",IndicatorsTable[[#This Row],[INDICATOR_CODE]],6)))</f>
        <v>S5</v>
      </c>
      <c r="C450" s="5" t="str">
        <f>IF(LEFT(IndicatorsTable[[#This Row],[OS_NB_CODE]],1)="O","Overall",IF(LEFT(IndicatorsTable[[#This Row],[OS_NB_CODE]],1)="S","Subindicator",IF(IndicatorsTable[[#This Row],[IFMAIN]] ="Main","Main",IF(LEFT(IndicatorsTable[[#This Row],[OS_NB_CODE]],1)="C","Context",""))))</f>
        <v>Subindicator</v>
      </c>
      <c r="D450" s="6" t="s">
        <v>774</v>
      </c>
      <c r="E450" s="6" t="str">
        <f>IF(IndicatorsTable[[#This Row],[OS_NB_CODE]]="O1",VLOOKUP(IndicatorsTable[[#This Row],[POLICY_CODE]],Table7[#All],2,FALSE),"")</f>
        <v/>
      </c>
      <c r="F450" s="6" t="str">
        <f>IF(IndicatorsTable[[#This Row],[OS_NB_CODE]]="O1",VLOOKUP(IndicatorsTable[[#This Row],[POLICY_CODE]],Table7[#All],3,FALSE),"")</f>
        <v/>
      </c>
      <c r="G450" s="6" t="s">
        <v>2153</v>
      </c>
      <c r="H450" s="6"/>
      <c r="I450" s="6" t="str">
        <f>IndicatorsTable[[#This Row],[INDICATOR_CODE]]&amp;"."&amp;IndicatorsTable[[#This Row],[SUBPOLICY_CODE]]</f>
        <v>PA11.S5.</v>
      </c>
      <c r="J450" s="6" t="s">
        <v>2154</v>
      </c>
      <c r="K450" s="6" t="s">
        <v>70</v>
      </c>
      <c r="L450" s="7">
        <f t="shared" si="13"/>
        <v>449</v>
      </c>
      <c r="M450" s="6" t="s">
        <v>71</v>
      </c>
      <c r="N450" s="7">
        <f t="shared" si="14"/>
        <v>449</v>
      </c>
      <c r="O450" s="6">
        <v>8</v>
      </c>
      <c r="P450" s="6" t="s">
        <v>72</v>
      </c>
      <c r="Q450" s="6" t="s">
        <v>2155</v>
      </c>
      <c r="R450" s="6"/>
      <c r="S450" s="6" t="s">
        <v>2156</v>
      </c>
      <c r="T450" s="6" t="s">
        <v>2157</v>
      </c>
      <c r="U450" s="50"/>
      <c r="V450" s="6"/>
      <c r="W450" s="52"/>
      <c r="X450" s="6"/>
      <c r="Y450" s="6" t="s">
        <v>77</v>
      </c>
      <c r="Z450" s="8" t="s">
        <v>232</v>
      </c>
      <c r="AA450" s="6" t="s">
        <v>2147</v>
      </c>
      <c r="AB450" s="6" t="s">
        <v>79</v>
      </c>
      <c r="AC450" s="6" t="s">
        <v>80</v>
      </c>
      <c r="AD450" s="6" t="s">
        <v>81</v>
      </c>
      <c r="AE450" s="6"/>
      <c r="AF450" s="6">
        <v>-3</v>
      </c>
      <c r="AG450" s="6" t="s">
        <v>629</v>
      </c>
      <c r="AH450" s="6"/>
      <c r="AI450" s="6"/>
      <c r="AJ450" s="6" t="s">
        <v>2148</v>
      </c>
      <c r="AK450" s="1"/>
      <c r="AL450" t="s">
        <v>1121</v>
      </c>
      <c r="AM450" s="1">
        <v>1</v>
      </c>
      <c r="AN450" s="1" t="e">
        <f>VLOOKUP(S450,'breaks 2014'!$C$19:$H$317,3,FALSE)</f>
        <v>#N/A</v>
      </c>
      <c r="AO450" s="1"/>
      <c r="AP450" s="1"/>
      <c r="AQ450" s="6" t="s">
        <v>2158</v>
      </c>
      <c r="AR450" s="6" t="s">
        <v>143</v>
      </c>
      <c r="AS450" s="6"/>
      <c r="AT450" s="6"/>
      <c r="AU450" s="6"/>
      <c r="AV450" s="6"/>
      <c r="AW450" s="6"/>
      <c r="AX450" s="6"/>
      <c r="AY450" s="6"/>
      <c r="AZ450" t="s">
        <v>2158</v>
      </c>
      <c r="BA450" t="s">
        <v>84</v>
      </c>
      <c r="BB450" t="s">
        <v>2150</v>
      </c>
      <c r="BC450" t="s">
        <v>2159</v>
      </c>
      <c r="BD450" t="s">
        <v>2152</v>
      </c>
      <c r="BQ450" s="100"/>
    </row>
    <row r="451" spans="1:69" ht="11.25" customHeight="1" x14ac:dyDescent="0.2">
      <c r="A451" s="4" t="str">
        <f>LEFT(IndicatorsTable[[#This Row],[INDICATOR_CODE]],IF(ISERROR(FIND(".",IndicatorsTable[[#This Row],[INDICATOR_CODE]],6)),FIND(".",IndicatorsTable[[#This Row],[INDICATOR_CODE]]),FIND(".",IndicatorsTable[[#This Row],[INDICATOR_CODE]],6))-1)</f>
        <v>PA11</v>
      </c>
      <c r="B451" s="5" t="str">
        <f>RIGHT(IndicatorsTable[[#This Row],[INDICATOR_CODE]],LEN(IndicatorsTable[[#This Row],[INDICATOR_CODE]])-IF(ISERROR(FIND(".",IndicatorsTable[[#This Row],[INDICATOR_CODE]],6)),FIND(".",IndicatorsTable[[#This Row],[INDICATOR_CODE]]),FIND(".",IndicatorsTable[[#This Row],[INDICATOR_CODE]],6)))</f>
        <v>S6</v>
      </c>
      <c r="C451" s="5" t="str">
        <f>IF(LEFT(IndicatorsTable[[#This Row],[OS_NB_CODE]],1)="O","Overall",IF(LEFT(IndicatorsTable[[#This Row],[OS_NB_CODE]],1)="S","Subindicator",IF(IndicatorsTable[[#This Row],[IFMAIN]] ="Main","Main",IF(LEFT(IndicatorsTable[[#This Row],[OS_NB_CODE]],1)="C","Context",""))))</f>
        <v>Subindicator</v>
      </c>
      <c r="D451" s="6" t="s">
        <v>774</v>
      </c>
      <c r="E451" s="6" t="str">
        <f>IF(IndicatorsTable[[#This Row],[OS_NB_CODE]]="O1",VLOOKUP(IndicatorsTable[[#This Row],[POLICY_CODE]],Table7[#All],2,FALSE),"")</f>
        <v/>
      </c>
      <c r="F451" s="6" t="str">
        <f>IF(IndicatorsTable[[#This Row],[OS_NB_CODE]]="O1",VLOOKUP(IndicatorsTable[[#This Row],[POLICY_CODE]],Table7[#All],3,FALSE),"")</f>
        <v/>
      </c>
      <c r="G451" s="6" t="s">
        <v>2160</v>
      </c>
      <c r="H451" s="6"/>
      <c r="I451" s="6" t="str">
        <f>IndicatorsTable[[#This Row],[INDICATOR_CODE]]&amp;"."&amp;IndicatorsTable[[#This Row],[SUBPOLICY_CODE]]</f>
        <v>PA11.S6.</v>
      </c>
      <c r="J451" s="6"/>
      <c r="K451" s="6"/>
      <c r="L451" s="7">
        <f t="shared" si="13"/>
        <v>450</v>
      </c>
      <c r="M451" s="6" t="s">
        <v>71</v>
      </c>
      <c r="N451" s="7">
        <f t="shared" si="14"/>
        <v>450</v>
      </c>
      <c r="O451" s="6">
        <v>8</v>
      </c>
      <c r="P451" s="6" t="s">
        <v>72</v>
      </c>
      <c r="Q451" s="6" t="s">
        <v>2161</v>
      </c>
      <c r="R451" s="6"/>
      <c r="S451" s="6" t="s">
        <v>2162</v>
      </c>
      <c r="T451" s="6" t="s">
        <v>2162</v>
      </c>
      <c r="U451" s="50"/>
      <c r="V451" s="6"/>
      <c r="W451" s="52"/>
      <c r="X451" s="6"/>
      <c r="Y451" s="6" t="s">
        <v>232</v>
      </c>
      <c r="Z451" s="8" t="s">
        <v>77</v>
      </c>
      <c r="AA451" s="6" t="s">
        <v>2113</v>
      </c>
      <c r="AB451" s="6" t="s">
        <v>79</v>
      </c>
      <c r="AC451" s="6" t="s">
        <v>80</v>
      </c>
      <c r="AD451" s="6" t="s">
        <v>81</v>
      </c>
      <c r="AE451" s="6"/>
      <c r="AF451" s="6">
        <v>-3</v>
      </c>
      <c r="AG451" s="6" t="s">
        <v>629</v>
      </c>
      <c r="AH451" s="6"/>
      <c r="AI451" s="6"/>
      <c r="AJ451" s="6"/>
      <c r="AK451" s="1"/>
      <c r="AL451" t="s">
        <v>1121</v>
      </c>
      <c r="AM451" s="1">
        <v>1</v>
      </c>
      <c r="AN451" s="1"/>
      <c r="AO451" s="1"/>
      <c r="AP451" s="1"/>
      <c r="AQ451" s="6" t="s">
        <v>2163</v>
      </c>
      <c r="AR451" s="6" t="s">
        <v>84</v>
      </c>
      <c r="AS451" s="6" t="s">
        <v>85</v>
      </c>
      <c r="AT451" s="6" t="s">
        <v>2164</v>
      </c>
      <c r="AU451" s="6" t="s">
        <v>1123</v>
      </c>
      <c r="AV451" s="104" t="s">
        <v>3263</v>
      </c>
      <c r="AW451" s="6" t="s">
        <v>2165</v>
      </c>
      <c r="AX451" s="6"/>
      <c r="AY451" s="6"/>
      <c r="BQ451" s="100"/>
    </row>
    <row r="452" spans="1:69" ht="11.25" customHeight="1" x14ac:dyDescent="0.2">
      <c r="A452" s="4" t="str">
        <f>LEFT(IndicatorsTable[[#This Row],[INDICATOR_CODE]],IF(ISERROR(FIND(".",IndicatorsTable[[#This Row],[INDICATOR_CODE]],6)),FIND(".",IndicatorsTable[[#This Row],[INDICATOR_CODE]]),FIND(".",IndicatorsTable[[#This Row],[INDICATOR_CODE]],6))-1)</f>
        <v>PA11</v>
      </c>
      <c r="B452" s="5" t="str">
        <f>RIGHT(IndicatorsTable[[#This Row],[INDICATOR_CODE]],LEN(IndicatorsTable[[#This Row],[INDICATOR_CODE]])-IF(ISERROR(FIND(".",IndicatorsTable[[#This Row],[INDICATOR_CODE]],6)),FIND(".",IndicatorsTable[[#This Row],[INDICATOR_CODE]]),FIND(".",IndicatorsTable[[#This Row],[INDICATOR_CODE]],6)))</f>
        <v>S8</v>
      </c>
      <c r="C452" s="5" t="str">
        <f>IF(LEFT(IndicatorsTable[[#This Row],[OS_NB_CODE]],1)="O","Overall",IF(LEFT(IndicatorsTable[[#This Row],[OS_NB_CODE]],1)="S","Subindicator",IF(IndicatorsTable[[#This Row],[IFMAIN]] ="Main","Main",IF(LEFT(IndicatorsTable[[#This Row],[OS_NB_CODE]],1)="C","Context",""))))</f>
        <v>Subindicator</v>
      </c>
      <c r="D452" s="6" t="s">
        <v>774</v>
      </c>
      <c r="E452" s="6" t="str">
        <f>IF(IndicatorsTable[[#This Row],[OS_NB_CODE]]="O1",VLOOKUP(IndicatorsTable[[#This Row],[POLICY_CODE]],Table7[#All],2,FALSE),"")</f>
        <v/>
      </c>
      <c r="F452" s="6" t="str">
        <f>IF(IndicatorsTable[[#This Row],[OS_NB_CODE]]="O1",VLOOKUP(IndicatorsTable[[#This Row],[POLICY_CODE]],Table7[#All],3,FALSE),"")</f>
        <v/>
      </c>
      <c r="G452" s="6" t="s">
        <v>2167</v>
      </c>
      <c r="H452" s="6"/>
      <c r="I452" s="6" t="str">
        <f>IndicatorsTable[[#This Row],[INDICATOR_CODE]]&amp;"."&amp;IndicatorsTable[[#This Row],[SUBPOLICY_CODE]]</f>
        <v>PA11.S8.</v>
      </c>
      <c r="J452" s="6" t="s">
        <v>2168</v>
      </c>
      <c r="K452" s="6" t="s">
        <v>70</v>
      </c>
      <c r="L452" s="7">
        <f t="shared" si="13"/>
        <v>451</v>
      </c>
      <c r="M452" s="6" t="s">
        <v>71</v>
      </c>
      <c r="N452" s="7">
        <f t="shared" si="14"/>
        <v>451</v>
      </c>
      <c r="O452" s="6">
        <v>8</v>
      </c>
      <c r="P452" s="6" t="s">
        <v>72</v>
      </c>
      <c r="Q452" s="6" t="s">
        <v>2169</v>
      </c>
      <c r="R452" s="6" t="s">
        <v>2170</v>
      </c>
      <c r="S452" s="6" t="s">
        <v>2171</v>
      </c>
      <c r="T452" s="6" t="s">
        <v>2171</v>
      </c>
      <c r="U452" s="50"/>
      <c r="V452" s="6"/>
      <c r="W452" s="52"/>
      <c r="X452" s="6"/>
      <c r="Y452" s="6" t="s">
        <v>232</v>
      </c>
      <c r="Z452" s="8" t="s">
        <v>77</v>
      </c>
      <c r="AA452" s="6" t="s">
        <v>1177</v>
      </c>
      <c r="AB452" s="6" t="s">
        <v>79</v>
      </c>
      <c r="AC452" s="6" t="s">
        <v>80</v>
      </c>
      <c r="AD452" s="6" t="s">
        <v>81</v>
      </c>
      <c r="AE452" s="6"/>
      <c r="AF452" s="6">
        <v>-3</v>
      </c>
      <c r="AG452" s="6" t="s">
        <v>629</v>
      </c>
      <c r="AH452" s="6"/>
      <c r="AI452" s="6"/>
      <c r="AJ452" s="6"/>
      <c r="AK452" s="1"/>
      <c r="AL452" t="s">
        <v>1121</v>
      </c>
      <c r="AM452" s="1">
        <v>1</v>
      </c>
      <c r="AN452" s="1" t="e">
        <f>VLOOKUP(S452,'breaks 2014'!$C$19:$H$317,3,FALSE)</f>
        <v>#N/A</v>
      </c>
      <c r="AO452" s="1"/>
      <c r="AP452" s="1"/>
      <c r="AQ452" s="6" t="s">
        <v>2172</v>
      </c>
      <c r="AR452" s="6" t="s">
        <v>84</v>
      </c>
      <c r="AS452" s="6" t="s">
        <v>85</v>
      </c>
      <c r="AT452" s="6" t="s">
        <v>2173</v>
      </c>
      <c r="AU452" s="6" t="s">
        <v>1081</v>
      </c>
      <c r="AV452" s="6"/>
      <c r="AW452" s="6"/>
      <c r="AX452" s="6"/>
      <c r="AY452" s="6"/>
      <c r="BQ452" s="100"/>
    </row>
    <row r="453" spans="1:69" ht="11.25" customHeight="1" x14ac:dyDescent="0.2">
      <c r="A453" s="4" t="str">
        <f>LEFT(IndicatorsTable[[#This Row],[INDICATOR_CODE]],IF(ISERROR(FIND(".",IndicatorsTable[[#This Row],[INDICATOR_CODE]],6)),FIND(".",IndicatorsTable[[#This Row],[INDICATOR_CODE]]),FIND(".",IndicatorsTable[[#This Row],[INDICATOR_CODE]],6))-1)</f>
        <v>PA11</v>
      </c>
      <c r="B453" s="5" t="str">
        <f>RIGHT(IndicatorsTable[[#This Row],[INDICATOR_CODE]],LEN(IndicatorsTable[[#This Row],[INDICATOR_CODE]])-IF(ISERROR(FIND(".",IndicatorsTable[[#This Row],[INDICATOR_CODE]],6)),FIND(".",IndicatorsTable[[#This Row],[INDICATOR_CODE]]),FIND(".",IndicatorsTable[[#This Row],[INDICATOR_CODE]],6)))</f>
        <v>S9</v>
      </c>
      <c r="C453" s="5" t="str">
        <f>IF(LEFT(IndicatorsTable[[#This Row],[OS_NB_CODE]],1)="O","Overall",IF(LEFT(IndicatorsTable[[#This Row],[OS_NB_CODE]],1)="S","Subindicator",IF(IndicatorsTable[[#This Row],[IFMAIN]] ="Main","Main",IF(LEFT(IndicatorsTable[[#This Row],[OS_NB_CODE]],1)="C","Context",""))))</f>
        <v>Subindicator</v>
      </c>
      <c r="D453" s="6" t="s">
        <v>774</v>
      </c>
      <c r="E453" s="6" t="str">
        <f>IF(IndicatorsTable[[#This Row],[OS_NB_CODE]]="O1",VLOOKUP(IndicatorsTable[[#This Row],[POLICY_CODE]],Table7[#All],2,FALSE),"")</f>
        <v/>
      </c>
      <c r="F453" s="6" t="str">
        <f>IF(IndicatorsTable[[#This Row],[OS_NB_CODE]]="O1",VLOOKUP(IndicatorsTable[[#This Row],[POLICY_CODE]],Table7[#All],3,FALSE),"")</f>
        <v/>
      </c>
      <c r="G453" s="6" t="s">
        <v>2174</v>
      </c>
      <c r="H453" s="6"/>
      <c r="I453" s="6" t="str">
        <f>IndicatorsTable[[#This Row],[INDICATOR_CODE]]&amp;"."&amp;IndicatorsTable[[#This Row],[SUBPOLICY_CODE]]</f>
        <v>PA11.S9.</v>
      </c>
      <c r="J453" s="6"/>
      <c r="K453" s="6"/>
      <c r="L453" s="7">
        <f t="shared" si="13"/>
        <v>452</v>
      </c>
      <c r="M453" s="6" t="s">
        <v>71</v>
      </c>
      <c r="N453" s="7">
        <f t="shared" si="14"/>
        <v>452</v>
      </c>
      <c r="O453" s="6">
        <v>8</v>
      </c>
      <c r="P453" s="6" t="s">
        <v>72</v>
      </c>
      <c r="Q453" s="6" t="s">
        <v>2175</v>
      </c>
      <c r="R453" s="6"/>
      <c r="S453" s="6" t="s">
        <v>2175</v>
      </c>
      <c r="T453" s="6" t="s">
        <v>2175</v>
      </c>
      <c r="U453" s="50"/>
      <c r="V453" s="6"/>
      <c r="W453" s="52"/>
      <c r="X453" s="6"/>
      <c r="Y453" s="6" t="s">
        <v>232</v>
      </c>
      <c r="Z453" s="8" t="s">
        <v>77</v>
      </c>
      <c r="AA453" s="6" t="s">
        <v>2113</v>
      </c>
      <c r="AB453" s="6" t="s">
        <v>79</v>
      </c>
      <c r="AC453" s="6" t="s">
        <v>80</v>
      </c>
      <c r="AD453" s="6" t="s">
        <v>81</v>
      </c>
      <c r="AE453" s="6"/>
      <c r="AF453" s="6">
        <v>-3</v>
      </c>
      <c r="AG453" s="6" t="s">
        <v>629</v>
      </c>
      <c r="AH453" s="6"/>
      <c r="AI453" s="6"/>
      <c r="AJ453" s="6"/>
      <c r="AK453" s="1"/>
      <c r="AL453" t="s">
        <v>1121</v>
      </c>
      <c r="AM453" s="1">
        <v>1</v>
      </c>
      <c r="AN453" s="1"/>
      <c r="AO453" s="1"/>
      <c r="AP453" s="1"/>
      <c r="AQ453" s="6" t="s">
        <v>2176</v>
      </c>
      <c r="AR453" s="6" t="s">
        <v>84</v>
      </c>
      <c r="AS453" s="6" t="s">
        <v>85</v>
      </c>
      <c r="AT453" s="6" t="s">
        <v>2177</v>
      </c>
      <c r="AU453" s="6" t="s">
        <v>1081</v>
      </c>
      <c r="AV453" s="6"/>
      <c r="AW453" s="6"/>
      <c r="AX453" s="6"/>
      <c r="AY453" s="6"/>
      <c r="BQ453" s="100"/>
    </row>
    <row r="454" spans="1:69" ht="11.25" customHeight="1" x14ac:dyDescent="0.2">
      <c r="A454" s="4" t="str">
        <f>LEFT(IndicatorsTable[[#This Row],[INDICATOR_CODE]],IF(ISERROR(FIND(".",IndicatorsTable[[#This Row],[INDICATOR_CODE]],6)),FIND(".",IndicatorsTable[[#This Row],[INDICATOR_CODE]]),FIND(".",IndicatorsTable[[#This Row],[INDICATOR_CODE]],6))-1)</f>
        <v>PA11</v>
      </c>
      <c r="B454" s="5" t="str">
        <f>RIGHT(IndicatorsTable[[#This Row],[INDICATOR_CODE]],LEN(IndicatorsTable[[#This Row],[INDICATOR_CODE]])-IF(ISERROR(FIND(".",IndicatorsTable[[#This Row],[INDICATOR_CODE]],6)),FIND(".",IndicatorsTable[[#This Row],[INDICATOR_CODE]]),FIND(".",IndicatorsTable[[#This Row],[INDICATOR_CODE]],6)))</f>
        <v>S10</v>
      </c>
      <c r="C454" s="5" t="str">
        <f>IF(LEFT(IndicatorsTable[[#This Row],[OS_NB_CODE]],1)="O","Overall",IF(LEFT(IndicatorsTable[[#This Row],[OS_NB_CODE]],1)="S","Subindicator",IF(IndicatorsTable[[#This Row],[IFMAIN]] ="Main","Main",IF(LEFT(IndicatorsTable[[#This Row],[OS_NB_CODE]],1)="C","Context",""))))</f>
        <v>Subindicator</v>
      </c>
      <c r="D454" s="6" t="s">
        <v>774</v>
      </c>
      <c r="E454" s="6" t="str">
        <f>IF(IndicatorsTable[[#This Row],[OS_NB_CODE]]="O1",VLOOKUP(IndicatorsTable[[#This Row],[POLICY_CODE]],Table7[#All],2,FALSE),"")</f>
        <v/>
      </c>
      <c r="F454" s="6" t="str">
        <f>IF(IndicatorsTable[[#This Row],[OS_NB_CODE]]="O1",VLOOKUP(IndicatorsTable[[#This Row],[POLICY_CODE]],Table7[#All],3,FALSE),"")</f>
        <v/>
      </c>
      <c r="G454" s="6" t="s">
        <v>2178</v>
      </c>
      <c r="H454" s="6"/>
      <c r="I454" s="6" t="str">
        <f>IndicatorsTable[[#This Row],[INDICATOR_CODE]]&amp;"."&amp;IndicatorsTable[[#This Row],[SUBPOLICY_CODE]]</f>
        <v>PA11.S10.</v>
      </c>
      <c r="J454" s="6"/>
      <c r="K454" s="6"/>
      <c r="L454" s="7">
        <f t="shared" si="13"/>
        <v>453</v>
      </c>
      <c r="M454" s="6" t="s">
        <v>71</v>
      </c>
      <c r="N454" s="7">
        <f t="shared" si="14"/>
        <v>453</v>
      </c>
      <c r="O454" s="6">
        <v>8</v>
      </c>
      <c r="P454" s="6" t="s">
        <v>72</v>
      </c>
      <c r="Q454" s="6" t="s">
        <v>2179</v>
      </c>
      <c r="R454" s="6"/>
      <c r="S454" s="6" t="s">
        <v>2179</v>
      </c>
      <c r="T454" s="6" t="s">
        <v>2179</v>
      </c>
      <c r="U454" s="50"/>
      <c r="V454" s="6"/>
      <c r="W454" s="52"/>
      <c r="X454" s="6"/>
      <c r="Y454" s="6" t="s">
        <v>232</v>
      </c>
      <c r="Z454" s="8" t="s">
        <v>77</v>
      </c>
      <c r="AA454" s="6" t="s">
        <v>417</v>
      </c>
      <c r="AB454" s="6" t="s">
        <v>417</v>
      </c>
      <c r="AC454" s="6" t="s">
        <v>418</v>
      </c>
      <c r="AD454" s="6" t="s">
        <v>81</v>
      </c>
      <c r="AE454" s="6"/>
      <c r="AF454" s="6">
        <v>-3</v>
      </c>
      <c r="AG454" s="6" t="s">
        <v>629</v>
      </c>
      <c r="AH454" s="6"/>
      <c r="AI454" s="6"/>
      <c r="AJ454" s="6"/>
      <c r="AK454" s="1"/>
      <c r="AL454" t="s">
        <v>1121</v>
      </c>
      <c r="AM454" s="1">
        <v>1</v>
      </c>
      <c r="AN454" s="1"/>
      <c r="AO454" s="1"/>
      <c r="AP454" s="1"/>
      <c r="AQ454" s="6" t="s">
        <v>2180</v>
      </c>
      <c r="AR454" s="6" t="s">
        <v>84</v>
      </c>
      <c r="AS454" s="6" t="s">
        <v>85</v>
      </c>
      <c r="AT454" s="6" t="s">
        <v>1081</v>
      </c>
      <c r="AU454" s="6" t="s">
        <v>2181</v>
      </c>
      <c r="AV454" s="6"/>
      <c r="AW454" s="6"/>
      <c r="AX454" s="6"/>
      <c r="AY454" s="6"/>
      <c r="BQ454" s="100"/>
    </row>
    <row r="455" spans="1:69" ht="11.25" customHeight="1" x14ac:dyDescent="0.2">
      <c r="A455" s="4" t="str">
        <f>LEFT(IndicatorsTable[[#This Row],[INDICATOR_CODE]],IF(ISERROR(FIND(".",IndicatorsTable[[#This Row],[INDICATOR_CODE]],6)),FIND(".",IndicatorsTable[[#This Row],[INDICATOR_CODE]]),FIND(".",IndicatorsTable[[#This Row],[INDICATOR_CODE]],6))-1)</f>
        <v>PA11</v>
      </c>
      <c r="B455" s="5" t="str">
        <f>RIGHT(IndicatorsTable[[#This Row],[INDICATOR_CODE]],LEN(IndicatorsTable[[#This Row],[INDICATOR_CODE]])-IF(ISERROR(FIND(".",IndicatorsTable[[#This Row],[INDICATOR_CODE]],6)),FIND(".",IndicatorsTable[[#This Row],[INDICATOR_CODE]]),FIND(".",IndicatorsTable[[#This Row],[INDICATOR_CODE]],6)))</f>
        <v>S11</v>
      </c>
      <c r="C455" s="5" t="str">
        <f>IF(LEFT(IndicatorsTable[[#This Row],[OS_NB_CODE]],1)="O","Overall",IF(LEFT(IndicatorsTable[[#This Row],[OS_NB_CODE]],1)="S","Subindicator",IF(IndicatorsTable[[#This Row],[IFMAIN]] ="Main","Main",IF(LEFT(IndicatorsTable[[#This Row],[OS_NB_CODE]],1)="C","Context",""))))</f>
        <v>Subindicator</v>
      </c>
      <c r="D455" s="6" t="s">
        <v>774</v>
      </c>
      <c r="E455" s="6" t="str">
        <f>IF(IndicatorsTable[[#This Row],[OS_NB_CODE]]="O1",VLOOKUP(IndicatorsTable[[#This Row],[POLICY_CODE]],Table7[#All],2,FALSE),"")</f>
        <v/>
      </c>
      <c r="F455" s="6" t="str">
        <f>IF(IndicatorsTable[[#This Row],[OS_NB_CODE]]="O1",VLOOKUP(IndicatorsTable[[#This Row],[POLICY_CODE]],Table7[#All],3,FALSE),"")</f>
        <v/>
      </c>
      <c r="G455" s="6" t="s">
        <v>2182</v>
      </c>
      <c r="H455" s="6"/>
      <c r="I455" s="6" t="str">
        <f>IndicatorsTable[[#This Row],[INDICATOR_CODE]]&amp;"."&amp;IndicatorsTable[[#This Row],[SUBPOLICY_CODE]]</f>
        <v>PA11.S11.</v>
      </c>
      <c r="J455" s="6"/>
      <c r="K455" s="6"/>
      <c r="L455" s="7">
        <f t="shared" ref="L455:L518" si="16">L454+1</f>
        <v>454</v>
      </c>
      <c r="M455" s="6" t="s">
        <v>71</v>
      </c>
      <c r="N455" s="7">
        <f t="shared" ref="N455:N518" si="17">N454+1</f>
        <v>454</v>
      </c>
      <c r="O455" s="6">
        <v>8</v>
      </c>
      <c r="P455" s="6" t="s">
        <v>72</v>
      </c>
      <c r="Q455" s="6" t="s">
        <v>2183</v>
      </c>
      <c r="R455" s="6"/>
      <c r="S455" s="6" t="s">
        <v>2183</v>
      </c>
      <c r="T455" s="6" t="s">
        <v>2183</v>
      </c>
      <c r="U455" s="99"/>
      <c r="V455" s="6"/>
      <c r="W455" s="52"/>
      <c r="X455" s="6"/>
      <c r="Y455" s="6" t="s">
        <v>232</v>
      </c>
      <c r="Z455" s="8" t="s">
        <v>77</v>
      </c>
      <c r="AA455" s="6" t="s">
        <v>417</v>
      </c>
      <c r="AB455" s="6" t="s">
        <v>417</v>
      </c>
      <c r="AC455" s="6" t="s">
        <v>418</v>
      </c>
      <c r="AD455" s="6" t="s">
        <v>81</v>
      </c>
      <c r="AE455" s="6"/>
      <c r="AF455" s="6">
        <v>-3</v>
      </c>
      <c r="AG455" s="6" t="s">
        <v>629</v>
      </c>
      <c r="AH455" s="6"/>
      <c r="AI455" s="6"/>
      <c r="AJ455" s="6"/>
      <c r="AK455" s="1"/>
      <c r="AL455" t="s">
        <v>1121</v>
      </c>
      <c r="AM455" s="1">
        <v>1</v>
      </c>
      <c r="AN455" s="1"/>
      <c r="AO455" s="1"/>
      <c r="AP455" s="1"/>
      <c r="AQ455" s="6" t="s">
        <v>2184</v>
      </c>
      <c r="AR455" s="6" t="s">
        <v>84</v>
      </c>
      <c r="AS455" s="6" t="s">
        <v>85</v>
      </c>
      <c r="AT455" s="6" t="s">
        <v>1081</v>
      </c>
      <c r="AU455" s="6" t="s">
        <v>2181</v>
      </c>
      <c r="AV455" s="6"/>
      <c r="AW455" s="6"/>
      <c r="AX455" s="6"/>
      <c r="AY455" s="6"/>
      <c r="AZ455" s="6"/>
      <c r="BA455" s="6"/>
      <c r="BB455" s="6"/>
      <c r="BC455" s="6"/>
      <c r="BD455" s="6"/>
      <c r="BE455" s="6"/>
      <c r="BF455" s="6"/>
      <c r="BG455" s="6"/>
      <c r="BH455" s="6"/>
      <c r="BI455" s="6"/>
      <c r="BJ455" s="6"/>
      <c r="BK455" s="6"/>
      <c r="BL455" s="6"/>
      <c r="BM455" s="6"/>
      <c r="BN455" s="6"/>
      <c r="BO455" s="6"/>
      <c r="BP455" s="6"/>
      <c r="BQ455" s="100"/>
    </row>
    <row r="456" spans="1:69" ht="11.25" customHeight="1" x14ac:dyDescent="0.2">
      <c r="A456" s="4" t="str">
        <f>LEFT(IndicatorsTable[[#This Row],[INDICATOR_CODE]],IF(ISERROR(FIND(".",IndicatorsTable[[#This Row],[INDICATOR_CODE]],6)),FIND(".",IndicatorsTable[[#This Row],[INDICATOR_CODE]]),FIND(".",IndicatorsTable[[#This Row],[INDICATOR_CODE]],6))-1)</f>
        <v>PA11</v>
      </c>
      <c r="B456" s="5" t="str">
        <f>RIGHT(IndicatorsTable[[#This Row],[INDICATOR_CODE]],LEN(IndicatorsTable[[#This Row],[INDICATOR_CODE]])-IF(ISERROR(FIND(".",IndicatorsTable[[#This Row],[INDICATOR_CODE]],6)),FIND(".",IndicatorsTable[[#This Row],[INDICATOR_CODE]]),FIND(".",IndicatorsTable[[#This Row],[INDICATOR_CODE]],6)))</f>
        <v>S12</v>
      </c>
      <c r="C456" s="5" t="str">
        <f>IF(LEFT(IndicatorsTable[[#This Row],[OS_NB_CODE]],1)="O","Overall",IF(LEFT(IndicatorsTable[[#This Row],[OS_NB_CODE]],1)="S","Subindicator",IF(IndicatorsTable[[#This Row],[IFMAIN]] ="Main","Main",IF(LEFT(IndicatorsTable[[#This Row],[OS_NB_CODE]],1)="C","Context",""))))</f>
        <v>Subindicator</v>
      </c>
      <c r="D456" s="6" t="s">
        <v>774</v>
      </c>
      <c r="E456" s="6" t="str">
        <f>IF(IndicatorsTable[[#This Row],[OS_NB_CODE]]="O1",VLOOKUP(IndicatorsTable[[#This Row],[POLICY_CODE]],Table7[#All],2,FALSE),"")</f>
        <v/>
      </c>
      <c r="F456" s="6" t="str">
        <f>IF(IndicatorsTable[[#This Row],[OS_NB_CODE]]="O1",VLOOKUP(IndicatorsTable[[#This Row],[POLICY_CODE]],Table7[#All],3,FALSE),"")</f>
        <v/>
      </c>
      <c r="G456" s="6" t="s">
        <v>2185</v>
      </c>
      <c r="H456" s="6"/>
      <c r="I456" s="6" t="str">
        <f>IndicatorsTable[[#This Row],[INDICATOR_CODE]]&amp;"."&amp;IndicatorsTable[[#This Row],[SUBPOLICY_CODE]]</f>
        <v>PA11.S12.</v>
      </c>
      <c r="J456" s="6"/>
      <c r="K456" s="6"/>
      <c r="L456" s="7">
        <f t="shared" si="16"/>
        <v>455</v>
      </c>
      <c r="M456" s="6" t="s">
        <v>71</v>
      </c>
      <c r="N456" s="7">
        <f t="shared" si="17"/>
        <v>455</v>
      </c>
      <c r="O456" s="6">
        <v>8</v>
      </c>
      <c r="P456" s="6" t="s">
        <v>72</v>
      </c>
      <c r="Q456" s="6" t="s">
        <v>2186</v>
      </c>
      <c r="R456" s="6"/>
      <c r="S456" s="6" t="s">
        <v>2186</v>
      </c>
      <c r="T456" s="6" t="s">
        <v>2186</v>
      </c>
      <c r="U456" s="99"/>
      <c r="V456" s="6"/>
      <c r="W456" s="52"/>
      <c r="X456" s="6"/>
      <c r="Y456" s="6" t="s">
        <v>232</v>
      </c>
      <c r="Z456" s="8" t="s">
        <v>77</v>
      </c>
      <c r="AA456" s="6" t="s">
        <v>417</v>
      </c>
      <c r="AB456" s="6" t="s">
        <v>417</v>
      </c>
      <c r="AC456" s="6" t="s">
        <v>418</v>
      </c>
      <c r="AD456" s="6" t="s">
        <v>81</v>
      </c>
      <c r="AE456" s="6"/>
      <c r="AF456" s="6">
        <v>-3</v>
      </c>
      <c r="AG456" s="6" t="s">
        <v>629</v>
      </c>
      <c r="AH456" s="6"/>
      <c r="AI456" s="6"/>
      <c r="AJ456" s="6"/>
      <c r="AK456" s="1"/>
      <c r="AL456" t="s">
        <v>1121</v>
      </c>
      <c r="AM456" s="1">
        <v>1</v>
      </c>
      <c r="AN456" s="1"/>
      <c r="AO456" s="1"/>
      <c r="AP456" s="1"/>
      <c r="AQ456" s="6" t="s">
        <v>2187</v>
      </c>
      <c r="AR456" s="6" t="s">
        <v>84</v>
      </c>
      <c r="AS456" s="6" t="s">
        <v>85</v>
      </c>
      <c r="AT456" s="6" t="s">
        <v>1081</v>
      </c>
      <c r="AU456" s="6" t="s">
        <v>2181</v>
      </c>
      <c r="AV456" s="6"/>
      <c r="AW456" s="6"/>
      <c r="AX456" s="6"/>
      <c r="AY456" s="6"/>
      <c r="AZ456" s="6"/>
      <c r="BA456" s="6"/>
      <c r="BB456" s="6"/>
      <c r="BC456" s="6"/>
      <c r="BD456" s="6"/>
      <c r="BE456" s="6"/>
      <c r="BF456" s="6"/>
      <c r="BG456" s="6"/>
      <c r="BH456" s="6"/>
      <c r="BI456" s="6"/>
      <c r="BJ456" s="6"/>
      <c r="BK456" s="6"/>
      <c r="BL456" s="6"/>
      <c r="BM456" s="6"/>
      <c r="BN456" s="6"/>
      <c r="BO456" s="6"/>
      <c r="BP456" s="6"/>
      <c r="BQ456" s="100"/>
    </row>
    <row r="457" spans="1:69" ht="11.25" customHeight="1" x14ac:dyDescent="0.2">
      <c r="A457" s="4" t="str">
        <f>LEFT(IndicatorsTable[[#This Row],[INDICATOR_CODE]],IF(ISERROR(FIND(".",IndicatorsTable[[#This Row],[INDICATOR_CODE]],6)),FIND(".",IndicatorsTable[[#This Row],[INDICATOR_CODE]]),FIND(".",IndicatorsTable[[#This Row],[INDICATOR_CODE]],6))-1)</f>
        <v>PA11</v>
      </c>
      <c r="B457" s="5" t="str">
        <f>RIGHT(IndicatorsTable[[#This Row],[INDICATOR_CODE]],LEN(IndicatorsTable[[#This Row],[INDICATOR_CODE]])-IF(ISERROR(FIND(".",IndicatorsTable[[#This Row],[INDICATOR_CODE]],6)),FIND(".",IndicatorsTable[[#This Row],[INDICATOR_CODE]]),FIND(".",IndicatorsTable[[#This Row],[INDICATOR_CODE]],6)))</f>
        <v>S13</v>
      </c>
      <c r="C457" s="5" t="str">
        <f>IF(LEFT(IndicatorsTable[[#This Row],[OS_NB_CODE]],1)="O","Overall",IF(LEFT(IndicatorsTable[[#This Row],[OS_NB_CODE]],1)="S","Subindicator",IF(IndicatorsTable[[#This Row],[IFMAIN]] ="Main","Main",IF(LEFT(IndicatorsTable[[#This Row],[OS_NB_CODE]],1)="C","Context",""))))</f>
        <v>Subindicator</v>
      </c>
      <c r="D457" s="6" t="s">
        <v>774</v>
      </c>
      <c r="E457" s="6" t="str">
        <f>IF(IndicatorsTable[[#This Row],[OS_NB_CODE]]="O1",VLOOKUP(IndicatorsTable[[#This Row],[POLICY_CODE]],Table7[#All],2,FALSE),"")</f>
        <v/>
      </c>
      <c r="F457" s="6" t="str">
        <f>IF(IndicatorsTable[[#This Row],[OS_NB_CODE]]="O1",VLOOKUP(IndicatorsTable[[#This Row],[POLICY_CODE]],Table7[#All],3,FALSE),"")</f>
        <v/>
      </c>
      <c r="G457" s="6" t="s">
        <v>2188</v>
      </c>
      <c r="H457" s="6"/>
      <c r="I457" s="6" t="str">
        <f>IndicatorsTable[[#This Row],[INDICATOR_CODE]]&amp;"."&amp;IndicatorsTable[[#This Row],[SUBPOLICY_CODE]]</f>
        <v>PA11.S13.</v>
      </c>
      <c r="J457" s="6"/>
      <c r="K457" s="6"/>
      <c r="L457" s="7">
        <f t="shared" si="16"/>
        <v>456</v>
      </c>
      <c r="M457" s="6" t="s">
        <v>71</v>
      </c>
      <c r="N457" s="7">
        <f t="shared" si="17"/>
        <v>456</v>
      </c>
      <c r="O457" s="6">
        <v>8</v>
      </c>
      <c r="P457" s="6" t="s">
        <v>72</v>
      </c>
      <c r="Q457" s="6" t="s">
        <v>2189</v>
      </c>
      <c r="R457" s="6"/>
      <c r="S457" s="6" t="s">
        <v>2189</v>
      </c>
      <c r="T457" s="6" t="s">
        <v>2189</v>
      </c>
      <c r="U457" s="99"/>
      <c r="V457" s="6"/>
      <c r="W457" s="52"/>
      <c r="X457" s="6"/>
      <c r="Y457" s="6" t="s">
        <v>232</v>
      </c>
      <c r="Z457" s="8" t="s">
        <v>77</v>
      </c>
      <c r="AA457" s="6" t="s">
        <v>417</v>
      </c>
      <c r="AB457" s="6" t="s">
        <v>417</v>
      </c>
      <c r="AC457" s="6" t="s">
        <v>418</v>
      </c>
      <c r="AD457" s="6" t="s">
        <v>81</v>
      </c>
      <c r="AE457" s="6"/>
      <c r="AF457" s="6">
        <v>-3</v>
      </c>
      <c r="AG457" s="6" t="s">
        <v>629</v>
      </c>
      <c r="AH457" s="6"/>
      <c r="AI457" s="6"/>
      <c r="AJ457" s="6"/>
      <c r="AK457" s="1"/>
      <c r="AL457" t="s">
        <v>1121</v>
      </c>
      <c r="AM457" s="1">
        <v>1</v>
      </c>
      <c r="AN457" s="1"/>
      <c r="AO457" s="1"/>
      <c r="AP457" s="1"/>
      <c r="AQ457" s="6" t="s">
        <v>2190</v>
      </c>
      <c r="AR457" s="6" t="s">
        <v>84</v>
      </c>
      <c r="AS457" s="6" t="s">
        <v>85</v>
      </c>
      <c r="AT457" s="6" t="s">
        <v>1081</v>
      </c>
      <c r="AU457" s="6" t="s">
        <v>2181</v>
      </c>
      <c r="AV457" s="6"/>
      <c r="AW457" s="6"/>
      <c r="AX457" s="6"/>
      <c r="AY457" s="6"/>
      <c r="AZ457" s="6"/>
      <c r="BA457" s="6"/>
      <c r="BB457" s="6"/>
      <c r="BC457" s="6"/>
      <c r="BD457" s="6"/>
      <c r="BE457" s="6"/>
      <c r="BF457" s="6"/>
      <c r="BG457" s="6"/>
      <c r="BH457" s="6"/>
      <c r="BI457" s="6"/>
      <c r="BJ457" s="6"/>
      <c r="BK457" s="6"/>
      <c r="BL457" s="6"/>
      <c r="BM457" s="6"/>
      <c r="BN457" s="6"/>
      <c r="BO457" s="6"/>
      <c r="BP457" s="6"/>
      <c r="BQ457" s="100"/>
    </row>
    <row r="458" spans="1:69" ht="11.25" customHeight="1" x14ac:dyDescent="0.2">
      <c r="A458" s="4" t="str">
        <f>LEFT(IndicatorsTable[[#This Row],[INDICATOR_CODE]],IF(ISERROR(FIND(".",IndicatorsTable[[#This Row],[INDICATOR_CODE]],6)),FIND(".",IndicatorsTable[[#This Row],[INDICATOR_CODE]]),FIND(".",IndicatorsTable[[#This Row],[INDICATOR_CODE]],6))-1)</f>
        <v>PA11</v>
      </c>
      <c r="B458" s="5" t="str">
        <f>RIGHT(IndicatorsTable[[#This Row],[INDICATOR_CODE]],LEN(IndicatorsTable[[#This Row],[INDICATOR_CODE]])-IF(ISERROR(FIND(".",IndicatorsTable[[#This Row],[INDICATOR_CODE]],6)),FIND(".",IndicatorsTable[[#This Row],[INDICATOR_CODE]]),FIND(".",IndicatorsTable[[#This Row],[INDICATOR_CODE]],6)))</f>
        <v>S14</v>
      </c>
      <c r="C458" s="5" t="str">
        <f>IF(LEFT(IndicatorsTable[[#This Row],[OS_NB_CODE]],1)="O","Overall",IF(LEFT(IndicatorsTable[[#This Row],[OS_NB_CODE]],1)="S","Subindicator",IF(IndicatorsTable[[#This Row],[IFMAIN]] ="Main","Main",IF(LEFT(IndicatorsTable[[#This Row],[OS_NB_CODE]],1)="C","Context",""))))</f>
        <v>Subindicator</v>
      </c>
      <c r="D458" s="6" t="s">
        <v>774</v>
      </c>
      <c r="E458" s="6" t="str">
        <f>IF(IndicatorsTable[[#This Row],[OS_NB_CODE]]="O1",VLOOKUP(IndicatorsTable[[#This Row],[POLICY_CODE]],Table7[#All],2,FALSE),"")</f>
        <v/>
      </c>
      <c r="F458" s="6" t="str">
        <f>IF(IndicatorsTable[[#This Row],[OS_NB_CODE]]="O1",VLOOKUP(IndicatorsTable[[#This Row],[POLICY_CODE]],Table7[#All],3,FALSE),"")</f>
        <v/>
      </c>
      <c r="G458" s="6" t="s">
        <v>2191</v>
      </c>
      <c r="H458" s="6"/>
      <c r="I458" s="6" t="str">
        <f>IndicatorsTable[[#This Row],[INDICATOR_CODE]]&amp;"."&amp;IndicatorsTable[[#This Row],[SUBPOLICY_CODE]]</f>
        <v>PA11.S14.</v>
      </c>
      <c r="J458" s="6"/>
      <c r="K458" s="6"/>
      <c r="L458" s="7">
        <f t="shared" si="16"/>
        <v>457</v>
      </c>
      <c r="M458" s="6" t="s">
        <v>71</v>
      </c>
      <c r="N458" s="7">
        <f t="shared" si="17"/>
        <v>457</v>
      </c>
      <c r="O458" s="6">
        <v>8</v>
      </c>
      <c r="P458" s="6" t="s">
        <v>72</v>
      </c>
      <c r="Q458" s="6" t="s">
        <v>2192</v>
      </c>
      <c r="R458" s="6"/>
      <c r="S458" s="6" t="s">
        <v>2192</v>
      </c>
      <c r="T458" s="6" t="s">
        <v>2192</v>
      </c>
      <c r="U458" s="50"/>
      <c r="V458" s="6"/>
      <c r="W458" s="52"/>
      <c r="X458" s="6"/>
      <c r="Y458" s="6" t="s">
        <v>232</v>
      </c>
      <c r="Z458" s="8" t="s">
        <v>77</v>
      </c>
      <c r="AA458" s="6" t="s">
        <v>2113</v>
      </c>
      <c r="AB458" s="6" t="s">
        <v>79</v>
      </c>
      <c r="AC458" s="6" t="s">
        <v>80</v>
      </c>
      <c r="AD458" s="6" t="s">
        <v>81</v>
      </c>
      <c r="AE458" s="6"/>
      <c r="AF458" s="6">
        <v>-3</v>
      </c>
      <c r="AG458" s="6" t="s">
        <v>629</v>
      </c>
      <c r="AH458" s="6"/>
      <c r="AI458" s="6"/>
      <c r="AJ458" s="6"/>
      <c r="AK458" s="1"/>
      <c r="AL458" t="s">
        <v>1121</v>
      </c>
      <c r="AM458" s="1">
        <v>1</v>
      </c>
      <c r="AN458" s="1"/>
      <c r="AO458" s="1"/>
      <c r="AP458" s="1"/>
      <c r="AQ458" s="6" t="s">
        <v>2193</v>
      </c>
      <c r="AR458" s="6" t="s">
        <v>84</v>
      </c>
      <c r="AS458" s="6" t="s">
        <v>85</v>
      </c>
      <c r="AT458" s="6" t="s">
        <v>2194</v>
      </c>
      <c r="AU458" s="6" t="s">
        <v>121</v>
      </c>
      <c r="AV458" s="6" t="s">
        <v>1081</v>
      </c>
      <c r="AW458" s="6"/>
      <c r="AX458" s="6"/>
      <c r="AY458" s="6"/>
      <c r="BQ458" s="100"/>
    </row>
    <row r="459" spans="1:69" ht="11.25" customHeight="1" x14ac:dyDescent="0.2">
      <c r="A459" s="4" t="str">
        <f>LEFT(IndicatorsTable[[#This Row],[INDICATOR_CODE]],IF(ISERROR(FIND(".",IndicatorsTable[[#This Row],[INDICATOR_CODE]],6)),FIND(".",IndicatorsTable[[#This Row],[INDICATOR_CODE]]),FIND(".",IndicatorsTable[[#This Row],[INDICATOR_CODE]],6))-1)</f>
        <v>PA11</v>
      </c>
      <c r="B459" s="5" t="str">
        <f>RIGHT(IndicatorsTable[[#This Row],[INDICATOR_CODE]],LEN(IndicatorsTable[[#This Row],[INDICATOR_CODE]])-IF(ISERROR(FIND(".",IndicatorsTable[[#This Row],[INDICATOR_CODE]],6)),FIND(".",IndicatorsTable[[#This Row],[INDICATOR_CODE]]),FIND(".",IndicatorsTable[[#This Row],[INDICATOR_CODE]],6)))</f>
        <v>S15</v>
      </c>
      <c r="C459" s="5" t="str">
        <f>IF(LEFT(IndicatorsTable[[#This Row],[OS_NB_CODE]],1)="O","Overall",IF(LEFT(IndicatorsTable[[#This Row],[OS_NB_CODE]],1)="S","Subindicator",IF(IndicatorsTable[[#This Row],[IFMAIN]] ="Main","Main",IF(LEFT(IndicatorsTable[[#This Row],[OS_NB_CODE]],1)="C","Context",""))))</f>
        <v>Subindicator</v>
      </c>
      <c r="D459" s="6" t="s">
        <v>774</v>
      </c>
      <c r="E459" s="6" t="str">
        <f>IF(IndicatorsTable[[#This Row],[OS_NB_CODE]]="O1",VLOOKUP(IndicatorsTable[[#This Row],[POLICY_CODE]],Table7[#All],2,FALSE),"")</f>
        <v/>
      </c>
      <c r="F459" s="6" t="str">
        <f>IF(IndicatorsTable[[#This Row],[OS_NB_CODE]]="O1",VLOOKUP(IndicatorsTable[[#This Row],[POLICY_CODE]],Table7[#All],3,FALSE),"")</f>
        <v/>
      </c>
      <c r="G459" s="6" t="s">
        <v>2195</v>
      </c>
      <c r="H459" s="6"/>
      <c r="I459" s="6" t="str">
        <f>IndicatorsTable[[#This Row],[INDICATOR_CODE]]&amp;"."&amp;IndicatorsTable[[#This Row],[SUBPOLICY_CODE]]</f>
        <v>PA11.S15.</v>
      </c>
      <c r="J459" s="6" t="s">
        <v>2196</v>
      </c>
      <c r="K459" s="6" t="s">
        <v>70</v>
      </c>
      <c r="L459" s="7">
        <f t="shared" si="16"/>
        <v>458</v>
      </c>
      <c r="M459" s="6" t="s">
        <v>71</v>
      </c>
      <c r="N459" s="7">
        <f t="shared" si="17"/>
        <v>458</v>
      </c>
      <c r="O459" s="6">
        <v>8</v>
      </c>
      <c r="P459" s="6" t="s">
        <v>72</v>
      </c>
      <c r="Q459" s="6" t="s">
        <v>2197</v>
      </c>
      <c r="R459" s="6" t="s">
        <v>2198</v>
      </c>
      <c r="S459" s="6" t="s">
        <v>2197</v>
      </c>
      <c r="T459" s="6" t="s">
        <v>2197</v>
      </c>
      <c r="U459" s="50"/>
      <c r="V459" s="6"/>
      <c r="W459" s="52"/>
      <c r="X459" s="6"/>
      <c r="Y459" s="6" t="s">
        <v>232</v>
      </c>
      <c r="Z459" s="8" t="s">
        <v>77</v>
      </c>
      <c r="AA459" s="6" t="s">
        <v>2113</v>
      </c>
      <c r="AB459" s="6" t="s">
        <v>79</v>
      </c>
      <c r="AC459" s="6" t="s">
        <v>80</v>
      </c>
      <c r="AD459" s="6" t="s">
        <v>81</v>
      </c>
      <c r="AE459" s="6"/>
      <c r="AF459" s="6">
        <v>-3</v>
      </c>
      <c r="AG459" s="6" t="s">
        <v>629</v>
      </c>
      <c r="AH459" s="6"/>
      <c r="AI459" s="6"/>
      <c r="AJ459" s="6"/>
      <c r="AK459" s="1"/>
      <c r="AM459" s="1">
        <v>1</v>
      </c>
      <c r="AN459" s="1" t="e">
        <f>VLOOKUP(S459,'breaks 2014'!$C$19:$H$317,3,FALSE)</f>
        <v>#N/A</v>
      </c>
      <c r="AO459" s="1"/>
      <c r="AP459" s="1"/>
      <c r="AQ459" s="6" t="s">
        <v>2199</v>
      </c>
      <c r="AR459" s="6" t="s">
        <v>143</v>
      </c>
      <c r="AS459" s="6"/>
      <c r="AT459" s="6"/>
      <c r="AU459" s="6"/>
      <c r="AV459" s="6"/>
      <c r="AW459" s="6"/>
      <c r="AX459" s="6"/>
      <c r="AY459" s="6"/>
      <c r="AZ459" t="s">
        <v>2199</v>
      </c>
      <c r="BA459" t="s">
        <v>84</v>
      </c>
      <c r="BB459" t="s">
        <v>2200</v>
      </c>
      <c r="BC459" t="s">
        <v>2201</v>
      </c>
      <c r="BQ459" s="100"/>
    </row>
    <row r="460" spans="1:69" ht="11.25" customHeight="1" x14ac:dyDescent="0.2">
      <c r="A460" s="4" t="str">
        <f>LEFT(IndicatorsTable[[#This Row],[INDICATOR_CODE]],IF(ISERROR(FIND(".",IndicatorsTable[[#This Row],[INDICATOR_CODE]],6)),FIND(".",IndicatorsTable[[#This Row],[INDICATOR_CODE]]),FIND(".",IndicatorsTable[[#This Row],[INDICATOR_CODE]],6))-1)</f>
        <v>PA11</v>
      </c>
      <c r="B460" s="5" t="str">
        <f>RIGHT(IndicatorsTable[[#This Row],[INDICATOR_CODE]],LEN(IndicatorsTable[[#This Row],[INDICATOR_CODE]])-IF(ISERROR(FIND(".",IndicatorsTable[[#This Row],[INDICATOR_CODE]],6)),FIND(".",IndicatorsTable[[#This Row],[INDICATOR_CODE]]),FIND(".",IndicatorsTable[[#This Row],[INDICATOR_CODE]],6)))</f>
        <v>C1</v>
      </c>
      <c r="C460" s="5" t="str">
        <f>IF(LEFT(IndicatorsTable[[#This Row],[OS_NB_CODE]],1)="O","Overall",IF(LEFT(IndicatorsTable[[#This Row],[OS_NB_CODE]],1)="S","Subindicator",IF(IndicatorsTable[[#This Row],[IFMAIN]] ="Main","Main",IF(LEFT(IndicatorsTable[[#This Row],[OS_NB_CODE]],1)="C","Context",""))))</f>
        <v>Context</v>
      </c>
      <c r="D460" s="6" t="s">
        <v>89</v>
      </c>
      <c r="E460" s="6" t="str">
        <f>IF(IndicatorsTable[[#This Row],[OS_NB_CODE]]="O1",VLOOKUP(IndicatorsTable[[#This Row],[POLICY_CODE]],Table7[#All],2,FALSE),"")</f>
        <v/>
      </c>
      <c r="F460" s="6" t="str">
        <f>IF(IndicatorsTable[[#This Row],[OS_NB_CODE]]="O1",VLOOKUP(IndicatorsTable[[#This Row],[POLICY_CODE]],Table7[#All],3,FALSE),"")</f>
        <v/>
      </c>
      <c r="G460" s="6" t="s">
        <v>2202</v>
      </c>
      <c r="H460" s="6"/>
      <c r="I460" s="6" t="str">
        <f>IndicatorsTable[[#This Row],[INDICATOR_CODE]]&amp;"."&amp;IndicatorsTable[[#This Row],[SUBPOLICY_CODE]]</f>
        <v>PA11.C1.</v>
      </c>
      <c r="J460" s="6"/>
      <c r="K460" s="6"/>
      <c r="L460" s="7">
        <f t="shared" si="16"/>
        <v>459</v>
      </c>
      <c r="M460" s="6" t="s">
        <v>71</v>
      </c>
      <c r="N460" s="7">
        <f t="shared" si="17"/>
        <v>459</v>
      </c>
      <c r="O460" s="6">
        <v>8</v>
      </c>
      <c r="P460" s="6" t="s">
        <v>72</v>
      </c>
      <c r="Q460" s="6" t="s">
        <v>2203</v>
      </c>
      <c r="R460" s="6" t="s">
        <v>2204</v>
      </c>
      <c r="S460" s="6" t="s">
        <v>2205</v>
      </c>
      <c r="T460" s="6" t="s">
        <v>2206</v>
      </c>
      <c r="U460" s="50"/>
      <c r="V460" s="6"/>
      <c r="W460" s="52"/>
      <c r="X460" s="6"/>
      <c r="Y460" s="6" t="s">
        <v>77</v>
      </c>
      <c r="Z460" s="8"/>
      <c r="AA460" s="6" t="s">
        <v>1056</v>
      </c>
      <c r="AB460" s="6" t="s">
        <v>1056</v>
      </c>
      <c r="AC460" s="6" t="s">
        <v>1056</v>
      </c>
      <c r="AD460" s="6" t="s">
        <v>81</v>
      </c>
      <c r="AE460" s="6"/>
      <c r="AF460" s="6"/>
      <c r="AG460" s="6" t="s">
        <v>629</v>
      </c>
      <c r="AH460" s="6"/>
      <c r="AI460" s="6"/>
      <c r="AJ460" s="6"/>
      <c r="AK460" s="1"/>
      <c r="AL460" t="s">
        <v>1121</v>
      </c>
      <c r="AM460" s="1">
        <v>1</v>
      </c>
      <c r="AN460" s="1" t="e">
        <f>VLOOKUP(S460,'breaks 2014'!$C$19:$H$317,3,FALSE)</f>
        <v>#N/A</v>
      </c>
      <c r="AO460" s="1"/>
      <c r="AP460" s="1"/>
      <c r="AQ460" s="6" t="s">
        <v>2207</v>
      </c>
      <c r="AR460" s="6" t="s">
        <v>84</v>
      </c>
      <c r="AS460" s="6" t="s">
        <v>2208</v>
      </c>
      <c r="AT460" s="6" t="s">
        <v>2209</v>
      </c>
      <c r="AU460" s="6" t="s">
        <v>2210</v>
      </c>
      <c r="AV460" s="6"/>
      <c r="AW460" s="6"/>
      <c r="AX460" s="6"/>
      <c r="AY460" s="6"/>
      <c r="BQ460" s="100"/>
    </row>
    <row r="461" spans="1:69" ht="11.25" customHeight="1" x14ac:dyDescent="0.2">
      <c r="A461" s="4" t="str">
        <f>LEFT(IndicatorsTable[[#This Row],[INDICATOR_CODE]],IF(ISERROR(FIND(".",IndicatorsTable[[#This Row],[INDICATOR_CODE]],6)),FIND(".",IndicatorsTable[[#This Row],[INDICATOR_CODE]]),FIND(".",IndicatorsTable[[#This Row],[INDICATOR_CODE]],6))-1)</f>
        <v>PA11</v>
      </c>
      <c r="B461" s="5" t="str">
        <f>RIGHT(IndicatorsTable[[#This Row],[INDICATOR_CODE]],LEN(IndicatorsTable[[#This Row],[INDICATOR_CODE]])-IF(ISERROR(FIND(".",IndicatorsTable[[#This Row],[INDICATOR_CODE]],6)),FIND(".",IndicatorsTable[[#This Row],[INDICATOR_CODE]]),FIND(".",IndicatorsTable[[#This Row],[INDICATOR_CODE]],6)))</f>
        <v>C2</v>
      </c>
      <c r="C461" s="5" t="str">
        <f>IF(LEFT(IndicatorsTable[[#This Row],[OS_NB_CODE]],1)="O","Overall",IF(LEFT(IndicatorsTable[[#This Row],[OS_NB_CODE]],1)="S","Subindicator",IF(IndicatorsTable[[#This Row],[IFMAIN]] ="Main","Main",IF(LEFT(IndicatorsTable[[#This Row],[OS_NB_CODE]],1)="C","Context",""))))</f>
        <v>Context</v>
      </c>
      <c r="D461" s="6" t="s">
        <v>89</v>
      </c>
      <c r="E461" s="6" t="str">
        <f>IF(IndicatorsTable[[#This Row],[OS_NB_CODE]]="O1",VLOOKUP(IndicatorsTable[[#This Row],[POLICY_CODE]],Table7[#All],2,FALSE),"")</f>
        <v/>
      </c>
      <c r="F461" s="6" t="str">
        <f>IF(IndicatorsTable[[#This Row],[OS_NB_CODE]]="O1",VLOOKUP(IndicatorsTable[[#This Row],[POLICY_CODE]],Table7[#All],3,FALSE),"")</f>
        <v/>
      </c>
      <c r="G461" s="6" t="s">
        <v>2211</v>
      </c>
      <c r="H461" s="6"/>
      <c r="I461" s="6" t="str">
        <f>IndicatorsTable[[#This Row],[INDICATOR_CODE]]&amp;"."&amp;IndicatorsTable[[#This Row],[SUBPOLICY_CODE]]</f>
        <v>PA11.C2.</v>
      </c>
      <c r="J461" s="6"/>
      <c r="K461" s="6"/>
      <c r="L461" s="7">
        <f t="shared" si="16"/>
        <v>460</v>
      </c>
      <c r="M461" s="6" t="s">
        <v>71</v>
      </c>
      <c r="N461" s="7">
        <f t="shared" si="17"/>
        <v>460</v>
      </c>
      <c r="O461" s="6">
        <v>8</v>
      </c>
      <c r="P461" s="6" t="s">
        <v>72</v>
      </c>
      <c r="Q461" s="6" t="s">
        <v>2179</v>
      </c>
      <c r="R461" s="6" t="s">
        <v>2212</v>
      </c>
      <c r="S461" s="6" t="s">
        <v>2179</v>
      </c>
      <c r="T461" s="6" t="s">
        <v>2179</v>
      </c>
      <c r="U461" s="50"/>
      <c r="V461" s="6"/>
      <c r="W461" s="52"/>
      <c r="X461" s="6"/>
      <c r="Y461" s="6" t="s">
        <v>232</v>
      </c>
      <c r="Z461" s="8" t="s">
        <v>77</v>
      </c>
      <c r="AA461" s="6" t="s">
        <v>417</v>
      </c>
      <c r="AB461" s="6" t="s">
        <v>417</v>
      </c>
      <c r="AC461" s="6"/>
      <c r="AD461" s="6" t="s">
        <v>81</v>
      </c>
      <c r="AE461" s="6"/>
      <c r="AF461" s="6"/>
      <c r="AG461" s="6" t="s">
        <v>629</v>
      </c>
      <c r="AH461" s="6"/>
      <c r="AI461" s="6"/>
      <c r="AJ461" s="6"/>
      <c r="AK461" s="1"/>
      <c r="AL461" t="s">
        <v>1121</v>
      </c>
      <c r="AM461" s="1">
        <v>1</v>
      </c>
      <c r="AN461" s="1" t="e">
        <f>VLOOKUP(S461,'breaks 2014'!$C$19:$H$317,3,FALSE)</f>
        <v>#N/A</v>
      </c>
      <c r="AO461" s="1"/>
      <c r="AP461" s="1"/>
      <c r="AQ461" s="6" t="s">
        <v>2180</v>
      </c>
      <c r="AR461" s="6" t="s">
        <v>84</v>
      </c>
      <c r="AS461" s="6" t="s">
        <v>85</v>
      </c>
      <c r="AT461" s="6" t="s">
        <v>1081</v>
      </c>
      <c r="AU461" s="6" t="s">
        <v>2181</v>
      </c>
      <c r="AV461" s="6"/>
      <c r="AW461" s="6"/>
      <c r="AX461" s="6"/>
      <c r="AY461" s="6"/>
      <c r="BQ461" s="100"/>
    </row>
    <row r="462" spans="1:69" ht="11.25" customHeight="1" x14ac:dyDescent="0.2">
      <c r="A462" s="4" t="str">
        <f>LEFT(IndicatorsTable[[#This Row],[INDICATOR_CODE]],IF(ISERROR(FIND(".",IndicatorsTable[[#This Row],[INDICATOR_CODE]],6)),FIND(".",IndicatorsTable[[#This Row],[INDICATOR_CODE]]),FIND(".",IndicatorsTable[[#This Row],[INDICATOR_CODE]],6))-1)</f>
        <v>PA11</v>
      </c>
      <c r="B462" s="5" t="str">
        <f>RIGHT(IndicatorsTable[[#This Row],[INDICATOR_CODE]],LEN(IndicatorsTable[[#This Row],[INDICATOR_CODE]])-IF(ISERROR(FIND(".",IndicatorsTable[[#This Row],[INDICATOR_CODE]],6)),FIND(".",IndicatorsTable[[#This Row],[INDICATOR_CODE]]),FIND(".",IndicatorsTable[[#This Row],[INDICATOR_CODE]],6)))</f>
        <v>C3</v>
      </c>
      <c r="C462" s="5" t="str">
        <f>IF(LEFT(IndicatorsTable[[#This Row],[OS_NB_CODE]],1)="O","Overall",IF(LEFT(IndicatorsTable[[#This Row],[OS_NB_CODE]],1)="S","Subindicator",IF(IndicatorsTable[[#This Row],[IFMAIN]] ="Main","Main",IF(LEFT(IndicatorsTable[[#This Row],[OS_NB_CODE]],1)="C","Context",""))))</f>
        <v>Context</v>
      </c>
      <c r="D462" s="6" t="s">
        <v>774</v>
      </c>
      <c r="E462" s="6" t="str">
        <f>IF(IndicatorsTable[[#This Row],[OS_NB_CODE]]="O1",VLOOKUP(IndicatorsTable[[#This Row],[POLICY_CODE]],Table7[#All],2,FALSE),"")</f>
        <v/>
      </c>
      <c r="F462" s="6" t="str">
        <f>IF(IndicatorsTable[[#This Row],[OS_NB_CODE]]="O1",VLOOKUP(IndicatorsTable[[#This Row],[POLICY_CODE]],Table7[#All],3,FALSE),"")</f>
        <v/>
      </c>
      <c r="G462" s="6" t="s">
        <v>2213</v>
      </c>
      <c r="H462" s="6"/>
      <c r="I462" s="6" t="str">
        <f>IndicatorsTable[[#This Row],[INDICATOR_CODE]]&amp;"."&amp;IndicatorsTable[[#This Row],[SUBPOLICY_CODE]]</f>
        <v>PA11.C3.</v>
      </c>
      <c r="J462" s="6"/>
      <c r="K462" s="6"/>
      <c r="L462" s="7">
        <f t="shared" si="16"/>
        <v>461</v>
      </c>
      <c r="M462" s="6"/>
      <c r="N462" s="7">
        <f t="shared" si="17"/>
        <v>461</v>
      </c>
      <c r="O462" s="6"/>
      <c r="P462" s="6"/>
      <c r="Q462" s="6" t="s">
        <v>2214</v>
      </c>
      <c r="R462" s="6" t="s">
        <v>2214</v>
      </c>
      <c r="S462" s="6" t="s">
        <v>2214</v>
      </c>
      <c r="T462" s="6" t="s">
        <v>2214</v>
      </c>
      <c r="U462" s="50"/>
      <c r="V462" s="6"/>
      <c r="W462" s="52"/>
      <c r="X462" s="6"/>
      <c r="Y462" s="6"/>
      <c r="Z462" s="8" t="s">
        <v>232</v>
      </c>
      <c r="AA462" s="6"/>
      <c r="AB462" s="6"/>
      <c r="AC462" s="6"/>
      <c r="AD462" s="6"/>
      <c r="AE462" s="6"/>
      <c r="AF462" s="6"/>
      <c r="AG462" s="6" t="s">
        <v>2215</v>
      </c>
      <c r="AH462" s="6"/>
      <c r="AI462" s="6"/>
      <c r="AJ462" s="6"/>
      <c r="AK462" s="1"/>
      <c r="AL462"/>
      <c r="AM462" s="1">
        <v>1</v>
      </c>
      <c r="AN462" s="1" t="e">
        <f>VLOOKUP(S462,'breaks 2014'!$C$19:$H$317,3,FALSE)</f>
        <v>#N/A</v>
      </c>
      <c r="AO462" s="1"/>
      <c r="AP462" s="1"/>
      <c r="AQ462" s="6"/>
      <c r="AR462" s="6"/>
      <c r="AS462" s="6"/>
      <c r="AT462" s="6"/>
      <c r="AU462" s="6"/>
      <c r="AV462" s="6"/>
      <c r="AW462" s="6"/>
      <c r="AX462" s="6"/>
      <c r="AY462" s="6"/>
      <c r="BQ462" s="100"/>
    </row>
    <row r="463" spans="1:69" ht="11.25" customHeight="1" x14ac:dyDescent="0.2">
      <c r="A463" s="4" t="str">
        <f>LEFT(IndicatorsTable[[#This Row],[INDICATOR_CODE]],IF(ISERROR(FIND(".",IndicatorsTable[[#This Row],[INDICATOR_CODE]],6)),FIND(".",IndicatorsTable[[#This Row],[INDICATOR_CODE]]),FIND(".",IndicatorsTable[[#This Row],[INDICATOR_CODE]],6))-1)</f>
        <v>PA11</v>
      </c>
      <c r="B463" s="5" t="str">
        <f>RIGHT(IndicatorsTable[[#This Row],[INDICATOR_CODE]],LEN(IndicatorsTable[[#This Row],[INDICATOR_CODE]])-IF(ISERROR(FIND(".",IndicatorsTable[[#This Row],[INDICATOR_CODE]],6)),FIND(".",IndicatorsTable[[#This Row],[INDICATOR_CODE]]),FIND(".",IndicatorsTable[[#This Row],[INDICATOR_CODE]],6)))</f>
        <v>C4</v>
      </c>
      <c r="C463" s="5" t="str">
        <f>IF(LEFT(IndicatorsTable[[#This Row],[OS_NB_CODE]],1)="O","Overall",IF(LEFT(IndicatorsTable[[#This Row],[OS_NB_CODE]],1)="S","Subindicator",IF(IndicatorsTable[[#This Row],[IFMAIN]] ="Main","Main",IF(LEFT(IndicatorsTable[[#This Row],[OS_NB_CODE]],1)="C","Context",""))))</f>
        <v>Context</v>
      </c>
      <c r="D463" s="6" t="s">
        <v>89</v>
      </c>
      <c r="E463" s="6" t="str">
        <f>IF(IndicatorsTable[[#This Row],[OS_NB_CODE]]="O1",VLOOKUP(IndicatorsTable[[#This Row],[POLICY_CODE]],Table7[#All],2,FALSE),"")</f>
        <v/>
      </c>
      <c r="F463" s="6" t="str">
        <f>IF(IndicatorsTable[[#This Row],[OS_NB_CODE]]="O1",VLOOKUP(IndicatorsTable[[#This Row],[POLICY_CODE]],Table7[#All],3,FALSE),"")</f>
        <v/>
      </c>
      <c r="G463" s="6" t="s">
        <v>2216</v>
      </c>
      <c r="H463" s="6" t="s">
        <v>227</v>
      </c>
      <c r="I463" s="6" t="str">
        <f>IndicatorsTable[[#This Row],[INDICATOR_CODE]]&amp;"."&amp;IndicatorsTable[[#This Row],[SUBPOLICY_CODE]]</f>
        <v>PA11.C4.T</v>
      </c>
      <c r="J463" s="6"/>
      <c r="K463" s="6"/>
      <c r="L463" s="7">
        <f t="shared" si="16"/>
        <v>462</v>
      </c>
      <c r="M463" s="6" t="s">
        <v>71</v>
      </c>
      <c r="N463" s="7">
        <f t="shared" si="17"/>
        <v>462</v>
      </c>
      <c r="O463" s="6">
        <v>8</v>
      </c>
      <c r="P463" s="6" t="s">
        <v>72</v>
      </c>
      <c r="Q463" s="6" t="s">
        <v>2217</v>
      </c>
      <c r="R463" s="6" t="s">
        <v>2218</v>
      </c>
      <c r="S463" s="6" t="s">
        <v>2219</v>
      </c>
      <c r="T463" s="6" t="s">
        <v>2219</v>
      </c>
      <c r="U463" s="50"/>
      <c r="V463" s="6"/>
      <c r="W463" s="52"/>
      <c r="X463" s="6"/>
      <c r="Y463" s="6" t="s">
        <v>77</v>
      </c>
      <c r="Z463" s="8" t="s">
        <v>232</v>
      </c>
      <c r="AA463" s="6" t="s">
        <v>2220</v>
      </c>
      <c r="AB463" s="6" t="s">
        <v>79</v>
      </c>
      <c r="AC463" s="6" t="s">
        <v>80</v>
      </c>
      <c r="AD463" s="6" t="s">
        <v>81</v>
      </c>
      <c r="AE463" s="6"/>
      <c r="AF463" s="6"/>
      <c r="AG463" s="6" t="s">
        <v>82</v>
      </c>
      <c r="AH463" s="6"/>
      <c r="AI463" s="6"/>
      <c r="AJ463" s="6"/>
      <c r="AK463" s="1"/>
      <c r="AL463"/>
      <c r="AM463" s="1">
        <v>1</v>
      </c>
      <c r="AN463" s="1">
        <f>VLOOKUP(S463,'breaks 2014'!$C$19:$H$317,3,FALSE)</f>
        <v>0</v>
      </c>
      <c r="AO463" s="1"/>
      <c r="AP463" s="1"/>
      <c r="AQ463" s="6" t="s">
        <v>83</v>
      </c>
      <c r="AR463" s="6" t="s">
        <v>84</v>
      </c>
      <c r="AS463" s="6" t="s">
        <v>85</v>
      </c>
      <c r="AT463" s="6" t="s">
        <v>86</v>
      </c>
      <c r="AU463" s="6" t="s">
        <v>153</v>
      </c>
      <c r="AV463" s="6" t="s">
        <v>88</v>
      </c>
      <c r="AW463" s="6"/>
      <c r="AX463" s="6"/>
      <c r="AY463" s="6"/>
      <c r="BQ463" s="100"/>
    </row>
    <row r="464" spans="1:69" ht="11.25" customHeight="1" x14ac:dyDescent="0.2">
      <c r="A464" s="4" t="str">
        <f>LEFT(IndicatorsTable[[#This Row],[INDICATOR_CODE]],IF(ISERROR(FIND(".",IndicatorsTable[[#This Row],[INDICATOR_CODE]],6)),FIND(".",IndicatorsTable[[#This Row],[INDICATOR_CODE]]),FIND(".",IndicatorsTable[[#This Row],[INDICATOR_CODE]],6))-1)</f>
        <v>PA11</v>
      </c>
      <c r="B464" s="5" t="str">
        <f>RIGHT(IndicatorsTable[[#This Row],[INDICATOR_CODE]],LEN(IndicatorsTable[[#This Row],[INDICATOR_CODE]])-IF(ISERROR(FIND(".",IndicatorsTable[[#This Row],[INDICATOR_CODE]],6)),FIND(".",IndicatorsTable[[#This Row],[INDICATOR_CODE]]),FIND(".",IndicatorsTable[[#This Row],[INDICATOR_CODE]],6)))</f>
        <v>C4</v>
      </c>
      <c r="C464" s="5" t="str">
        <f>IF(LEFT(IndicatorsTable[[#This Row],[OS_NB_CODE]],1)="O","Overall",IF(LEFT(IndicatorsTable[[#This Row],[OS_NB_CODE]],1)="S","Subindicator",IF(IndicatorsTable[[#This Row],[IFMAIN]] ="Main","Main",IF(LEFT(IndicatorsTable[[#This Row],[OS_NB_CODE]],1)="C","Context",""))))</f>
        <v>Context</v>
      </c>
      <c r="D464" s="6"/>
      <c r="E464" s="6" t="str">
        <f>IF(IndicatorsTable[[#This Row],[OS_NB_CODE]]="O1",VLOOKUP(IndicatorsTable[[#This Row],[POLICY_CODE]],Table7[#All],2,FALSE),"")</f>
        <v/>
      </c>
      <c r="F464" s="6" t="str">
        <f>IF(IndicatorsTable[[#This Row],[OS_NB_CODE]]="O1",VLOOKUP(IndicatorsTable[[#This Row],[POLICY_CODE]],Table7[#All],3,FALSE),"")</f>
        <v/>
      </c>
      <c r="G464" s="6" t="s">
        <v>2216</v>
      </c>
      <c r="H464" s="6" t="s">
        <v>91</v>
      </c>
      <c r="I464" s="6" t="str">
        <f>IndicatorsTable[[#This Row],[INDICATOR_CODE]]&amp;"."&amp;IndicatorsTable[[#This Row],[SUBPOLICY_CODE]]</f>
        <v>PA11.C4.M</v>
      </c>
      <c r="J464" s="6"/>
      <c r="K464" s="6"/>
      <c r="L464" s="7">
        <f t="shared" si="16"/>
        <v>463</v>
      </c>
      <c r="M464" s="6" t="s">
        <v>71</v>
      </c>
      <c r="N464" s="7">
        <f t="shared" si="17"/>
        <v>463</v>
      </c>
      <c r="O464" s="6">
        <v>8</v>
      </c>
      <c r="P464" s="6" t="s">
        <v>72</v>
      </c>
      <c r="Q464" s="6" t="s">
        <v>2221</v>
      </c>
      <c r="R464" s="6" t="s">
        <v>2222</v>
      </c>
      <c r="S464" s="6" t="s">
        <v>2223</v>
      </c>
      <c r="T464" s="6" t="s">
        <v>2223</v>
      </c>
      <c r="U464" s="50"/>
      <c r="V464" s="6"/>
      <c r="W464" s="52"/>
      <c r="X464" s="6"/>
      <c r="Y464" s="6" t="s">
        <v>77</v>
      </c>
      <c r="Z464" s="8" t="s">
        <v>232</v>
      </c>
      <c r="AA464" s="6" t="s">
        <v>2224</v>
      </c>
      <c r="AB464" s="6" t="s">
        <v>79</v>
      </c>
      <c r="AC464" s="6" t="s">
        <v>80</v>
      </c>
      <c r="AD464" s="6" t="s">
        <v>81</v>
      </c>
      <c r="AE464" s="6"/>
      <c r="AF464" s="6"/>
      <c r="AG464" s="6" t="s">
        <v>82</v>
      </c>
      <c r="AH464" s="6"/>
      <c r="AI464" s="6"/>
      <c r="AJ464" s="6"/>
      <c r="AK464" s="1"/>
      <c r="AL464"/>
      <c r="AM464" s="1">
        <v>1</v>
      </c>
      <c r="AN464" s="1">
        <f>VLOOKUP(S464,'breaks 2014'!$C$19:$H$317,3,FALSE)</f>
        <v>0</v>
      </c>
      <c r="AO464" s="1"/>
      <c r="AP464" s="1"/>
      <c r="AQ464" s="6" t="s">
        <v>83</v>
      </c>
      <c r="AR464" s="6" t="s">
        <v>84</v>
      </c>
      <c r="AS464" s="6" t="s">
        <v>98</v>
      </c>
      <c r="AT464" s="6" t="s">
        <v>86</v>
      </c>
      <c r="AU464" s="6" t="s">
        <v>153</v>
      </c>
      <c r="AV464" s="6" t="s">
        <v>88</v>
      </c>
      <c r="AW464" s="6"/>
      <c r="AX464" s="6"/>
      <c r="AY464" s="6"/>
      <c r="BQ464" s="100"/>
    </row>
    <row r="465" spans="1:69" ht="11.25" customHeight="1" x14ac:dyDescent="0.2">
      <c r="A465" s="4" t="str">
        <f>LEFT(IndicatorsTable[[#This Row],[INDICATOR_CODE]],IF(ISERROR(FIND(".",IndicatorsTable[[#This Row],[INDICATOR_CODE]],6)),FIND(".",IndicatorsTable[[#This Row],[INDICATOR_CODE]]),FIND(".",IndicatorsTable[[#This Row],[INDICATOR_CODE]],6))-1)</f>
        <v>PA11</v>
      </c>
      <c r="B465" s="5" t="str">
        <f>RIGHT(IndicatorsTable[[#This Row],[INDICATOR_CODE]],LEN(IndicatorsTable[[#This Row],[INDICATOR_CODE]])-IF(ISERROR(FIND(".",IndicatorsTable[[#This Row],[INDICATOR_CODE]],6)),FIND(".",IndicatorsTable[[#This Row],[INDICATOR_CODE]]),FIND(".",IndicatorsTable[[#This Row],[INDICATOR_CODE]],6)))</f>
        <v>C4</v>
      </c>
      <c r="C465" s="5" t="str">
        <f>IF(LEFT(IndicatorsTable[[#This Row],[OS_NB_CODE]],1)="O","Overall",IF(LEFT(IndicatorsTable[[#This Row],[OS_NB_CODE]],1)="S","Subindicator",IF(IndicatorsTable[[#This Row],[IFMAIN]] ="Main","Main",IF(LEFT(IndicatorsTable[[#This Row],[OS_NB_CODE]],1)="C","Context",""))))</f>
        <v>Context</v>
      </c>
      <c r="D465" s="6"/>
      <c r="E465" s="6" t="str">
        <f>IF(IndicatorsTable[[#This Row],[OS_NB_CODE]]="O1",VLOOKUP(IndicatorsTable[[#This Row],[POLICY_CODE]],Table7[#All],2,FALSE),"")</f>
        <v/>
      </c>
      <c r="F465" s="6" t="str">
        <f>IF(IndicatorsTable[[#This Row],[OS_NB_CODE]]="O1",VLOOKUP(IndicatorsTable[[#This Row],[POLICY_CODE]],Table7[#All],3,FALSE),"")</f>
        <v/>
      </c>
      <c r="G465" s="6" t="s">
        <v>2216</v>
      </c>
      <c r="H465" s="6" t="s">
        <v>99</v>
      </c>
      <c r="I465" s="6" t="str">
        <f>IndicatorsTable[[#This Row],[INDICATOR_CODE]]&amp;"."&amp;IndicatorsTable[[#This Row],[SUBPOLICY_CODE]]</f>
        <v>PA11.C4.F</v>
      </c>
      <c r="J465" s="6"/>
      <c r="K465" s="6"/>
      <c r="L465" s="7">
        <f t="shared" si="16"/>
        <v>464</v>
      </c>
      <c r="M465" s="6" t="s">
        <v>71</v>
      </c>
      <c r="N465" s="7">
        <f t="shared" si="17"/>
        <v>464</v>
      </c>
      <c r="O465" s="6">
        <v>8</v>
      </c>
      <c r="P465" s="6" t="s">
        <v>72</v>
      </c>
      <c r="Q465" s="6" t="s">
        <v>2225</v>
      </c>
      <c r="R465" s="6" t="s">
        <v>2226</v>
      </c>
      <c r="S465" s="6" t="s">
        <v>2227</v>
      </c>
      <c r="T465" s="6" t="s">
        <v>2227</v>
      </c>
      <c r="U465" s="50"/>
      <c r="V465" s="6"/>
      <c r="W465" s="52"/>
      <c r="X465" s="6"/>
      <c r="Y465" s="6" t="s">
        <v>77</v>
      </c>
      <c r="Z465" s="8" t="s">
        <v>232</v>
      </c>
      <c r="AA465" s="6" t="s">
        <v>2228</v>
      </c>
      <c r="AB465" s="6" t="s">
        <v>79</v>
      </c>
      <c r="AC465" s="6" t="s">
        <v>80</v>
      </c>
      <c r="AD465" s="6" t="s">
        <v>81</v>
      </c>
      <c r="AE465" s="6"/>
      <c r="AF465" s="6"/>
      <c r="AG465" s="6" t="s">
        <v>82</v>
      </c>
      <c r="AH465" s="6"/>
      <c r="AI465" s="6"/>
      <c r="AJ465" s="6"/>
      <c r="AK465" s="1"/>
      <c r="AL465"/>
      <c r="AM465" s="1">
        <v>1</v>
      </c>
      <c r="AN465" s="1">
        <f>VLOOKUP(S465,'breaks 2014'!$C$19:$H$317,3,FALSE)</f>
        <v>0</v>
      </c>
      <c r="AO465" s="1"/>
      <c r="AP465" s="1"/>
      <c r="AQ465" s="6" t="s">
        <v>83</v>
      </c>
      <c r="AR465" s="6" t="s">
        <v>84</v>
      </c>
      <c r="AS465" s="6" t="s">
        <v>104</v>
      </c>
      <c r="AT465" s="6" t="s">
        <v>86</v>
      </c>
      <c r="AU465" s="6" t="s">
        <v>153</v>
      </c>
      <c r="AV465" s="6" t="s">
        <v>88</v>
      </c>
      <c r="AW465" s="6"/>
      <c r="AX465" s="6"/>
      <c r="AY465" s="6"/>
      <c r="BQ465" s="100"/>
    </row>
    <row r="466" spans="1:69" ht="11.25" customHeight="1" x14ac:dyDescent="0.2">
      <c r="A466" s="4" t="str">
        <f>LEFT(IndicatorsTable[[#This Row],[INDICATOR_CODE]],IF(ISERROR(FIND(".",IndicatorsTable[[#This Row],[INDICATOR_CODE]],6)),FIND(".",IndicatorsTable[[#This Row],[INDICATOR_CODE]]),FIND(".",IndicatorsTable[[#This Row],[INDICATOR_CODE]],6))-1)</f>
        <v>PA11</v>
      </c>
      <c r="B466" s="5" t="str">
        <f>RIGHT(IndicatorsTable[[#This Row],[INDICATOR_CODE]],LEN(IndicatorsTable[[#This Row],[INDICATOR_CODE]])-IF(ISERROR(FIND(".",IndicatorsTable[[#This Row],[INDICATOR_CODE]],6)),FIND(".",IndicatorsTable[[#This Row],[INDICATOR_CODE]]),FIND(".",IndicatorsTable[[#This Row],[INDICATOR_CODE]],6)))</f>
        <v>C5</v>
      </c>
      <c r="C466" s="5" t="str">
        <f>IF(LEFT(IndicatorsTable[[#This Row],[OS_NB_CODE]],1)="O","Overall",IF(LEFT(IndicatorsTable[[#This Row],[OS_NB_CODE]],1)="S","Subindicator",IF(IndicatorsTable[[#This Row],[IFMAIN]] ="Main","Main",IF(LEFT(IndicatorsTable[[#This Row],[OS_NB_CODE]],1)="C","Context",""))))</f>
        <v>Context</v>
      </c>
      <c r="D466" s="6" t="s">
        <v>774</v>
      </c>
      <c r="E466" s="6" t="str">
        <f>IF(IndicatorsTable[[#This Row],[OS_NB_CODE]]="O1",VLOOKUP(IndicatorsTable[[#This Row],[POLICY_CODE]],Table7[#All],2,FALSE),"")</f>
        <v/>
      </c>
      <c r="F466" s="6" t="str">
        <f>IF(IndicatorsTable[[#This Row],[OS_NB_CODE]]="O1",VLOOKUP(IndicatorsTable[[#This Row],[POLICY_CODE]],Table7[#All],3,FALSE),"")</f>
        <v/>
      </c>
      <c r="G466" s="6" t="s">
        <v>2229</v>
      </c>
      <c r="H466" s="6" t="s">
        <v>227</v>
      </c>
      <c r="I466" s="6" t="str">
        <f>IndicatorsTable[[#This Row],[INDICATOR_CODE]]&amp;"."&amp;IndicatorsTable[[#This Row],[SUBPOLICY_CODE]]</f>
        <v>PA11.C5.T</v>
      </c>
      <c r="J466" s="6"/>
      <c r="K466" s="6"/>
      <c r="L466" s="7">
        <f t="shared" si="16"/>
        <v>465</v>
      </c>
      <c r="M466" s="6" t="s">
        <v>71</v>
      </c>
      <c r="N466" s="7">
        <f t="shared" si="17"/>
        <v>465</v>
      </c>
      <c r="O466" s="6">
        <v>8</v>
      </c>
      <c r="P466" s="6" t="s">
        <v>72</v>
      </c>
      <c r="Q466" s="6" t="s">
        <v>2230</v>
      </c>
      <c r="R466" s="6"/>
      <c r="S466" s="6" t="s">
        <v>2230</v>
      </c>
      <c r="T466" s="6" t="s">
        <v>2230</v>
      </c>
      <c r="U466" s="50"/>
      <c r="V466" s="6"/>
      <c r="W466" s="52"/>
      <c r="X466" s="6"/>
      <c r="Y466" s="6" t="s">
        <v>77</v>
      </c>
      <c r="Z466" s="8" t="s">
        <v>232</v>
      </c>
      <c r="AA466" s="6" t="s">
        <v>1069</v>
      </c>
      <c r="AB466" s="6" t="s">
        <v>79</v>
      </c>
      <c r="AC466" s="6" t="s">
        <v>80</v>
      </c>
      <c r="AD466" s="6" t="s">
        <v>81</v>
      </c>
      <c r="AE466" s="6"/>
      <c r="AF466" s="6"/>
      <c r="AG466" s="6" t="s">
        <v>2231</v>
      </c>
      <c r="AH466" s="6"/>
      <c r="AI466" s="6"/>
      <c r="AJ466" s="6"/>
      <c r="AK466" s="1"/>
      <c r="AL466"/>
      <c r="AM466" s="1">
        <v>1</v>
      </c>
      <c r="AN466" s="1" t="e">
        <f>VLOOKUP(S466,'breaks 2014'!$C$19:$H$317,3,FALSE)</f>
        <v>#N/A</v>
      </c>
      <c r="AO466" s="1"/>
      <c r="AP466" s="1"/>
      <c r="AQ466" s="6" t="s">
        <v>2232</v>
      </c>
      <c r="AR466" s="6" t="s">
        <v>84</v>
      </c>
      <c r="AS466" s="6" t="s">
        <v>1070</v>
      </c>
      <c r="AT466" s="6" t="s">
        <v>2233</v>
      </c>
      <c r="AU466" s="6"/>
      <c r="AV466" s="6"/>
      <c r="AW466" s="6"/>
      <c r="AX466" s="6"/>
      <c r="AY466" s="6"/>
      <c r="BQ466" s="100"/>
    </row>
    <row r="467" spans="1:69" ht="11.25" customHeight="1" x14ac:dyDescent="0.2">
      <c r="A467" s="4" t="str">
        <f>LEFT(IndicatorsTable[[#This Row],[INDICATOR_CODE]],IF(ISERROR(FIND(".",IndicatorsTable[[#This Row],[INDICATOR_CODE]],6)),FIND(".",IndicatorsTable[[#This Row],[INDICATOR_CODE]]),FIND(".",IndicatorsTable[[#This Row],[INDICATOR_CODE]],6))-1)</f>
        <v>PA11</v>
      </c>
      <c r="B467" s="5" t="str">
        <f>RIGHT(IndicatorsTable[[#This Row],[INDICATOR_CODE]],LEN(IndicatorsTable[[#This Row],[INDICATOR_CODE]])-IF(ISERROR(FIND(".",IndicatorsTable[[#This Row],[INDICATOR_CODE]],6)),FIND(".",IndicatorsTable[[#This Row],[INDICATOR_CODE]]),FIND(".",IndicatorsTable[[#This Row],[INDICATOR_CODE]],6)))</f>
        <v>C5</v>
      </c>
      <c r="C467" s="5" t="str">
        <f>IF(LEFT(IndicatorsTable[[#This Row],[OS_NB_CODE]],1)="O","Overall",IF(LEFT(IndicatorsTable[[#This Row],[OS_NB_CODE]],1)="S","Subindicator",IF(IndicatorsTable[[#This Row],[IFMAIN]] ="Main","Main",IF(LEFT(IndicatorsTable[[#This Row],[OS_NB_CODE]],1)="C","Context",""))))</f>
        <v>Context</v>
      </c>
      <c r="D467" s="6" t="s">
        <v>774</v>
      </c>
      <c r="E467" s="6" t="str">
        <f>IF(IndicatorsTable[[#This Row],[OS_NB_CODE]]="O1",VLOOKUP(IndicatorsTable[[#This Row],[POLICY_CODE]],Table7[#All],2,FALSE),"")</f>
        <v/>
      </c>
      <c r="F467" s="6" t="str">
        <f>IF(IndicatorsTable[[#This Row],[OS_NB_CODE]]="O1",VLOOKUP(IndicatorsTable[[#This Row],[POLICY_CODE]],Table7[#All],3,FALSE),"")</f>
        <v/>
      </c>
      <c r="G467" s="6" t="s">
        <v>2229</v>
      </c>
      <c r="H467" s="6">
        <v>1</v>
      </c>
      <c r="I467" s="6" t="str">
        <f>IndicatorsTable[[#This Row],[INDICATOR_CODE]]&amp;"."&amp;IndicatorsTable[[#This Row],[SUBPOLICY_CODE]]</f>
        <v>PA11.C5.1</v>
      </c>
      <c r="J467" s="6"/>
      <c r="K467" s="6"/>
      <c r="L467" s="7">
        <f t="shared" si="16"/>
        <v>466</v>
      </c>
      <c r="M467" s="6" t="s">
        <v>71</v>
      </c>
      <c r="N467" s="7">
        <f t="shared" si="17"/>
        <v>466</v>
      </c>
      <c r="O467" s="6">
        <v>8</v>
      </c>
      <c r="P467" s="6" t="s">
        <v>72</v>
      </c>
      <c r="Q467" s="6" t="s">
        <v>2234</v>
      </c>
      <c r="R467" s="6"/>
      <c r="S467" s="6" t="s">
        <v>2234</v>
      </c>
      <c r="T467" s="6" t="s">
        <v>2234</v>
      </c>
      <c r="U467" s="50"/>
      <c r="V467" s="6"/>
      <c r="W467" s="52"/>
      <c r="X467" s="6"/>
      <c r="Y467" s="6" t="s">
        <v>77</v>
      </c>
      <c r="Z467" s="8" t="s">
        <v>232</v>
      </c>
      <c r="AA467" s="6" t="s">
        <v>1069</v>
      </c>
      <c r="AB467" s="6" t="s">
        <v>79</v>
      </c>
      <c r="AC467" s="6" t="s">
        <v>80</v>
      </c>
      <c r="AD467" s="6" t="s">
        <v>81</v>
      </c>
      <c r="AE467" s="6"/>
      <c r="AF467" s="6"/>
      <c r="AG467" s="6" t="s">
        <v>2231</v>
      </c>
      <c r="AH467" s="6"/>
      <c r="AI467" s="6"/>
      <c r="AJ467" s="6"/>
      <c r="AK467" s="1"/>
      <c r="AL467"/>
      <c r="AM467" s="1">
        <v>1</v>
      </c>
      <c r="AN467" s="1" t="e">
        <f>VLOOKUP(S467,'breaks 2014'!$C$19:$H$317,3,FALSE)</f>
        <v>#N/A</v>
      </c>
      <c r="AO467" s="1"/>
      <c r="AP467" s="1"/>
      <c r="AQ467" s="6" t="s">
        <v>2232</v>
      </c>
      <c r="AR467" s="6" t="s">
        <v>84</v>
      </c>
      <c r="AS467" s="6" t="s">
        <v>1070</v>
      </c>
      <c r="AT467" s="6" t="s">
        <v>2235</v>
      </c>
      <c r="AU467" s="6"/>
      <c r="AV467" s="6"/>
      <c r="AW467" s="6"/>
      <c r="AX467" s="6"/>
      <c r="AY467" s="6"/>
      <c r="BQ467" s="100"/>
    </row>
    <row r="468" spans="1:69" ht="11.25" customHeight="1" x14ac:dyDescent="0.2">
      <c r="A468" s="4" t="str">
        <f>LEFT(IndicatorsTable[[#This Row],[INDICATOR_CODE]],IF(ISERROR(FIND(".",IndicatorsTable[[#This Row],[INDICATOR_CODE]],6)),FIND(".",IndicatorsTable[[#This Row],[INDICATOR_CODE]]),FIND(".",IndicatorsTable[[#This Row],[INDICATOR_CODE]],6))-1)</f>
        <v>PA11</v>
      </c>
      <c r="B468" s="5" t="str">
        <f>RIGHT(IndicatorsTable[[#This Row],[INDICATOR_CODE]],LEN(IndicatorsTable[[#This Row],[INDICATOR_CODE]])-IF(ISERROR(FIND(".",IndicatorsTable[[#This Row],[INDICATOR_CODE]],6)),FIND(".",IndicatorsTable[[#This Row],[INDICATOR_CODE]]),FIND(".",IndicatorsTable[[#This Row],[INDICATOR_CODE]],6)))</f>
        <v>C5</v>
      </c>
      <c r="C468" s="5" t="str">
        <f>IF(LEFT(IndicatorsTable[[#This Row],[OS_NB_CODE]],1)="O","Overall",IF(LEFT(IndicatorsTable[[#This Row],[OS_NB_CODE]],1)="S","Subindicator",IF(IndicatorsTable[[#This Row],[IFMAIN]] ="Main","Main",IF(LEFT(IndicatorsTable[[#This Row],[OS_NB_CODE]],1)="C","Context",""))))</f>
        <v>Context</v>
      </c>
      <c r="D468" s="6" t="s">
        <v>774</v>
      </c>
      <c r="E468" s="6" t="str">
        <f>IF(IndicatorsTable[[#This Row],[OS_NB_CODE]]="O1",VLOOKUP(IndicatorsTable[[#This Row],[POLICY_CODE]],Table7[#All],2,FALSE),"")</f>
        <v/>
      </c>
      <c r="F468" s="6" t="str">
        <f>IF(IndicatorsTable[[#This Row],[OS_NB_CODE]]="O1",VLOOKUP(IndicatorsTable[[#This Row],[POLICY_CODE]],Table7[#All],3,FALSE),"")</f>
        <v/>
      </c>
      <c r="G468" s="6" t="s">
        <v>2229</v>
      </c>
      <c r="H468" s="6">
        <v>2</v>
      </c>
      <c r="I468" s="6" t="str">
        <f>IndicatorsTable[[#This Row],[INDICATOR_CODE]]&amp;"."&amp;IndicatorsTable[[#This Row],[SUBPOLICY_CODE]]</f>
        <v>PA11.C5.2</v>
      </c>
      <c r="J468" s="6"/>
      <c r="K468" s="6"/>
      <c r="L468" s="7">
        <f t="shared" si="16"/>
        <v>467</v>
      </c>
      <c r="M468" s="6" t="s">
        <v>71</v>
      </c>
      <c r="N468" s="7">
        <f t="shared" si="17"/>
        <v>467</v>
      </c>
      <c r="O468" s="6">
        <v>8</v>
      </c>
      <c r="P468" s="6" t="s">
        <v>72</v>
      </c>
      <c r="Q468" s="6" t="s">
        <v>2236</v>
      </c>
      <c r="R468" s="6"/>
      <c r="S468" s="6" t="s">
        <v>2236</v>
      </c>
      <c r="T468" s="6" t="s">
        <v>2236</v>
      </c>
      <c r="U468" s="50"/>
      <c r="V468" s="6"/>
      <c r="W468" s="52"/>
      <c r="X468" s="6"/>
      <c r="Y468" s="6" t="s">
        <v>77</v>
      </c>
      <c r="Z468" s="8" t="s">
        <v>232</v>
      </c>
      <c r="AA468" s="6" t="s">
        <v>1069</v>
      </c>
      <c r="AB468" s="6" t="s">
        <v>79</v>
      </c>
      <c r="AC468" s="6" t="s">
        <v>80</v>
      </c>
      <c r="AD468" s="6" t="s">
        <v>81</v>
      </c>
      <c r="AE468" s="6"/>
      <c r="AF468" s="6"/>
      <c r="AG468" s="6" t="s">
        <v>2231</v>
      </c>
      <c r="AH468" s="6"/>
      <c r="AI468" s="6"/>
      <c r="AJ468" s="6"/>
      <c r="AK468" s="1"/>
      <c r="AL468"/>
      <c r="AM468" s="1">
        <v>1</v>
      </c>
      <c r="AN468" s="1" t="e">
        <f>VLOOKUP(S468,'breaks 2014'!$C$19:$H$317,3,FALSE)</f>
        <v>#N/A</v>
      </c>
      <c r="AO468" s="1"/>
      <c r="AP468" s="1"/>
      <c r="AQ468" s="6" t="s">
        <v>2232</v>
      </c>
      <c r="AR468" s="6" t="s">
        <v>84</v>
      </c>
      <c r="AS468" s="6" t="s">
        <v>1070</v>
      </c>
      <c r="AT468" s="6" t="s">
        <v>2237</v>
      </c>
      <c r="AU468" s="6"/>
      <c r="AV468" s="6"/>
      <c r="AW468" s="6"/>
      <c r="AX468" s="6"/>
      <c r="AY468" s="6"/>
      <c r="BQ468" s="100"/>
    </row>
    <row r="469" spans="1:69" ht="11.25" customHeight="1" x14ac:dyDescent="0.2">
      <c r="A469" s="4" t="str">
        <f>LEFT(IndicatorsTable[[#This Row],[INDICATOR_CODE]],IF(ISERROR(FIND(".",IndicatorsTable[[#This Row],[INDICATOR_CODE]],6)),FIND(".",IndicatorsTable[[#This Row],[INDICATOR_CODE]]),FIND(".",IndicatorsTable[[#This Row],[INDICATOR_CODE]],6))-1)</f>
        <v>PA11</v>
      </c>
      <c r="B469" s="5" t="str">
        <f>RIGHT(IndicatorsTable[[#This Row],[INDICATOR_CODE]],LEN(IndicatorsTable[[#This Row],[INDICATOR_CODE]])-IF(ISERROR(FIND(".",IndicatorsTable[[#This Row],[INDICATOR_CODE]],6)),FIND(".",IndicatorsTable[[#This Row],[INDICATOR_CODE]]),FIND(".",IndicatorsTable[[#This Row],[INDICATOR_CODE]],6)))</f>
        <v>C5</v>
      </c>
      <c r="C469" s="5" t="str">
        <f>IF(LEFT(IndicatorsTable[[#This Row],[OS_NB_CODE]],1)="O","Overall",IF(LEFT(IndicatorsTable[[#This Row],[OS_NB_CODE]],1)="S","Subindicator",IF(IndicatorsTable[[#This Row],[IFMAIN]] ="Main","Main",IF(LEFT(IndicatorsTable[[#This Row],[OS_NB_CODE]],1)="C","Context",""))))</f>
        <v>Context</v>
      </c>
      <c r="D469" s="6" t="s">
        <v>774</v>
      </c>
      <c r="E469" s="6" t="str">
        <f>IF(IndicatorsTable[[#This Row],[OS_NB_CODE]]="O1",VLOOKUP(IndicatorsTable[[#This Row],[POLICY_CODE]],Table7[#All],2,FALSE),"")</f>
        <v/>
      </c>
      <c r="F469" s="6" t="str">
        <f>IF(IndicatorsTable[[#This Row],[OS_NB_CODE]]="O1",VLOOKUP(IndicatorsTable[[#This Row],[POLICY_CODE]],Table7[#All],3,FALSE),"")</f>
        <v/>
      </c>
      <c r="G469" s="6" t="s">
        <v>2229</v>
      </c>
      <c r="H469" s="6">
        <v>3</v>
      </c>
      <c r="I469" s="6" t="str">
        <f>IndicatorsTable[[#This Row],[INDICATOR_CODE]]&amp;"."&amp;IndicatorsTable[[#This Row],[SUBPOLICY_CODE]]</f>
        <v>PA11.C5.3</v>
      </c>
      <c r="J469" s="6"/>
      <c r="K469" s="6"/>
      <c r="L469" s="7">
        <f t="shared" si="16"/>
        <v>468</v>
      </c>
      <c r="M469" s="6" t="s">
        <v>71</v>
      </c>
      <c r="N469" s="7">
        <f t="shared" si="17"/>
        <v>468</v>
      </c>
      <c r="O469" s="6">
        <v>8</v>
      </c>
      <c r="P469" s="6" t="s">
        <v>72</v>
      </c>
      <c r="Q469" s="6" t="s">
        <v>2238</v>
      </c>
      <c r="R469" s="6"/>
      <c r="S469" s="6" t="s">
        <v>2238</v>
      </c>
      <c r="T469" s="6" t="s">
        <v>2238</v>
      </c>
      <c r="U469" s="50"/>
      <c r="V469" s="6"/>
      <c r="W469" s="52"/>
      <c r="X469" s="6"/>
      <c r="Y469" s="6" t="s">
        <v>77</v>
      </c>
      <c r="Z469" s="8" t="s">
        <v>232</v>
      </c>
      <c r="AA469" s="6" t="s">
        <v>1069</v>
      </c>
      <c r="AB469" s="6" t="s">
        <v>79</v>
      </c>
      <c r="AC469" s="6" t="s">
        <v>80</v>
      </c>
      <c r="AD469" s="6" t="s">
        <v>81</v>
      </c>
      <c r="AE469" s="6"/>
      <c r="AF469" s="6"/>
      <c r="AG469" s="6" t="s">
        <v>2231</v>
      </c>
      <c r="AH469" s="6"/>
      <c r="AI469" s="6"/>
      <c r="AJ469" s="6"/>
      <c r="AK469" s="1"/>
      <c r="AL469"/>
      <c r="AM469" s="1">
        <v>1</v>
      </c>
      <c r="AN469" s="1" t="e">
        <f>VLOOKUP(S469,'breaks 2014'!$C$19:$H$317,3,FALSE)</f>
        <v>#N/A</v>
      </c>
      <c r="AO469" s="1"/>
      <c r="AP469" s="1"/>
      <c r="AQ469" s="6" t="s">
        <v>2232</v>
      </c>
      <c r="AR469" s="6" t="s">
        <v>84</v>
      </c>
      <c r="AS469" s="6" t="s">
        <v>1070</v>
      </c>
      <c r="AT469" s="6" t="s">
        <v>2239</v>
      </c>
      <c r="AU469" s="6"/>
      <c r="AV469" s="6"/>
      <c r="AW469" s="6"/>
      <c r="AX469" s="6"/>
      <c r="AY469" s="6"/>
      <c r="BQ469" s="100"/>
    </row>
    <row r="470" spans="1:69" ht="11.25" customHeight="1" x14ac:dyDescent="0.2">
      <c r="A470" s="4" t="str">
        <f>LEFT(IndicatorsTable[[#This Row],[INDICATOR_CODE]],IF(ISERROR(FIND(".",IndicatorsTable[[#This Row],[INDICATOR_CODE]],6)),FIND(".",IndicatorsTable[[#This Row],[INDICATOR_CODE]]),FIND(".",IndicatorsTable[[#This Row],[INDICATOR_CODE]],6))-1)</f>
        <v>PA11</v>
      </c>
      <c r="B470" s="5" t="str">
        <f>RIGHT(IndicatorsTable[[#This Row],[INDICATOR_CODE]],LEN(IndicatorsTable[[#This Row],[INDICATOR_CODE]])-IF(ISERROR(FIND(".",IndicatorsTable[[#This Row],[INDICATOR_CODE]],6)),FIND(".",IndicatorsTable[[#This Row],[INDICATOR_CODE]]),FIND(".",IndicatorsTable[[#This Row],[INDICATOR_CODE]],6)))</f>
        <v>C5</v>
      </c>
      <c r="C470" s="5" t="str">
        <f>IF(LEFT(IndicatorsTable[[#This Row],[OS_NB_CODE]],1)="O","Overall",IF(LEFT(IndicatorsTable[[#This Row],[OS_NB_CODE]],1)="S","Subindicator",IF(IndicatorsTable[[#This Row],[IFMAIN]] ="Main","Main",IF(LEFT(IndicatorsTable[[#This Row],[OS_NB_CODE]],1)="C","Context",""))))</f>
        <v>Context</v>
      </c>
      <c r="D470" s="6" t="s">
        <v>774</v>
      </c>
      <c r="E470" s="6" t="str">
        <f>IF(IndicatorsTable[[#This Row],[OS_NB_CODE]]="O1",VLOOKUP(IndicatorsTable[[#This Row],[POLICY_CODE]],Table7[#All],2,FALSE),"")</f>
        <v/>
      </c>
      <c r="F470" s="6" t="str">
        <f>IF(IndicatorsTable[[#This Row],[OS_NB_CODE]]="O1",VLOOKUP(IndicatorsTable[[#This Row],[POLICY_CODE]],Table7[#All],3,FALSE),"")</f>
        <v/>
      </c>
      <c r="G470" s="6" t="s">
        <v>2229</v>
      </c>
      <c r="H470" s="6">
        <v>4</v>
      </c>
      <c r="I470" s="6" t="str">
        <f>IndicatorsTable[[#This Row],[INDICATOR_CODE]]&amp;"."&amp;IndicatorsTable[[#This Row],[SUBPOLICY_CODE]]</f>
        <v>PA11.C5.4</v>
      </c>
      <c r="J470" s="6"/>
      <c r="K470" s="6"/>
      <c r="L470" s="7">
        <f t="shared" si="16"/>
        <v>469</v>
      </c>
      <c r="M470" s="6" t="s">
        <v>71</v>
      </c>
      <c r="N470" s="7">
        <f t="shared" si="17"/>
        <v>469</v>
      </c>
      <c r="O470" s="6">
        <v>8</v>
      </c>
      <c r="P470" s="6" t="s">
        <v>72</v>
      </c>
      <c r="Q470" s="6" t="s">
        <v>2240</v>
      </c>
      <c r="R470" s="6"/>
      <c r="S470" s="6" t="s">
        <v>2240</v>
      </c>
      <c r="T470" s="6" t="s">
        <v>2240</v>
      </c>
      <c r="U470" s="50"/>
      <c r="V470" s="6"/>
      <c r="W470" s="52"/>
      <c r="X470" s="6"/>
      <c r="Y470" s="6" t="s">
        <v>77</v>
      </c>
      <c r="Z470" s="8" t="s">
        <v>232</v>
      </c>
      <c r="AA470" s="6" t="s">
        <v>1069</v>
      </c>
      <c r="AB470" s="6" t="s">
        <v>79</v>
      </c>
      <c r="AC470" s="6" t="s">
        <v>80</v>
      </c>
      <c r="AD470" s="6" t="s">
        <v>81</v>
      </c>
      <c r="AE470" s="6"/>
      <c r="AF470" s="6"/>
      <c r="AG470" s="6" t="s">
        <v>2231</v>
      </c>
      <c r="AH470" s="6"/>
      <c r="AI470" s="6"/>
      <c r="AJ470" s="6"/>
      <c r="AK470" s="1"/>
      <c r="AL470"/>
      <c r="AM470" s="1">
        <v>1</v>
      </c>
      <c r="AN470" s="1" t="e">
        <f>VLOOKUP(S470,'breaks 2014'!$C$19:$H$317,3,FALSE)</f>
        <v>#N/A</v>
      </c>
      <c r="AO470" s="1"/>
      <c r="AP470" s="1"/>
      <c r="AQ470" s="6" t="s">
        <v>2232</v>
      </c>
      <c r="AR470" s="6" t="s">
        <v>84</v>
      </c>
      <c r="AS470" s="6" t="s">
        <v>1070</v>
      </c>
      <c r="AT470" s="6" t="s">
        <v>2241</v>
      </c>
      <c r="AU470" s="6"/>
      <c r="AV470" s="6"/>
      <c r="AW470" s="6"/>
      <c r="AX470" s="6"/>
      <c r="AY470" s="6"/>
      <c r="BQ470" s="100"/>
    </row>
    <row r="471" spans="1:69" ht="11.25" customHeight="1" x14ac:dyDescent="0.2">
      <c r="A471" s="4" t="str">
        <f>LEFT(IndicatorsTable[[#This Row],[INDICATOR_CODE]],IF(ISERROR(FIND(".",IndicatorsTable[[#This Row],[INDICATOR_CODE]],6)),FIND(".",IndicatorsTable[[#This Row],[INDICATOR_CODE]]),FIND(".",IndicatorsTable[[#This Row],[INDICATOR_CODE]],6))-1)</f>
        <v>PA11</v>
      </c>
      <c r="B471" s="5" t="str">
        <f>RIGHT(IndicatorsTable[[#This Row],[INDICATOR_CODE]],LEN(IndicatorsTable[[#This Row],[INDICATOR_CODE]])-IF(ISERROR(FIND(".",IndicatorsTable[[#This Row],[INDICATOR_CODE]],6)),FIND(".",IndicatorsTable[[#This Row],[INDICATOR_CODE]]),FIND(".",IndicatorsTable[[#This Row],[INDICATOR_CODE]],6)))</f>
        <v>C5</v>
      </c>
      <c r="C471" s="5" t="str">
        <f>IF(LEFT(IndicatorsTable[[#This Row],[OS_NB_CODE]],1)="O","Overall",IF(LEFT(IndicatorsTable[[#This Row],[OS_NB_CODE]],1)="S","Subindicator",IF(IndicatorsTable[[#This Row],[IFMAIN]] ="Main","Main",IF(LEFT(IndicatorsTable[[#This Row],[OS_NB_CODE]],1)="C","Context",""))))</f>
        <v>Context</v>
      </c>
      <c r="D471" s="6" t="s">
        <v>774</v>
      </c>
      <c r="E471" s="6" t="str">
        <f>IF(IndicatorsTable[[#This Row],[OS_NB_CODE]]="O1",VLOOKUP(IndicatorsTable[[#This Row],[POLICY_CODE]],Table7[#All],2,FALSE),"")</f>
        <v/>
      </c>
      <c r="F471" s="6" t="str">
        <f>IF(IndicatorsTable[[#This Row],[OS_NB_CODE]]="O1",VLOOKUP(IndicatorsTable[[#This Row],[POLICY_CODE]],Table7[#All],3,FALSE),"")</f>
        <v/>
      </c>
      <c r="G471" s="6" t="s">
        <v>2229</v>
      </c>
      <c r="H471" s="6">
        <v>5</v>
      </c>
      <c r="I471" s="6" t="str">
        <f>IndicatorsTable[[#This Row],[INDICATOR_CODE]]&amp;"."&amp;IndicatorsTable[[#This Row],[SUBPOLICY_CODE]]</f>
        <v>PA11.C5.5</v>
      </c>
      <c r="J471" s="6"/>
      <c r="K471" s="6"/>
      <c r="L471" s="7">
        <f t="shared" si="16"/>
        <v>470</v>
      </c>
      <c r="M471" s="6" t="s">
        <v>71</v>
      </c>
      <c r="N471" s="7">
        <f t="shared" si="17"/>
        <v>470</v>
      </c>
      <c r="O471" s="6">
        <v>8</v>
      </c>
      <c r="P471" s="6" t="s">
        <v>72</v>
      </c>
      <c r="Q471" s="6" t="s">
        <v>2242</v>
      </c>
      <c r="R471" s="6"/>
      <c r="S471" s="6" t="s">
        <v>2242</v>
      </c>
      <c r="T471" s="6" t="s">
        <v>2242</v>
      </c>
      <c r="U471" s="50"/>
      <c r="V471" s="6"/>
      <c r="W471" s="52"/>
      <c r="X471" s="6"/>
      <c r="Y471" s="6" t="s">
        <v>77</v>
      </c>
      <c r="Z471" s="8" t="s">
        <v>232</v>
      </c>
      <c r="AA471" s="6" t="s">
        <v>1069</v>
      </c>
      <c r="AB471" s="6" t="s">
        <v>79</v>
      </c>
      <c r="AC471" s="6" t="s">
        <v>80</v>
      </c>
      <c r="AD471" s="6" t="s">
        <v>81</v>
      </c>
      <c r="AE471" s="6"/>
      <c r="AF471" s="6"/>
      <c r="AG471" s="6" t="s">
        <v>2231</v>
      </c>
      <c r="AH471" s="6"/>
      <c r="AI471" s="6"/>
      <c r="AJ471" s="6"/>
      <c r="AK471" s="1"/>
      <c r="AL471"/>
      <c r="AM471" s="1">
        <v>1</v>
      </c>
      <c r="AN471" s="1" t="e">
        <f>VLOOKUP(S471,'breaks 2014'!$C$19:$H$317,3,FALSE)</f>
        <v>#N/A</v>
      </c>
      <c r="AO471" s="1"/>
      <c r="AP471" s="1"/>
      <c r="AQ471" s="6" t="s">
        <v>2232</v>
      </c>
      <c r="AR471" s="6" t="s">
        <v>84</v>
      </c>
      <c r="AS471" s="6" t="s">
        <v>1070</v>
      </c>
      <c r="AT471" s="6" t="s">
        <v>2243</v>
      </c>
      <c r="AU471" s="6"/>
      <c r="AV471" s="6"/>
      <c r="AW471" s="6"/>
      <c r="AX471" s="6"/>
      <c r="AY471" s="6"/>
      <c r="BQ471" s="100"/>
    </row>
    <row r="472" spans="1:69" ht="11.25" customHeight="1" x14ac:dyDescent="0.2">
      <c r="A472" s="4" t="str">
        <f>LEFT(IndicatorsTable[[#This Row],[INDICATOR_CODE]],IF(ISERROR(FIND(".",IndicatorsTable[[#This Row],[INDICATOR_CODE]],6)),FIND(".",IndicatorsTable[[#This Row],[INDICATOR_CODE]]),FIND(".",IndicatorsTable[[#This Row],[INDICATOR_CODE]],6))-1)</f>
        <v>PA11</v>
      </c>
      <c r="B472" s="5" t="str">
        <f>RIGHT(IndicatorsTable[[#This Row],[INDICATOR_CODE]],LEN(IndicatorsTable[[#This Row],[INDICATOR_CODE]])-IF(ISERROR(FIND(".",IndicatorsTable[[#This Row],[INDICATOR_CODE]],6)),FIND(".",IndicatorsTable[[#This Row],[INDICATOR_CODE]]),FIND(".",IndicatorsTable[[#This Row],[INDICATOR_CODE]],6)))</f>
        <v>C5</v>
      </c>
      <c r="C472" s="5" t="str">
        <f>IF(LEFT(IndicatorsTable[[#This Row],[OS_NB_CODE]],1)="O","Overall",IF(LEFT(IndicatorsTable[[#This Row],[OS_NB_CODE]],1)="S","Subindicator",IF(IndicatorsTable[[#This Row],[IFMAIN]] ="Main","Main",IF(LEFT(IndicatorsTable[[#This Row],[OS_NB_CODE]],1)="C","Context",""))))</f>
        <v>Context</v>
      </c>
      <c r="D472" s="6" t="s">
        <v>774</v>
      </c>
      <c r="E472" s="6" t="str">
        <f>IF(IndicatorsTable[[#This Row],[OS_NB_CODE]]="O1",VLOOKUP(IndicatorsTable[[#This Row],[POLICY_CODE]],Table7[#All],2,FALSE),"")</f>
        <v/>
      </c>
      <c r="F472" s="6" t="str">
        <f>IF(IndicatorsTable[[#This Row],[OS_NB_CODE]]="O1",VLOOKUP(IndicatorsTable[[#This Row],[POLICY_CODE]],Table7[#All],3,FALSE),"")</f>
        <v/>
      </c>
      <c r="G472" s="6" t="s">
        <v>2229</v>
      </c>
      <c r="H472" s="6">
        <v>6</v>
      </c>
      <c r="I472" s="6" t="str">
        <f>IndicatorsTable[[#This Row],[INDICATOR_CODE]]&amp;"."&amp;IndicatorsTable[[#This Row],[SUBPOLICY_CODE]]</f>
        <v>PA11.C5.6</v>
      </c>
      <c r="J472" s="6"/>
      <c r="K472" s="6"/>
      <c r="L472" s="7">
        <f t="shared" si="16"/>
        <v>471</v>
      </c>
      <c r="M472" s="6" t="s">
        <v>71</v>
      </c>
      <c r="N472" s="7">
        <f t="shared" si="17"/>
        <v>471</v>
      </c>
      <c r="O472" s="6">
        <v>8</v>
      </c>
      <c r="P472" s="6" t="s">
        <v>72</v>
      </c>
      <c r="Q472" s="6" t="s">
        <v>2244</v>
      </c>
      <c r="R472" s="6"/>
      <c r="S472" s="6" t="s">
        <v>2244</v>
      </c>
      <c r="T472" s="6" t="s">
        <v>2244</v>
      </c>
      <c r="U472" s="50"/>
      <c r="V472" s="6"/>
      <c r="W472" s="52"/>
      <c r="X472" s="6"/>
      <c r="Y472" s="6" t="s">
        <v>77</v>
      </c>
      <c r="Z472" s="8" t="s">
        <v>232</v>
      </c>
      <c r="AA472" s="6" t="s">
        <v>1069</v>
      </c>
      <c r="AB472" s="6" t="s">
        <v>79</v>
      </c>
      <c r="AC472" s="6" t="s">
        <v>80</v>
      </c>
      <c r="AD472" s="6" t="s">
        <v>81</v>
      </c>
      <c r="AE472" s="6"/>
      <c r="AF472" s="6"/>
      <c r="AG472" s="6" t="s">
        <v>2231</v>
      </c>
      <c r="AH472" s="6"/>
      <c r="AI472" s="6"/>
      <c r="AJ472" s="6"/>
      <c r="AK472" s="1"/>
      <c r="AL472"/>
      <c r="AM472" s="1">
        <v>1</v>
      </c>
      <c r="AN472" s="1" t="e">
        <f>VLOOKUP(S472,'breaks 2014'!$C$19:$H$317,3,FALSE)</f>
        <v>#N/A</v>
      </c>
      <c r="AO472" s="1"/>
      <c r="AP472" s="1"/>
      <c r="AQ472" s="6" t="s">
        <v>2232</v>
      </c>
      <c r="AR472" s="6" t="s">
        <v>84</v>
      </c>
      <c r="AS472" s="6" t="s">
        <v>1070</v>
      </c>
      <c r="AT472" s="6" t="s">
        <v>2245</v>
      </c>
      <c r="AU472" s="6"/>
      <c r="AV472" s="6"/>
      <c r="AW472" s="6"/>
      <c r="AX472" s="6"/>
      <c r="AY472" s="6"/>
      <c r="BQ472" s="100"/>
    </row>
    <row r="473" spans="1:69" ht="11.25" customHeight="1" x14ac:dyDescent="0.2">
      <c r="A473" s="4" t="str">
        <f>LEFT(IndicatorsTable[[#This Row],[INDICATOR_CODE]],IF(ISERROR(FIND(".",IndicatorsTable[[#This Row],[INDICATOR_CODE]],6)),FIND(".",IndicatorsTable[[#This Row],[INDICATOR_CODE]]),FIND(".",IndicatorsTable[[#This Row],[INDICATOR_CODE]],6))-1)</f>
        <v>PA11</v>
      </c>
      <c r="B473" s="5" t="str">
        <f>RIGHT(IndicatorsTable[[#This Row],[INDICATOR_CODE]],LEN(IndicatorsTable[[#This Row],[INDICATOR_CODE]])-IF(ISERROR(FIND(".",IndicatorsTable[[#This Row],[INDICATOR_CODE]],6)),FIND(".",IndicatorsTable[[#This Row],[INDICATOR_CODE]]),FIND(".",IndicatorsTable[[#This Row],[INDICATOR_CODE]],6)))</f>
        <v>C5</v>
      </c>
      <c r="C473" s="5" t="str">
        <f>IF(LEFT(IndicatorsTable[[#This Row],[OS_NB_CODE]],1)="O","Overall",IF(LEFT(IndicatorsTable[[#This Row],[OS_NB_CODE]],1)="S","Subindicator",IF(IndicatorsTable[[#This Row],[IFMAIN]] ="Main","Main",IF(LEFT(IndicatorsTable[[#This Row],[OS_NB_CODE]],1)="C","Context",""))))</f>
        <v>Context</v>
      </c>
      <c r="D473" s="6" t="s">
        <v>774</v>
      </c>
      <c r="E473" s="6" t="str">
        <f>IF(IndicatorsTable[[#This Row],[OS_NB_CODE]]="O1",VLOOKUP(IndicatorsTable[[#This Row],[POLICY_CODE]],Table7[#All],2,FALSE),"")</f>
        <v/>
      </c>
      <c r="F473" s="6" t="str">
        <f>IF(IndicatorsTable[[#This Row],[OS_NB_CODE]]="O1",VLOOKUP(IndicatorsTable[[#This Row],[POLICY_CODE]],Table7[#All],3,FALSE),"")</f>
        <v/>
      </c>
      <c r="G473" s="6" t="s">
        <v>2229</v>
      </c>
      <c r="H473" s="6">
        <v>7</v>
      </c>
      <c r="I473" s="6" t="str">
        <f>IndicatorsTable[[#This Row],[INDICATOR_CODE]]&amp;"."&amp;IndicatorsTable[[#This Row],[SUBPOLICY_CODE]]</f>
        <v>PA11.C5.7</v>
      </c>
      <c r="J473" s="6"/>
      <c r="K473" s="6"/>
      <c r="L473" s="7">
        <f t="shared" si="16"/>
        <v>472</v>
      </c>
      <c r="M473" s="6" t="s">
        <v>71</v>
      </c>
      <c r="N473" s="7">
        <f t="shared" si="17"/>
        <v>472</v>
      </c>
      <c r="O473" s="6">
        <v>8</v>
      </c>
      <c r="P473" s="6" t="s">
        <v>72</v>
      </c>
      <c r="Q473" s="6" t="s">
        <v>2246</v>
      </c>
      <c r="R473" s="6"/>
      <c r="S473" s="6" t="s">
        <v>2246</v>
      </c>
      <c r="T473" s="6" t="s">
        <v>2246</v>
      </c>
      <c r="U473" s="50"/>
      <c r="V473" s="6"/>
      <c r="W473" s="52"/>
      <c r="X473" s="6"/>
      <c r="Y473" s="6" t="s">
        <v>77</v>
      </c>
      <c r="Z473" s="8" t="s">
        <v>232</v>
      </c>
      <c r="AA473" s="6" t="s">
        <v>1069</v>
      </c>
      <c r="AB473" s="6" t="s">
        <v>79</v>
      </c>
      <c r="AC473" s="6" t="s">
        <v>80</v>
      </c>
      <c r="AD473" s="6" t="s">
        <v>81</v>
      </c>
      <c r="AE473" s="6"/>
      <c r="AF473" s="6"/>
      <c r="AG473" s="6" t="s">
        <v>2231</v>
      </c>
      <c r="AH473" s="6"/>
      <c r="AI473" s="6"/>
      <c r="AJ473" s="6"/>
      <c r="AK473" s="1"/>
      <c r="AL473"/>
      <c r="AM473" s="1">
        <v>1</v>
      </c>
      <c r="AN473" s="1" t="e">
        <f>VLOOKUP(S473,'breaks 2014'!$C$19:$H$317,3,FALSE)</f>
        <v>#N/A</v>
      </c>
      <c r="AO473" s="1"/>
      <c r="AP473" s="1"/>
      <c r="AQ473" s="6" t="s">
        <v>2232</v>
      </c>
      <c r="AR473" s="6" t="s">
        <v>84</v>
      </c>
      <c r="AS473" s="6" t="s">
        <v>1070</v>
      </c>
      <c r="AT473" s="6" t="s">
        <v>2247</v>
      </c>
      <c r="AU473" s="6"/>
      <c r="AV473" s="6"/>
      <c r="AW473" s="6"/>
      <c r="AX473" s="6"/>
      <c r="AY473" s="6"/>
      <c r="BQ473" s="100"/>
    </row>
    <row r="474" spans="1:69" ht="11.25" customHeight="1" x14ac:dyDescent="0.2">
      <c r="A474" s="4" t="str">
        <f>LEFT(IndicatorsTable[[#This Row],[INDICATOR_CODE]],IF(ISERROR(FIND(".",IndicatorsTable[[#This Row],[INDICATOR_CODE]],6)),FIND(".",IndicatorsTable[[#This Row],[INDICATOR_CODE]]),FIND(".",IndicatorsTable[[#This Row],[INDICATOR_CODE]],6))-1)</f>
        <v>PA11</v>
      </c>
      <c r="B474" s="5" t="str">
        <f>RIGHT(IndicatorsTable[[#This Row],[INDICATOR_CODE]],LEN(IndicatorsTable[[#This Row],[INDICATOR_CODE]])-IF(ISERROR(FIND(".",IndicatorsTable[[#This Row],[INDICATOR_CODE]],6)),FIND(".",IndicatorsTable[[#This Row],[INDICATOR_CODE]]),FIND(".",IndicatorsTable[[#This Row],[INDICATOR_CODE]],6)))</f>
        <v>C5</v>
      </c>
      <c r="C474" s="5" t="str">
        <f>IF(LEFT(IndicatorsTable[[#This Row],[OS_NB_CODE]],1)="O","Overall",IF(LEFT(IndicatorsTable[[#This Row],[OS_NB_CODE]],1)="S","Subindicator",IF(IndicatorsTable[[#This Row],[IFMAIN]] ="Main","Main",IF(LEFT(IndicatorsTable[[#This Row],[OS_NB_CODE]],1)="C","Context",""))))</f>
        <v>Context</v>
      </c>
      <c r="D474" s="6" t="s">
        <v>774</v>
      </c>
      <c r="E474" s="6" t="str">
        <f>IF(IndicatorsTable[[#This Row],[OS_NB_CODE]]="O1",VLOOKUP(IndicatorsTable[[#This Row],[POLICY_CODE]],Table7[#All],2,FALSE),"")</f>
        <v/>
      </c>
      <c r="F474" s="6" t="str">
        <f>IF(IndicatorsTable[[#This Row],[OS_NB_CODE]]="O1",VLOOKUP(IndicatorsTable[[#This Row],[POLICY_CODE]],Table7[#All],3,FALSE),"")</f>
        <v/>
      </c>
      <c r="G474" s="6" t="s">
        <v>2229</v>
      </c>
      <c r="H474" s="6">
        <v>8</v>
      </c>
      <c r="I474" s="6" t="str">
        <f>IndicatorsTable[[#This Row],[INDICATOR_CODE]]&amp;"."&amp;IndicatorsTable[[#This Row],[SUBPOLICY_CODE]]</f>
        <v>PA11.C5.8</v>
      </c>
      <c r="J474" s="6"/>
      <c r="K474" s="6"/>
      <c r="L474" s="7">
        <f t="shared" si="16"/>
        <v>473</v>
      </c>
      <c r="M474" s="6" t="s">
        <v>71</v>
      </c>
      <c r="N474" s="7">
        <f t="shared" si="17"/>
        <v>473</v>
      </c>
      <c r="O474" s="6">
        <v>8</v>
      </c>
      <c r="P474" s="6" t="s">
        <v>72</v>
      </c>
      <c r="Q474" s="6" t="s">
        <v>2248</v>
      </c>
      <c r="R474" s="6"/>
      <c r="S474" s="6" t="s">
        <v>2248</v>
      </c>
      <c r="T474" s="6" t="s">
        <v>2248</v>
      </c>
      <c r="U474" s="50"/>
      <c r="V474" s="6"/>
      <c r="W474" s="52"/>
      <c r="X474" s="6"/>
      <c r="Y474" s="6" t="s">
        <v>77</v>
      </c>
      <c r="Z474" s="8" t="s">
        <v>232</v>
      </c>
      <c r="AA474" s="6" t="s">
        <v>1069</v>
      </c>
      <c r="AB474" s="6" t="s">
        <v>79</v>
      </c>
      <c r="AC474" s="6" t="s">
        <v>80</v>
      </c>
      <c r="AD474" s="6" t="s">
        <v>81</v>
      </c>
      <c r="AE474" s="6"/>
      <c r="AF474" s="6"/>
      <c r="AG474" s="6" t="s">
        <v>2231</v>
      </c>
      <c r="AH474" s="6"/>
      <c r="AI474" s="6"/>
      <c r="AJ474" s="6"/>
      <c r="AK474" s="1"/>
      <c r="AL474"/>
      <c r="AM474" s="1">
        <v>1</v>
      </c>
      <c r="AN474" s="1" t="e">
        <f>VLOOKUP(S474,'breaks 2014'!$C$19:$H$317,3,FALSE)</f>
        <v>#N/A</v>
      </c>
      <c r="AO474" s="1"/>
      <c r="AP474" s="1"/>
      <c r="AQ474" s="6" t="s">
        <v>2232</v>
      </c>
      <c r="AR474" s="6" t="s">
        <v>84</v>
      </c>
      <c r="AS474" s="6" t="s">
        <v>1070</v>
      </c>
      <c r="AT474" s="6" t="s">
        <v>2249</v>
      </c>
      <c r="AU474" s="6"/>
      <c r="AV474" s="6"/>
      <c r="AW474" s="6"/>
      <c r="AX474" s="6"/>
      <c r="AY474" s="6"/>
      <c r="BQ474" s="100"/>
    </row>
    <row r="475" spans="1:69" ht="11.25" customHeight="1" x14ac:dyDescent="0.2">
      <c r="A475" s="4" t="str">
        <f>LEFT(IndicatorsTable[[#This Row],[INDICATOR_CODE]],IF(ISERROR(FIND(".",IndicatorsTable[[#This Row],[INDICATOR_CODE]],6)),FIND(".",IndicatorsTable[[#This Row],[INDICATOR_CODE]]),FIND(".",IndicatorsTable[[#This Row],[INDICATOR_CODE]],6))-1)</f>
        <v>PA11</v>
      </c>
      <c r="B475" s="5" t="str">
        <f>RIGHT(IndicatorsTable[[#This Row],[INDICATOR_CODE]],LEN(IndicatorsTable[[#This Row],[INDICATOR_CODE]])-IF(ISERROR(FIND(".",IndicatorsTable[[#This Row],[INDICATOR_CODE]],6)),FIND(".",IndicatorsTable[[#This Row],[INDICATOR_CODE]]),FIND(".",IndicatorsTable[[#This Row],[INDICATOR_CODE]],6)))</f>
        <v>C5</v>
      </c>
      <c r="C475" s="5" t="str">
        <f>IF(LEFT(IndicatorsTable[[#This Row],[OS_NB_CODE]],1)="O","Overall",IF(LEFT(IndicatorsTable[[#This Row],[OS_NB_CODE]],1)="S","Subindicator",IF(IndicatorsTable[[#This Row],[IFMAIN]] ="Main","Main",IF(LEFT(IndicatorsTable[[#This Row],[OS_NB_CODE]],1)="C","Context",""))))</f>
        <v>Context</v>
      </c>
      <c r="D475" s="6" t="s">
        <v>774</v>
      </c>
      <c r="E475" s="6" t="str">
        <f>IF(IndicatorsTable[[#This Row],[OS_NB_CODE]]="O1",VLOOKUP(IndicatorsTable[[#This Row],[POLICY_CODE]],Table7[#All],2,FALSE),"")</f>
        <v/>
      </c>
      <c r="F475" s="6" t="str">
        <f>IF(IndicatorsTable[[#This Row],[OS_NB_CODE]]="O1",VLOOKUP(IndicatorsTable[[#This Row],[POLICY_CODE]],Table7[#All],3,FALSE),"")</f>
        <v/>
      </c>
      <c r="G475" s="6" t="s">
        <v>2229</v>
      </c>
      <c r="H475" s="6">
        <v>9</v>
      </c>
      <c r="I475" s="6" t="str">
        <f>IndicatorsTable[[#This Row],[INDICATOR_CODE]]&amp;"."&amp;IndicatorsTable[[#This Row],[SUBPOLICY_CODE]]</f>
        <v>PA11.C5.9</v>
      </c>
      <c r="J475" s="6"/>
      <c r="K475" s="6"/>
      <c r="L475" s="7">
        <f t="shared" si="16"/>
        <v>474</v>
      </c>
      <c r="M475" s="6" t="s">
        <v>71</v>
      </c>
      <c r="N475" s="7">
        <f t="shared" si="17"/>
        <v>474</v>
      </c>
      <c r="O475" s="6">
        <v>8</v>
      </c>
      <c r="P475" s="6" t="s">
        <v>72</v>
      </c>
      <c r="Q475" s="6" t="s">
        <v>2250</v>
      </c>
      <c r="R475" s="6"/>
      <c r="S475" s="6" t="s">
        <v>2250</v>
      </c>
      <c r="T475" s="6" t="s">
        <v>2250</v>
      </c>
      <c r="U475" s="50"/>
      <c r="V475" s="6"/>
      <c r="W475" s="52"/>
      <c r="X475" s="6"/>
      <c r="Y475" s="6" t="s">
        <v>77</v>
      </c>
      <c r="Z475" s="8" t="s">
        <v>232</v>
      </c>
      <c r="AA475" s="6" t="s">
        <v>1069</v>
      </c>
      <c r="AB475" s="6" t="s">
        <v>79</v>
      </c>
      <c r="AC475" s="6" t="s">
        <v>80</v>
      </c>
      <c r="AD475" s="6" t="s">
        <v>81</v>
      </c>
      <c r="AE475" s="6"/>
      <c r="AF475" s="6"/>
      <c r="AG475" s="6" t="s">
        <v>2231</v>
      </c>
      <c r="AH475" s="6"/>
      <c r="AI475" s="6"/>
      <c r="AJ475" s="6"/>
      <c r="AK475" s="1"/>
      <c r="AL475"/>
      <c r="AM475" s="1">
        <v>1</v>
      </c>
      <c r="AN475" s="1" t="e">
        <f>VLOOKUP(S475,'breaks 2014'!$C$19:$H$317,3,FALSE)</f>
        <v>#N/A</v>
      </c>
      <c r="AO475" s="1"/>
      <c r="AP475" s="1"/>
      <c r="AQ475" s="6" t="s">
        <v>2232</v>
      </c>
      <c r="AR475" s="6" t="s">
        <v>84</v>
      </c>
      <c r="AS475" s="6" t="s">
        <v>1070</v>
      </c>
      <c r="AT475" s="6" t="s">
        <v>2251</v>
      </c>
      <c r="AU475" s="6"/>
      <c r="AV475" s="6"/>
      <c r="AW475" s="6"/>
      <c r="AX475" s="6"/>
      <c r="AY475" s="6"/>
      <c r="BQ475" s="100"/>
    </row>
    <row r="476" spans="1:69" ht="11.25" customHeight="1" x14ac:dyDescent="0.2">
      <c r="A476" s="4" t="str">
        <f>LEFT(IndicatorsTable[[#This Row],[INDICATOR_CODE]],IF(ISERROR(FIND(".",IndicatorsTable[[#This Row],[INDICATOR_CODE]],6)),FIND(".",IndicatorsTable[[#This Row],[INDICATOR_CODE]]),FIND(".",IndicatorsTable[[#This Row],[INDICATOR_CODE]],6))-1)</f>
        <v>PA11</v>
      </c>
      <c r="B476" s="5" t="str">
        <f>RIGHT(IndicatorsTable[[#This Row],[INDICATOR_CODE]],LEN(IndicatorsTable[[#This Row],[INDICATOR_CODE]])-IF(ISERROR(FIND(".",IndicatorsTable[[#This Row],[INDICATOR_CODE]],6)),FIND(".",IndicatorsTable[[#This Row],[INDICATOR_CODE]]),FIND(".",IndicatorsTable[[#This Row],[INDICATOR_CODE]],6)))</f>
        <v>C5</v>
      </c>
      <c r="C476" s="5" t="str">
        <f>IF(LEFT(IndicatorsTable[[#This Row],[OS_NB_CODE]],1)="O","Overall",IF(LEFT(IndicatorsTable[[#This Row],[OS_NB_CODE]],1)="S","Subindicator",IF(IndicatorsTable[[#This Row],[IFMAIN]] ="Main","Main",IF(LEFT(IndicatorsTable[[#This Row],[OS_NB_CODE]],1)="C","Context",""))))</f>
        <v>Context</v>
      </c>
      <c r="D476" s="6" t="s">
        <v>774</v>
      </c>
      <c r="E476" s="6" t="str">
        <f>IF(IndicatorsTable[[#This Row],[OS_NB_CODE]]="O1",VLOOKUP(IndicatorsTable[[#This Row],[POLICY_CODE]],Table7[#All],2,FALSE),"")</f>
        <v/>
      </c>
      <c r="F476" s="6" t="str">
        <f>IF(IndicatorsTable[[#This Row],[OS_NB_CODE]]="O1",VLOOKUP(IndicatorsTable[[#This Row],[POLICY_CODE]],Table7[#All],3,FALSE),"")</f>
        <v/>
      </c>
      <c r="G476" s="6" t="s">
        <v>2229</v>
      </c>
      <c r="H476" s="6">
        <v>10</v>
      </c>
      <c r="I476" s="6" t="str">
        <f>IndicatorsTable[[#This Row],[INDICATOR_CODE]]&amp;"."&amp;IndicatorsTable[[#This Row],[SUBPOLICY_CODE]]</f>
        <v>PA11.C5.10</v>
      </c>
      <c r="J476" s="6"/>
      <c r="K476" s="6"/>
      <c r="L476" s="7">
        <f t="shared" si="16"/>
        <v>475</v>
      </c>
      <c r="M476" s="6" t="s">
        <v>71</v>
      </c>
      <c r="N476" s="7">
        <f t="shared" si="17"/>
        <v>475</v>
      </c>
      <c r="O476" s="6">
        <v>8</v>
      </c>
      <c r="P476" s="6" t="s">
        <v>72</v>
      </c>
      <c r="Q476" s="6" t="s">
        <v>2252</v>
      </c>
      <c r="R476" s="6"/>
      <c r="S476" s="6" t="s">
        <v>2252</v>
      </c>
      <c r="T476" s="6" t="s">
        <v>2252</v>
      </c>
      <c r="U476" s="50"/>
      <c r="V476" s="6"/>
      <c r="W476" s="52"/>
      <c r="X476" s="6"/>
      <c r="Y476" s="6" t="s">
        <v>77</v>
      </c>
      <c r="Z476" s="8" t="s">
        <v>232</v>
      </c>
      <c r="AA476" s="6" t="s">
        <v>1069</v>
      </c>
      <c r="AB476" s="6" t="s">
        <v>79</v>
      </c>
      <c r="AC476" s="6" t="s">
        <v>80</v>
      </c>
      <c r="AD476" s="6" t="s">
        <v>81</v>
      </c>
      <c r="AE476" s="6"/>
      <c r="AF476" s="6"/>
      <c r="AG476" s="6" t="s">
        <v>2231</v>
      </c>
      <c r="AH476" s="6"/>
      <c r="AI476" s="6"/>
      <c r="AJ476" s="6"/>
      <c r="AK476" s="1"/>
      <c r="AL476"/>
      <c r="AM476" s="1">
        <v>1</v>
      </c>
      <c r="AN476" s="1" t="e">
        <f>VLOOKUP(S476,'breaks 2014'!$C$19:$H$317,3,FALSE)</f>
        <v>#N/A</v>
      </c>
      <c r="AO476" s="1"/>
      <c r="AP476" s="1"/>
      <c r="AQ476" s="6" t="s">
        <v>2232</v>
      </c>
      <c r="AR476" s="6" t="s">
        <v>84</v>
      </c>
      <c r="AS476" s="6" t="s">
        <v>1070</v>
      </c>
      <c r="AT476" s="6" t="s">
        <v>2253</v>
      </c>
      <c r="AU476" s="6"/>
      <c r="AV476" s="6"/>
      <c r="AW476" s="6"/>
      <c r="AX476" s="6"/>
      <c r="AY476" s="6"/>
      <c r="BQ476" s="100"/>
    </row>
    <row r="477" spans="1:69" ht="11.25" customHeight="1" x14ac:dyDescent="0.2">
      <c r="A477" s="4" t="str">
        <f>LEFT(IndicatorsTable[[#This Row],[INDICATOR_CODE]],IF(ISERROR(FIND(".",IndicatorsTable[[#This Row],[INDICATOR_CODE]],6)),FIND(".",IndicatorsTable[[#This Row],[INDICATOR_CODE]]),FIND(".",IndicatorsTable[[#This Row],[INDICATOR_CODE]],6))-1)</f>
        <v>PA11</v>
      </c>
      <c r="B477" s="5" t="str">
        <f>RIGHT(IndicatorsTable[[#This Row],[INDICATOR_CODE]],LEN(IndicatorsTable[[#This Row],[INDICATOR_CODE]])-IF(ISERROR(FIND(".",IndicatorsTable[[#This Row],[INDICATOR_CODE]],6)),FIND(".",IndicatorsTable[[#This Row],[INDICATOR_CODE]]),FIND(".",IndicatorsTable[[#This Row],[INDICATOR_CODE]],6)))</f>
        <v>C5</v>
      </c>
      <c r="C477" s="5" t="str">
        <f>IF(LEFT(IndicatorsTable[[#This Row],[OS_NB_CODE]],1)="O","Overall",IF(LEFT(IndicatorsTable[[#This Row],[OS_NB_CODE]],1)="S","Subindicator",IF(IndicatorsTable[[#This Row],[IFMAIN]] ="Main","Main",IF(LEFT(IndicatorsTable[[#This Row],[OS_NB_CODE]],1)="C","Context",""))))</f>
        <v>Context</v>
      </c>
      <c r="D477" s="6" t="s">
        <v>774</v>
      </c>
      <c r="E477" s="6" t="str">
        <f>IF(IndicatorsTable[[#This Row],[OS_NB_CODE]]="O1",VLOOKUP(IndicatorsTable[[#This Row],[POLICY_CODE]],Table7[#All],2,FALSE),"")</f>
        <v/>
      </c>
      <c r="F477" s="6" t="str">
        <f>IF(IndicatorsTable[[#This Row],[OS_NB_CODE]]="O1",VLOOKUP(IndicatorsTable[[#This Row],[POLICY_CODE]],Table7[#All],3,FALSE),"")</f>
        <v/>
      </c>
      <c r="G477" s="6" t="s">
        <v>2229</v>
      </c>
      <c r="H477" s="6">
        <v>11</v>
      </c>
      <c r="I477" s="6" t="str">
        <f>IndicatorsTable[[#This Row],[INDICATOR_CODE]]&amp;"."&amp;IndicatorsTable[[#This Row],[SUBPOLICY_CODE]]</f>
        <v>PA11.C5.11</v>
      </c>
      <c r="J477" s="6"/>
      <c r="K477" s="6"/>
      <c r="L477" s="7">
        <f t="shared" si="16"/>
        <v>476</v>
      </c>
      <c r="M477" s="6" t="s">
        <v>71</v>
      </c>
      <c r="N477" s="7">
        <f t="shared" si="17"/>
        <v>476</v>
      </c>
      <c r="O477" s="6">
        <v>8</v>
      </c>
      <c r="P477" s="6" t="s">
        <v>72</v>
      </c>
      <c r="Q477" s="6" t="s">
        <v>2254</v>
      </c>
      <c r="R477" s="6"/>
      <c r="S477" s="6" t="s">
        <v>2254</v>
      </c>
      <c r="T477" s="6" t="s">
        <v>2254</v>
      </c>
      <c r="U477" s="50"/>
      <c r="V477" s="6"/>
      <c r="W477" s="52"/>
      <c r="X477" s="6"/>
      <c r="Y477" s="6" t="s">
        <v>77</v>
      </c>
      <c r="Z477" s="8" t="s">
        <v>232</v>
      </c>
      <c r="AA477" s="6" t="s">
        <v>1069</v>
      </c>
      <c r="AB477" s="6" t="s">
        <v>79</v>
      </c>
      <c r="AC477" s="6" t="s">
        <v>80</v>
      </c>
      <c r="AD477" s="6" t="s">
        <v>81</v>
      </c>
      <c r="AE477" s="6"/>
      <c r="AF477" s="6"/>
      <c r="AG477" s="6" t="s">
        <v>2231</v>
      </c>
      <c r="AH477" s="6"/>
      <c r="AI477" s="6"/>
      <c r="AJ477" s="6"/>
      <c r="AK477" s="1"/>
      <c r="AL477"/>
      <c r="AM477" s="1">
        <v>1</v>
      </c>
      <c r="AN477" s="1" t="e">
        <f>VLOOKUP(S477,'breaks 2014'!$C$19:$H$317,3,FALSE)</f>
        <v>#N/A</v>
      </c>
      <c r="AO477" s="1"/>
      <c r="AP477" s="1"/>
      <c r="AQ477" s="6" t="s">
        <v>2232</v>
      </c>
      <c r="AR477" s="6" t="s">
        <v>84</v>
      </c>
      <c r="AS477" s="6" t="s">
        <v>1070</v>
      </c>
      <c r="AT477" s="6" t="s">
        <v>2255</v>
      </c>
      <c r="AU477" s="6"/>
      <c r="AV477" s="6"/>
      <c r="AW477" s="6"/>
      <c r="AX477" s="6"/>
      <c r="AY477" s="6"/>
      <c r="BQ477" s="100"/>
    </row>
    <row r="478" spans="1:69" ht="11.25" customHeight="1" x14ac:dyDescent="0.2">
      <c r="A478" s="4" t="str">
        <f>LEFT(IndicatorsTable[[#This Row],[INDICATOR_CODE]],IF(ISERROR(FIND(".",IndicatorsTable[[#This Row],[INDICATOR_CODE]],6)),FIND(".",IndicatorsTable[[#This Row],[INDICATOR_CODE]]),FIND(".",IndicatorsTable[[#This Row],[INDICATOR_CODE]],6))-1)</f>
        <v>PA11</v>
      </c>
      <c r="B478" s="5" t="str">
        <f>RIGHT(IndicatorsTable[[#This Row],[INDICATOR_CODE]],LEN(IndicatorsTable[[#This Row],[INDICATOR_CODE]])-IF(ISERROR(FIND(".",IndicatorsTable[[#This Row],[INDICATOR_CODE]],6)),FIND(".",IndicatorsTable[[#This Row],[INDICATOR_CODE]]),FIND(".",IndicatorsTable[[#This Row],[INDICATOR_CODE]],6)))</f>
        <v>C6</v>
      </c>
      <c r="C478" s="5" t="str">
        <f>IF(LEFT(IndicatorsTable[[#This Row],[OS_NB_CODE]],1)="O","Overall",IF(LEFT(IndicatorsTable[[#This Row],[OS_NB_CODE]],1)="S","Subindicator",IF(IndicatorsTable[[#This Row],[IFMAIN]] ="Main","Main",IF(LEFT(IndicatorsTable[[#This Row],[OS_NB_CODE]],1)="C","Context",""))))</f>
        <v>Context</v>
      </c>
      <c r="D478" s="6" t="s">
        <v>89</v>
      </c>
      <c r="E478" s="6" t="str">
        <f>IF(IndicatorsTable[[#This Row],[OS_NB_CODE]]="O1",VLOOKUP(IndicatorsTable[[#This Row],[POLICY_CODE]],Table7[#All],2,FALSE),"")</f>
        <v/>
      </c>
      <c r="F478" s="6" t="str">
        <f>IF(IndicatorsTable[[#This Row],[OS_NB_CODE]]="O1",VLOOKUP(IndicatorsTable[[#This Row],[POLICY_CODE]],Table7[#All],3,FALSE),"")</f>
        <v/>
      </c>
      <c r="G478" s="6" t="s">
        <v>2256</v>
      </c>
      <c r="H478" s="6"/>
      <c r="I478" s="6" t="str">
        <f>IndicatorsTable[[#This Row],[INDICATOR_CODE]]&amp;"."&amp;IndicatorsTable[[#This Row],[SUBPOLICY_CODE]]</f>
        <v>PA11.C6.</v>
      </c>
      <c r="J478" s="6"/>
      <c r="K478" s="6"/>
      <c r="L478" s="7">
        <f t="shared" si="16"/>
        <v>477</v>
      </c>
      <c r="M478" s="6" t="s">
        <v>71</v>
      </c>
      <c r="N478" s="7">
        <f t="shared" si="17"/>
        <v>477</v>
      </c>
      <c r="O478" s="6">
        <v>8</v>
      </c>
      <c r="P478" s="6" t="s">
        <v>72</v>
      </c>
      <c r="Q478" s="6" t="s">
        <v>2257</v>
      </c>
      <c r="R478" s="6" t="s">
        <v>2258</v>
      </c>
      <c r="S478" s="6" t="s">
        <v>2259</v>
      </c>
      <c r="T478" s="6" t="s">
        <v>2259</v>
      </c>
      <c r="U478" s="50"/>
      <c r="V478" s="6"/>
      <c r="W478" s="52"/>
      <c r="X478" s="6"/>
      <c r="Y478" s="6" t="s">
        <v>77</v>
      </c>
      <c r="Z478" s="8" t="s">
        <v>232</v>
      </c>
      <c r="AA478" s="6" t="s">
        <v>417</v>
      </c>
      <c r="AB478" s="6" t="s">
        <v>417</v>
      </c>
      <c r="AC478" s="6" t="s">
        <v>418</v>
      </c>
      <c r="AD478" s="6" t="s">
        <v>81</v>
      </c>
      <c r="AE478" s="6"/>
      <c r="AF478" s="6"/>
      <c r="AG478" s="6" t="s">
        <v>629</v>
      </c>
      <c r="AH478" s="6"/>
      <c r="AI478" s="6"/>
      <c r="AJ478" s="6"/>
      <c r="AK478" s="1"/>
      <c r="AL478" t="s">
        <v>1121</v>
      </c>
      <c r="AM478" s="1">
        <v>2</v>
      </c>
      <c r="AN478" s="1" t="e">
        <f>VLOOKUP(S478,'breaks 2014'!$C$19:$H$317,3,FALSE)</f>
        <v>#N/A</v>
      </c>
      <c r="AO478" s="1"/>
      <c r="AP478" s="1"/>
      <c r="AQ478" s="6" t="s">
        <v>2260</v>
      </c>
      <c r="AR478" s="6" t="s">
        <v>84</v>
      </c>
      <c r="AS478" s="6" t="s">
        <v>85</v>
      </c>
      <c r="AT478" s="6" t="s">
        <v>2261</v>
      </c>
      <c r="AU478" s="6"/>
      <c r="AV478" s="6"/>
      <c r="AW478" s="6"/>
      <c r="AX478" s="6"/>
      <c r="AY478" s="6"/>
      <c r="BQ478" s="100"/>
    </row>
    <row r="479" spans="1:69" ht="11.25" customHeight="1" x14ac:dyDescent="0.2">
      <c r="A479" s="4" t="str">
        <f>LEFT(IndicatorsTable[[#This Row],[INDICATOR_CODE]],IF(ISERROR(FIND(".",IndicatorsTable[[#This Row],[INDICATOR_CODE]],6)),FIND(".",IndicatorsTable[[#This Row],[INDICATOR_CODE]]),FIND(".",IndicatorsTable[[#This Row],[INDICATOR_CODE]],6))-1)</f>
        <v>PA11</v>
      </c>
      <c r="B479" s="5" t="str">
        <f>RIGHT(IndicatorsTable[[#This Row],[INDICATOR_CODE]],LEN(IndicatorsTable[[#This Row],[INDICATOR_CODE]])-IF(ISERROR(FIND(".",IndicatorsTable[[#This Row],[INDICATOR_CODE]],6)),FIND(".",IndicatorsTable[[#This Row],[INDICATOR_CODE]]),FIND(".",IndicatorsTable[[#This Row],[INDICATOR_CODE]],6)))</f>
        <v>C7</v>
      </c>
      <c r="C479" s="5" t="str">
        <f>IF(LEFT(IndicatorsTable[[#This Row],[OS_NB_CODE]],1)="O","Overall",IF(LEFT(IndicatorsTable[[#This Row],[OS_NB_CODE]],1)="S","Subindicator",IF(IndicatorsTable[[#This Row],[IFMAIN]] ="Main","Main",IF(LEFT(IndicatorsTable[[#This Row],[OS_NB_CODE]],1)="C","Context",""))))</f>
        <v>Context</v>
      </c>
      <c r="D479" s="6" t="s">
        <v>774</v>
      </c>
      <c r="E479" s="6" t="str">
        <f>IF(IndicatorsTable[[#This Row],[OS_NB_CODE]]="O1",VLOOKUP(IndicatorsTable[[#This Row],[POLICY_CODE]],Table7[#All],2,FALSE),"")</f>
        <v/>
      </c>
      <c r="F479" s="6" t="str">
        <f>IF(IndicatorsTable[[#This Row],[OS_NB_CODE]]="O1",VLOOKUP(IndicatorsTable[[#This Row],[POLICY_CODE]],Table7[#All],3,FALSE),"")</f>
        <v/>
      </c>
      <c r="G479" s="6" t="s">
        <v>2262</v>
      </c>
      <c r="H479" s="6"/>
      <c r="I479" s="6" t="str">
        <f>IndicatorsTable[[#This Row],[INDICATOR_CODE]]&amp;"."&amp;IndicatorsTable[[#This Row],[SUBPOLICY_CODE]]</f>
        <v>PA11.C7.</v>
      </c>
      <c r="J479" s="6"/>
      <c r="K479" s="6"/>
      <c r="L479" s="7">
        <f t="shared" si="16"/>
        <v>478</v>
      </c>
      <c r="M479" s="6" t="s">
        <v>71</v>
      </c>
      <c r="N479" s="7">
        <f t="shared" si="17"/>
        <v>478</v>
      </c>
      <c r="O479" s="6">
        <v>8</v>
      </c>
      <c r="P479" s="6" t="s">
        <v>72</v>
      </c>
      <c r="Q479" s="6" t="s">
        <v>2263</v>
      </c>
      <c r="R479" s="6" t="s">
        <v>2264</v>
      </c>
      <c r="S479" s="6" t="s">
        <v>2265</v>
      </c>
      <c r="T479" s="6" t="s">
        <v>2266</v>
      </c>
      <c r="U479" s="50"/>
      <c r="V479" s="6"/>
      <c r="W479" s="52"/>
      <c r="X479" s="6"/>
      <c r="Y479" s="6" t="s">
        <v>77</v>
      </c>
      <c r="Z479" s="8" t="s">
        <v>232</v>
      </c>
      <c r="AA479" s="6" t="s">
        <v>417</v>
      </c>
      <c r="AB479" s="6" t="s">
        <v>417</v>
      </c>
      <c r="AC479" s="6" t="s">
        <v>418</v>
      </c>
      <c r="AD479" s="6" t="s">
        <v>81</v>
      </c>
      <c r="AE479" s="6"/>
      <c r="AF479" s="6"/>
      <c r="AG479" s="6" t="s">
        <v>629</v>
      </c>
      <c r="AH479" s="6"/>
      <c r="AI479" s="6"/>
      <c r="AJ479" s="6"/>
      <c r="AK479" s="1"/>
      <c r="AL479" t="s">
        <v>1121</v>
      </c>
      <c r="AM479" s="1">
        <v>2</v>
      </c>
      <c r="AN479" s="1" t="e">
        <f>VLOOKUP(S479,'breaks 2014'!$C$19:$H$317,3,FALSE)</f>
        <v>#N/A</v>
      </c>
      <c r="AO479" s="1"/>
      <c r="AP479" s="1"/>
      <c r="AQ479" s="6" t="s">
        <v>2267</v>
      </c>
      <c r="AR479" s="6" t="s">
        <v>84</v>
      </c>
      <c r="AS479" s="6" t="s">
        <v>85</v>
      </c>
      <c r="AT479" s="6" t="s">
        <v>121</v>
      </c>
      <c r="AU479" s="6"/>
      <c r="AV479" s="6"/>
      <c r="AW479" s="6"/>
      <c r="AX479" s="6"/>
      <c r="AY479" s="6"/>
      <c r="BQ479" s="100"/>
    </row>
    <row r="480" spans="1:69" ht="11.25" customHeight="1" x14ac:dyDescent="0.2">
      <c r="A480" s="4" t="str">
        <f>LEFT(IndicatorsTable[[#This Row],[INDICATOR_CODE]],IF(ISERROR(FIND(".",IndicatorsTable[[#This Row],[INDICATOR_CODE]],6)),FIND(".",IndicatorsTable[[#This Row],[INDICATOR_CODE]]),FIND(".",IndicatorsTable[[#This Row],[INDICATOR_CODE]],6))-1)</f>
        <v>PA11</v>
      </c>
      <c r="B480" s="5" t="str">
        <f>RIGHT(IndicatorsTable[[#This Row],[INDICATOR_CODE]],LEN(IndicatorsTable[[#This Row],[INDICATOR_CODE]])-IF(ISERROR(FIND(".",IndicatorsTable[[#This Row],[INDICATOR_CODE]],6)),FIND(".",IndicatorsTable[[#This Row],[INDICATOR_CODE]]),FIND(".",IndicatorsTable[[#This Row],[INDICATOR_CODE]],6)))</f>
        <v>C8</v>
      </c>
      <c r="C480" s="5" t="str">
        <f>IF(LEFT(IndicatorsTable[[#This Row],[OS_NB_CODE]],1)="O","Overall",IF(LEFT(IndicatorsTable[[#This Row],[OS_NB_CODE]],1)="S","Subindicator",IF(IndicatorsTable[[#This Row],[IFMAIN]] ="Main","Main",IF(LEFT(IndicatorsTable[[#This Row],[OS_NB_CODE]],1)="C","Context",""))))</f>
        <v>Context</v>
      </c>
      <c r="D480" s="6" t="s">
        <v>89</v>
      </c>
      <c r="E480" s="6" t="str">
        <f>IF(IndicatorsTable[[#This Row],[OS_NB_CODE]]="O1",VLOOKUP(IndicatorsTable[[#This Row],[POLICY_CODE]],Table7[#All],2,FALSE),"")</f>
        <v/>
      </c>
      <c r="F480" s="6" t="str">
        <f>IF(IndicatorsTable[[#This Row],[OS_NB_CODE]]="O1",VLOOKUP(IndicatorsTable[[#This Row],[POLICY_CODE]],Table7[#All],3,FALSE),"")</f>
        <v/>
      </c>
      <c r="G480" s="6" t="s">
        <v>2268</v>
      </c>
      <c r="H480" s="6" t="s">
        <v>91</v>
      </c>
      <c r="I480" s="6" t="str">
        <f>IndicatorsTable[[#This Row],[INDICATOR_CODE]]&amp;"."&amp;IndicatorsTable[[#This Row],[SUBPOLICY_CODE]]</f>
        <v>PA11.C8.M</v>
      </c>
      <c r="J480" s="6"/>
      <c r="K480" s="6"/>
      <c r="L480" s="7">
        <f t="shared" si="16"/>
        <v>479</v>
      </c>
      <c r="M480" s="6" t="s">
        <v>71</v>
      </c>
      <c r="N480" s="7">
        <f t="shared" si="17"/>
        <v>479</v>
      </c>
      <c r="O480" s="6">
        <v>8</v>
      </c>
      <c r="P480" s="6" t="s">
        <v>72</v>
      </c>
      <c r="Q480" s="6" t="s">
        <v>2269</v>
      </c>
      <c r="R480" s="6" t="s">
        <v>2270</v>
      </c>
      <c r="S480" s="6" t="s">
        <v>2271</v>
      </c>
      <c r="T480" s="6" t="s">
        <v>2271</v>
      </c>
      <c r="U480" s="50"/>
      <c r="V480" s="6"/>
      <c r="W480" s="52"/>
      <c r="X480" s="6"/>
      <c r="Y480" s="6" t="s">
        <v>77</v>
      </c>
      <c r="Z480" s="8"/>
      <c r="AA480" s="6" t="s">
        <v>545</v>
      </c>
      <c r="AB480" s="6" t="s">
        <v>546</v>
      </c>
      <c r="AC480" s="6" t="s">
        <v>545</v>
      </c>
      <c r="AD480" s="6" t="s">
        <v>81</v>
      </c>
      <c r="AE480" s="6"/>
      <c r="AF480" s="6"/>
      <c r="AG480" s="6" t="s">
        <v>619</v>
      </c>
      <c r="AH480" s="6">
        <v>-1</v>
      </c>
      <c r="AI480" s="6"/>
      <c r="AJ480" s="6"/>
      <c r="AK480" s="1"/>
      <c r="AL480"/>
      <c r="AM480" s="1">
        <v>1</v>
      </c>
      <c r="AN480" s="1" t="e">
        <f>VLOOKUP(S480,'breaks 2014'!$C$19:$H$317,3,FALSE)</f>
        <v>#N/A</v>
      </c>
      <c r="AO480" s="1"/>
      <c r="AP480" s="1"/>
      <c r="AQ480" s="6" t="s">
        <v>611</v>
      </c>
      <c r="AR480" s="6" t="s">
        <v>84</v>
      </c>
      <c r="AS480" s="6" t="s">
        <v>98</v>
      </c>
      <c r="AT480" s="6" t="s">
        <v>2272</v>
      </c>
      <c r="AU480" s="6" t="s">
        <v>613</v>
      </c>
      <c r="AV480" s="6"/>
      <c r="AW480" s="6"/>
      <c r="AX480" s="6"/>
      <c r="AY480" s="6"/>
      <c r="BQ480" s="100"/>
    </row>
    <row r="481" spans="1:69" ht="11.25" customHeight="1" x14ac:dyDescent="0.2">
      <c r="A481" s="4" t="str">
        <f>LEFT(IndicatorsTable[[#This Row],[INDICATOR_CODE]],IF(ISERROR(FIND(".",IndicatorsTable[[#This Row],[INDICATOR_CODE]],6)),FIND(".",IndicatorsTable[[#This Row],[INDICATOR_CODE]]),FIND(".",IndicatorsTable[[#This Row],[INDICATOR_CODE]],6))-1)</f>
        <v>PA11</v>
      </c>
      <c r="B481" s="5" t="str">
        <f>RIGHT(IndicatorsTable[[#This Row],[INDICATOR_CODE]],LEN(IndicatorsTable[[#This Row],[INDICATOR_CODE]])-IF(ISERROR(FIND(".",IndicatorsTable[[#This Row],[INDICATOR_CODE]],6)),FIND(".",IndicatorsTable[[#This Row],[INDICATOR_CODE]]),FIND(".",IndicatorsTable[[#This Row],[INDICATOR_CODE]],6)))</f>
        <v>C8</v>
      </c>
      <c r="C481" s="5" t="str">
        <f>IF(LEFT(IndicatorsTable[[#This Row],[OS_NB_CODE]],1)="O","Overall",IF(LEFT(IndicatorsTable[[#This Row],[OS_NB_CODE]],1)="S","Subindicator",IF(IndicatorsTable[[#This Row],[IFMAIN]] ="Main","Main",IF(LEFT(IndicatorsTable[[#This Row],[OS_NB_CODE]],1)="C","Context",""))))</f>
        <v>Context</v>
      </c>
      <c r="D481" s="6" t="s">
        <v>89</v>
      </c>
      <c r="E481" s="6" t="str">
        <f>IF(IndicatorsTable[[#This Row],[OS_NB_CODE]]="O1",VLOOKUP(IndicatorsTable[[#This Row],[POLICY_CODE]],Table7[#All],2,FALSE),"")</f>
        <v/>
      </c>
      <c r="F481" s="6" t="str">
        <f>IF(IndicatorsTable[[#This Row],[OS_NB_CODE]]="O1",VLOOKUP(IndicatorsTable[[#This Row],[POLICY_CODE]],Table7[#All],3,FALSE),"")</f>
        <v/>
      </c>
      <c r="G481" s="6" t="s">
        <v>2268</v>
      </c>
      <c r="H481" s="6" t="s">
        <v>99</v>
      </c>
      <c r="I481" s="6" t="str">
        <f>IndicatorsTable[[#This Row],[INDICATOR_CODE]]&amp;"."&amp;IndicatorsTable[[#This Row],[SUBPOLICY_CODE]]</f>
        <v>PA11.C8.F</v>
      </c>
      <c r="J481" s="6"/>
      <c r="K481" s="6"/>
      <c r="L481" s="7">
        <f t="shared" si="16"/>
        <v>480</v>
      </c>
      <c r="M481" s="6" t="s">
        <v>71</v>
      </c>
      <c r="N481" s="7">
        <f t="shared" si="17"/>
        <v>480</v>
      </c>
      <c r="O481" s="6">
        <v>8</v>
      </c>
      <c r="P481" s="6" t="s">
        <v>72</v>
      </c>
      <c r="Q481" s="6" t="s">
        <v>2273</v>
      </c>
      <c r="R481" s="6" t="s">
        <v>2270</v>
      </c>
      <c r="S481" s="6" t="s">
        <v>2274</v>
      </c>
      <c r="T481" s="6" t="s">
        <v>2274</v>
      </c>
      <c r="U481" s="50"/>
      <c r="V481" s="6"/>
      <c r="W481" s="52"/>
      <c r="X481" s="6"/>
      <c r="Y481" s="6" t="s">
        <v>77</v>
      </c>
      <c r="Z481" s="8"/>
      <c r="AA481" s="6" t="s">
        <v>545</v>
      </c>
      <c r="AB481" s="6" t="s">
        <v>546</v>
      </c>
      <c r="AC481" s="6" t="s">
        <v>545</v>
      </c>
      <c r="AD481" s="6" t="s">
        <v>81</v>
      </c>
      <c r="AE481" s="6"/>
      <c r="AF481" s="6"/>
      <c r="AG481" s="6" t="s">
        <v>619</v>
      </c>
      <c r="AH481" s="6">
        <v>-1</v>
      </c>
      <c r="AI481" s="6"/>
      <c r="AJ481" s="6"/>
      <c r="AK481" s="1"/>
      <c r="AL481"/>
      <c r="AM481" s="1">
        <v>1</v>
      </c>
      <c r="AN481" s="1" t="e">
        <f>VLOOKUP(S481,'breaks 2014'!$C$19:$H$317,3,FALSE)</f>
        <v>#N/A</v>
      </c>
      <c r="AO481" s="1"/>
      <c r="AP481" s="1"/>
      <c r="AQ481" s="6" t="s">
        <v>611</v>
      </c>
      <c r="AR481" s="6" t="s">
        <v>84</v>
      </c>
      <c r="AS481" s="6" t="s">
        <v>104</v>
      </c>
      <c r="AT481" s="6" t="s">
        <v>2272</v>
      </c>
      <c r="AU481" s="6" t="s">
        <v>613</v>
      </c>
      <c r="AV481" s="6"/>
      <c r="AW481" s="6"/>
      <c r="AX481" s="6"/>
      <c r="AY481" s="6"/>
      <c r="BQ481" s="100"/>
    </row>
    <row r="482" spans="1:69" ht="11.25" customHeight="1" x14ac:dyDescent="0.2">
      <c r="A482" s="4" t="str">
        <f>LEFT(IndicatorsTable[[#This Row],[INDICATOR_CODE]],IF(ISERROR(FIND(".",IndicatorsTable[[#This Row],[INDICATOR_CODE]],6)),FIND(".",IndicatorsTable[[#This Row],[INDICATOR_CODE]]),FIND(".",IndicatorsTable[[#This Row],[INDICATOR_CODE]],6))-1)</f>
        <v>PA11</v>
      </c>
      <c r="B482" s="5" t="str">
        <f>RIGHT(IndicatorsTable[[#This Row],[INDICATOR_CODE]],LEN(IndicatorsTable[[#This Row],[INDICATOR_CODE]])-IF(ISERROR(FIND(".",IndicatorsTable[[#This Row],[INDICATOR_CODE]],6)),FIND(".",IndicatorsTable[[#This Row],[INDICATOR_CODE]]),FIND(".",IndicatorsTable[[#This Row],[INDICATOR_CODE]],6)))</f>
        <v>C9</v>
      </c>
      <c r="C482" s="5" t="str">
        <f>IF(LEFT(IndicatorsTable[[#This Row],[OS_NB_CODE]],1)="O","Overall",IF(LEFT(IndicatorsTable[[#This Row],[OS_NB_CODE]],1)="S","Subindicator",IF(IndicatorsTable[[#This Row],[IFMAIN]] ="Main","Main",IF(LEFT(IndicatorsTable[[#This Row],[OS_NB_CODE]],1)="C","Context",""))))</f>
        <v>Context</v>
      </c>
      <c r="D482" s="6" t="s">
        <v>89</v>
      </c>
      <c r="E482" s="6" t="str">
        <f>IF(IndicatorsTable[[#This Row],[OS_NB_CODE]]="O1",VLOOKUP(IndicatorsTable[[#This Row],[POLICY_CODE]],Table7[#All],2,FALSE),"")</f>
        <v/>
      </c>
      <c r="F482" s="6" t="str">
        <f>IF(IndicatorsTable[[#This Row],[OS_NB_CODE]]="O1",VLOOKUP(IndicatorsTable[[#This Row],[POLICY_CODE]],Table7[#All],3,FALSE),"")</f>
        <v/>
      </c>
      <c r="G482" s="6" t="s">
        <v>2275</v>
      </c>
      <c r="H482" s="6" t="s">
        <v>91</v>
      </c>
      <c r="I482" s="6" t="str">
        <f>IndicatorsTable[[#This Row],[INDICATOR_CODE]]&amp;"."&amp;IndicatorsTable[[#This Row],[SUBPOLICY_CODE]]</f>
        <v>PA11.C9.M</v>
      </c>
      <c r="J482" s="6"/>
      <c r="K482" s="6"/>
      <c r="L482" s="7">
        <f t="shared" si="16"/>
        <v>481</v>
      </c>
      <c r="M482" s="6" t="s">
        <v>71</v>
      </c>
      <c r="N482" s="7">
        <f t="shared" si="17"/>
        <v>481</v>
      </c>
      <c r="O482" s="6">
        <v>8</v>
      </c>
      <c r="P482" s="6" t="s">
        <v>72</v>
      </c>
      <c r="Q482" s="6" t="s">
        <v>2276</v>
      </c>
      <c r="R482" s="6" t="s">
        <v>2277</v>
      </c>
      <c r="S482" s="6" t="s">
        <v>2276</v>
      </c>
      <c r="T482" s="6" t="s">
        <v>2278</v>
      </c>
      <c r="U482" s="50"/>
      <c r="V482" s="6"/>
      <c r="W482" s="52"/>
      <c r="X482" s="6"/>
      <c r="Y482" s="6" t="s">
        <v>77</v>
      </c>
      <c r="Z482" s="8"/>
      <c r="AA482" s="6" t="s">
        <v>545</v>
      </c>
      <c r="AB482" s="6" t="s">
        <v>546</v>
      </c>
      <c r="AC482" s="6" t="s">
        <v>545</v>
      </c>
      <c r="AD482" s="6" t="s">
        <v>81</v>
      </c>
      <c r="AE482" s="6"/>
      <c r="AF482" s="6"/>
      <c r="AG482" s="6" t="s">
        <v>619</v>
      </c>
      <c r="AH482" s="6">
        <v>-1</v>
      </c>
      <c r="AI482" s="6"/>
      <c r="AJ482" s="6"/>
      <c r="AK482" s="1"/>
      <c r="AL482"/>
      <c r="AM482" s="1">
        <v>1</v>
      </c>
      <c r="AN482" s="1" t="e">
        <f>VLOOKUP(S482,'breaks 2014'!$C$19:$H$317,3,FALSE)</f>
        <v>#N/A</v>
      </c>
      <c r="AO482" s="1"/>
      <c r="AP482" s="1"/>
      <c r="AQ482" s="6" t="s">
        <v>611</v>
      </c>
      <c r="AR482" s="6" t="s">
        <v>84</v>
      </c>
      <c r="AS482" s="6" t="s">
        <v>98</v>
      </c>
      <c r="AT482" s="6" t="s">
        <v>2279</v>
      </c>
      <c r="AU482" s="6" t="s">
        <v>613</v>
      </c>
      <c r="AV482" s="6"/>
      <c r="AW482" s="6"/>
      <c r="AX482" s="6"/>
      <c r="AY482" s="6"/>
      <c r="BQ482" s="100"/>
    </row>
    <row r="483" spans="1:69" ht="11.25" customHeight="1" x14ac:dyDescent="0.2">
      <c r="A483" s="4" t="str">
        <f>LEFT(IndicatorsTable[[#This Row],[INDICATOR_CODE]],IF(ISERROR(FIND(".",IndicatorsTable[[#This Row],[INDICATOR_CODE]],6)),FIND(".",IndicatorsTable[[#This Row],[INDICATOR_CODE]]),FIND(".",IndicatorsTable[[#This Row],[INDICATOR_CODE]],6))-1)</f>
        <v>PA11</v>
      </c>
      <c r="B483" s="5" t="str">
        <f>RIGHT(IndicatorsTable[[#This Row],[INDICATOR_CODE]],LEN(IndicatorsTable[[#This Row],[INDICATOR_CODE]])-IF(ISERROR(FIND(".",IndicatorsTable[[#This Row],[INDICATOR_CODE]],6)),FIND(".",IndicatorsTable[[#This Row],[INDICATOR_CODE]]),FIND(".",IndicatorsTable[[#This Row],[INDICATOR_CODE]],6)))</f>
        <v>C9</v>
      </c>
      <c r="C483" s="5" t="str">
        <f>IF(LEFT(IndicatorsTable[[#This Row],[OS_NB_CODE]],1)="O","Overall",IF(LEFT(IndicatorsTable[[#This Row],[OS_NB_CODE]],1)="S","Subindicator",IF(IndicatorsTable[[#This Row],[IFMAIN]] ="Main","Main",IF(LEFT(IndicatorsTable[[#This Row],[OS_NB_CODE]],1)="C","Context",""))))</f>
        <v>Context</v>
      </c>
      <c r="D483" s="6" t="s">
        <v>89</v>
      </c>
      <c r="E483" s="6" t="str">
        <f>IF(IndicatorsTable[[#This Row],[OS_NB_CODE]]="O1",VLOOKUP(IndicatorsTable[[#This Row],[POLICY_CODE]],Table7[#All],2,FALSE),"")</f>
        <v/>
      </c>
      <c r="F483" s="6" t="str">
        <f>IF(IndicatorsTable[[#This Row],[OS_NB_CODE]]="O1",VLOOKUP(IndicatorsTable[[#This Row],[POLICY_CODE]],Table7[#All],3,FALSE),"")</f>
        <v/>
      </c>
      <c r="G483" s="6" t="s">
        <v>2275</v>
      </c>
      <c r="H483" s="6" t="s">
        <v>99</v>
      </c>
      <c r="I483" s="6" t="str">
        <f>IndicatorsTable[[#This Row],[INDICATOR_CODE]]&amp;"."&amp;IndicatorsTable[[#This Row],[SUBPOLICY_CODE]]</f>
        <v>PA11.C9.F</v>
      </c>
      <c r="J483" s="6"/>
      <c r="K483" s="6"/>
      <c r="L483" s="7">
        <f t="shared" si="16"/>
        <v>482</v>
      </c>
      <c r="M483" s="6" t="s">
        <v>71</v>
      </c>
      <c r="N483" s="7">
        <f t="shared" si="17"/>
        <v>482</v>
      </c>
      <c r="O483" s="6">
        <v>8</v>
      </c>
      <c r="P483" s="6" t="s">
        <v>72</v>
      </c>
      <c r="Q483" s="6" t="s">
        <v>2280</v>
      </c>
      <c r="R483" s="6" t="s">
        <v>2277</v>
      </c>
      <c r="S483" s="6" t="s">
        <v>2280</v>
      </c>
      <c r="T483" s="6" t="s">
        <v>2281</v>
      </c>
      <c r="U483" s="50"/>
      <c r="V483" s="6"/>
      <c r="W483" s="52"/>
      <c r="X483" s="6"/>
      <c r="Y483" s="6" t="s">
        <v>77</v>
      </c>
      <c r="Z483" s="8"/>
      <c r="AA483" s="6" t="s">
        <v>545</v>
      </c>
      <c r="AB483" s="6" t="s">
        <v>546</v>
      </c>
      <c r="AC483" s="6" t="s">
        <v>545</v>
      </c>
      <c r="AD483" s="6" t="s">
        <v>81</v>
      </c>
      <c r="AE483" s="6"/>
      <c r="AF483" s="6"/>
      <c r="AG483" s="6" t="s">
        <v>619</v>
      </c>
      <c r="AH483" s="6">
        <v>-1</v>
      </c>
      <c r="AI483" s="6"/>
      <c r="AJ483" s="6"/>
      <c r="AK483" s="1"/>
      <c r="AL483"/>
      <c r="AM483" s="1">
        <v>1</v>
      </c>
      <c r="AN483" s="1" t="e">
        <f>VLOOKUP(S483,'breaks 2014'!$C$19:$H$317,3,FALSE)</f>
        <v>#N/A</v>
      </c>
      <c r="AO483" s="1"/>
      <c r="AP483" s="1"/>
      <c r="AQ483" s="6" t="s">
        <v>611</v>
      </c>
      <c r="AR483" s="6" t="s">
        <v>84</v>
      </c>
      <c r="AS483" s="6" t="s">
        <v>104</v>
      </c>
      <c r="AT483" s="6" t="s">
        <v>2279</v>
      </c>
      <c r="AU483" s="6" t="s">
        <v>613</v>
      </c>
      <c r="AV483" s="6"/>
      <c r="AW483" s="6"/>
      <c r="AX483" s="6"/>
      <c r="AY483" s="6"/>
      <c r="BQ483" s="100"/>
    </row>
    <row r="484" spans="1:69" ht="11.25" customHeight="1" x14ac:dyDescent="0.2">
      <c r="A484" s="4" t="str">
        <f>LEFT(IndicatorsTable[[#This Row],[INDICATOR_CODE]],IF(ISERROR(FIND(".",IndicatorsTable[[#This Row],[INDICATOR_CODE]],6)),FIND(".",IndicatorsTable[[#This Row],[INDICATOR_CODE]]),FIND(".",IndicatorsTable[[#This Row],[INDICATOR_CODE]],6))-1)</f>
        <v>PA11</v>
      </c>
      <c r="B484" s="5" t="str">
        <f>RIGHT(IndicatorsTable[[#This Row],[INDICATOR_CODE]],LEN(IndicatorsTable[[#This Row],[INDICATOR_CODE]])-IF(ISERROR(FIND(".",IndicatorsTable[[#This Row],[INDICATOR_CODE]],6)),FIND(".",IndicatorsTable[[#This Row],[INDICATOR_CODE]]),FIND(".",IndicatorsTable[[#This Row],[INDICATOR_CODE]],6)))</f>
        <v>C10</v>
      </c>
      <c r="C484" s="5" t="str">
        <f>IF(LEFT(IndicatorsTable[[#This Row],[OS_NB_CODE]],1)="O","Overall",IF(LEFT(IndicatorsTable[[#This Row],[OS_NB_CODE]],1)="S","Subindicator",IF(IndicatorsTable[[#This Row],[IFMAIN]] ="Main","Main",IF(LEFT(IndicatorsTable[[#This Row],[OS_NB_CODE]],1)="C","Context",""))))</f>
        <v>Context</v>
      </c>
      <c r="D484" s="6" t="s">
        <v>89</v>
      </c>
      <c r="E484" s="6" t="str">
        <f>IF(IndicatorsTable[[#This Row],[OS_NB_CODE]]="O1",VLOOKUP(IndicatorsTable[[#This Row],[POLICY_CODE]],Table7[#All],2,FALSE),"")</f>
        <v/>
      </c>
      <c r="F484" s="6" t="str">
        <f>IF(IndicatorsTable[[#This Row],[OS_NB_CODE]]="O1",VLOOKUP(IndicatorsTable[[#This Row],[POLICY_CODE]],Table7[#All],3,FALSE),"")</f>
        <v/>
      </c>
      <c r="G484" s="6" t="s">
        <v>2282</v>
      </c>
      <c r="H484" s="6"/>
      <c r="I484" s="6" t="str">
        <f>IndicatorsTable[[#This Row],[INDICATOR_CODE]]&amp;"."&amp;IndicatorsTable[[#This Row],[SUBPOLICY_CODE]]</f>
        <v>PA11.C10.</v>
      </c>
      <c r="J484" s="6"/>
      <c r="K484" s="6"/>
      <c r="L484" s="7">
        <f t="shared" si="16"/>
        <v>483</v>
      </c>
      <c r="M484" s="6"/>
      <c r="N484" s="7">
        <f t="shared" si="17"/>
        <v>483</v>
      </c>
      <c r="O484" s="6">
        <v>8</v>
      </c>
      <c r="P484" s="6"/>
      <c r="Q484" s="6" t="s">
        <v>2283</v>
      </c>
      <c r="R484" s="6"/>
      <c r="S484" s="6"/>
      <c r="T484" s="6"/>
      <c r="U484" s="50"/>
      <c r="V484" s="6"/>
      <c r="W484" s="52"/>
      <c r="X484" s="6"/>
      <c r="Y484" s="6"/>
      <c r="Z484" s="8"/>
      <c r="AA484" s="6"/>
      <c r="AB484" s="6"/>
      <c r="AC484" s="6"/>
      <c r="AD484" s="6"/>
      <c r="AE484" s="6"/>
      <c r="AF484" s="6"/>
      <c r="AG484" s="6"/>
      <c r="AH484" s="6"/>
      <c r="AI484" s="6"/>
      <c r="AJ484" s="6"/>
      <c r="AK484" s="1"/>
      <c r="AL484"/>
      <c r="AM484" s="1">
        <v>1</v>
      </c>
      <c r="AN484" s="1" t="e">
        <f>VLOOKUP(S484,'breaks 2014'!$C$19:$H$317,3,FALSE)</f>
        <v>#N/A</v>
      </c>
      <c r="AO484" s="1"/>
      <c r="AP484" s="1"/>
      <c r="AQ484" s="6"/>
      <c r="AR484" s="6"/>
      <c r="AS484" s="6"/>
      <c r="AT484" s="6"/>
      <c r="AU484" s="6"/>
      <c r="AV484" s="6"/>
      <c r="AW484" s="6"/>
      <c r="AX484" s="6"/>
      <c r="AY484" s="6"/>
      <c r="BQ484" s="100"/>
    </row>
    <row r="485" spans="1:69" ht="11.25" customHeight="1" x14ac:dyDescent="0.2">
      <c r="A485" s="4" t="str">
        <f>LEFT(IndicatorsTable[[#This Row],[INDICATOR_CODE]],IF(ISERROR(FIND(".",IndicatorsTable[[#This Row],[INDICATOR_CODE]],6)),FIND(".",IndicatorsTable[[#This Row],[INDICATOR_CODE]]),FIND(".",IndicatorsTable[[#This Row],[INDICATOR_CODE]],6))-1)</f>
        <v>PA11</v>
      </c>
      <c r="B485" s="5" t="str">
        <f>RIGHT(IndicatorsTable[[#This Row],[INDICATOR_CODE]],LEN(IndicatorsTable[[#This Row],[INDICATOR_CODE]])-IF(ISERROR(FIND(".",IndicatorsTable[[#This Row],[INDICATOR_CODE]],6)),FIND(".",IndicatorsTable[[#This Row],[INDICATOR_CODE]]),FIND(".",IndicatorsTable[[#This Row],[INDICATOR_CODE]],6)))</f>
        <v>C11</v>
      </c>
      <c r="C485" s="5" t="str">
        <f>IF(LEFT(IndicatorsTable[[#This Row],[OS_NB_CODE]],1)="O","Overall",IF(LEFT(IndicatorsTable[[#This Row],[OS_NB_CODE]],1)="S","Subindicator",IF(IndicatorsTable[[#This Row],[IFMAIN]] ="Main","Main",IF(LEFT(IndicatorsTable[[#This Row],[OS_NB_CODE]],1)="C","Context",""))))</f>
        <v>Context</v>
      </c>
      <c r="D485" s="6" t="s">
        <v>89</v>
      </c>
      <c r="E485" s="6" t="str">
        <f>IF(IndicatorsTable[[#This Row],[OS_NB_CODE]]="O1",VLOOKUP(IndicatorsTable[[#This Row],[POLICY_CODE]],Table7[#All],2,FALSE),"")</f>
        <v/>
      </c>
      <c r="F485" s="6" t="str">
        <f>IF(IndicatorsTable[[#This Row],[OS_NB_CODE]]="O1",VLOOKUP(IndicatorsTable[[#This Row],[POLICY_CODE]],Table7[#All],3,FALSE),"")</f>
        <v/>
      </c>
      <c r="G485" s="6" t="s">
        <v>2284</v>
      </c>
      <c r="H485" s="6" t="s">
        <v>227</v>
      </c>
      <c r="I485" s="6" t="str">
        <f>IndicatorsTable[[#This Row],[INDICATOR_CODE]]&amp;"."&amp;IndicatorsTable[[#This Row],[SUBPOLICY_CODE]]</f>
        <v>PA11.C11.T</v>
      </c>
      <c r="J485" s="6"/>
      <c r="K485" s="6"/>
      <c r="L485" s="7">
        <f t="shared" si="16"/>
        <v>484</v>
      </c>
      <c r="M485" s="6" t="s">
        <v>71</v>
      </c>
      <c r="N485" s="7">
        <f t="shared" si="17"/>
        <v>484</v>
      </c>
      <c r="O485" s="6">
        <v>8</v>
      </c>
      <c r="P485" s="6" t="s">
        <v>72</v>
      </c>
      <c r="Q485" s="6" t="s">
        <v>2285</v>
      </c>
      <c r="R485" s="6" t="s">
        <v>2286</v>
      </c>
      <c r="S485" s="6" t="s">
        <v>2287</v>
      </c>
      <c r="T485" s="6" t="s">
        <v>2288</v>
      </c>
      <c r="U485" s="50"/>
      <c r="V485" s="6"/>
      <c r="W485" s="52"/>
      <c r="X485" s="6"/>
      <c r="Y485" s="6" t="s">
        <v>232</v>
      </c>
      <c r="Z485" s="8" t="s">
        <v>77</v>
      </c>
      <c r="AA485" s="6" t="s">
        <v>2113</v>
      </c>
      <c r="AB485" s="6" t="s">
        <v>79</v>
      </c>
      <c r="AC485" s="6" t="s">
        <v>80</v>
      </c>
      <c r="AD485" s="6" t="s">
        <v>81</v>
      </c>
      <c r="AE485" s="6"/>
      <c r="AF485" s="6"/>
      <c r="AG485" s="6" t="s">
        <v>629</v>
      </c>
      <c r="AH485" s="6"/>
      <c r="AI485" s="6"/>
      <c r="AJ485" s="6"/>
      <c r="AK485" s="1"/>
      <c r="AM485" s="1">
        <v>1</v>
      </c>
      <c r="AN485" s="1" t="e">
        <f>VLOOKUP(S485,'breaks 2014'!$C$19:$H$317,3,FALSE)</f>
        <v>#N/A</v>
      </c>
      <c r="AO485" s="1"/>
      <c r="AP485" s="1"/>
      <c r="AQ485" s="6" t="s">
        <v>2289</v>
      </c>
      <c r="AR485" s="6" t="s">
        <v>143</v>
      </c>
      <c r="AS485" s="6"/>
      <c r="AT485" s="6"/>
      <c r="AU485" s="6"/>
      <c r="AV485" s="6"/>
      <c r="AW485" s="6"/>
      <c r="AX485" s="6"/>
      <c r="AY485" s="6"/>
      <c r="AZ485" t="s">
        <v>2289</v>
      </c>
      <c r="BA485" t="s">
        <v>84</v>
      </c>
      <c r="BB485" t="s">
        <v>2200</v>
      </c>
      <c r="BC485" t="s">
        <v>2290</v>
      </c>
      <c r="BQ485" s="100"/>
    </row>
    <row r="486" spans="1:69" ht="11.25" customHeight="1" x14ac:dyDescent="0.2">
      <c r="A486" s="4" t="str">
        <f>LEFT(IndicatorsTable[[#This Row],[INDICATOR_CODE]],IF(ISERROR(FIND(".",IndicatorsTable[[#This Row],[INDICATOR_CODE]],6)),FIND(".",IndicatorsTable[[#This Row],[INDICATOR_CODE]]),FIND(".",IndicatorsTable[[#This Row],[INDICATOR_CODE]],6))-1)</f>
        <v>PA11</v>
      </c>
      <c r="B486" s="5" t="str">
        <f>RIGHT(IndicatorsTable[[#This Row],[INDICATOR_CODE]],LEN(IndicatorsTable[[#This Row],[INDICATOR_CODE]])-IF(ISERROR(FIND(".",IndicatorsTable[[#This Row],[INDICATOR_CODE]],6)),FIND(".",IndicatorsTable[[#This Row],[INDICATOR_CODE]]),FIND(".",IndicatorsTable[[#This Row],[INDICATOR_CODE]],6)))</f>
        <v>C11</v>
      </c>
      <c r="C486" s="5" t="str">
        <f>IF(LEFT(IndicatorsTable[[#This Row],[OS_NB_CODE]],1)="O","Overall",IF(LEFT(IndicatorsTable[[#This Row],[OS_NB_CODE]],1)="S","Subindicator",IF(IndicatorsTable[[#This Row],[IFMAIN]] ="Main","Main",IF(LEFT(IndicatorsTable[[#This Row],[OS_NB_CODE]],1)="C","Context",""))))</f>
        <v>Context</v>
      </c>
      <c r="D486" s="6" t="s">
        <v>89</v>
      </c>
      <c r="E486" s="6" t="str">
        <f>IF(IndicatorsTable[[#This Row],[OS_NB_CODE]]="O1",VLOOKUP(IndicatorsTable[[#This Row],[POLICY_CODE]],Table7[#All],2,FALSE),"")</f>
        <v/>
      </c>
      <c r="F486" s="6" t="str">
        <f>IF(IndicatorsTable[[#This Row],[OS_NB_CODE]]="O1",VLOOKUP(IndicatorsTable[[#This Row],[POLICY_CODE]],Table7[#All],3,FALSE),"")</f>
        <v/>
      </c>
      <c r="G486" s="6" t="s">
        <v>2284</v>
      </c>
      <c r="H486" s="6" t="s">
        <v>2291</v>
      </c>
      <c r="I486" s="6" t="str">
        <f>IndicatorsTable[[#This Row],[INDICATOR_CODE]]&amp;"."&amp;IndicatorsTable[[#This Row],[SUBPOLICY_CODE]]</f>
        <v>PA11.C11.Q1</v>
      </c>
      <c r="J486" s="6"/>
      <c r="K486" s="6"/>
      <c r="L486" s="7">
        <f t="shared" si="16"/>
        <v>485</v>
      </c>
      <c r="M486" s="6" t="s">
        <v>71</v>
      </c>
      <c r="N486" s="7">
        <f t="shared" si="17"/>
        <v>485</v>
      </c>
      <c r="O486" s="6">
        <v>8</v>
      </c>
      <c r="P486" s="6" t="s">
        <v>72</v>
      </c>
      <c r="Q486" s="6" t="s">
        <v>2292</v>
      </c>
      <c r="R486" s="6" t="s">
        <v>2286</v>
      </c>
      <c r="S486" s="6" t="s">
        <v>2293</v>
      </c>
      <c r="T486" s="6" t="s">
        <v>2294</v>
      </c>
      <c r="U486" s="50"/>
      <c r="V486" s="6"/>
      <c r="W486" s="52"/>
      <c r="X486" s="6"/>
      <c r="Y486" s="6" t="s">
        <v>232</v>
      </c>
      <c r="Z486" s="8" t="s">
        <v>77</v>
      </c>
      <c r="AA486" s="6" t="s">
        <v>2295</v>
      </c>
      <c r="AB486" s="6" t="s">
        <v>79</v>
      </c>
      <c r="AC486" s="6" t="s">
        <v>80</v>
      </c>
      <c r="AD486" s="6" t="s">
        <v>81</v>
      </c>
      <c r="AE486" s="6"/>
      <c r="AF486" s="6"/>
      <c r="AG486" s="6" t="s">
        <v>629</v>
      </c>
      <c r="AH486" s="6"/>
      <c r="AI486" s="6"/>
      <c r="AJ486" s="6"/>
      <c r="AK486" s="1"/>
      <c r="AM486" s="1">
        <v>1</v>
      </c>
      <c r="AN486" s="1" t="e">
        <f>VLOOKUP(S486,'breaks 2014'!$C$19:$H$317,3,FALSE)</f>
        <v>#N/A</v>
      </c>
      <c r="AO486" s="1"/>
      <c r="AP486" s="1"/>
      <c r="AQ486" s="6" t="s">
        <v>2296</v>
      </c>
      <c r="AR486" s="6" t="s">
        <v>143</v>
      </c>
      <c r="AS486" s="6"/>
      <c r="AT486" s="6"/>
      <c r="AU486" s="6"/>
      <c r="AV486" s="6"/>
      <c r="AW486" s="6"/>
      <c r="AX486" s="6"/>
      <c r="AY486" s="6"/>
      <c r="AZ486" t="s">
        <v>2296</v>
      </c>
      <c r="BA486" t="s">
        <v>84</v>
      </c>
      <c r="BB486" t="s">
        <v>2200</v>
      </c>
      <c r="BC486" t="s">
        <v>2297</v>
      </c>
      <c r="BQ486" s="100"/>
    </row>
    <row r="487" spans="1:69" ht="11.25" customHeight="1" x14ac:dyDescent="0.2">
      <c r="A487" s="4" t="str">
        <f>LEFT(IndicatorsTable[[#This Row],[INDICATOR_CODE]],IF(ISERROR(FIND(".",IndicatorsTable[[#This Row],[INDICATOR_CODE]],6)),FIND(".",IndicatorsTable[[#This Row],[INDICATOR_CODE]]),FIND(".",IndicatorsTable[[#This Row],[INDICATOR_CODE]],6))-1)</f>
        <v>PA11</v>
      </c>
      <c r="B487" s="5" t="str">
        <f>RIGHT(IndicatorsTable[[#This Row],[INDICATOR_CODE]],LEN(IndicatorsTable[[#This Row],[INDICATOR_CODE]])-IF(ISERROR(FIND(".",IndicatorsTable[[#This Row],[INDICATOR_CODE]],6)),FIND(".",IndicatorsTable[[#This Row],[INDICATOR_CODE]]),FIND(".",IndicatorsTable[[#This Row],[INDICATOR_CODE]],6)))</f>
        <v>C11</v>
      </c>
      <c r="C487" s="5" t="str">
        <f>IF(LEFT(IndicatorsTable[[#This Row],[OS_NB_CODE]],1)="O","Overall",IF(LEFT(IndicatorsTable[[#This Row],[OS_NB_CODE]],1)="S","Subindicator",IF(IndicatorsTable[[#This Row],[IFMAIN]] ="Main","Main",IF(LEFT(IndicatorsTable[[#This Row],[OS_NB_CODE]],1)="C","Context",""))))</f>
        <v>Context</v>
      </c>
      <c r="D487" s="6" t="s">
        <v>89</v>
      </c>
      <c r="E487" s="6" t="str">
        <f>IF(IndicatorsTable[[#This Row],[OS_NB_CODE]]="O1",VLOOKUP(IndicatorsTable[[#This Row],[POLICY_CODE]],Table7[#All],2,FALSE),"")</f>
        <v/>
      </c>
      <c r="F487" s="6" t="str">
        <f>IF(IndicatorsTable[[#This Row],[OS_NB_CODE]]="O1",VLOOKUP(IndicatorsTable[[#This Row],[POLICY_CODE]],Table7[#All],3,FALSE),"")</f>
        <v/>
      </c>
      <c r="G487" s="6" t="s">
        <v>2284</v>
      </c>
      <c r="H487" s="6" t="s">
        <v>2298</v>
      </c>
      <c r="I487" s="6" t="str">
        <f>IndicatorsTable[[#This Row],[INDICATOR_CODE]]&amp;"."&amp;IndicatorsTable[[#This Row],[SUBPOLICY_CODE]]</f>
        <v>PA11.C11.Q2</v>
      </c>
      <c r="J487" s="6"/>
      <c r="K487" s="6"/>
      <c r="L487" s="7">
        <f t="shared" si="16"/>
        <v>486</v>
      </c>
      <c r="M487" s="6" t="s">
        <v>71</v>
      </c>
      <c r="N487" s="7">
        <f t="shared" si="17"/>
        <v>486</v>
      </c>
      <c r="O487" s="6">
        <v>8</v>
      </c>
      <c r="P487" s="6" t="s">
        <v>72</v>
      </c>
      <c r="Q487" s="6" t="s">
        <v>2299</v>
      </c>
      <c r="R487" s="6" t="s">
        <v>2286</v>
      </c>
      <c r="S487" s="6" t="s">
        <v>2300</v>
      </c>
      <c r="T487" s="6" t="s">
        <v>2301</v>
      </c>
      <c r="U487" s="50"/>
      <c r="V487" s="6"/>
      <c r="W487" s="52"/>
      <c r="X487" s="6"/>
      <c r="Y487" s="6" t="s">
        <v>232</v>
      </c>
      <c r="Z487" s="8" t="s">
        <v>77</v>
      </c>
      <c r="AA487" s="6" t="s">
        <v>2302</v>
      </c>
      <c r="AB487" s="6" t="s">
        <v>79</v>
      </c>
      <c r="AC487" s="6" t="s">
        <v>80</v>
      </c>
      <c r="AD487" s="6" t="s">
        <v>81</v>
      </c>
      <c r="AE487" s="6"/>
      <c r="AF487" s="6"/>
      <c r="AG487" s="6" t="s">
        <v>629</v>
      </c>
      <c r="AH487" s="6"/>
      <c r="AI487" s="6"/>
      <c r="AJ487" s="6"/>
      <c r="AK487" s="1"/>
      <c r="AM487" s="1">
        <v>1</v>
      </c>
      <c r="AN487" s="1" t="e">
        <f>VLOOKUP(S487,'breaks 2014'!$C$19:$H$317,3,FALSE)</f>
        <v>#N/A</v>
      </c>
      <c r="AO487" s="1"/>
      <c r="AP487" s="1"/>
      <c r="AQ487" s="6" t="s">
        <v>2303</v>
      </c>
      <c r="AR487" s="6" t="s">
        <v>143</v>
      </c>
      <c r="AS487" s="6"/>
      <c r="AT487" s="6"/>
      <c r="AU487" s="6"/>
      <c r="AV487" s="6"/>
      <c r="AW487" s="6"/>
      <c r="AX487" s="6"/>
      <c r="AY487" s="6"/>
      <c r="AZ487" t="s">
        <v>2303</v>
      </c>
      <c r="BA487" t="s">
        <v>84</v>
      </c>
      <c r="BB487" t="s">
        <v>2200</v>
      </c>
      <c r="BC487" t="s">
        <v>2304</v>
      </c>
      <c r="BQ487" s="100"/>
    </row>
    <row r="488" spans="1:69" ht="11.25" customHeight="1" x14ac:dyDescent="0.2">
      <c r="A488" s="4" t="str">
        <f>LEFT(IndicatorsTable[[#This Row],[INDICATOR_CODE]],IF(ISERROR(FIND(".",IndicatorsTable[[#This Row],[INDICATOR_CODE]],6)),FIND(".",IndicatorsTable[[#This Row],[INDICATOR_CODE]]),FIND(".",IndicatorsTable[[#This Row],[INDICATOR_CODE]],6))-1)</f>
        <v>PA11</v>
      </c>
      <c r="B488" s="5" t="str">
        <f>RIGHT(IndicatorsTable[[#This Row],[INDICATOR_CODE]],LEN(IndicatorsTable[[#This Row],[INDICATOR_CODE]])-IF(ISERROR(FIND(".",IndicatorsTable[[#This Row],[INDICATOR_CODE]],6)),FIND(".",IndicatorsTable[[#This Row],[INDICATOR_CODE]]),FIND(".",IndicatorsTable[[#This Row],[INDICATOR_CODE]],6)))</f>
        <v>C11</v>
      </c>
      <c r="C488" s="5" t="str">
        <f>IF(LEFT(IndicatorsTable[[#This Row],[OS_NB_CODE]],1)="O","Overall",IF(LEFT(IndicatorsTable[[#This Row],[OS_NB_CODE]],1)="S","Subindicator",IF(IndicatorsTable[[#This Row],[IFMAIN]] ="Main","Main",IF(LEFT(IndicatorsTable[[#This Row],[OS_NB_CODE]],1)="C","Context",""))))</f>
        <v>Context</v>
      </c>
      <c r="D488" s="6" t="s">
        <v>89</v>
      </c>
      <c r="E488" s="6" t="str">
        <f>IF(IndicatorsTable[[#This Row],[OS_NB_CODE]]="O1",VLOOKUP(IndicatorsTable[[#This Row],[POLICY_CODE]],Table7[#All],2,FALSE),"")</f>
        <v/>
      </c>
      <c r="F488" s="6" t="str">
        <f>IF(IndicatorsTable[[#This Row],[OS_NB_CODE]]="O1",VLOOKUP(IndicatorsTable[[#This Row],[POLICY_CODE]],Table7[#All],3,FALSE),"")</f>
        <v/>
      </c>
      <c r="G488" s="6" t="s">
        <v>2284</v>
      </c>
      <c r="H488" s="6" t="s">
        <v>2305</v>
      </c>
      <c r="I488" s="6" t="str">
        <f>IndicatorsTable[[#This Row],[INDICATOR_CODE]]&amp;"."&amp;IndicatorsTable[[#This Row],[SUBPOLICY_CODE]]</f>
        <v>PA11.C11.Q3</v>
      </c>
      <c r="J488" s="6"/>
      <c r="K488" s="6"/>
      <c r="L488" s="7">
        <f t="shared" si="16"/>
        <v>487</v>
      </c>
      <c r="M488" s="6" t="s">
        <v>71</v>
      </c>
      <c r="N488" s="7">
        <f t="shared" si="17"/>
        <v>487</v>
      </c>
      <c r="O488" s="6">
        <v>8</v>
      </c>
      <c r="P488" s="6" t="s">
        <v>72</v>
      </c>
      <c r="Q488" s="6" t="s">
        <v>2306</v>
      </c>
      <c r="R488" s="6" t="s">
        <v>2286</v>
      </c>
      <c r="S488" s="6" t="s">
        <v>2307</v>
      </c>
      <c r="T488" s="6" t="s">
        <v>2308</v>
      </c>
      <c r="U488" s="50"/>
      <c r="V488" s="6"/>
      <c r="W488" s="52"/>
      <c r="X488" s="6"/>
      <c r="Y488" s="6" t="s">
        <v>232</v>
      </c>
      <c r="Z488" s="8" t="s">
        <v>77</v>
      </c>
      <c r="AA488" s="6" t="s">
        <v>2309</v>
      </c>
      <c r="AB488" s="6" t="s">
        <v>79</v>
      </c>
      <c r="AC488" s="6" t="s">
        <v>80</v>
      </c>
      <c r="AD488" s="6" t="s">
        <v>81</v>
      </c>
      <c r="AE488" s="6"/>
      <c r="AF488" s="6"/>
      <c r="AG488" s="6" t="s">
        <v>629</v>
      </c>
      <c r="AH488" s="6"/>
      <c r="AI488" s="6"/>
      <c r="AJ488" s="6"/>
      <c r="AK488" s="1"/>
      <c r="AM488" s="1">
        <v>1</v>
      </c>
      <c r="AN488" s="1" t="e">
        <f>VLOOKUP(S488,'breaks 2014'!$C$19:$H$317,3,FALSE)</f>
        <v>#N/A</v>
      </c>
      <c r="AO488" s="1"/>
      <c r="AP488" s="1"/>
      <c r="AQ488" s="6" t="s">
        <v>2310</v>
      </c>
      <c r="AR488" s="6" t="s">
        <v>143</v>
      </c>
      <c r="AS488" s="6"/>
      <c r="AT488" s="6"/>
      <c r="AU488" s="6"/>
      <c r="AV488" s="6"/>
      <c r="AW488" s="6"/>
      <c r="AX488" s="6"/>
      <c r="AY488" s="6"/>
      <c r="AZ488" t="s">
        <v>2310</v>
      </c>
      <c r="BA488" t="s">
        <v>84</v>
      </c>
      <c r="BB488" t="s">
        <v>2200</v>
      </c>
      <c r="BC488" t="s">
        <v>2311</v>
      </c>
      <c r="BQ488" s="100"/>
    </row>
    <row r="489" spans="1:69" ht="11.25" customHeight="1" x14ac:dyDescent="0.2">
      <c r="A489" s="4" t="str">
        <f>LEFT(IndicatorsTable[[#This Row],[INDICATOR_CODE]],IF(ISERROR(FIND(".",IndicatorsTable[[#This Row],[INDICATOR_CODE]],6)),FIND(".",IndicatorsTable[[#This Row],[INDICATOR_CODE]]),FIND(".",IndicatorsTable[[#This Row],[INDICATOR_CODE]],6))-1)</f>
        <v>PA11</v>
      </c>
      <c r="B489" s="5" t="str">
        <f>RIGHT(IndicatorsTable[[#This Row],[INDICATOR_CODE]],LEN(IndicatorsTable[[#This Row],[INDICATOR_CODE]])-IF(ISERROR(FIND(".",IndicatorsTable[[#This Row],[INDICATOR_CODE]],6)),FIND(".",IndicatorsTable[[#This Row],[INDICATOR_CODE]]),FIND(".",IndicatorsTable[[#This Row],[INDICATOR_CODE]],6)))</f>
        <v>C11</v>
      </c>
      <c r="C489" s="5" t="str">
        <f>IF(LEFT(IndicatorsTable[[#This Row],[OS_NB_CODE]],1)="O","Overall",IF(LEFT(IndicatorsTable[[#This Row],[OS_NB_CODE]],1)="S","Subindicator",IF(IndicatorsTable[[#This Row],[IFMAIN]] ="Main","Main",IF(LEFT(IndicatorsTable[[#This Row],[OS_NB_CODE]],1)="C","Context",""))))</f>
        <v>Context</v>
      </c>
      <c r="D489" s="6" t="s">
        <v>89</v>
      </c>
      <c r="E489" s="6" t="str">
        <f>IF(IndicatorsTable[[#This Row],[OS_NB_CODE]]="O1",VLOOKUP(IndicatorsTable[[#This Row],[POLICY_CODE]],Table7[#All],2,FALSE),"")</f>
        <v/>
      </c>
      <c r="F489" s="6" t="str">
        <f>IF(IndicatorsTable[[#This Row],[OS_NB_CODE]]="O1",VLOOKUP(IndicatorsTable[[#This Row],[POLICY_CODE]],Table7[#All],3,FALSE),"")</f>
        <v/>
      </c>
      <c r="G489" s="6" t="s">
        <v>2284</v>
      </c>
      <c r="H489" s="6" t="s">
        <v>2312</v>
      </c>
      <c r="I489" s="6" t="str">
        <f>IndicatorsTable[[#This Row],[INDICATOR_CODE]]&amp;"."&amp;IndicatorsTable[[#This Row],[SUBPOLICY_CODE]]</f>
        <v>PA11.C11.Q4</v>
      </c>
      <c r="J489" s="6"/>
      <c r="K489" s="6"/>
      <c r="L489" s="7">
        <f t="shared" si="16"/>
        <v>488</v>
      </c>
      <c r="M489" s="6" t="s">
        <v>71</v>
      </c>
      <c r="N489" s="7">
        <f t="shared" si="17"/>
        <v>488</v>
      </c>
      <c r="O489" s="6">
        <v>8</v>
      </c>
      <c r="P489" s="6" t="s">
        <v>72</v>
      </c>
      <c r="Q489" s="6" t="s">
        <v>2313</v>
      </c>
      <c r="R489" s="6" t="s">
        <v>2286</v>
      </c>
      <c r="S489" s="6" t="s">
        <v>2314</v>
      </c>
      <c r="T489" s="6" t="s">
        <v>2315</v>
      </c>
      <c r="U489" s="50"/>
      <c r="V489" s="6"/>
      <c r="W489" s="52"/>
      <c r="X489" s="6"/>
      <c r="Y489" s="6" t="s">
        <v>232</v>
      </c>
      <c r="Z489" s="8" t="s">
        <v>77</v>
      </c>
      <c r="AA489" s="6" t="s">
        <v>2316</v>
      </c>
      <c r="AB489" s="6" t="s">
        <v>79</v>
      </c>
      <c r="AC489" s="6" t="s">
        <v>80</v>
      </c>
      <c r="AD489" s="6" t="s">
        <v>81</v>
      </c>
      <c r="AE489" s="6"/>
      <c r="AF489" s="6"/>
      <c r="AG489" s="6" t="s">
        <v>629</v>
      </c>
      <c r="AH489" s="6"/>
      <c r="AI489" s="6"/>
      <c r="AJ489" s="6"/>
      <c r="AK489" s="1"/>
      <c r="AM489" s="1">
        <v>1</v>
      </c>
      <c r="AN489" s="1" t="e">
        <f>VLOOKUP(S489,'breaks 2014'!$C$19:$H$317,3,FALSE)</f>
        <v>#N/A</v>
      </c>
      <c r="AO489" s="1"/>
      <c r="AP489" s="1"/>
      <c r="AQ489" s="6" t="s">
        <v>2317</v>
      </c>
      <c r="AR489" s="6" t="s">
        <v>143</v>
      </c>
      <c r="AS489" s="6"/>
      <c r="AT489" s="6"/>
      <c r="AU489" s="6"/>
      <c r="AV489" s="6"/>
      <c r="AW489" s="6"/>
      <c r="AX489" s="6"/>
      <c r="AY489" s="6"/>
      <c r="AZ489" t="s">
        <v>2317</v>
      </c>
      <c r="BA489" t="s">
        <v>84</v>
      </c>
      <c r="BB489" t="s">
        <v>2200</v>
      </c>
      <c r="BC489" t="s">
        <v>2318</v>
      </c>
      <c r="BQ489" s="100"/>
    </row>
    <row r="490" spans="1:69" ht="11.25" customHeight="1" x14ac:dyDescent="0.2">
      <c r="A490" s="4" t="str">
        <f>LEFT(IndicatorsTable[[#This Row],[INDICATOR_CODE]],IF(ISERROR(FIND(".",IndicatorsTable[[#This Row],[INDICATOR_CODE]],6)),FIND(".",IndicatorsTable[[#This Row],[INDICATOR_CODE]]),FIND(".",IndicatorsTable[[#This Row],[INDICATOR_CODE]],6))-1)</f>
        <v>PA11</v>
      </c>
      <c r="B490" s="5" t="str">
        <f>RIGHT(IndicatorsTable[[#This Row],[INDICATOR_CODE]],LEN(IndicatorsTable[[#This Row],[INDICATOR_CODE]])-IF(ISERROR(FIND(".",IndicatorsTable[[#This Row],[INDICATOR_CODE]],6)),FIND(".",IndicatorsTable[[#This Row],[INDICATOR_CODE]]),FIND(".",IndicatorsTable[[#This Row],[INDICATOR_CODE]],6)))</f>
        <v>C11</v>
      </c>
      <c r="C490" s="5" t="str">
        <f>IF(LEFT(IndicatorsTable[[#This Row],[OS_NB_CODE]],1)="O","Overall",IF(LEFT(IndicatorsTable[[#This Row],[OS_NB_CODE]],1)="S","Subindicator",IF(IndicatorsTable[[#This Row],[IFMAIN]] ="Main","Main",IF(LEFT(IndicatorsTable[[#This Row],[OS_NB_CODE]],1)="C","Context",""))))</f>
        <v>Context</v>
      </c>
      <c r="D490" s="6" t="s">
        <v>89</v>
      </c>
      <c r="E490" s="6" t="str">
        <f>IF(IndicatorsTable[[#This Row],[OS_NB_CODE]]="O1",VLOOKUP(IndicatorsTable[[#This Row],[POLICY_CODE]],Table7[#All],2,FALSE),"")</f>
        <v/>
      </c>
      <c r="F490" s="6" t="str">
        <f>IF(IndicatorsTable[[#This Row],[OS_NB_CODE]]="O1",VLOOKUP(IndicatorsTable[[#This Row],[POLICY_CODE]],Table7[#All],3,FALSE),"")</f>
        <v/>
      </c>
      <c r="G490" s="6" t="s">
        <v>2284</v>
      </c>
      <c r="H490" s="6" t="s">
        <v>2319</v>
      </c>
      <c r="I490" s="6" t="str">
        <f>IndicatorsTable[[#This Row],[INDICATOR_CODE]]&amp;"."&amp;IndicatorsTable[[#This Row],[SUBPOLICY_CODE]]</f>
        <v>PA11.C11.Q5</v>
      </c>
      <c r="J490" s="6"/>
      <c r="K490" s="6"/>
      <c r="L490" s="7">
        <f t="shared" si="16"/>
        <v>489</v>
      </c>
      <c r="M490" s="6" t="s">
        <v>71</v>
      </c>
      <c r="N490" s="7">
        <f t="shared" si="17"/>
        <v>489</v>
      </c>
      <c r="O490" s="6">
        <v>8</v>
      </c>
      <c r="P490" s="6" t="s">
        <v>72</v>
      </c>
      <c r="Q490" s="6" t="s">
        <v>2320</v>
      </c>
      <c r="R490" s="6" t="s">
        <v>2286</v>
      </c>
      <c r="S490" s="6" t="s">
        <v>2321</v>
      </c>
      <c r="T490" s="6" t="s">
        <v>2322</v>
      </c>
      <c r="U490" s="50"/>
      <c r="V490" s="6"/>
      <c r="W490" s="52"/>
      <c r="X490" s="6"/>
      <c r="Y490" s="6" t="s">
        <v>232</v>
      </c>
      <c r="Z490" s="8" t="s">
        <v>77</v>
      </c>
      <c r="AA490" s="6" t="s">
        <v>2323</v>
      </c>
      <c r="AB490" s="6" t="s">
        <v>79</v>
      </c>
      <c r="AC490" s="6" t="s">
        <v>80</v>
      </c>
      <c r="AD490" s="6" t="s">
        <v>81</v>
      </c>
      <c r="AE490" s="6"/>
      <c r="AF490" s="6"/>
      <c r="AG490" s="6" t="s">
        <v>629</v>
      </c>
      <c r="AH490" s="6"/>
      <c r="AI490" s="6"/>
      <c r="AJ490" s="6"/>
      <c r="AK490" s="1"/>
      <c r="AM490" s="1">
        <v>1</v>
      </c>
      <c r="AN490" s="1" t="e">
        <f>VLOOKUP(S490,'breaks 2014'!$C$19:$H$317,3,FALSE)</f>
        <v>#N/A</v>
      </c>
      <c r="AO490" s="1"/>
      <c r="AP490" s="1"/>
      <c r="AQ490" s="6" t="s">
        <v>2324</v>
      </c>
      <c r="AR490" s="6" t="s">
        <v>143</v>
      </c>
      <c r="AS490" s="6"/>
      <c r="AT490" s="6"/>
      <c r="AU490" s="6"/>
      <c r="AV490" s="6"/>
      <c r="AW490" s="6"/>
      <c r="AX490" s="6"/>
      <c r="AY490" s="6"/>
      <c r="AZ490" t="s">
        <v>2324</v>
      </c>
      <c r="BA490" t="s">
        <v>84</v>
      </c>
      <c r="BB490" t="s">
        <v>2200</v>
      </c>
      <c r="BC490" t="s">
        <v>2325</v>
      </c>
      <c r="BQ490" s="100"/>
    </row>
    <row r="491" spans="1:69" ht="11.25" customHeight="1" x14ac:dyDescent="0.2">
      <c r="A491" s="4" t="str">
        <f>LEFT(IndicatorsTable[[#This Row],[INDICATOR_CODE]],IF(ISERROR(FIND(".",IndicatorsTable[[#This Row],[INDICATOR_CODE]],6)),FIND(".",IndicatorsTable[[#This Row],[INDICATOR_CODE]]),FIND(".",IndicatorsTable[[#This Row],[INDICATOR_CODE]],6))-1)</f>
        <v>PA11</v>
      </c>
      <c r="B491" s="5" t="str">
        <f>RIGHT(IndicatorsTable[[#This Row],[INDICATOR_CODE]],LEN(IndicatorsTable[[#This Row],[INDICATOR_CODE]])-IF(ISERROR(FIND(".",IndicatorsTable[[#This Row],[INDICATOR_CODE]],6)),FIND(".",IndicatorsTable[[#This Row],[INDICATOR_CODE]]),FIND(".",IndicatorsTable[[#This Row],[INDICATOR_CODE]],6)))</f>
        <v>C12</v>
      </c>
      <c r="C491" s="5" t="str">
        <f>IF(LEFT(IndicatorsTable[[#This Row],[OS_NB_CODE]],1)="O","Overall",IF(LEFT(IndicatorsTable[[#This Row],[OS_NB_CODE]],1)="S","Subindicator",IF(IndicatorsTable[[#This Row],[IFMAIN]] ="Main","Main",IF(LEFT(IndicatorsTable[[#This Row],[OS_NB_CODE]],1)="C","Context",""))))</f>
        <v>Context</v>
      </c>
      <c r="D491" s="6" t="s">
        <v>89</v>
      </c>
      <c r="E491" s="6" t="str">
        <f>IF(IndicatorsTable[[#This Row],[OS_NB_CODE]]="O1",VLOOKUP(IndicatorsTable[[#This Row],[POLICY_CODE]],Table7[#All],2,FALSE),"")</f>
        <v/>
      </c>
      <c r="F491" s="6" t="str">
        <f>IF(IndicatorsTable[[#This Row],[OS_NB_CODE]]="O1",VLOOKUP(IndicatorsTable[[#This Row],[POLICY_CODE]],Table7[#All],3,FALSE),"")</f>
        <v/>
      </c>
      <c r="G491" s="6" t="s">
        <v>2326</v>
      </c>
      <c r="H491" s="6"/>
      <c r="I491" s="6" t="str">
        <f>IndicatorsTable[[#This Row],[INDICATOR_CODE]]&amp;"."&amp;IndicatorsTable[[#This Row],[SUBPOLICY_CODE]]</f>
        <v>PA11.C12.</v>
      </c>
      <c r="J491" s="6"/>
      <c r="K491" s="6"/>
      <c r="L491" s="7">
        <f t="shared" si="16"/>
        <v>490</v>
      </c>
      <c r="M491" s="6" t="s">
        <v>71</v>
      </c>
      <c r="N491" s="7">
        <f t="shared" si="17"/>
        <v>490</v>
      </c>
      <c r="O491" s="6">
        <v>8</v>
      </c>
      <c r="P491" s="6" t="s">
        <v>72</v>
      </c>
      <c r="Q491" s="6" t="s">
        <v>2327</v>
      </c>
      <c r="R491" s="6"/>
      <c r="S491" s="6" t="s">
        <v>2328</v>
      </c>
      <c r="T491" s="6" t="s">
        <v>2328</v>
      </c>
      <c r="U491" s="50"/>
      <c r="V491" s="6"/>
      <c r="W491" s="52"/>
      <c r="X491" s="6"/>
      <c r="Y491" s="6"/>
      <c r="Z491" s="8"/>
      <c r="AA491" s="6" t="s">
        <v>2329</v>
      </c>
      <c r="AB491" s="6"/>
      <c r="AC491" s="6"/>
      <c r="AD491" s="6"/>
      <c r="AE491" s="6"/>
      <c r="AF491" s="6"/>
      <c r="AG491" s="6" t="s">
        <v>2330</v>
      </c>
      <c r="AH491" s="6"/>
      <c r="AI491" s="6"/>
      <c r="AJ491" s="6"/>
      <c r="AK491" s="1"/>
      <c r="AL491"/>
      <c r="AM491" s="1">
        <v>1</v>
      </c>
      <c r="AN491" s="1" t="e">
        <f>VLOOKUP(S491,'breaks 2014'!$C$19:$H$317,3,FALSE)</f>
        <v>#N/A</v>
      </c>
      <c r="AO491" s="1"/>
      <c r="AP491" s="1"/>
      <c r="AQ491" s="6" t="s">
        <v>2331</v>
      </c>
      <c r="AR491" s="6" t="s">
        <v>143</v>
      </c>
      <c r="AS491" s="6" t="s">
        <v>2332</v>
      </c>
      <c r="AT491" s="6"/>
      <c r="AU491" s="6"/>
      <c r="AV491" s="6"/>
      <c r="AW491" s="6"/>
      <c r="AX491" s="6"/>
      <c r="AY491" s="6"/>
      <c r="BQ491" s="100"/>
    </row>
    <row r="492" spans="1:69" ht="11.25" customHeight="1" x14ac:dyDescent="0.2">
      <c r="A492" s="4" t="str">
        <f>LEFT(IndicatorsTable[[#This Row],[INDICATOR_CODE]],IF(ISERROR(FIND(".",IndicatorsTable[[#This Row],[INDICATOR_CODE]],6)),FIND(".",IndicatorsTable[[#This Row],[INDICATOR_CODE]]),FIND(".",IndicatorsTable[[#This Row],[INDICATOR_CODE]],6))-1)</f>
        <v>PA11</v>
      </c>
      <c r="B492" s="5" t="str">
        <f>RIGHT(IndicatorsTable[[#This Row],[INDICATOR_CODE]],LEN(IndicatorsTable[[#This Row],[INDICATOR_CODE]])-IF(ISERROR(FIND(".",IndicatorsTable[[#This Row],[INDICATOR_CODE]],6)),FIND(".",IndicatorsTable[[#This Row],[INDICATOR_CODE]]),FIND(".",IndicatorsTable[[#This Row],[INDICATOR_CODE]],6)))</f>
        <v>C13</v>
      </c>
      <c r="C492" s="5" t="str">
        <f>IF(LEFT(IndicatorsTable[[#This Row],[OS_NB_CODE]],1)="O","Overall",IF(LEFT(IndicatorsTable[[#This Row],[OS_NB_CODE]],1)="S","Subindicator",IF(IndicatorsTable[[#This Row],[IFMAIN]] ="Main","Main",IF(LEFT(IndicatorsTable[[#This Row],[OS_NB_CODE]],1)="C","Context",""))))</f>
        <v>Context</v>
      </c>
      <c r="D492" s="6" t="s">
        <v>89</v>
      </c>
      <c r="E492" s="6" t="str">
        <f>IF(IndicatorsTable[[#This Row],[OS_NB_CODE]]="O1",VLOOKUP(IndicatorsTable[[#This Row],[POLICY_CODE]],Table7[#All],2,FALSE),"")</f>
        <v/>
      </c>
      <c r="F492" s="6" t="str">
        <f>IF(IndicatorsTable[[#This Row],[OS_NB_CODE]]="O1",VLOOKUP(IndicatorsTable[[#This Row],[POLICY_CODE]],Table7[#All],3,FALSE),"")</f>
        <v/>
      </c>
      <c r="G492" s="6" t="s">
        <v>2333</v>
      </c>
      <c r="H492" s="6"/>
      <c r="I492" s="6" t="str">
        <f>IndicatorsTable[[#This Row],[INDICATOR_CODE]]&amp;"."&amp;IndicatorsTable[[#This Row],[SUBPOLICY_CODE]]</f>
        <v>PA11.C13.</v>
      </c>
      <c r="J492" s="6"/>
      <c r="K492" s="6"/>
      <c r="L492" s="7">
        <f t="shared" si="16"/>
        <v>491</v>
      </c>
      <c r="M492" s="6"/>
      <c r="N492" s="7">
        <f t="shared" si="17"/>
        <v>491</v>
      </c>
      <c r="O492" s="6">
        <v>8</v>
      </c>
      <c r="P492" s="6"/>
      <c r="Q492" s="6" t="s">
        <v>2334</v>
      </c>
      <c r="R492" s="6"/>
      <c r="S492" s="6"/>
      <c r="T492" s="6"/>
      <c r="U492" s="50"/>
      <c r="V492" s="6"/>
      <c r="W492" s="52"/>
      <c r="X492" s="6"/>
      <c r="Y492" s="6"/>
      <c r="Z492" s="8"/>
      <c r="AA492" s="6"/>
      <c r="AB492" s="6"/>
      <c r="AC492" s="6"/>
      <c r="AD492" s="6"/>
      <c r="AE492" s="6"/>
      <c r="AF492" s="6"/>
      <c r="AG492" s="6"/>
      <c r="AH492" s="6"/>
      <c r="AI492" s="6"/>
      <c r="AJ492" s="6"/>
      <c r="AK492" s="1"/>
      <c r="AL492"/>
      <c r="AM492" s="1">
        <v>1</v>
      </c>
      <c r="AN492" s="1" t="e">
        <f>VLOOKUP(S492,'breaks 2014'!$C$19:$H$317,3,FALSE)</f>
        <v>#N/A</v>
      </c>
      <c r="AO492" s="1"/>
      <c r="AP492" s="1"/>
      <c r="AQ492" s="6"/>
      <c r="AR492" s="6"/>
      <c r="AS492" s="6"/>
      <c r="AT492" s="6"/>
      <c r="AU492" s="6"/>
      <c r="AV492" s="6"/>
      <c r="AW492" s="6"/>
      <c r="AX492" s="6"/>
      <c r="AY492" s="6"/>
      <c r="BQ492" s="100"/>
    </row>
    <row r="493" spans="1:69" ht="11.25" customHeight="1" x14ac:dyDescent="0.2">
      <c r="A493" s="4" t="str">
        <f>LEFT(IndicatorsTable[[#This Row],[INDICATOR_CODE]],IF(ISERROR(FIND(".",IndicatorsTable[[#This Row],[INDICATOR_CODE]],6)),FIND(".",IndicatorsTable[[#This Row],[INDICATOR_CODE]]),FIND(".",IndicatorsTable[[#This Row],[INDICATOR_CODE]],6))-1)</f>
        <v>PA11a</v>
      </c>
      <c r="B493" s="5" t="str">
        <f>RIGHT(IndicatorsTable[[#This Row],[INDICATOR_CODE]],LEN(IndicatorsTable[[#This Row],[INDICATOR_CODE]])-IF(ISERROR(FIND(".",IndicatorsTable[[#This Row],[INDICATOR_CODE]],6)),FIND(".",IndicatorsTable[[#This Row],[INDICATOR_CODE]]),FIND(".",IndicatorsTable[[#This Row],[INDICATOR_CODE]],6)))</f>
        <v>O1</v>
      </c>
      <c r="C493" s="5" t="str">
        <f>IF(LEFT(IndicatorsTable[[#This Row],[OS_NB_CODE]],1)="O","Overall",IF(LEFT(IndicatorsTable[[#This Row],[OS_NB_CODE]],1)="S","Subindicator",IF(IndicatorsTable[[#This Row],[IFMAIN]] ="Main","Main",IF(LEFT(IndicatorsTable[[#This Row],[OS_NB_CODE]],1)="C","Context",""))))</f>
        <v>Overall</v>
      </c>
      <c r="D493" s="6" t="s">
        <v>89</v>
      </c>
      <c r="E493" s="6" t="str">
        <f>IF(IndicatorsTable[[#This Row],[OS_NB_CODE]]="O1",VLOOKUP(IndicatorsTable[[#This Row],[POLICY_CODE]],Table7[#All],2,FALSE),"")</f>
        <v>Preventing poverty and social exclusion through inclusive labour markets, adequate and sustainable social protection and high quality services</v>
      </c>
      <c r="F493" s="6" t="str">
        <f>IF(IndicatorsTable[[#This Row],[OS_NB_CODE]]="O1",VLOOKUP(IndicatorsTable[[#This Row],[POLICY_CODE]],Table7[#All],3,FALSE),"")</f>
        <v>Breaking the intergenerational transmission of poverty – tackling child poverty</v>
      </c>
      <c r="G493" s="6" t="s">
        <v>2335</v>
      </c>
      <c r="H493" s="6"/>
      <c r="I493" s="6" t="str">
        <f>IndicatorsTable[[#This Row],[INDICATOR_CODE]]&amp;"."&amp;IndicatorsTable[[#This Row],[SUBPOLICY_CODE]]</f>
        <v>PA11a.O1.</v>
      </c>
      <c r="J493" s="6" t="s">
        <v>2336</v>
      </c>
      <c r="K493" s="6" t="s">
        <v>70</v>
      </c>
      <c r="L493" s="7">
        <f t="shared" si="16"/>
        <v>492</v>
      </c>
      <c r="M493" s="6" t="s">
        <v>71</v>
      </c>
      <c r="N493" s="7">
        <f t="shared" si="17"/>
        <v>492</v>
      </c>
      <c r="O493" s="6">
        <v>9</v>
      </c>
      <c r="P493" s="6" t="s">
        <v>72</v>
      </c>
      <c r="Q493" s="6" t="s">
        <v>2337</v>
      </c>
      <c r="R493" s="6"/>
      <c r="S493" s="6" t="s">
        <v>2338</v>
      </c>
      <c r="T493" s="6" t="s">
        <v>2339</v>
      </c>
      <c r="U493" s="50" t="s">
        <v>2340</v>
      </c>
      <c r="V493" s="6"/>
      <c r="W493" s="52"/>
      <c r="X493" s="6"/>
      <c r="Y493" s="6" t="s">
        <v>232</v>
      </c>
      <c r="Z493" s="8"/>
      <c r="AA493" s="6" t="s">
        <v>2341</v>
      </c>
      <c r="AB493" s="6" t="s">
        <v>79</v>
      </c>
      <c r="AC493" s="6" t="s">
        <v>80</v>
      </c>
      <c r="AD493" s="6" t="s">
        <v>81</v>
      </c>
      <c r="AE493" s="6"/>
      <c r="AF493" s="6">
        <v>-3</v>
      </c>
      <c r="AG493" s="6" t="s">
        <v>629</v>
      </c>
      <c r="AH493" s="6"/>
      <c r="AI493" s="6"/>
      <c r="AJ493" s="6"/>
      <c r="AK493" s="1"/>
      <c r="AL493" t="s">
        <v>1121</v>
      </c>
      <c r="AM493" s="1">
        <v>1</v>
      </c>
      <c r="AN493" s="1" t="e">
        <f>VLOOKUP(S493,'breaks 2014'!$C$19:$H$317,3,FALSE)</f>
        <v>#N/A</v>
      </c>
      <c r="AO493" s="1"/>
      <c r="AP493" s="1"/>
      <c r="AQ493" s="6" t="s">
        <v>2114</v>
      </c>
      <c r="AR493" s="6" t="s">
        <v>84</v>
      </c>
      <c r="AS493" s="6" t="s">
        <v>85</v>
      </c>
      <c r="AT493" s="6" t="s">
        <v>121</v>
      </c>
      <c r="AU493" s="6" t="s">
        <v>2342</v>
      </c>
      <c r="AV493" s="6"/>
      <c r="AW493" s="6"/>
      <c r="AX493" s="6"/>
      <c r="AY493" s="6"/>
      <c r="BQ493" s="100"/>
    </row>
    <row r="494" spans="1:69" ht="11.25" customHeight="1" x14ac:dyDescent="0.2">
      <c r="A494" s="4" t="str">
        <f>LEFT(IndicatorsTable[[#This Row],[INDICATOR_CODE]],IF(ISERROR(FIND(".",IndicatorsTable[[#This Row],[INDICATOR_CODE]],6)),FIND(".",IndicatorsTable[[#This Row],[INDICATOR_CODE]]),FIND(".",IndicatorsTable[[#This Row],[INDICATOR_CODE]],6))-1)</f>
        <v>PA11a</v>
      </c>
      <c r="B494" s="5" t="str">
        <f>RIGHT(IndicatorsTable[[#This Row],[INDICATOR_CODE]],LEN(IndicatorsTable[[#This Row],[INDICATOR_CODE]])-IF(ISERROR(FIND(".",IndicatorsTable[[#This Row],[INDICATOR_CODE]],6)),FIND(".",IndicatorsTable[[#This Row],[INDICATOR_CODE]]),FIND(".",IndicatorsTable[[#This Row],[INDICATOR_CODE]],6)))</f>
        <v>S1</v>
      </c>
      <c r="C494" s="5" t="str">
        <f>IF(LEFT(IndicatorsTable[[#This Row],[OS_NB_CODE]],1)="O","Overall",IF(LEFT(IndicatorsTable[[#This Row],[OS_NB_CODE]],1)="S","Subindicator",IF(IndicatorsTable[[#This Row],[IFMAIN]] ="Main","Main",IF(LEFT(IndicatorsTable[[#This Row],[OS_NB_CODE]],1)="C","Context",""))))</f>
        <v>Subindicator</v>
      </c>
      <c r="D494" s="6" t="s">
        <v>89</v>
      </c>
      <c r="E494" s="6" t="str">
        <f>IF(IndicatorsTable[[#This Row],[OS_NB_CODE]]="O1",VLOOKUP(IndicatorsTable[[#This Row],[POLICY_CODE]],Table7[#All],2,FALSE),"")</f>
        <v/>
      </c>
      <c r="F494" s="6" t="str">
        <f>IF(IndicatorsTable[[#This Row],[OS_NB_CODE]]="O1",VLOOKUP(IndicatorsTable[[#This Row],[POLICY_CODE]],Table7[#All],3,FALSE),"")</f>
        <v/>
      </c>
      <c r="G494" s="6" t="s">
        <v>2343</v>
      </c>
      <c r="H494" s="6"/>
      <c r="I494" s="6" t="str">
        <f>IndicatorsTable[[#This Row],[INDICATOR_CODE]]&amp;"."&amp;IndicatorsTable[[#This Row],[SUBPOLICY_CODE]]</f>
        <v>PA11a.S1.</v>
      </c>
      <c r="J494" s="6"/>
      <c r="K494" s="6"/>
      <c r="L494" s="7">
        <f t="shared" si="16"/>
        <v>493</v>
      </c>
      <c r="M494" s="6" t="s">
        <v>71</v>
      </c>
      <c r="N494" s="7">
        <f t="shared" si="17"/>
        <v>493</v>
      </c>
      <c r="O494" s="6">
        <v>9</v>
      </c>
      <c r="P494" s="6" t="s">
        <v>72</v>
      </c>
      <c r="Q494" s="6" t="s">
        <v>2344</v>
      </c>
      <c r="R494" s="6"/>
      <c r="S494" s="6" t="s">
        <v>2345</v>
      </c>
      <c r="T494" s="6" t="s">
        <v>2346</v>
      </c>
      <c r="U494" s="50" t="s">
        <v>2347</v>
      </c>
      <c r="V494" s="6"/>
      <c r="W494" s="52"/>
      <c r="X494" s="6"/>
      <c r="Y494" s="6" t="s">
        <v>232</v>
      </c>
      <c r="Z494" s="8" t="s">
        <v>77</v>
      </c>
      <c r="AA494" s="6" t="s">
        <v>2341</v>
      </c>
      <c r="AB494" s="6" t="s">
        <v>79</v>
      </c>
      <c r="AC494" s="6" t="s">
        <v>80</v>
      </c>
      <c r="AD494" s="6" t="s">
        <v>81</v>
      </c>
      <c r="AE494" s="6"/>
      <c r="AF494" s="6">
        <v>-3</v>
      </c>
      <c r="AG494" s="6" t="s">
        <v>629</v>
      </c>
      <c r="AH494" s="6"/>
      <c r="AI494" s="6"/>
      <c r="AJ494" s="6"/>
      <c r="AK494" s="1"/>
      <c r="AL494" t="s">
        <v>1121</v>
      </c>
      <c r="AM494" s="1">
        <v>1</v>
      </c>
      <c r="AN494" s="1" t="e">
        <f>VLOOKUP(S494,'breaks 2014'!$C$19:$H$317,3,FALSE)</f>
        <v>#N/A</v>
      </c>
      <c r="AO494" s="1"/>
      <c r="AP494" s="1"/>
      <c r="AQ494" s="6" t="s">
        <v>2121</v>
      </c>
      <c r="AR494" s="6" t="s">
        <v>84</v>
      </c>
      <c r="AS494" s="6" t="s">
        <v>85</v>
      </c>
      <c r="AT494" s="6" t="s">
        <v>121</v>
      </c>
      <c r="AU494" s="6" t="s">
        <v>1123</v>
      </c>
      <c r="AV494" s="6" t="s">
        <v>2342</v>
      </c>
      <c r="AW494" s="6"/>
      <c r="AX494" s="6"/>
      <c r="AY494" s="6"/>
      <c r="BQ494" s="100"/>
    </row>
    <row r="495" spans="1:69" ht="11.25" customHeight="1" x14ac:dyDescent="0.2">
      <c r="A495" s="4" t="str">
        <f>LEFT(IndicatorsTable[[#This Row],[INDICATOR_CODE]],IF(ISERROR(FIND(".",IndicatorsTable[[#This Row],[INDICATOR_CODE]],6)),FIND(".",IndicatorsTable[[#This Row],[INDICATOR_CODE]]),FIND(".",IndicatorsTable[[#This Row],[INDICATOR_CODE]],6))-1)</f>
        <v>PA11a</v>
      </c>
      <c r="B495" s="5" t="str">
        <f>RIGHT(IndicatorsTable[[#This Row],[INDICATOR_CODE]],LEN(IndicatorsTable[[#This Row],[INDICATOR_CODE]])-IF(ISERROR(FIND(".",IndicatorsTable[[#This Row],[INDICATOR_CODE]],6)),FIND(".",IndicatorsTable[[#This Row],[INDICATOR_CODE]]),FIND(".",IndicatorsTable[[#This Row],[INDICATOR_CODE]],6)))</f>
        <v>S2</v>
      </c>
      <c r="C495" s="5" t="str">
        <f>IF(LEFT(IndicatorsTable[[#This Row],[OS_NB_CODE]],1)="O","Overall",IF(LEFT(IndicatorsTable[[#This Row],[OS_NB_CODE]],1)="S","Subindicator",IF(IndicatorsTable[[#This Row],[IFMAIN]] ="Main","Main",IF(LEFT(IndicatorsTable[[#This Row],[OS_NB_CODE]],1)="C","Context",""))))</f>
        <v>Subindicator</v>
      </c>
      <c r="D495" s="6" t="s">
        <v>89</v>
      </c>
      <c r="E495" s="6" t="str">
        <f>IF(IndicatorsTable[[#This Row],[OS_NB_CODE]]="O1",VLOOKUP(IndicatorsTable[[#This Row],[POLICY_CODE]],Table7[#All],2,FALSE),"")</f>
        <v/>
      </c>
      <c r="F495" s="6" t="str">
        <f>IF(IndicatorsTable[[#This Row],[OS_NB_CODE]]="O1",VLOOKUP(IndicatorsTable[[#This Row],[POLICY_CODE]],Table7[#All],3,FALSE),"")</f>
        <v/>
      </c>
      <c r="G495" s="6" t="s">
        <v>2348</v>
      </c>
      <c r="H495" s="6"/>
      <c r="I495" s="6" t="str">
        <f>IndicatorsTable[[#This Row],[INDICATOR_CODE]]&amp;"."&amp;IndicatorsTable[[#This Row],[SUBPOLICY_CODE]]</f>
        <v>PA11a.S2.</v>
      </c>
      <c r="J495" s="6"/>
      <c r="K495" s="6"/>
      <c r="L495" s="7">
        <f t="shared" si="16"/>
        <v>494</v>
      </c>
      <c r="M495" s="6" t="s">
        <v>71</v>
      </c>
      <c r="N495" s="7">
        <f t="shared" si="17"/>
        <v>494</v>
      </c>
      <c r="O495" s="6">
        <v>9</v>
      </c>
      <c r="P495" s="6" t="s">
        <v>72</v>
      </c>
      <c r="Q495" s="6" t="s">
        <v>3346</v>
      </c>
      <c r="R495" s="6"/>
      <c r="S495" s="6" t="s">
        <v>3347</v>
      </c>
      <c r="T495" s="6" t="s">
        <v>3348</v>
      </c>
      <c r="U495" s="50" t="s">
        <v>3364</v>
      </c>
      <c r="V495" s="6"/>
      <c r="W495" s="52"/>
      <c r="X495" s="6"/>
      <c r="Y495" s="6" t="s">
        <v>232</v>
      </c>
      <c r="Z495" s="8" t="s">
        <v>77</v>
      </c>
      <c r="AA495" s="6" t="s">
        <v>2341</v>
      </c>
      <c r="AB495" s="6" t="s">
        <v>79</v>
      </c>
      <c r="AC495" s="6" t="s">
        <v>80</v>
      </c>
      <c r="AD495" s="6" t="s">
        <v>81</v>
      </c>
      <c r="AE495" s="6"/>
      <c r="AF495" s="6">
        <v>-3</v>
      </c>
      <c r="AG495" s="6" t="s">
        <v>629</v>
      </c>
      <c r="AH495" s="6">
        <v>1</v>
      </c>
      <c r="AI495" s="6"/>
      <c r="AJ495" s="6"/>
      <c r="AK495" s="1"/>
      <c r="AM495" s="1">
        <v>1</v>
      </c>
      <c r="AN495" s="1" t="e">
        <f>VLOOKUP(S495,'breaks 2014'!$C$19:$H$317,3,FALSE)</f>
        <v>#N/A</v>
      </c>
      <c r="AO495" s="1"/>
      <c r="AP495" s="1"/>
      <c r="AQ495" s="105" t="s">
        <v>3287</v>
      </c>
      <c r="AR495" s="6" t="s">
        <v>84</v>
      </c>
      <c r="AS495" s="6" t="s">
        <v>85</v>
      </c>
      <c r="AT495" s="6" t="s">
        <v>121</v>
      </c>
      <c r="AU495" s="6" t="s">
        <v>2342</v>
      </c>
      <c r="AV495" s="6"/>
      <c r="AW495" s="6"/>
      <c r="AX495" s="6"/>
      <c r="AY495" s="6"/>
      <c r="BQ495" s="100"/>
    </row>
    <row r="496" spans="1:69" ht="11.25" customHeight="1" x14ac:dyDescent="0.2">
      <c r="A496" s="4" t="str">
        <f>LEFT(IndicatorsTable[[#This Row],[INDICATOR_CODE]],IF(ISERROR(FIND(".",IndicatorsTable[[#This Row],[INDICATOR_CODE]],6)),FIND(".",IndicatorsTable[[#This Row],[INDICATOR_CODE]]),FIND(".",IndicatorsTable[[#This Row],[INDICATOR_CODE]],6))-1)</f>
        <v>PA11a</v>
      </c>
      <c r="B496" s="5" t="str">
        <f>RIGHT(IndicatorsTable[[#This Row],[INDICATOR_CODE]],LEN(IndicatorsTable[[#This Row],[INDICATOR_CODE]])-IF(ISERROR(FIND(".",IndicatorsTable[[#This Row],[INDICATOR_CODE]],6)),FIND(".",IndicatorsTable[[#This Row],[INDICATOR_CODE]]),FIND(".",IndicatorsTable[[#This Row],[INDICATOR_CODE]],6)))</f>
        <v>S3</v>
      </c>
      <c r="C496" s="5" t="str">
        <f>IF(LEFT(IndicatorsTable[[#This Row],[OS_NB_CODE]],1)="O","Overall",IF(LEFT(IndicatorsTable[[#This Row],[OS_NB_CODE]],1)="S","Subindicator",IF(IndicatorsTable[[#This Row],[IFMAIN]] ="Main","Main",IF(LEFT(IndicatorsTable[[#This Row],[OS_NB_CODE]],1)="C","Context",""))))</f>
        <v>Subindicator</v>
      </c>
      <c r="D496" s="6" t="s">
        <v>89</v>
      </c>
      <c r="E496" s="6" t="str">
        <f>IF(IndicatorsTable[[#This Row],[OS_NB_CODE]]="O1",VLOOKUP(IndicatorsTable[[#This Row],[POLICY_CODE]],Table7[#All],2,FALSE),"")</f>
        <v/>
      </c>
      <c r="F496" s="6" t="str">
        <f>IF(IndicatorsTable[[#This Row],[OS_NB_CODE]]="O1",VLOOKUP(IndicatorsTable[[#This Row],[POLICY_CODE]],Table7[#All],3,FALSE),"")</f>
        <v/>
      </c>
      <c r="G496" s="6" t="s">
        <v>2349</v>
      </c>
      <c r="H496" s="6"/>
      <c r="I496" s="6" t="str">
        <f>IndicatorsTable[[#This Row],[INDICATOR_CODE]]&amp;"."&amp;IndicatorsTable[[#This Row],[SUBPOLICY_CODE]]</f>
        <v>PA11a.S3.</v>
      </c>
      <c r="J496" s="6"/>
      <c r="K496" s="6"/>
      <c r="L496" s="7">
        <f t="shared" si="16"/>
        <v>495</v>
      </c>
      <c r="M496" s="6" t="s">
        <v>71</v>
      </c>
      <c r="N496" s="7">
        <f t="shared" si="17"/>
        <v>495</v>
      </c>
      <c r="O496" s="6">
        <v>9</v>
      </c>
      <c r="P496" s="6" t="s">
        <v>72</v>
      </c>
      <c r="Q496" s="6" t="s">
        <v>2350</v>
      </c>
      <c r="R496" s="6" t="s">
        <v>2351</v>
      </c>
      <c r="S496" s="6" t="s">
        <v>2352</v>
      </c>
      <c r="T496" s="6" t="s">
        <v>3289</v>
      </c>
      <c r="U496" s="50" t="s">
        <v>3290</v>
      </c>
      <c r="V496" s="6"/>
      <c r="W496" s="52"/>
      <c r="X496" s="6"/>
      <c r="Y496" s="6" t="s">
        <v>232</v>
      </c>
      <c r="Z496" s="8" t="s">
        <v>77</v>
      </c>
      <c r="AA496" s="6" t="s">
        <v>2341</v>
      </c>
      <c r="AB496" s="6" t="s">
        <v>79</v>
      </c>
      <c r="AC496" s="6" t="s">
        <v>80</v>
      </c>
      <c r="AD496" s="6" t="s">
        <v>81</v>
      </c>
      <c r="AE496" s="6"/>
      <c r="AF496" s="6">
        <v>-3</v>
      </c>
      <c r="AG496" s="6" t="s">
        <v>629</v>
      </c>
      <c r="AH496" s="6"/>
      <c r="AI496" s="6"/>
      <c r="AJ496" s="6"/>
      <c r="AK496" s="1"/>
      <c r="AM496" s="1">
        <v>1</v>
      </c>
      <c r="AN496" s="1" t="e">
        <f>VLOOKUP(S496,'breaks 2014'!$C$19:$H$317,3,FALSE)</f>
        <v>#N/A</v>
      </c>
      <c r="AO496" s="1"/>
      <c r="AP496" s="1"/>
      <c r="AQ496" s="104" t="s">
        <v>3262</v>
      </c>
      <c r="AR496" s="6" t="s">
        <v>84</v>
      </c>
      <c r="AS496" s="6" t="s">
        <v>85</v>
      </c>
      <c r="AT496" s="6" t="s">
        <v>3302</v>
      </c>
      <c r="AU496" s="6" t="s">
        <v>2342</v>
      </c>
      <c r="AV496" s="6"/>
      <c r="AW496" s="6"/>
      <c r="AX496" s="6"/>
      <c r="AY496" s="6"/>
      <c r="BQ496" s="100"/>
    </row>
    <row r="497" spans="1:69" ht="11.25" customHeight="1" x14ac:dyDescent="0.2">
      <c r="A497" s="4" t="str">
        <f>LEFT(IndicatorsTable[[#This Row],[INDICATOR_CODE]],IF(ISERROR(FIND(".",IndicatorsTable[[#This Row],[INDICATOR_CODE]],6)),FIND(".",IndicatorsTable[[#This Row],[INDICATOR_CODE]]),FIND(".",IndicatorsTable[[#This Row],[INDICATOR_CODE]],6))-1)</f>
        <v>PA11a</v>
      </c>
      <c r="B497" s="5" t="str">
        <f>RIGHT(IndicatorsTable[[#This Row],[INDICATOR_CODE]],LEN(IndicatorsTable[[#This Row],[INDICATOR_CODE]])-IF(ISERROR(FIND(".",IndicatorsTable[[#This Row],[INDICATOR_CODE]],6)),FIND(".",IndicatorsTable[[#This Row],[INDICATOR_CODE]]),FIND(".",IndicatorsTable[[#This Row],[INDICATOR_CODE]],6)))</f>
        <v>S4</v>
      </c>
      <c r="C497" s="5" t="str">
        <f>IF(LEFT(IndicatorsTable[[#This Row],[OS_NB_CODE]],1)="O","Overall",IF(LEFT(IndicatorsTable[[#This Row],[OS_NB_CODE]],1)="S","Subindicator",IF(IndicatorsTable[[#This Row],[IFMAIN]] ="Main","Main",IF(LEFT(IndicatorsTable[[#This Row],[OS_NB_CODE]],1)="C","Context",""))))</f>
        <v>Subindicator</v>
      </c>
      <c r="D497" s="6" t="s">
        <v>774</v>
      </c>
      <c r="E497" s="6" t="str">
        <f>IF(IndicatorsTable[[#This Row],[OS_NB_CODE]]="O1",VLOOKUP(IndicatorsTable[[#This Row],[POLICY_CODE]],Table7[#All],2,FALSE),"")</f>
        <v/>
      </c>
      <c r="F497" s="6" t="str">
        <f>IF(IndicatorsTable[[#This Row],[OS_NB_CODE]]="O1",VLOOKUP(IndicatorsTable[[#This Row],[POLICY_CODE]],Table7[#All],3,FALSE),"")</f>
        <v/>
      </c>
      <c r="G497" s="6" t="s">
        <v>2355</v>
      </c>
      <c r="H497" s="6"/>
      <c r="I497" s="6" t="str">
        <f>IndicatorsTable[[#This Row],[INDICATOR_CODE]]&amp;"."&amp;IndicatorsTable[[#This Row],[SUBPOLICY_CODE]]</f>
        <v>PA11a.S4.</v>
      </c>
      <c r="J497" s="6"/>
      <c r="K497" s="6"/>
      <c r="L497" s="7">
        <f t="shared" si="16"/>
        <v>496</v>
      </c>
      <c r="M497" s="6" t="s">
        <v>71</v>
      </c>
      <c r="N497" s="7">
        <f t="shared" si="17"/>
        <v>496</v>
      </c>
      <c r="O497" s="6">
        <v>9</v>
      </c>
      <c r="P497" s="6" t="s">
        <v>72</v>
      </c>
      <c r="Q497" s="6" t="s">
        <v>2356</v>
      </c>
      <c r="R497" s="6"/>
      <c r="S497" s="6" t="s">
        <v>2357</v>
      </c>
      <c r="T497" s="6" t="s">
        <v>2358</v>
      </c>
      <c r="U497" s="50" t="s">
        <v>2356</v>
      </c>
      <c r="V497" s="6"/>
      <c r="W497" s="52"/>
      <c r="X497" s="6"/>
      <c r="Y497" s="6" t="s">
        <v>77</v>
      </c>
      <c r="Z497" s="8" t="s">
        <v>232</v>
      </c>
      <c r="AA497" s="6" t="s">
        <v>2359</v>
      </c>
      <c r="AB497" s="6" t="s">
        <v>79</v>
      </c>
      <c r="AC497" s="6" t="s">
        <v>80</v>
      </c>
      <c r="AD497" s="6" t="s">
        <v>81</v>
      </c>
      <c r="AE497" s="6"/>
      <c r="AF497" s="6">
        <v>-3</v>
      </c>
      <c r="AG497" s="6" t="s">
        <v>629</v>
      </c>
      <c r="AH497" s="6"/>
      <c r="AI497" s="6"/>
      <c r="AJ497" s="6" t="s">
        <v>2148</v>
      </c>
      <c r="AK497" s="1"/>
      <c r="AL497" t="s">
        <v>1121</v>
      </c>
      <c r="AM497" s="1">
        <v>1</v>
      </c>
      <c r="AN497" s="1" t="e">
        <f>VLOOKUP(S497,'breaks 2014'!$C$19:$H$317,3,FALSE)</f>
        <v>#N/A</v>
      </c>
      <c r="AO497" s="1"/>
      <c r="AP497" s="1"/>
      <c r="AQ497" s="6" t="s">
        <v>2360</v>
      </c>
      <c r="AR497" s="6" t="s">
        <v>143</v>
      </c>
      <c r="AS497" s="6"/>
      <c r="AT497" s="6"/>
      <c r="AU497" s="6"/>
      <c r="AV497" s="6"/>
      <c r="AW497" s="6"/>
      <c r="AX497" s="6"/>
      <c r="AY497" s="6"/>
      <c r="AZ497" t="s">
        <v>2360</v>
      </c>
      <c r="BA497" t="s">
        <v>84</v>
      </c>
      <c r="BB497" t="s">
        <v>2150</v>
      </c>
      <c r="BC497" t="s">
        <v>2361</v>
      </c>
      <c r="BD497" t="s">
        <v>2362</v>
      </c>
      <c r="BQ497" s="100"/>
    </row>
    <row r="498" spans="1:69" ht="11.25" customHeight="1" x14ac:dyDescent="0.2">
      <c r="A498" s="4" t="str">
        <f>LEFT(IndicatorsTable[[#This Row],[INDICATOR_CODE]],IF(ISERROR(FIND(".",IndicatorsTable[[#This Row],[INDICATOR_CODE]],6)),FIND(".",IndicatorsTable[[#This Row],[INDICATOR_CODE]]),FIND(".",IndicatorsTable[[#This Row],[INDICATOR_CODE]],6))-1)</f>
        <v>PA11a</v>
      </c>
      <c r="B498" s="5" t="str">
        <f>RIGHT(IndicatorsTable[[#This Row],[INDICATOR_CODE]],LEN(IndicatorsTable[[#This Row],[INDICATOR_CODE]])-IF(ISERROR(FIND(".",IndicatorsTable[[#This Row],[INDICATOR_CODE]],6)),FIND(".",IndicatorsTable[[#This Row],[INDICATOR_CODE]]),FIND(".",IndicatorsTable[[#This Row],[INDICATOR_CODE]],6)))</f>
        <v>S5</v>
      </c>
      <c r="C498" s="5" t="str">
        <f>IF(LEFT(IndicatorsTable[[#This Row],[OS_NB_CODE]],1)="O","Overall",IF(LEFT(IndicatorsTable[[#This Row],[OS_NB_CODE]],1)="S","Subindicator",IF(IndicatorsTable[[#This Row],[IFMAIN]] ="Main","Main",IF(LEFT(IndicatorsTable[[#This Row],[OS_NB_CODE]],1)="C","Context",""))))</f>
        <v>Subindicator</v>
      </c>
      <c r="D498" s="6" t="s">
        <v>774</v>
      </c>
      <c r="E498" s="6" t="str">
        <f>IF(IndicatorsTable[[#This Row],[OS_NB_CODE]]="O1",VLOOKUP(IndicatorsTable[[#This Row],[POLICY_CODE]],Table7[#All],2,FALSE),"")</f>
        <v/>
      </c>
      <c r="F498" s="6" t="str">
        <f>IF(IndicatorsTable[[#This Row],[OS_NB_CODE]]="O1",VLOOKUP(IndicatorsTable[[#This Row],[POLICY_CODE]],Table7[#All],3,FALSE),"")</f>
        <v/>
      </c>
      <c r="G498" s="6" t="s">
        <v>2363</v>
      </c>
      <c r="H498" s="6"/>
      <c r="I498" s="6" t="str">
        <f>IndicatorsTable[[#This Row],[INDICATOR_CODE]]&amp;"."&amp;IndicatorsTable[[#This Row],[SUBPOLICY_CODE]]</f>
        <v>PA11a.S5.</v>
      </c>
      <c r="J498" s="6"/>
      <c r="K498" s="6"/>
      <c r="L498" s="7">
        <f t="shared" si="16"/>
        <v>497</v>
      </c>
      <c r="M498" s="6" t="s">
        <v>71</v>
      </c>
      <c r="N498" s="7">
        <f t="shared" si="17"/>
        <v>497</v>
      </c>
      <c r="O498" s="6">
        <v>9</v>
      </c>
      <c r="P498" s="6" t="s">
        <v>72</v>
      </c>
      <c r="Q498" s="6" t="s">
        <v>2364</v>
      </c>
      <c r="R498" s="6"/>
      <c r="S498" s="6" t="s">
        <v>2365</v>
      </c>
      <c r="T498" s="6" t="s">
        <v>2366</v>
      </c>
      <c r="U498" s="50" t="s">
        <v>2356</v>
      </c>
      <c r="V498" s="6"/>
      <c r="W498" s="52"/>
      <c r="X498" s="6"/>
      <c r="Y498" s="6" t="s">
        <v>77</v>
      </c>
      <c r="Z498" s="8" t="s">
        <v>232</v>
      </c>
      <c r="AA498" s="6" t="s">
        <v>2359</v>
      </c>
      <c r="AB498" s="6" t="s">
        <v>79</v>
      </c>
      <c r="AC498" s="6" t="s">
        <v>80</v>
      </c>
      <c r="AD498" s="6" t="s">
        <v>81</v>
      </c>
      <c r="AE498" s="6"/>
      <c r="AF498" s="6">
        <v>-3</v>
      </c>
      <c r="AG498" s="6" t="s">
        <v>629</v>
      </c>
      <c r="AH498" s="6"/>
      <c r="AI498" s="6"/>
      <c r="AJ498" s="6" t="s">
        <v>2148</v>
      </c>
      <c r="AK498" s="1"/>
      <c r="AL498" t="s">
        <v>1121</v>
      </c>
      <c r="AM498" s="1">
        <v>1</v>
      </c>
      <c r="AN498" s="1" t="e">
        <f>VLOOKUP(S498,'breaks 2014'!$C$19:$H$317,3,FALSE)</f>
        <v>#N/A</v>
      </c>
      <c r="AO498" s="1"/>
      <c r="AP498" s="1"/>
      <c r="AQ498" s="6" t="s">
        <v>2367</v>
      </c>
      <c r="AR498" s="6" t="s">
        <v>143</v>
      </c>
      <c r="AS498" s="6"/>
      <c r="AT498" s="6"/>
      <c r="AU498" s="6"/>
      <c r="AV498" s="6"/>
      <c r="AW498" s="6"/>
      <c r="AX498" s="6"/>
      <c r="AY498" s="6"/>
      <c r="AZ498" t="s">
        <v>2367</v>
      </c>
      <c r="BA498" t="s">
        <v>84</v>
      </c>
      <c r="BB498" t="s">
        <v>2150</v>
      </c>
      <c r="BC498" t="s">
        <v>2368</v>
      </c>
      <c r="BD498" t="s">
        <v>2362</v>
      </c>
      <c r="BQ498" s="100"/>
    </row>
    <row r="499" spans="1:69" ht="11.25" customHeight="1" x14ac:dyDescent="0.2">
      <c r="A499" s="4" t="str">
        <f>LEFT(IndicatorsTable[[#This Row],[INDICATOR_CODE]],IF(ISERROR(FIND(".",IndicatorsTable[[#This Row],[INDICATOR_CODE]],6)),FIND(".",IndicatorsTable[[#This Row],[INDICATOR_CODE]]),FIND(".",IndicatorsTable[[#This Row],[INDICATOR_CODE]],6))-1)</f>
        <v>PA11a</v>
      </c>
      <c r="B499" s="5" t="str">
        <f>RIGHT(IndicatorsTable[[#This Row],[INDICATOR_CODE]],LEN(IndicatorsTable[[#This Row],[INDICATOR_CODE]])-IF(ISERROR(FIND(".",IndicatorsTable[[#This Row],[INDICATOR_CODE]],6)),FIND(".",IndicatorsTable[[#This Row],[INDICATOR_CODE]]),FIND(".",IndicatorsTable[[#This Row],[INDICATOR_CODE]],6)))</f>
        <v>S6</v>
      </c>
      <c r="C499" s="5" t="str">
        <f>IF(LEFT(IndicatorsTable[[#This Row],[OS_NB_CODE]],1)="O","Overall",IF(LEFT(IndicatorsTable[[#This Row],[OS_NB_CODE]],1)="S","Subindicator",IF(IndicatorsTable[[#This Row],[IFMAIN]] ="Main","Main",IF(LEFT(IndicatorsTable[[#This Row],[OS_NB_CODE]],1)="C","Context",""))))</f>
        <v>Subindicator</v>
      </c>
      <c r="D499" s="6" t="s">
        <v>89</v>
      </c>
      <c r="E499" s="6" t="str">
        <f>IF(IndicatorsTable[[#This Row],[OS_NB_CODE]]="O1",VLOOKUP(IndicatorsTable[[#This Row],[POLICY_CODE]],Table7[#All],2,FALSE),"")</f>
        <v/>
      </c>
      <c r="F499" s="6" t="str">
        <f>IF(IndicatorsTable[[#This Row],[OS_NB_CODE]]="O1",VLOOKUP(IndicatorsTable[[#This Row],[POLICY_CODE]],Table7[#All],3,FALSE),"")</f>
        <v/>
      </c>
      <c r="G499" s="6" t="s">
        <v>2369</v>
      </c>
      <c r="H499" s="6"/>
      <c r="I499" s="6" t="str">
        <f>IndicatorsTable[[#This Row],[INDICATOR_CODE]]&amp;"."&amp;IndicatorsTable[[#This Row],[SUBPOLICY_CODE]]</f>
        <v>PA11a.S6.</v>
      </c>
      <c r="J499" s="6"/>
      <c r="K499" s="6"/>
      <c r="L499" s="7">
        <f t="shared" si="16"/>
        <v>498</v>
      </c>
      <c r="M499" s="6" t="s">
        <v>71</v>
      </c>
      <c r="N499" s="7">
        <f t="shared" si="17"/>
        <v>498</v>
      </c>
      <c r="O499" s="6">
        <v>9</v>
      </c>
      <c r="P499" s="6" t="s">
        <v>72</v>
      </c>
      <c r="Q499" s="6" t="s">
        <v>2370</v>
      </c>
      <c r="R499" s="6" t="s">
        <v>2371</v>
      </c>
      <c r="S499" s="6" t="s">
        <v>2372</v>
      </c>
      <c r="T499" s="6" t="s">
        <v>2372</v>
      </c>
      <c r="U499" s="50"/>
      <c r="V499" s="6"/>
      <c r="W499" s="52"/>
      <c r="X499" s="6"/>
      <c r="Y499" s="6" t="s">
        <v>232</v>
      </c>
      <c r="Z499" s="8" t="s">
        <v>77</v>
      </c>
      <c r="AA499" s="6" t="s">
        <v>1177</v>
      </c>
      <c r="AB499" s="6" t="s">
        <v>79</v>
      </c>
      <c r="AC499" s="6" t="s">
        <v>80</v>
      </c>
      <c r="AD499" s="6" t="s">
        <v>81</v>
      </c>
      <c r="AE499" s="6"/>
      <c r="AF499" s="6">
        <v>-3</v>
      </c>
      <c r="AG499" s="6" t="s">
        <v>629</v>
      </c>
      <c r="AH499" s="6"/>
      <c r="AI499" s="6"/>
      <c r="AJ499" s="6" t="s">
        <v>2166</v>
      </c>
      <c r="AK499" s="1"/>
      <c r="AL499" t="s">
        <v>1121</v>
      </c>
      <c r="AM499" s="1">
        <v>1</v>
      </c>
      <c r="AN499" s="1" t="e">
        <f>VLOOKUP(S499,'breaks 2014'!$C$19:$H$317,3,FALSE)</f>
        <v>#N/A</v>
      </c>
      <c r="AO499" s="1"/>
      <c r="AP499" s="1"/>
      <c r="AQ499" s="6" t="s">
        <v>2172</v>
      </c>
      <c r="AR499" s="6" t="s">
        <v>84</v>
      </c>
      <c r="AS499" s="6" t="s">
        <v>85</v>
      </c>
      <c r="AT499" s="6" t="s">
        <v>2173</v>
      </c>
      <c r="AU499" s="6" t="s">
        <v>2342</v>
      </c>
      <c r="AV499" s="6"/>
      <c r="AW499" s="6"/>
      <c r="AX499" s="6"/>
      <c r="AY499" s="6"/>
      <c r="BQ499" s="100"/>
    </row>
    <row r="500" spans="1:69" ht="11.25" customHeight="1" x14ac:dyDescent="0.2">
      <c r="A500" s="4" t="str">
        <f>LEFT(IndicatorsTable[[#This Row],[INDICATOR_CODE]],IF(ISERROR(FIND(".",IndicatorsTable[[#This Row],[INDICATOR_CODE]],6)),FIND(".",IndicatorsTable[[#This Row],[INDICATOR_CODE]]),FIND(".",IndicatorsTable[[#This Row],[INDICATOR_CODE]],6))-1)</f>
        <v>PA11a</v>
      </c>
      <c r="B500" s="5" t="str">
        <f>RIGHT(IndicatorsTable[[#This Row],[INDICATOR_CODE]],LEN(IndicatorsTable[[#This Row],[INDICATOR_CODE]])-IF(ISERROR(FIND(".",IndicatorsTable[[#This Row],[INDICATOR_CODE]],6)),FIND(".",IndicatorsTable[[#This Row],[INDICATOR_CODE]]),FIND(".",IndicatorsTable[[#This Row],[INDICATOR_CODE]],6)))</f>
        <v>S7</v>
      </c>
      <c r="C500" s="5" t="str">
        <f>IF(LEFT(IndicatorsTable[[#This Row],[OS_NB_CODE]],1)="O","Overall",IF(LEFT(IndicatorsTable[[#This Row],[OS_NB_CODE]],1)="S","Subindicator",IF(IndicatorsTable[[#This Row],[IFMAIN]] ="Main","Main",IF(LEFT(IndicatorsTable[[#This Row],[OS_NB_CODE]],1)="C","Context",""))))</f>
        <v>Subindicator</v>
      </c>
      <c r="D500" s="6" t="s">
        <v>89</v>
      </c>
      <c r="E500" s="6" t="str">
        <f>IF(IndicatorsTable[[#This Row],[OS_NB_CODE]]="O1",VLOOKUP(IndicatorsTable[[#This Row],[POLICY_CODE]],Table7[#All],2,FALSE),"")</f>
        <v/>
      </c>
      <c r="F500" s="6" t="str">
        <f>IF(IndicatorsTable[[#This Row],[OS_NB_CODE]]="O1",VLOOKUP(IndicatorsTable[[#This Row],[POLICY_CODE]],Table7[#All],3,FALSE),"")</f>
        <v/>
      </c>
      <c r="G500" s="6" t="s">
        <v>2373</v>
      </c>
      <c r="H500" s="6"/>
      <c r="I500" s="6" t="str">
        <f>IndicatorsTable[[#This Row],[INDICATOR_CODE]]&amp;"."&amp;IndicatorsTable[[#This Row],[SUBPOLICY_CODE]]</f>
        <v>PA11a.S7.</v>
      </c>
      <c r="J500" s="6"/>
      <c r="K500" s="6"/>
      <c r="L500" s="7">
        <f t="shared" si="16"/>
        <v>499</v>
      </c>
      <c r="M500" s="6" t="s">
        <v>71</v>
      </c>
      <c r="N500" s="7">
        <f t="shared" si="17"/>
        <v>499</v>
      </c>
      <c r="O500" s="6">
        <v>9</v>
      </c>
      <c r="P500" s="6" t="s">
        <v>72</v>
      </c>
      <c r="Q500" s="6" t="s">
        <v>2374</v>
      </c>
      <c r="R500" s="6"/>
      <c r="S500" s="6" t="s">
        <v>2374</v>
      </c>
      <c r="T500" s="6" t="s">
        <v>2374</v>
      </c>
      <c r="U500" s="50"/>
      <c r="V500" s="6"/>
      <c r="W500" s="52"/>
      <c r="X500" s="6"/>
      <c r="Y500" s="6" t="s">
        <v>232</v>
      </c>
      <c r="Z500" s="8" t="s">
        <v>77</v>
      </c>
      <c r="AA500" s="6" t="s">
        <v>2113</v>
      </c>
      <c r="AB500" s="6" t="s">
        <v>79</v>
      </c>
      <c r="AC500" s="6" t="s">
        <v>80</v>
      </c>
      <c r="AD500" s="6" t="s">
        <v>81</v>
      </c>
      <c r="AE500" s="6"/>
      <c r="AF500" s="6">
        <v>-3</v>
      </c>
      <c r="AG500" s="6" t="s">
        <v>629</v>
      </c>
      <c r="AH500" s="6"/>
      <c r="AI500" s="6"/>
      <c r="AJ500" s="6"/>
      <c r="AK500" s="1"/>
      <c r="AL500" t="s">
        <v>1121</v>
      </c>
      <c r="AM500" s="1">
        <v>1</v>
      </c>
      <c r="AN500" s="1"/>
      <c r="AO500" s="1"/>
      <c r="AP500" s="1"/>
      <c r="AQ500" s="6" t="s">
        <v>2193</v>
      </c>
      <c r="AR500" s="6" t="s">
        <v>84</v>
      </c>
      <c r="AS500" s="6" t="s">
        <v>85</v>
      </c>
      <c r="AT500" s="6" t="s">
        <v>2194</v>
      </c>
      <c r="AU500" s="6" t="s">
        <v>121</v>
      </c>
      <c r="AV500" s="6" t="s">
        <v>2342</v>
      </c>
      <c r="AW500" s="6"/>
      <c r="AX500" s="6"/>
      <c r="AY500" s="6"/>
      <c r="BQ500" s="100"/>
    </row>
    <row r="501" spans="1:69" ht="11.25" customHeight="1" x14ac:dyDescent="0.2">
      <c r="A501" s="4" t="str">
        <f>LEFT(IndicatorsTable[[#This Row],[INDICATOR_CODE]],IF(ISERROR(FIND(".",IndicatorsTable[[#This Row],[INDICATOR_CODE]],6)),FIND(".",IndicatorsTable[[#This Row],[INDICATOR_CODE]]),FIND(".",IndicatorsTable[[#This Row],[INDICATOR_CODE]],6))-1)</f>
        <v>PA11a</v>
      </c>
      <c r="B501" s="5" t="str">
        <f>RIGHT(IndicatorsTable[[#This Row],[INDICATOR_CODE]],LEN(IndicatorsTable[[#This Row],[INDICATOR_CODE]])-IF(ISERROR(FIND(".",IndicatorsTable[[#This Row],[INDICATOR_CODE]],6)),FIND(".",IndicatorsTable[[#This Row],[INDICATOR_CODE]]),FIND(".",IndicatorsTable[[#This Row],[INDICATOR_CODE]],6)))</f>
        <v>S8</v>
      </c>
      <c r="C501" s="5" t="str">
        <f>IF(LEFT(IndicatorsTable[[#This Row],[OS_NB_CODE]],1)="O","Overall",IF(LEFT(IndicatorsTable[[#This Row],[OS_NB_CODE]],1)="S","Subindicator",IF(IndicatorsTable[[#This Row],[IFMAIN]] ="Main","Main",IF(LEFT(IndicatorsTable[[#This Row],[OS_NB_CODE]],1)="C","Context",""))))</f>
        <v>Subindicator</v>
      </c>
      <c r="D501" s="6" t="s">
        <v>89</v>
      </c>
      <c r="E501" s="6" t="str">
        <f>IF(IndicatorsTable[[#This Row],[OS_NB_CODE]]="O1",VLOOKUP(IndicatorsTable[[#This Row],[POLICY_CODE]],Table7[#All],2,FALSE),"")</f>
        <v/>
      </c>
      <c r="F501" s="6" t="str">
        <f>IF(IndicatorsTable[[#This Row],[OS_NB_CODE]]="O1",VLOOKUP(IndicatorsTable[[#This Row],[POLICY_CODE]],Table7[#All],3,FALSE),"")</f>
        <v/>
      </c>
      <c r="G501" s="6" t="s">
        <v>2375</v>
      </c>
      <c r="H501" s="6"/>
      <c r="I501" s="6" t="str">
        <f>IndicatorsTable[[#This Row],[INDICATOR_CODE]]&amp;"."&amp;IndicatorsTable[[#This Row],[SUBPOLICY_CODE]]</f>
        <v>PA11a.S8.</v>
      </c>
      <c r="J501" s="6"/>
      <c r="K501" s="6"/>
      <c r="L501" s="7">
        <f t="shared" si="16"/>
        <v>500</v>
      </c>
      <c r="M501" s="6" t="s">
        <v>71</v>
      </c>
      <c r="N501" s="7">
        <f t="shared" si="17"/>
        <v>500</v>
      </c>
      <c r="O501" s="6">
        <v>9</v>
      </c>
      <c r="P501" s="6" t="s">
        <v>72</v>
      </c>
      <c r="Q501" s="6" t="s">
        <v>2376</v>
      </c>
      <c r="R501" s="6" t="s">
        <v>2377</v>
      </c>
      <c r="S501" s="6" t="s">
        <v>2376</v>
      </c>
      <c r="T501" s="6" t="s">
        <v>2376</v>
      </c>
      <c r="U501" s="50"/>
      <c r="V501" s="6"/>
      <c r="W501" s="52"/>
      <c r="X501" s="6"/>
      <c r="Y501" s="6" t="s">
        <v>232</v>
      </c>
      <c r="Z501" s="8" t="s">
        <v>77</v>
      </c>
      <c r="AA501" s="6" t="s">
        <v>2341</v>
      </c>
      <c r="AB501" s="6" t="s">
        <v>79</v>
      </c>
      <c r="AC501" s="6" t="s">
        <v>80</v>
      </c>
      <c r="AD501" s="6" t="s">
        <v>81</v>
      </c>
      <c r="AE501" s="6"/>
      <c r="AF501" s="6">
        <v>-3</v>
      </c>
      <c r="AG501" s="6" t="s">
        <v>629</v>
      </c>
      <c r="AH501" s="6"/>
      <c r="AI501" s="6"/>
      <c r="AJ501" s="6"/>
      <c r="AK501" s="1"/>
      <c r="AM501" s="1">
        <v>1</v>
      </c>
      <c r="AN501" s="1" t="e">
        <f>VLOOKUP(S501,'breaks 2014'!$C$19:$H$317,3,FALSE)</f>
        <v>#N/A</v>
      </c>
      <c r="AO501" s="1"/>
      <c r="AP501" s="1"/>
      <c r="AQ501" s="6" t="s">
        <v>2378</v>
      </c>
      <c r="AR501" s="6" t="s">
        <v>143</v>
      </c>
      <c r="AS501" s="6"/>
      <c r="AT501" s="6"/>
      <c r="AU501" s="6"/>
      <c r="AV501" s="6"/>
      <c r="AW501" s="6"/>
      <c r="AX501" s="6"/>
      <c r="AY501" s="6"/>
      <c r="AZ501" t="s">
        <v>2378</v>
      </c>
      <c r="BA501" t="s">
        <v>84</v>
      </c>
      <c r="BB501" t="s">
        <v>2200</v>
      </c>
      <c r="BC501" t="s">
        <v>2379</v>
      </c>
      <c r="BQ501" s="100"/>
    </row>
    <row r="502" spans="1:69" ht="11.25" customHeight="1" x14ac:dyDescent="0.2">
      <c r="A502" s="4" t="str">
        <f>LEFT(IndicatorsTable[[#This Row],[INDICATOR_CODE]],IF(ISERROR(FIND(".",IndicatorsTable[[#This Row],[INDICATOR_CODE]],6)),FIND(".",IndicatorsTable[[#This Row],[INDICATOR_CODE]]),FIND(".",IndicatorsTable[[#This Row],[INDICATOR_CODE]],6))-1)</f>
        <v>PA11a</v>
      </c>
      <c r="B502" s="5" t="str">
        <f>RIGHT(IndicatorsTable[[#This Row],[INDICATOR_CODE]],LEN(IndicatorsTable[[#This Row],[INDICATOR_CODE]])-IF(ISERROR(FIND(".",IndicatorsTable[[#This Row],[INDICATOR_CODE]],6)),FIND(".",IndicatorsTable[[#This Row],[INDICATOR_CODE]]),FIND(".",IndicatorsTable[[#This Row],[INDICATOR_CODE]],6)))</f>
        <v>S9</v>
      </c>
      <c r="C502" s="5" t="str">
        <f>IF(LEFT(IndicatorsTable[[#This Row],[OS_NB_CODE]],1)="O","Overall",IF(LEFT(IndicatorsTable[[#This Row],[OS_NB_CODE]],1)="S","Subindicator",IF(IndicatorsTable[[#This Row],[IFMAIN]] ="Main","Main",IF(LEFT(IndicatorsTable[[#This Row],[OS_NB_CODE]],1)="C","Context",""))))</f>
        <v>Subindicator</v>
      </c>
      <c r="D502" s="6" t="s">
        <v>89</v>
      </c>
      <c r="E502" s="6" t="str">
        <f>IF(IndicatorsTable[[#This Row],[OS_NB_CODE]]="O1",VLOOKUP(IndicatorsTable[[#This Row],[POLICY_CODE]],Table7[#All],2,FALSE),"")</f>
        <v/>
      </c>
      <c r="F502" s="6" t="str">
        <f>IF(IndicatorsTable[[#This Row],[OS_NB_CODE]]="O1",VLOOKUP(IndicatorsTable[[#This Row],[POLICY_CODE]],Table7[#All],3,FALSE),"")</f>
        <v/>
      </c>
      <c r="G502" s="6" t="s">
        <v>2380</v>
      </c>
      <c r="H502" s="6"/>
      <c r="I502" s="6" t="str">
        <f>IndicatorsTable[[#This Row],[INDICATOR_CODE]]&amp;"."&amp;IndicatorsTable[[#This Row],[SUBPOLICY_CODE]]</f>
        <v>PA11a.S9.</v>
      </c>
      <c r="J502" s="6"/>
      <c r="K502" s="6"/>
      <c r="L502" s="7">
        <f t="shared" si="16"/>
        <v>501</v>
      </c>
      <c r="M502" s="6" t="s">
        <v>71</v>
      </c>
      <c r="N502" s="7">
        <f t="shared" si="17"/>
        <v>501</v>
      </c>
      <c r="O502" s="6">
        <v>9</v>
      </c>
      <c r="P502" s="6" t="s">
        <v>72</v>
      </c>
      <c r="Q502" s="6" t="s">
        <v>2381</v>
      </c>
      <c r="R502" s="6"/>
      <c r="S502" s="6" t="s">
        <v>2382</v>
      </c>
      <c r="T502" s="6" t="s">
        <v>2382</v>
      </c>
      <c r="U502" s="50"/>
      <c r="V502" s="6"/>
      <c r="W502" s="52"/>
      <c r="X502" s="6"/>
      <c r="Y502" s="6" t="s">
        <v>232</v>
      </c>
      <c r="Z502" s="8" t="s">
        <v>77</v>
      </c>
      <c r="AA502" s="6" t="s">
        <v>2341</v>
      </c>
      <c r="AB502" s="6" t="s">
        <v>79</v>
      </c>
      <c r="AC502" s="6" t="s">
        <v>80</v>
      </c>
      <c r="AD502" s="6" t="s">
        <v>81</v>
      </c>
      <c r="AE502" s="6"/>
      <c r="AF502" s="6">
        <v>-3</v>
      </c>
      <c r="AG502" s="6" t="s">
        <v>629</v>
      </c>
      <c r="AH502" s="6"/>
      <c r="AI502" s="6"/>
      <c r="AJ502" s="6"/>
      <c r="AK502" s="1"/>
      <c r="AL502" t="s">
        <v>1121</v>
      </c>
      <c r="AM502" s="1">
        <v>1</v>
      </c>
      <c r="AN502" s="1" t="e">
        <f>VLOOKUP(S502,'breaks 2014'!$C$19:$H$317,3,FALSE)</f>
        <v>#N/A</v>
      </c>
      <c r="AO502" s="1"/>
      <c r="AP502" s="1"/>
      <c r="AQ502" s="6" t="s">
        <v>2383</v>
      </c>
      <c r="AR502" s="6" t="s">
        <v>143</v>
      </c>
      <c r="AS502" s="6"/>
      <c r="AT502" s="6"/>
      <c r="AU502" s="6"/>
      <c r="AV502" s="6"/>
      <c r="AW502" s="6"/>
      <c r="AX502" s="6"/>
      <c r="AY502" s="6"/>
      <c r="AZ502" t="s">
        <v>2383</v>
      </c>
      <c r="BA502" t="s">
        <v>84</v>
      </c>
      <c r="BB502" t="s">
        <v>2384</v>
      </c>
      <c r="BC502" t="s">
        <v>2385</v>
      </c>
      <c r="BD502" t="s">
        <v>2386</v>
      </c>
      <c r="BE502" t="s">
        <v>2387</v>
      </c>
      <c r="BF502" t="s">
        <v>2388</v>
      </c>
      <c r="BQ502" s="100"/>
    </row>
    <row r="503" spans="1:69" ht="11.25" customHeight="1" x14ac:dyDescent="0.2">
      <c r="A503" s="4" t="str">
        <f>LEFT(IndicatorsTable[[#This Row],[INDICATOR_CODE]],IF(ISERROR(FIND(".",IndicatorsTable[[#This Row],[INDICATOR_CODE]],6)),FIND(".",IndicatorsTable[[#This Row],[INDICATOR_CODE]]),FIND(".",IndicatorsTable[[#This Row],[INDICATOR_CODE]],6))-1)</f>
        <v>PA11a</v>
      </c>
      <c r="B503" s="5" t="str">
        <f>RIGHT(IndicatorsTable[[#This Row],[INDICATOR_CODE]],LEN(IndicatorsTable[[#This Row],[INDICATOR_CODE]])-IF(ISERROR(FIND(".",IndicatorsTable[[#This Row],[INDICATOR_CODE]],6)),FIND(".",IndicatorsTable[[#This Row],[INDICATOR_CODE]]),FIND(".",IndicatorsTable[[#This Row],[INDICATOR_CODE]],6)))</f>
        <v>S10</v>
      </c>
      <c r="C503" s="5" t="str">
        <f>IF(LEFT(IndicatorsTable[[#This Row],[OS_NB_CODE]],1)="O","Overall",IF(LEFT(IndicatorsTable[[#This Row],[OS_NB_CODE]],1)="S","Subindicator",IF(IndicatorsTable[[#This Row],[IFMAIN]] ="Main","Main",IF(LEFT(IndicatorsTable[[#This Row],[OS_NB_CODE]],1)="C","Context",""))))</f>
        <v>Subindicator</v>
      </c>
      <c r="D503" s="6" t="s">
        <v>89</v>
      </c>
      <c r="E503" s="6" t="str">
        <f>IF(IndicatorsTable[[#This Row],[OS_NB_CODE]]="O1",VLOOKUP(IndicatorsTable[[#This Row],[POLICY_CODE]],Table7[#All],2,FALSE),"")</f>
        <v/>
      </c>
      <c r="F503" s="6" t="str">
        <f>IF(IndicatorsTable[[#This Row],[OS_NB_CODE]]="O1",VLOOKUP(IndicatorsTable[[#This Row],[POLICY_CODE]],Table7[#All],3,FALSE),"")</f>
        <v/>
      </c>
      <c r="G503" s="6" t="s">
        <v>2389</v>
      </c>
      <c r="H503" s="6"/>
      <c r="I503" s="6" t="str">
        <f>IndicatorsTable[[#This Row],[INDICATOR_CODE]]&amp;"."&amp;IndicatorsTable[[#This Row],[SUBPOLICY_CODE]]</f>
        <v>PA11a.S10.</v>
      </c>
      <c r="J503" s="6"/>
      <c r="K503" s="6"/>
      <c r="L503" s="7">
        <f t="shared" si="16"/>
        <v>502</v>
      </c>
      <c r="M503" s="6" t="s">
        <v>71</v>
      </c>
      <c r="N503" s="7">
        <f t="shared" si="17"/>
        <v>502</v>
      </c>
      <c r="O503" s="6">
        <v>9</v>
      </c>
      <c r="P503" s="6" t="s">
        <v>72</v>
      </c>
      <c r="Q503" s="6" t="s">
        <v>2390</v>
      </c>
      <c r="R503" s="6"/>
      <c r="S503" s="6" t="s">
        <v>2391</v>
      </c>
      <c r="T503" s="6" t="s">
        <v>2391</v>
      </c>
      <c r="U503" s="50"/>
      <c r="V503" s="6"/>
      <c r="W503" s="52"/>
      <c r="X503" s="6"/>
      <c r="Y503" s="6" t="s">
        <v>232</v>
      </c>
      <c r="Z503" s="8" t="s">
        <v>77</v>
      </c>
      <c r="AA503" s="6" t="s">
        <v>2341</v>
      </c>
      <c r="AB503" s="6" t="s">
        <v>79</v>
      </c>
      <c r="AC503" s="6" t="s">
        <v>80</v>
      </c>
      <c r="AD503" s="6" t="s">
        <v>81</v>
      </c>
      <c r="AE503" s="6"/>
      <c r="AF503" s="6">
        <v>-3</v>
      </c>
      <c r="AG503" s="6" t="s">
        <v>629</v>
      </c>
      <c r="AH503" s="6"/>
      <c r="AI503" s="6"/>
      <c r="AJ503" s="6"/>
      <c r="AK503" s="1"/>
      <c r="AL503" t="s">
        <v>1121</v>
      </c>
      <c r="AM503" s="1">
        <v>1</v>
      </c>
      <c r="AN503" s="1" t="e">
        <f>VLOOKUP(S503,'breaks 2014'!$C$19:$H$317,3,FALSE)</f>
        <v>#N/A</v>
      </c>
      <c r="AO503" s="1"/>
      <c r="AP503" s="1"/>
      <c r="AQ503" s="6" t="s">
        <v>2392</v>
      </c>
      <c r="AR503" s="6" t="s">
        <v>143</v>
      </c>
      <c r="AS503" s="6"/>
      <c r="AT503" s="6"/>
      <c r="AU503" s="6"/>
      <c r="AV503" s="6"/>
      <c r="AW503" s="6"/>
      <c r="AX503" s="6"/>
      <c r="AY503" s="6"/>
      <c r="AZ503" t="s">
        <v>2392</v>
      </c>
      <c r="BA503" t="s">
        <v>84</v>
      </c>
      <c r="BB503" t="s">
        <v>2384</v>
      </c>
      <c r="BC503" t="s">
        <v>2393</v>
      </c>
      <c r="BD503" t="s">
        <v>2394</v>
      </c>
      <c r="BE503" t="s">
        <v>2395</v>
      </c>
      <c r="BF503" t="s">
        <v>2396</v>
      </c>
      <c r="BQ503" s="100"/>
    </row>
    <row r="504" spans="1:69" ht="11.25" customHeight="1" x14ac:dyDescent="0.2">
      <c r="A504" s="4" t="str">
        <f>LEFT(IndicatorsTable[[#This Row],[INDICATOR_CODE]],IF(ISERROR(FIND(".",IndicatorsTable[[#This Row],[INDICATOR_CODE]],6)),FIND(".",IndicatorsTable[[#This Row],[INDICATOR_CODE]]),FIND(".",IndicatorsTable[[#This Row],[INDICATOR_CODE]],6))-1)</f>
        <v>PA11a</v>
      </c>
      <c r="B504" s="5" t="str">
        <f>RIGHT(IndicatorsTable[[#This Row],[INDICATOR_CODE]],LEN(IndicatorsTable[[#This Row],[INDICATOR_CODE]])-IF(ISERROR(FIND(".",IndicatorsTable[[#This Row],[INDICATOR_CODE]],6)),FIND(".",IndicatorsTable[[#This Row],[INDICATOR_CODE]]),FIND(".",IndicatorsTable[[#This Row],[INDICATOR_CODE]],6)))</f>
        <v>C1</v>
      </c>
      <c r="C504" s="5" t="str">
        <f>IF(LEFT(IndicatorsTable[[#This Row],[OS_NB_CODE]],1)="O","Overall",IF(LEFT(IndicatorsTable[[#This Row],[OS_NB_CODE]],1)="S","Subindicator",IF(IndicatorsTable[[#This Row],[IFMAIN]] ="Main","Main",IF(LEFT(IndicatorsTable[[#This Row],[OS_NB_CODE]],1)="C","Context",""))))</f>
        <v>Context</v>
      </c>
      <c r="D504" s="6" t="s">
        <v>89</v>
      </c>
      <c r="E504" s="6" t="str">
        <f>IF(IndicatorsTable[[#This Row],[OS_NB_CODE]]="O1",VLOOKUP(IndicatorsTable[[#This Row],[POLICY_CODE]],Table7[#All],2,FALSE),"")</f>
        <v/>
      </c>
      <c r="F504" s="6" t="str">
        <f>IF(IndicatorsTable[[#This Row],[OS_NB_CODE]]="O1",VLOOKUP(IndicatorsTable[[#This Row],[POLICY_CODE]],Table7[#All],3,FALSE),"")</f>
        <v/>
      </c>
      <c r="G504" s="6" t="s">
        <v>2397</v>
      </c>
      <c r="H504" s="6" t="s">
        <v>2398</v>
      </c>
      <c r="I504" s="6" t="str">
        <f>IndicatorsTable[[#This Row],[INDICATOR_CODE]]&amp;"."&amp;IndicatorsTable[[#This Row],[SUBPOLICY_CODE]]</f>
        <v>PA11a.C1.ATWORK</v>
      </c>
      <c r="J504" s="6"/>
      <c r="K504" s="6"/>
      <c r="L504" s="7">
        <f t="shared" si="16"/>
        <v>503</v>
      </c>
      <c r="M504" s="6" t="s">
        <v>71</v>
      </c>
      <c r="N504" s="7">
        <f t="shared" si="17"/>
        <v>503</v>
      </c>
      <c r="O504" s="6">
        <v>9</v>
      </c>
      <c r="P504" s="6" t="s">
        <v>72</v>
      </c>
      <c r="Q504" s="6" t="s">
        <v>2399</v>
      </c>
      <c r="R504" s="6"/>
      <c r="S504" s="6" t="s">
        <v>2400</v>
      </c>
      <c r="T504" s="6" t="s">
        <v>2400</v>
      </c>
      <c r="U504" s="50"/>
      <c r="V504" s="6"/>
      <c r="W504" s="52"/>
      <c r="X504" s="6"/>
      <c r="Y504" s="6" t="s">
        <v>232</v>
      </c>
      <c r="Z504" s="8" t="s">
        <v>77</v>
      </c>
      <c r="AA504" s="6" t="s">
        <v>2341</v>
      </c>
      <c r="AB504" s="6" t="s">
        <v>79</v>
      </c>
      <c r="AC504" s="6" t="s">
        <v>80</v>
      </c>
      <c r="AD504" s="6" t="s">
        <v>81</v>
      </c>
      <c r="AE504" s="6"/>
      <c r="AF504" s="6"/>
      <c r="AG504" s="6" t="s">
        <v>629</v>
      </c>
      <c r="AH504" s="6"/>
      <c r="AI504" s="6"/>
      <c r="AJ504" s="6"/>
      <c r="AK504" s="1"/>
      <c r="AL504" t="s">
        <v>1121</v>
      </c>
      <c r="AM504" s="1">
        <v>1</v>
      </c>
      <c r="AN504" s="1" t="e">
        <f>VLOOKUP(S504,'breaks 2014'!$C$19:$H$317,3,FALSE)</f>
        <v>#N/A</v>
      </c>
      <c r="AO504" s="1"/>
      <c r="AP504" s="1"/>
      <c r="AQ504" s="6" t="s">
        <v>2163</v>
      </c>
      <c r="AR504" s="6" t="s">
        <v>84</v>
      </c>
      <c r="AS504" s="6" t="s">
        <v>85</v>
      </c>
      <c r="AT504" s="6" t="s">
        <v>2401</v>
      </c>
      <c r="AU504" s="6" t="s">
        <v>1123</v>
      </c>
      <c r="AV504" s="6" t="s">
        <v>2342</v>
      </c>
      <c r="AW504" s="6" t="s">
        <v>2165</v>
      </c>
      <c r="AX504" s="6"/>
      <c r="AY504" s="6"/>
      <c r="BQ504" s="100"/>
    </row>
    <row r="505" spans="1:69" s="1" customFormat="1" ht="11.25" customHeight="1" x14ac:dyDescent="0.2">
      <c r="A505" s="4" t="str">
        <f>LEFT(IndicatorsTable[[#This Row],[INDICATOR_CODE]],IF(ISERROR(FIND(".",IndicatorsTable[[#This Row],[INDICATOR_CODE]],6)),FIND(".",IndicatorsTable[[#This Row],[INDICATOR_CODE]]),FIND(".",IndicatorsTable[[#This Row],[INDICATOR_CODE]],6))-1)</f>
        <v>PA11a</v>
      </c>
      <c r="B505" s="5" t="str">
        <f>RIGHT(IndicatorsTable[[#This Row],[INDICATOR_CODE]],LEN(IndicatorsTable[[#This Row],[INDICATOR_CODE]])-IF(ISERROR(FIND(".",IndicatorsTable[[#This Row],[INDICATOR_CODE]],6)),FIND(".",IndicatorsTable[[#This Row],[INDICATOR_CODE]]),FIND(".",IndicatorsTable[[#This Row],[INDICATOR_CODE]],6)))</f>
        <v>C1</v>
      </c>
      <c r="C505" s="5" t="str">
        <f>IF(LEFT(IndicatorsTable[[#This Row],[OS_NB_CODE]],1)="O","Overall",IF(LEFT(IndicatorsTable[[#This Row],[OS_NB_CODE]],1)="S","Subindicator",IF(IndicatorsTable[[#This Row],[IFMAIN]] ="Main","Main",IF(LEFT(IndicatorsTable[[#This Row],[OS_NB_CODE]],1)="C","Context",""))))</f>
        <v>Context</v>
      </c>
      <c r="D505" s="6" t="s">
        <v>89</v>
      </c>
      <c r="E505" s="6" t="str">
        <f>IF(IndicatorsTable[[#This Row],[OS_NB_CODE]]="O1",VLOOKUP(IndicatorsTable[[#This Row],[POLICY_CODE]],Table7[#All],2,FALSE),"")</f>
        <v/>
      </c>
      <c r="F505" s="6" t="str">
        <f>IF(IndicatorsTable[[#This Row],[OS_NB_CODE]]="O1",VLOOKUP(IndicatorsTable[[#This Row],[POLICY_CODE]],Table7[#All],3,FALSE),"")</f>
        <v/>
      </c>
      <c r="G505" s="6" t="s">
        <v>2397</v>
      </c>
      <c r="H505" s="6" t="s">
        <v>2402</v>
      </c>
      <c r="I505" s="6" t="str">
        <f>IndicatorsTable[[#This Row],[INDICATOR_CODE]]&amp;"."&amp;IndicatorsTable[[#This Row],[SUBPOLICY_CODE]]</f>
        <v>PA11a.C1.NOTWORK</v>
      </c>
      <c r="J505" s="6"/>
      <c r="K505" s="6"/>
      <c r="L505" s="7">
        <f t="shared" si="16"/>
        <v>504</v>
      </c>
      <c r="M505" s="6" t="s">
        <v>71</v>
      </c>
      <c r="N505" s="7">
        <f t="shared" si="17"/>
        <v>504</v>
      </c>
      <c r="O505" s="6">
        <v>9</v>
      </c>
      <c r="P505" s="6" t="s">
        <v>72</v>
      </c>
      <c r="Q505" s="6" t="s">
        <v>2403</v>
      </c>
      <c r="R505" s="6"/>
      <c r="S505" s="6" t="s">
        <v>2404</v>
      </c>
      <c r="T505" s="6" t="s">
        <v>2405</v>
      </c>
      <c r="U505" s="47"/>
      <c r="V505" s="6"/>
      <c r="W505" s="52"/>
      <c r="X505" s="6"/>
      <c r="Y505" s="6" t="s">
        <v>232</v>
      </c>
      <c r="Z505" s="8" t="s">
        <v>77</v>
      </c>
      <c r="AA505" s="6" t="s">
        <v>2341</v>
      </c>
      <c r="AB505" s="6" t="s">
        <v>79</v>
      </c>
      <c r="AC505" s="6" t="s">
        <v>80</v>
      </c>
      <c r="AD505" s="6" t="s">
        <v>81</v>
      </c>
      <c r="AE505" s="6"/>
      <c r="AF505" s="6"/>
      <c r="AG505" s="6" t="s">
        <v>629</v>
      </c>
      <c r="AH505" s="6"/>
      <c r="AI505" s="6"/>
      <c r="AJ505" s="6"/>
      <c r="AL505" s="1" t="s">
        <v>1121</v>
      </c>
      <c r="AM505" s="1">
        <v>1</v>
      </c>
      <c r="AN505" s="1" t="e">
        <f>VLOOKUP(S505,'breaks 2014'!$C$19:$H$317,3,FALSE)</f>
        <v>#N/A</v>
      </c>
      <c r="AQ505" s="6" t="s">
        <v>2163</v>
      </c>
      <c r="AR505" s="6" t="s">
        <v>84</v>
      </c>
      <c r="AS505" s="6" t="s">
        <v>85</v>
      </c>
      <c r="AT505" s="6" t="s">
        <v>2164</v>
      </c>
      <c r="AU505" s="6" t="s">
        <v>1123</v>
      </c>
      <c r="AV505" s="6" t="s">
        <v>2342</v>
      </c>
      <c r="AW505" s="6" t="s">
        <v>2165</v>
      </c>
      <c r="AX505" s="6"/>
      <c r="AY505" s="6"/>
      <c r="AZ505"/>
      <c r="BA505"/>
      <c r="BB505"/>
      <c r="BC505"/>
      <c r="BD505"/>
      <c r="BE505"/>
      <c r="BF505"/>
      <c r="BG505"/>
      <c r="BH505"/>
      <c r="BI505"/>
      <c r="BJ505"/>
      <c r="BK505"/>
      <c r="BL505"/>
      <c r="BM505"/>
      <c r="BN505"/>
      <c r="BO505"/>
      <c r="BP505"/>
      <c r="BQ505" s="100"/>
    </row>
    <row r="506" spans="1:69" ht="11.25" customHeight="1" x14ac:dyDescent="0.2">
      <c r="A506" s="4" t="str">
        <f>LEFT(IndicatorsTable[[#This Row],[INDICATOR_CODE]],IF(ISERROR(FIND(".",IndicatorsTable[[#This Row],[INDICATOR_CODE]],6)),FIND(".",IndicatorsTable[[#This Row],[INDICATOR_CODE]]),FIND(".",IndicatorsTable[[#This Row],[INDICATOR_CODE]],6))-1)</f>
        <v>PA11a</v>
      </c>
      <c r="B506" s="5" t="str">
        <f>RIGHT(IndicatorsTable[[#This Row],[INDICATOR_CODE]],LEN(IndicatorsTable[[#This Row],[INDICATOR_CODE]])-IF(ISERROR(FIND(".",IndicatorsTable[[#This Row],[INDICATOR_CODE]],6)),FIND(".",IndicatorsTable[[#This Row],[INDICATOR_CODE]]),FIND(".",IndicatorsTable[[#This Row],[INDICATOR_CODE]],6)))</f>
        <v>C2</v>
      </c>
      <c r="C506" s="5" t="str">
        <f>IF(LEFT(IndicatorsTable[[#This Row],[OS_NB_CODE]],1)="O","Overall",IF(LEFT(IndicatorsTable[[#This Row],[OS_NB_CODE]],1)="S","Subindicator",IF(IndicatorsTable[[#This Row],[IFMAIN]] ="Main","Main",IF(LEFT(IndicatorsTable[[#This Row],[OS_NB_CODE]],1)="C","Context",""))))</f>
        <v>Context</v>
      </c>
      <c r="D506" s="6" t="s">
        <v>774</v>
      </c>
      <c r="E506" s="6" t="str">
        <f>IF(IndicatorsTable[[#This Row],[OS_NB_CODE]]="O1",VLOOKUP(IndicatorsTable[[#This Row],[POLICY_CODE]],Table7[#All],2,FALSE),"")</f>
        <v/>
      </c>
      <c r="F506" s="6" t="str">
        <f>IF(IndicatorsTable[[#This Row],[OS_NB_CODE]]="O1",VLOOKUP(IndicatorsTable[[#This Row],[POLICY_CODE]],Table7[#All],3,FALSE),"")</f>
        <v/>
      </c>
      <c r="G506" s="6" t="s">
        <v>2406</v>
      </c>
      <c r="H506" s="6">
        <v>1</v>
      </c>
      <c r="I506" s="6" t="str">
        <f>IndicatorsTable[[#This Row],[INDICATOR_CODE]]&amp;"."&amp;IndicatorsTable[[#This Row],[SUBPOLICY_CODE]]</f>
        <v>PA11a.C2.1</v>
      </c>
      <c r="J506" s="6"/>
      <c r="K506" s="6"/>
      <c r="L506" s="7">
        <f t="shared" si="16"/>
        <v>505</v>
      </c>
      <c r="M506" s="6" t="s">
        <v>71</v>
      </c>
      <c r="N506" s="7">
        <f t="shared" si="17"/>
        <v>505</v>
      </c>
      <c r="O506" s="6">
        <v>9</v>
      </c>
      <c r="P506" s="6" t="s">
        <v>72</v>
      </c>
      <c r="Q506" s="6" t="s">
        <v>2407</v>
      </c>
      <c r="R506" s="6"/>
      <c r="S506" s="6" t="s">
        <v>2407</v>
      </c>
      <c r="T506" s="6" t="s">
        <v>2407</v>
      </c>
      <c r="U506" s="50"/>
      <c r="V506" s="6"/>
      <c r="W506" s="52"/>
      <c r="X506" s="6"/>
      <c r="Y506" s="6" t="s">
        <v>77</v>
      </c>
      <c r="Z506" s="8" t="s">
        <v>232</v>
      </c>
      <c r="AA506" s="6" t="s">
        <v>2408</v>
      </c>
      <c r="AB506" s="6" t="s">
        <v>79</v>
      </c>
      <c r="AC506" s="6" t="s">
        <v>80</v>
      </c>
      <c r="AD506" s="6" t="s">
        <v>81</v>
      </c>
      <c r="AE506" s="6"/>
      <c r="AF506" s="6"/>
      <c r="AG506" s="6" t="s">
        <v>629</v>
      </c>
      <c r="AH506" s="6"/>
      <c r="AI506" s="6"/>
      <c r="AJ506" s="6"/>
      <c r="AK506" s="1"/>
      <c r="AM506" s="1">
        <v>1</v>
      </c>
      <c r="AN506" s="1" t="e">
        <f>VLOOKUP(S506,'breaks 2014'!$C$19:$H$317,3,FALSE)</f>
        <v>#N/A</v>
      </c>
      <c r="AO506" s="1"/>
      <c r="AP506" s="1"/>
      <c r="AQ506" s="6" t="s">
        <v>1286</v>
      </c>
      <c r="AR506" s="6" t="s">
        <v>84</v>
      </c>
      <c r="AS506" s="6" t="s">
        <v>1301</v>
      </c>
      <c r="AT506" s="6" t="s">
        <v>1288</v>
      </c>
      <c r="AU506" s="6"/>
      <c r="AV506" s="6"/>
      <c r="AW506" s="6"/>
      <c r="AX506" s="6"/>
      <c r="AY506" s="6"/>
      <c r="BQ506" s="100"/>
    </row>
    <row r="507" spans="1:69" ht="11.25" customHeight="1" x14ac:dyDescent="0.2">
      <c r="A507" s="4" t="str">
        <f>LEFT(IndicatorsTable[[#This Row],[INDICATOR_CODE]],IF(ISERROR(FIND(".",IndicatorsTable[[#This Row],[INDICATOR_CODE]],6)),FIND(".",IndicatorsTable[[#This Row],[INDICATOR_CODE]]),FIND(".",IndicatorsTable[[#This Row],[INDICATOR_CODE]],6))-1)</f>
        <v>PA11a</v>
      </c>
      <c r="B507" s="5" t="str">
        <f>RIGHT(IndicatorsTable[[#This Row],[INDICATOR_CODE]],LEN(IndicatorsTable[[#This Row],[INDICATOR_CODE]])-IF(ISERROR(FIND(".",IndicatorsTable[[#This Row],[INDICATOR_CODE]],6)),FIND(".",IndicatorsTable[[#This Row],[INDICATOR_CODE]]),FIND(".",IndicatorsTable[[#This Row],[INDICATOR_CODE]],6)))</f>
        <v>C2</v>
      </c>
      <c r="C507" s="5" t="str">
        <f>IF(LEFT(IndicatorsTable[[#This Row],[OS_NB_CODE]],1)="O","Overall",IF(LEFT(IndicatorsTable[[#This Row],[OS_NB_CODE]],1)="S","Subindicator",IF(IndicatorsTable[[#This Row],[IFMAIN]] ="Main","Main",IF(LEFT(IndicatorsTable[[#This Row],[OS_NB_CODE]],1)="C","Context",""))))</f>
        <v>Context</v>
      </c>
      <c r="D507" s="6" t="s">
        <v>774</v>
      </c>
      <c r="E507" s="6" t="str">
        <f>IF(IndicatorsTable[[#This Row],[OS_NB_CODE]]="O1",VLOOKUP(IndicatorsTable[[#This Row],[POLICY_CODE]],Table7[#All],2,FALSE),"")</f>
        <v/>
      </c>
      <c r="F507" s="6" t="str">
        <f>IF(IndicatorsTable[[#This Row],[OS_NB_CODE]]="O1",VLOOKUP(IndicatorsTable[[#This Row],[POLICY_CODE]],Table7[#All],3,FALSE),"")</f>
        <v/>
      </c>
      <c r="G507" s="6" t="s">
        <v>2406</v>
      </c>
      <c r="H507" s="6">
        <v>2</v>
      </c>
      <c r="I507" s="6" t="str">
        <f>IndicatorsTable[[#This Row],[INDICATOR_CODE]]&amp;"."&amp;IndicatorsTable[[#This Row],[SUBPOLICY_CODE]]</f>
        <v>PA11a.C2.2</v>
      </c>
      <c r="J507" s="6"/>
      <c r="K507" s="6"/>
      <c r="L507" s="7">
        <f t="shared" si="16"/>
        <v>506</v>
      </c>
      <c r="M507" s="6" t="s">
        <v>71</v>
      </c>
      <c r="N507" s="7">
        <f t="shared" si="17"/>
        <v>506</v>
      </c>
      <c r="O507" s="6">
        <v>9</v>
      </c>
      <c r="P507" s="6" t="s">
        <v>72</v>
      </c>
      <c r="Q507" s="6" t="s">
        <v>2409</v>
      </c>
      <c r="R507" s="6"/>
      <c r="S507" s="6" t="s">
        <v>2409</v>
      </c>
      <c r="T507" s="6" t="s">
        <v>2409</v>
      </c>
      <c r="U507" s="50"/>
      <c r="V507" s="6"/>
      <c r="W507" s="52"/>
      <c r="X507" s="6"/>
      <c r="Y507" s="6" t="s">
        <v>77</v>
      </c>
      <c r="Z507" s="8" t="s">
        <v>232</v>
      </c>
      <c r="AA507" s="6" t="s">
        <v>2408</v>
      </c>
      <c r="AB507" s="6" t="s">
        <v>79</v>
      </c>
      <c r="AC507" s="6" t="s">
        <v>80</v>
      </c>
      <c r="AD507" s="6" t="s">
        <v>81</v>
      </c>
      <c r="AE507" s="6"/>
      <c r="AF507" s="6"/>
      <c r="AG507" s="6" t="s">
        <v>629</v>
      </c>
      <c r="AH507" s="6"/>
      <c r="AI507" s="6"/>
      <c r="AJ507" s="6"/>
      <c r="AK507" s="1"/>
      <c r="AM507" s="1">
        <v>1</v>
      </c>
      <c r="AN507" s="1" t="e">
        <f>VLOOKUP(S507,'breaks 2014'!$C$19:$H$317,3,FALSE)</f>
        <v>#N/A</v>
      </c>
      <c r="AO507" s="1"/>
      <c r="AP507" s="1"/>
      <c r="AQ507" s="6" t="s">
        <v>1286</v>
      </c>
      <c r="AR507" s="6" t="s">
        <v>84</v>
      </c>
      <c r="AS507" s="6" t="s">
        <v>1301</v>
      </c>
      <c r="AT507" s="6" t="s">
        <v>1292</v>
      </c>
      <c r="AU507" s="6"/>
      <c r="AV507" s="6"/>
      <c r="AW507" s="6"/>
      <c r="AX507" s="6"/>
      <c r="AY507" s="6"/>
      <c r="BQ507" s="100"/>
    </row>
    <row r="508" spans="1:69" ht="11.25" customHeight="1" x14ac:dyDescent="0.2">
      <c r="A508" s="4" t="str">
        <f>LEFT(IndicatorsTable[[#This Row],[INDICATOR_CODE]],IF(ISERROR(FIND(".",IndicatorsTable[[#This Row],[INDICATOR_CODE]],6)),FIND(".",IndicatorsTable[[#This Row],[INDICATOR_CODE]]),FIND(".",IndicatorsTable[[#This Row],[INDICATOR_CODE]],6))-1)</f>
        <v>PA11a</v>
      </c>
      <c r="B508" s="5" t="str">
        <f>RIGHT(IndicatorsTable[[#This Row],[INDICATOR_CODE]],LEN(IndicatorsTable[[#This Row],[INDICATOR_CODE]])-IF(ISERROR(FIND(".",IndicatorsTable[[#This Row],[INDICATOR_CODE]],6)),FIND(".",IndicatorsTable[[#This Row],[INDICATOR_CODE]]),FIND(".",IndicatorsTable[[#This Row],[INDICATOR_CODE]],6)))</f>
        <v>C2</v>
      </c>
      <c r="C508" s="5" t="str">
        <f>IF(LEFT(IndicatorsTable[[#This Row],[OS_NB_CODE]],1)="O","Overall",IF(LEFT(IndicatorsTable[[#This Row],[OS_NB_CODE]],1)="S","Subindicator",IF(IndicatorsTable[[#This Row],[IFMAIN]] ="Main","Main",IF(LEFT(IndicatorsTable[[#This Row],[OS_NB_CODE]],1)="C","Context",""))))</f>
        <v>Context</v>
      </c>
      <c r="D508" s="6" t="s">
        <v>774</v>
      </c>
      <c r="E508" s="6" t="str">
        <f>IF(IndicatorsTable[[#This Row],[OS_NB_CODE]]="O1",VLOOKUP(IndicatorsTable[[#This Row],[POLICY_CODE]],Table7[#All],2,FALSE),"")</f>
        <v/>
      </c>
      <c r="F508" s="6" t="str">
        <f>IF(IndicatorsTable[[#This Row],[OS_NB_CODE]]="O1",VLOOKUP(IndicatorsTable[[#This Row],[POLICY_CODE]],Table7[#All],3,FALSE),"")</f>
        <v/>
      </c>
      <c r="G508" s="6" t="s">
        <v>2406</v>
      </c>
      <c r="H508" s="6">
        <v>3</v>
      </c>
      <c r="I508" s="6" t="str">
        <f>IndicatorsTable[[#This Row],[INDICATOR_CODE]]&amp;"."&amp;IndicatorsTable[[#This Row],[SUBPOLICY_CODE]]</f>
        <v>PA11a.C2.3</v>
      </c>
      <c r="J508" s="6"/>
      <c r="K508" s="6"/>
      <c r="L508" s="7">
        <f t="shared" si="16"/>
        <v>507</v>
      </c>
      <c r="M508" s="6" t="s">
        <v>71</v>
      </c>
      <c r="N508" s="7">
        <f t="shared" si="17"/>
        <v>507</v>
      </c>
      <c r="O508" s="6">
        <v>9</v>
      </c>
      <c r="P508" s="6" t="s">
        <v>72</v>
      </c>
      <c r="Q508" s="6" t="s">
        <v>2410</v>
      </c>
      <c r="R508" s="6"/>
      <c r="S508" s="6" t="s">
        <v>2410</v>
      </c>
      <c r="T508" s="6" t="s">
        <v>2410</v>
      </c>
      <c r="U508" s="50"/>
      <c r="V508" s="6"/>
      <c r="W508" s="52"/>
      <c r="X508" s="6"/>
      <c r="Y508" s="6" t="s">
        <v>77</v>
      </c>
      <c r="Z508" s="8" t="s">
        <v>232</v>
      </c>
      <c r="AA508" s="6" t="s">
        <v>2411</v>
      </c>
      <c r="AB508" s="6" t="s">
        <v>79</v>
      </c>
      <c r="AC508" s="6" t="s">
        <v>80</v>
      </c>
      <c r="AD508" s="6" t="s">
        <v>81</v>
      </c>
      <c r="AE508" s="6"/>
      <c r="AF508" s="6"/>
      <c r="AG508" s="6" t="s">
        <v>629</v>
      </c>
      <c r="AH508" s="6"/>
      <c r="AI508" s="6"/>
      <c r="AJ508" s="6"/>
      <c r="AK508" s="1"/>
      <c r="AM508" s="1">
        <v>1</v>
      </c>
      <c r="AN508" s="1" t="e">
        <f>VLOOKUP(S508,'breaks 2014'!$C$19:$H$317,3,FALSE)</f>
        <v>#N/A</v>
      </c>
      <c r="AO508" s="1"/>
      <c r="AP508" s="1"/>
      <c r="AQ508" s="6" t="s">
        <v>1286</v>
      </c>
      <c r="AR508" s="6" t="s">
        <v>84</v>
      </c>
      <c r="AS508" s="6" t="s">
        <v>1287</v>
      </c>
      <c r="AT508" s="6" t="s">
        <v>1288</v>
      </c>
      <c r="AU508" s="6"/>
      <c r="AV508" s="6"/>
      <c r="AW508" s="6"/>
      <c r="AX508" s="6"/>
      <c r="AY508" s="6"/>
      <c r="BQ508" s="100"/>
    </row>
    <row r="509" spans="1:69" ht="11.25" customHeight="1" x14ac:dyDescent="0.2">
      <c r="A509" s="4" t="str">
        <f>LEFT(IndicatorsTable[[#This Row],[INDICATOR_CODE]],IF(ISERROR(FIND(".",IndicatorsTable[[#This Row],[INDICATOR_CODE]],6)),FIND(".",IndicatorsTable[[#This Row],[INDICATOR_CODE]]),FIND(".",IndicatorsTable[[#This Row],[INDICATOR_CODE]],6))-1)</f>
        <v>PA11a</v>
      </c>
      <c r="B509" s="5" t="str">
        <f>RIGHT(IndicatorsTable[[#This Row],[INDICATOR_CODE]],LEN(IndicatorsTable[[#This Row],[INDICATOR_CODE]])-IF(ISERROR(FIND(".",IndicatorsTable[[#This Row],[INDICATOR_CODE]],6)),FIND(".",IndicatorsTable[[#This Row],[INDICATOR_CODE]]),FIND(".",IndicatorsTable[[#This Row],[INDICATOR_CODE]],6)))</f>
        <v>C2</v>
      </c>
      <c r="C509" s="5" t="str">
        <f>IF(LEFT(IndicatorsTable[[#This Row],[OS_NB_CODE]],1)="O","Overall",IF(LEFT(IndicatorsTable[[#This Row],[OS_NB_CODE]],1)="S","Subindicator",IF(IndicatorsTable[[#This Row],[IFMAIN]] ="Main","Main",IF(LEFT(IndicatorsTable[[#This Row],[OS_NB_CODE]],1)="C","Context",""))))</f>
        <v>Context</v>
      </c>
      <c r="D509" s="6" t="s">
        <v>774</v>
      </c>
      <c r="E509" s="6" t="str">
        <f>IF(IndicatorsTable[[#This Row],[OS_NB_CODE]]="O1",VLOOKUP(IndicatorsTable[[#This Row],[POLICY_CODE]],Table7[#All],2,FALSE),"")</f>
        <v/>
      </c>
      <c r="F509" s="6" t="str">
        <f>IF(IndicatorsTable[[#This Row],[OS_NB_CODE]]="O1",VLOOKUP(IndicatorsTable[[#This Row],[POLICY_CODE]],Table7[#All],3,FALSE),"")</f>
        <v/>
      </c>
      <c r="G509" s="6" t="s">
        <v>2406</v>
      </c>
      <c r="H509" s="6">
        <v>4</v>
      </c>
      <c r="I509" s="6" t="str">
        <f>IndicatorsTable[[#This Row],[INDICATOR_CODE]]&amp;"."&amp;IndicatorsTable[[#This Row],[SUBPOLICY_CODE]]</f>
        <v>PA11a.C2.4</v>
      </c>
      <c r="J509" s="6"/>
      <c r="K509" s="6"/>
      <c r="L509" s="7">
        <f t="shared" si="16"/>
        <v>508</v>
      </c>
      <c r="M509" s="6" t="s">
        <v>71</v>
      </c>
      <c r="N509" s="7">
        <f t="shared" si="17"/>
        <v>508</v>
      </c>
      <c r="O509" s="6">
        <v>9</v>
      </c>
      <c r="P509" s="6" t="s">
        <v>72</v>
      </c>
      <c r="Q509" s="6" t="s">
        <v>2412</v>
      </c>
      <c r="R509" s="6"/>
      <c r="S509" s="6" t="s">
        <v>2412</v>
      </c>
      <c r="T509" s="6" t="s">
        <v>2412</v>
      </c>
      <c r="U509" s="50"/>
      <c r="V509" s="6"/>
      <c r="W509" s="52"/>
      <c r="X509" s="6"/>
      <c r="Y509" s="6" t="s">
        <v>77</v>
      </c>
      <c r="Z509" s="8" t="s">
        <v>232</v>
      </c>
      <c r="AA509" s="6" t="s">
        <v>2411</v>
      </c>
      <c r="AB509" s="6" t="s">
        <v>79</v>
      </c>
      <c r="AC509" s="6" t="s">
        <v>80</v>
      </c>
      <c r="AD509" s="6" t="s">
        <v>81</v>
      </c>
      <c r="AE509" s="6"/>
      <c r="AF509" s="6"/>
      <c r="AG509" s="6" t="s">
        <v>629</v>
      </c>
      <c r="AH509" s="6"/>
      <c r="AI509" s="6"/>
      <c r="AJ509" s="6"/>
      <c r="AK509" s="1"/>
      <c r="AM509" s="1">
        <v>1</v>
      </c>
      <c r="AN509" s="1" t="e">
        <f>VLOOKUP(S509,'breaks 2014'!$C$19:$H$317,3,FALSE)</f>
        <v>#N/A</v>
      </c>
      <c r="AO509" s="1"/>
      <c r="AP509" s="1"/>
      <c r="AQ509" s="6" t="s">
        <v>1286</v>
      </c>
      <c r="AR509" s="6" t="s">
        <v>84</v>
      </c>
      <c r="AS509" s="6" t="s">
        <v>1287</v>
      </c>
      <c r="AT509" s="6" t="s">
        <v>1292</v>
      </c>
      <c r="AU509" s="6"/>
      <c r="AV509" s="6"/>
      <c r="AW509" s="6"/>
      <c r="AX509" s="6"/>
      <c r="AY509" s="6"/>
      <c r="BQ509" s="100"/>
    </row>
    <row r="510" spans="1:69" ht="11.25" customHeight="1" x14ac:dyDescent="0.2">
      <c r="A510" s="4" t="str">
        <f>LEFT(IndicatorsTable[[#This Row],[INDICATOR_CODE]],IF(ISERROR(FIND(".",IndicatorsTable[[#This Row],[INDICATOR_CODE]],6)),FIND(".",IndicatorsTable[[#This Row],[INDICATOR_CODE]]),FIND(".",IndicatorsTable[[#This Row],[INDICATOR_CODE]],6))-1)</f>
        <v>PA11a</v>
      </c>
      <c r="B510" s="5" t="str">
        <f>RIGHT(IndicatorsTable[[#This Row],[INDICATOR_CODE]],LEN(IndicatorsTable[[#This Row],[INDICATOR_CODE]])-IF(ISERROR(FIND(".",IndicatorsTable[[#This Row],[INDICATOR_CODE]],6)),FIND(".",IndicatorsTable[[#This Row],[INDICATOR_CODE]]),FIND(".",IndicatorsTable[[#This Row],[INDICATOR_CODE]],6)))</f>
        <v>C2</v>
      </c>
      <c r="C510" s="5" t="str">
        <f>IF(LEFT(IndicatorsTable[[#This Row],[OS_NB_CODE]],1)="O","Overall",IF(LEFT(IndicatorsTable[[#This Row],[OS_NB_CODE]],1)="S","Subindicator",IF(IndicatorsTable[[#This Row],[IFMAIN]] ="Main","Main",IF(LEFT(IndicatorsTable[[#This Row],[OS_NB_CODE]],1)="C","Context",""))))</f>
        <v>Context</v>
      </c>
      <c r="D510" s="6" t="s">
        <v>774</v>
      </c>
      <c r="E510" s="6" t="str">
        <f>IF(IndicatorsTable[[#This Row],[OS_NB_CODE]]="O1",VLOOKUP(IndicatorsTable[[#This Row],[POLICY_CODE]],Table7[#All],2,FALSE),"")</f>
        <v/>
      </c>
      <c r="F510" s="6" t="str">
        <f>IF(IndicatorsTable[[#This Row],[OS_NB_CODE]]="O1",VLOOKUP(IndicatorsTable[[#This Row],[POLICY_CODE]],Table7[#All],3,FALSE),"")</f>
        <v/>
      </c>
      <c r="G510" s="6" t="s">
        <v>2406</v>
      </c>
      <c r="H510" s="6">
        <v>5</v>
      </c>
      <c r="I510" s="6" t="str">
        <f>IndicatorsTable[[#This Row],[INDICATOR_CODE]]&amp;"."&amp;IndicatorsTable[[#This Row],[SUBPOLICY_CODE]]</f>
        <v>PA11a.C2.5</v>
      </c>
      <c r="J510" s="6"/>
      <c r="K510" s="6"/>
      <c r="L510" s="7">
        <f t="shared" si="16"/>
        <v>509</v>
      </c>
      <c r="M510" s="6" t="s">
        <v>71</v>
      </c>
      <c r="N510" s="7">
        <f t="shared" si="17"/>
        <v>509</v>
      </c>
      <c r="O510" s="6">
        <v>9</v>
      </c>
      <c r="P510" s="6" t="s">
        <v>72</v>
      </c>
      <c r="Q510" s="6" t="s">
        <v>2413</v>
      </c>
      <c r="R510" s="6"/>
      <c r="S510" s="6" t="s">
        <v>2413</v>
      </c>
      <c r="T510" s="6" t="s">
        <v>2413</v>
      </c>
      <c r="U510" s="50"/>
      <c r="V510" s="6"/>
      <c r="W510" s="52"/>
      <c r="X510" s="6"/>
      <c r="Y510" s="6" t="s">
        <v>77</v>
      </c>
      <c r="Z510" s="8" t="s">
        <v>232</v>
      </c>
      <c r="AA510" s="6" t="s">
        <v>2414</v>
      </c>
      <c r="AB510" s="6" t="s">
        <v>79</v>
      </c>
      <c r="AC510" s="6" t="s">
        <v>80</v>
      </c>
      <c r="AD510" s="6" t="s">
        <v>81</v>
      </c>
      <c r="AE510" s="6"/>
      <c r="AF510" s="6"/>
      <c r="AG510" s="6" t="s">
        <v>629</v>
      </c>
      <c r="AH510" s="6"/>
      <c r="AI510" s="6"/>
      <c r="AJ510" s="6"/>
      <c r="AK510" s="1"/>
      <c r="AM510" s="1">
        <v>1</v>
      </c>
      <c r="AN510" s="1" t="e">
        <f>VLOOKUP(S510,'breaks 2014'!$C$19:$H$317,3,FALSE)</f>
        <v>#N/A</v>
      </c>
      <c r="AO510" s="1"/>
      <c r="AP510" s="1"/>
      <c r="AQ510" s="6" t="s">
        <v>1286</v>
      </c>
      <c r="AR510" s="6" t="s">
        <v>84</v>
      </c>
      <c r="AS510" s="6" t="s">
        <v>2415</v>
      </c>
      <c r="AT510" s="6" t="s">
        <v>1288</v>
      </c>
      <c r="AU510" s="6"/>
      <c r="AV510" s="6"/>
      <c r="AW510" s="6"/>
      <c r="AX510" s="6"/>
      <c r="AY510" s="6"/>
      <c r="BQ510" s="100"/>
    </row>
    <row r="511" spans="1:69" ht="11.25" customHeight="1" x14ac:dyDescent="0.2">
      <c r="A511" s="4" t="str">
        <f>LEFT(IndicatorsTable[[#This Row],[INDICATOR_CODE]],IF(ISERROR(FIND(".",IndicatorsTable[[#This Row],[INDICATOR_CODE]],6)),FIND(".",IndicatorsTable[[#This Row],[INDICATOR_CODE]]),FIND(".",IndicatorsTable[[#This Row],[INDICATOR_CODE]],6))-1)</f>
        <v>PA11a</v>
      </c>
      <c r="B511" s="5" t="str">
        <f>RIGHT(IndicatorsTable[[#This Row],[INDICATOR_CODE]],LEN(IndicatorsTable[[#This Row],[INDICATOR_CODE]])-IF(ISERROR(FIND(".",IndicatorsTable[[#This Row],[INDICATOR_CODE]],6)),FIND(".",IndicatorsTable[[#This Row],[INDICATOR_CODE]]),FIND(".",IndicatorsTable[[#This Row],[INDICATOR_CODE]],6)))</f>
        <v>C2</v>
      </c>
      <c r="C511" s="5" t="str">
        <f>IF(LEFT(IndicatorsTable[[#This Row],[OS_NB_CODE]],1)="O","Overall",IF(LEFT(IndicatorsTable[[#This Row],[OS_NB_CODE]],1)="S","Subindicator",IF(IndicatorsTable[[#This Row],[IFMAIN]] ="Main","Main",IF(LEFT(IndicatorsTable[[#This Row],[OS_NB_CODE]],1)="C","Context",""))))</f>
        <v>Context</v>
      </c>
      <c r="D511" s="6" t="s">
        <v>774</v>
      </c>
      <c r="E511" s="6" t="str">
        <f>IF(IndicatorsTable[[#This Row],[OS_NB_CODE]]="O1",VLOOKUP(IndicatorsTable[[#This Row],[POLICY_CODE]],Table7[#All],2,FALSE),"")</f>
        <v/>
      </c>
      <c r="F511" s="6" t="str">
        <f>IF(IndicatorsTable[[#This Row],[OS_NB_CODE]]="O1",VLOOKUP(IndicatorsTable[[#This Row],[POLICY_CODE]],Table7[#All],3,FALSE),"")</f>
        <v/>
      </c>
      <c r="G511" s="6" t="s">
        <v>2406</v>
      </c>
      <c r="H511" s="6">
        <v>6</v>
      </c>
      <c r="I511" s="6" t="str">
        <f>IndicatorsTable[[#This Row],[INDICATOR_CODE]]&amp;"."&amp;IndicatorsTable[[#This Row],[SUBPOLICY_CODE]]</f>
        <v>PA11a.C2.6</v>
      </c>
      <c r="J511" s="6"/>
      <c r="K511" s="6"/>
      <c r="L511" s="7">
        <f t="shared" si="16"/>
        <v>510</v>
      </c>
      <c r="M511" s="6" t="s">
        <v>71</v>
      </c>
      <c r="N511" s="7">
        <f t="shared" si="17"/>
        <v>510</v>
      </c>
      <c r="O511" s="6">
        <v>9</v>
      </c>
      <c r="P511" s="6" t="s">
        <v>72</v>
      </c>
      <c r="Q511" s="6" t="s">
        <v>2416</v>
      </c>
      <c r="R511" s="6"/>
      <c r="S511" s="6" t="s">
        <v>2416</v>
      </c>
      <c r="T511" s="6" t="s">
        <v>2416</v>
      </c>
      <c r="U511" s="50"/>
      <c r="V511" s="6"/>
      <c r="W511" s="52"/>
      <c r="X511" s="6"/>
      <c r="Y511" s="6" t="s">
        <v>77</v>
      </c>
      <c r="Z511" s="8" t="s">
        <v>232</v>
      </c>
      <c r="AA511" s="6" t="s">
        <v>2414</v>
      </c>
      <c r="AB511" s="6" t="s">
        <v>79</v>
      </c>
      <c r="AC511" s="6" t="s">
        <v>80</v>
      </c>
      <c r="AD511" s="6" t="s">
        <v>81</v>
      </c>
      <c r="AE511" s="6"/>
      <c r="AF511" s="6"/>
      <c r="AG511" s="6" t="s">
        <v>629</v>
      </c>
      <c r="AH511" s="6"/>
      <c r="AI511" s="6"/>
      <c r="AJ511" s="6"/>
      <c r="AK511" s="1"/>
      <c r="AM511" s="1">
        <v>1</v>
      </c>
      <c r="AN511" s="1" t="e">
        <f>VLOOKUP(S511,'breaks 2014'!$C$19:$H$317,3,FALSE)</f>
        <v>#N/A</v>
      </c>
      <c r="AO511" s="1"/>
      <c r="AP511" s="1"/>
      <c r="AQ511" s="6" t="s">
        <v>1286</v>
      </c>
      <c r="AR511" s="6" t="s">
        <v>84</v>
      </c>
      <c r="AS511" s="6" t="s">
        <v>2415</v>
      </c>
      <c r="AT511" s="6" t="s">
        <v>1292</v>
      </c>
      <c r="AU511" s="6"/>
      <c r="AV511" s="6"/>
      <c r="AW511" s="6"/>
      <c r="AX511" s="6"/>
      <c r="AY511" s="6"/>
      <c r="BQ511" s="100"/>
    </row>
    <row r="512" spans="1:69" ht="11.25" customHeight="1" x14ac:dyDescent="0.2">
      <c r="A512" s="4" t="str">
        <f>LEFT(IndicatorsTable[[#This Row],[INDICATOR_CODE]],IF(ISERROR(FIND(".",IndicatorsTable[[#This Row],[INDICATOR_CODE]],6)),FIND(".",IndicatorsTable[[#This Row],[INDICATOR_CODE]]),FIND(".",IndicatorsTable[[#This Row],[INDICATOR_CODE]],6))-1)</f>
        <v>PA11a</v>
      </c>
      <c r="B512" s="5" t="str">
        <f>RIGHT(IndicatorsTable[[#This Row],[INDICATOR_CODE]],LEN(IndicatorsTable[[#This Row],[INDICATOR_CODE]])-IF(ISERROR(FIND(".",IndicatorsTable[[#This Row],[INDICATOR_CODE]],6)),FIND(".",IndicatorsTable[[#This Row],[INDICATOR_CODE]]),FIND(".",IndicatorsTable[[#This Row],[INDICATOR_CODE]],6)))</f>
        <v>C3</v>
      </c>
      <c r="C512" s="5" t="str">
        <f>IF(LEFT(IndicatorsTable[[#This Row],[OS_NB_CODE]],1)="O","Overall",IF(LEFT(IndicatorsTable[[#This Row],[OS_NB_CODE]],1)="S","Subindicator",IF(IndicatorsTable[[#This Row],[IFMAIN]] ="Main","Main",IF(LEFT(IndicatorsTable[[#This Row],[OS_NB_CODE]],1)="C","Context",""))))</f>
        <v>Context</v>
      </c>
      <c r="D512" s="6" t="s">
        <v>89</v>
      </c>
      <c r="E512" s="6" t="str">
        <f>IF(IndicatorsTable[[#This Row],[OS_NB_CODE]]="O1",VLOOKUP(IndicatorsTable[[#This Row],[POLICY_CODE]],Table7[#All],2,FALSE),"")</f>
        <v/>
      </c>
      <c r="F512" s="6" t="str">
        <f>IF(IndicatorsTable[[#This Row],[OS_NB_CODE]]="O1",VLOOKUP(IndicatorsTable[[#This Row],[POLICY_CODE]],Table7[#All],3,FALSE),"")</f>
        <v/>
      </c>
      <c r="G512" s="6" t="s">
        <v>2417</v>
      </c>
      <c r="H512" s="6"/>
      <c r="I512" s="6" t="str">
        <f>IndicatorsTable[[#This Row],[INDICATOR_CODE]]&amp;"."&amp;IndicatorsTable[[#This Row],[SUBPOLICY_CODE]]</f>
        <v>PA11a.C3.</v>
      </c>
      <c r="J512" s="6"/>
      <c r="K512" s="6"/>
      <c r="L512" s="7">
        <f t="shared" si="16"/>
        <v>511</v>
      </c>
      <c r="M512" s="6" t="s">
        <v>71</v>
      </c>
      <c r="N512" s="7">
        <f t="shared" si="17"/>
        <v>511</v>
      </c>
      <c r="O512" s="6">
        <v>9</v>
      </c>
      <c r="P512" s="6" t="s">
        <v>72</v>
      </c>
      <c r="Q512" s="6" t="s">
        <v>1891</v>
      </c>
      <c r="R512" s="6"/>
      <c r="S512" s="6" t="s">
        <v>1892</v>
      </c>
      <c r="T512" s="6" t="s">
        <v>1893</v>
      </c>
      <c r="U512" s="50"/>
      <c r="V512" s="6"/>
      <c r="W512" s="52"/>
      <c r="X512" s="6"/>
      <c r="Y512" s="6" t="s">
        <v>232</v>
      </c>
      <c r="Z512" s="8" t="s">
        <v>77</v>
      </c>
      <c r="AA512" s="6" t="s">
        <v>1895</v>
      </c>
      <c r="AB512" s="6" t="s">
        <v>79</v>
      </c>
      <c r="AC512" s="6" t="s">
        <v>80</v>
      </c>
      <c r="AD512" s="6" t="s">
        <v>81</v>
      </c>
      <c r="AE512" s="6"/>
      <c r="AF512" s="6"/>
      <c r="AG512" s="6" t="s">
        <v>82</v>
      </c>
      <c r="AH512" s="6"/>
      <c r="AI512" s="6"/>
      <c r="AJ512" s="6"/>
      <c r="AK512" s="1"/>
      <c r="AL512"/>
      <c r="AM512" s="1">
        <v>1</v>
      </c>
      <c r="AN512" s="1" t="str">
        <f>VLOOKUP(S512,'breaks 2014'!$C$19:$H$317,3,FALSE)</f>
        <v>educ</v>
      </c>
      <c r="AO512" s="1"/>
      <c r="AP512" s="1"/>
      <c r="AQ512" s="6" t="s">
        <v>1896</v>
      </c>
      <c r="AR512" s="6" t="s">
        <v>84</v>
      </c>
      <c r="AS512" s="6" t="s">
        <v>472</v>
      </c>
      <c r="AT512" s="6" t="s">
        <v>85</v>
      </c>
      <c r="AU512" s="100" t="s">
        <v>121</v>
      </c>
      <c r="AV512" s="100" t="s">
        <v>1824</v>
      </c>
      <c r="AW512" s="100"/>
      <c r="AX512" s="6"/>
      <c r="AY512" s="6"/>
      <c r="BQ512" s="100"/>
    </row>
    <row r="513" spans="1:69" ht="11.25" customHeight="1" x14ac:dyDescent="0.2">
      <c r="A513" s="4" t="str">
        <f>LEFT(IndicatorsTable[[#This Row],[INDICATOR_CODE]],IF(ISERROR(FIND(".",IndicatorsTable[[#This Row],[INDICATOR_CODE]],6)),FIND(".",IndicatorsTable[[#This Row],[INDICATOR_CODE]]),FIND(".",IndicatorsTable[[#This Row],[INDICATOR_CODE]],6))-1)</f>
        <v>PA11a</v>
      </c>
      <c r="B513" s="5" t="str">
        <f>RIGHT(IndicatorsTable[[#This Row],[INDICATOR_CODE]],LEN(IndicatorsTable[[#This Row],[INDICATOR_CODE]])-IF(ISERROR(FIND(".",IndicatorsTable[[#This Row],[INDICATOR_CODE]],6)),FIND(".",IndicatorsTable[[#This Row],[INDICATOR_CODE]]),FIND(".",IndicatorsTable[[#This Row],[INDICATOR_CODE]],6)))</f>
        <v>C4</v>
      </c>
      <c r="C513" s="5" t="str">
        <f>IF(LEFT(IndicatorsTable[[#This Row],[OS_NB_CODE]],1)="O","Overall",IF(LEFT(IndicatorsTable[[#This Row],[OS_NB_CODE]],1)="S","Subindicator",IF(IndicatorsTable[[#This Row],[IFMAIN]] ="Main","Main",IF(LEFT(IndicatorsTable[[#This Row],[OS_NB_CODE]],1)="C","Context",""))))</f>
        <v>Context</v>
      </c>
      <c r="D513" s="6" t="s">
        <v>89</v>
      </c>
      <c r="E513" s="6" t="str">
        <f>IF(IndicatorsTable[[#This Row],[OS_NB_CODE]]="O1",VLOOKUP(IndicatorsTable[[#This Row],[POLICY_CODE]],Table7[#All],2,FALSE),"")</f>
        <v/>
      </c>
      <c r="F513" s="6" t="str">
        <f>IF(IndicatorsTable[[#This Row],[OS_NB_CODE]]="O1",VLOOKUP(IndicatorsTable[[#This Row],[POLICY_CODE]],Table7[#All],3,FALSE),"")</f>
        <v/>
      </c>
      <c r="G513" s="6" t="s">
        <v>2418</v>
      </c>
      <c r="H513" s="6"/>
      <c r="I513" s="6" t="str">
        <f>IndicatorsTable[[#This Row],[INDICATOR_CODE]]&amp;"."&amp;IndicatorsTable[[#This Row],[SUBPOLICY_CODE]]</f>
        <v>PA11a.C4.</v>
      </c>
      <c r="J513" s="6"/>
      <c r="K513" s="6"/>
      <c r="L513" s="7">
        <f t="shared" si="16"/>
        <v>512</v>
      </c>
      <c r="M513" s="6" t="s">
        <v>71</v>
      </c>
      <c r="N513" s="7">
        <f t="shared" si="17"/>
        <v>512</v>
      </c>
      <c r="O513" s="6">
        <v>9</v>
      </c>
      <c r="P513" s="6" t="s">
        <v>72</v>
      </c>
      <c r="Q513" s="6" t="s">
        <v>2419</v>
      </c>
      <c r="R513" s="6" t="s">
        <v>2420</v>
      </c>
      <c r="S513" s="6" t="s">
        <v>2419</v>
      </c>
      <c r="T513" s="6" t="s">
        <v>2419</v>
      </c>
      <c r="U513" s="50"/>
      <c r="V513" s="6"/>
      <c r="W513" s="52"/>
      <c r="X513" s="6"/>
      <c r="Y513" s="6" t="s">
        <v>232</v>
      </c>
      <c r="Z513" s="8"/>
      <c r="AA513" s="6" t="s">
        <v>2421</v>
      </c>
      <c r="AB513" s="6" t="s">
        <v>1722</v>
      </c>
      <c r="AC513" s="6" t="s">
        <v>418</v>
      </c>
      <c r="AD513" s="6" t="s">
        <v>81</v>
      </c>
      <c r="AE513" s="6"/>
      <c r="AF513" s="6"/>
      <c r="AG513" s="6" t="s">
        <v>619</v>
      </c>
      <c r="AH513" s="6">
        <v>-1</v>
      </c>
      <c r="AI513" s="6"/>
      <c r="AJ513" s="6"/>
      <c r="AK513" s="1"/>
      <c r="AL513"/>
      <c r="AM513" s="1">
        <v>1</v>
      </c>
      <c r="AN513" s="1" t="e">
        <f>VLOOKUP(S513,'breaks 2014'!$C$19:$H$317,3,FALSE)</f>
        <v>#N/A</v>
      </c>
      <c r="AO513" s="1"/>
      <c r="AP513" s="1"/>
      <c r="AQ513" s="6" t="s">
        <v>2422</v>
      </c>
      <c r="AR513" s="6" t="s">
        <v>84</v>
      </c>
      <c r="AS513" s="6" t="s">
        <v>1079</v>
      </c>
      <c r="AT513" s="6" t="s">
        <v>2423</v>
      </c>
      <c r="AU513" s="6"/>
      <c r="AV513" s="6"/>
      <c r="AW513" s="6"/>
      <c r="AX513" s="6"/>
      <c r="AY513" s="6"/>
      <c r="BQ513" s="100"/>
    </row>
    <row r="514" spans="1:69" ht="11.25" customHeight="1" x14ac:dyDescent="0.2">
      <c r="A514" s="4" t="str">
        <f>LEFT(IndicatorsTable[[#This Row],[INDICATOR_CODE]],IF(ISERROR(FIND(".",IndicatorsTable[[#This Row],[INDICATOR_CODE]],6)),FIND(".",IndicatorsTable[[#This Row],[INDICATOR_CODE]]),FIND(".",IndicatorsTable[[#This Row],[INDICATOR_CODE]],6))-1)</f>
        <v>PA11a</v>
      </c>
      <c r="B514" s="5" t="str">
        <f>RIGHT(IndicatorsTable[[#This Row],[INDICATOR_CODE]],LEN(IndicatorsTable[[#This Row],[INDICATOR_CODE]])-IF(ISERROR(FIND(".",IndicatorsTable[[#This Row],[INDICATOR_CODE]],6)),FIND(".",IndicatorsTable[[#This Row],[INDICATOR_CODE]]),FIND(".",IndicatorsTable[[#This Row],[INDICATOR_CODE]],6)))</f>
        <v>C5</v>
      </c>
      <c r="C514" s="5" t="str">
        <f>IF(LEFT(IndicatorsTable[[#This Row],[OS_NB_CODE]],1)="O","Overall",IF(LEFT(IndicatorsTable[[#This Row],[OS_NB_CODE]],1)="S","Subindicator",IF(IndicatorsTable[[#This Row],[IFMAIN]] ="Main","Main",IF(LEFT(IndicatorsTable[[#This Row],[OS_NB_CODE]],1)="C","Context",""))))</f>
        <v>Context</v>
      </c>
      <c r="D514" s="6" t="s">
        <v>89</v>
      </c>
      <c r="E514" s="6" t="str">
        <f>IF(IndicatorsTable[[#This Row],[OS_NB_CODE]]="O1",VLOOKUP(IndicatorsTable[[#This Row],[POLICY_CODE]],Table7[#All],2,FALSE),"")</f>
        <v/>
      </c>
      <c r="F514" s="6" t="str">
        <f>IF(IndicatorsTable[[#This Row],[OS_NB_CODE]]="O1",VLOOKUP(IndicatorsTable[[#This Row],[POLICY_CODE]],Table7[#All],3,FALSE),"")</f>
        <v/>
      </c>
      <c r="G514" s="6" t="s">
        <v>2424</v>
      </c>
      <c r="H514" s="6"/>
      <c r="I514" s="6" t="str">
        <f>IndicatorsTable[[#This Row],[INDICATOR_CODE]]&amp;"."&amp;IndicatorsTable[[#This Row],[SUBPOLICY_CODE]]</f>
        <v>PA11a.C5.</v>
      </c>
      <c r="J514" s="6"/>
      <c r="K514" s="6"/>
      <c r="L514" s="7">
        <f t="shared" si="16"/>
        <v>513</v>
      </c>
      <c r="M514" s="6"/>
      <c r="N514" s="7">
        <f t="shared" si="17"/>
        <v>513</v>
      </c>
      <c r="O514" s="6">
        <v>10</v>
      </c>
      <c r="P514" s="6"/>
      <c r="Q514" s="6" t="s">
        <v>2425</v>
      </c>
      <c r="R514" s="6" t="s">
        <v>2425</v>
      </c>
      <c r="S514" s="6" t="s">
        <v>2425</v>
      </c>
      <c r="T514" s="6" t="s">
        <v>2425</v>
      </c>
      <c r="U514" s="50"/>
      <c r="V514" s="6"/>
      <c r="W514" s="52"/>
      <c r="X514" s="6"/>
      <c r="Y514" s="6"/>
      <c r="Z514" s="8"/>
      <c r="AA514" s="6"/>
      <c r="AB514" s="6"/>
      <c r="AC514" s="6"/>
      <c r="AD514" s="6" t="s">
        <v>81</v>
      </c>
      <c r="AE514" s="6"/>
      <c r="AF514" s="6"/>
      <c r="AG514" s="6" t="s">
        <v>629</v>
      </c>
      <c r="AH514" s="6"/>
      <c r="AI514" s="6"/>
      <c r="AJ514" s="6"/>
      <c r="AK514" s="1"/>
      <c r="AL514"/>
      <c r="AM514" s="1">
        <v>1</v>
      </c>
      <c r="AN514" s="1" t="e">
        <f>VLOOKUP(S514,'breaks 2014'!$C$19:$H$317,3,FALSE)</f>
        <v>#N/A</v>
      </c>
      <c r="AO514" s="1"/>
      <c r="AP514" s="1"/>
      <c r="AQ514" s="6"/>
      <c r="AR514" s="6"/>
      <c r="AS514" s="6"/>
      <c r="AT514" s="6"/>
      <c r="AU514" s="6"/>
      <c r="AV514" s="6"/>
      <c r="AW514" s="6"/>
      <c r="AX514" s="6"/>
      <c r="AY514" s="6"/>
      <c r="BQ514" s="100"/>
    </row>
    <row r="515" spans="1:69" ht="11.25" customHeight="1" x14ac:dyDescent="0.2">
      <c r="A515" s="4" t="str">
        <f>LEFT(IndicatorsTable[[#This Row],[INDICATOR_CODE]],IF(ISERROR(FIND(".",IndicatorsTable[[#This Row],[INDICATOR_CODE]],6)),FIND(".",IndicatorsTable[[#This Row],[INDICATOR_CODE]]),FIND(".",IndicatorsTable[[#This Row],[INDICATOR_CODE]],6))-1)</f>
        <v>PA11b</v>
      </c>
      <c r="B515" s="5" t="str">
        <f>RIGHT(IndicatorsTable[[#This Row],[INDICATOR_CODE]],LEN(IndicatorsTable[[#This Row],[INDICATOR_CODE]])-IF(ISERROR(FIND(".",IndicatorsTable[[#This Row],[INDICATOR_CODE]],6)),FIND(".",IndicatorsTable[[#This Row],[INDICATOR_CODE]]),FIND(".",IndicatorsTable[[#This Row],[INDICATOR_CODE]],6)))</f>
        <v>O1</v>
      </c>
      <c r="C515" s="5" t="str">
        <f>IF(LEFT(IndicatorsTable[[#This Row],[OS_NB_CODE]],1)="O","Overall",IF(LEFT(IndicatorsTable[[#This Row],[OS_NB_CODE]],1)="S","Subindicator",IF(IndicatorsTable[[#This Row],[IFMAIN]] ="Main","Main",IF(LEFT(IndicatorsTable[[#This Row],[OS_NB_CODE]],1)="C","Context",""))))</f>
        <v>Overall</v>
      </c>
      <c r="D515" s="6" t="s">
        <v>89</v>
      </c>
      <c r="E515" s="6" t="str">
        <f>IF(IndicatorsTable[[#This Row],[OS_NB_CODE]]="O1",VLOOKUP(IndicatorsTable[[#This Row],[POLICY_CODE]],Table7[#All],2,FALSE),"")</f>
        <v>Preventing poverty and social exclusion through inclusive labour markets, adequate and sustainable social protection and high quality services</v>
      </c>
      <c r="F515" s="6" t="str">
        <f>IF(IndicatorsTable[[#This Row],[OS_NB_CODE]]="O1",VLOOKUP(IndicatorsTable[[#This Row],[POLICY_CODE]],Table7[#All],3,FALSE),"")</f>
        <v>Active inclusion – tackling poverty in working age</v>
      </c>
      <c r="G515" s="6" t="s">
        <v>2426</v>
      </c>
      <c r="H515" s="6"/>
      <c r="I515" s="6" t="str">
        <f>IndicatorsTable[[#This Row],[INDICATOR_CODE]]&amp;"."&amp;IndicatorsTable[[#This Row],[SUBPOLICY_CODE]]</f>
        <v>PA11b.O1.</v>
      </c>
      <c r="J515" s="6" t="s">
        <v>2427</v>
      </c>
      <c r="K515" s="6" t="s">
        <v>70</v>
      </c>
      <c r="L515" s="7">
        <f t="shared" si="16"/>
        <v>514</v>
      </c>
      <c r="M515" s="6" t="s">
        <v>71</v>
      </c>
      <c r="N515" s="7">
        <f t="shared" si="17"/>
        <v>514</v>
      </c>
      <c r="O515" s="6">
        <v>9</v>
      </c>
      <c r="P515" s="6" t="s">
        <v>72</v>
      </c>
      <c r="Q515" s="6" t="s">
        <v>2428</v>
      </c>
      <c r="R515" s="6"/>
      <c r="S515" s="6" t="s">
        <v>2429</v>
      </c>
      <c r="T515" s="6" t="s">
        <v>2430</v>
      </c>
      <c r="U515" s="50" t="s">
        <v>2431</v>
      </c>
      <c r="V515" s="6"/>
      <c r="W515" s="52"/>
      <c r="X515" s="6"/>
      <c r="Y515" s="6" t="s">
        <v>232</v>
      </c>
      <c r="Z515" s="8"/>
      <c r="AA515" s="6" t="s">
        <v>2432</v>
      </c>
      <c r="AB515" s="6" t="s">
        <v>79</v>
      </c>
      <c r="AC515" s="6" t="s">
        <v>80</v>
      </c>
      <c r="AD515" s="6" t="s">
        <v>81</v>
      </c>
      <c r="AE515" s="6"/>
      <c r="AF515" s="6">
        <v>-3</v>
      </c>
      <c r="AG515" s="6" t="s">
        <v>629</v>
      </c>
      <c r="AH515" s="6"/>
      <c r="AI515" s="6"/>
      <c r="AJ515" s="6"/>
      <c r="AK515" s="1"/>
      <c r="AL515" t="s">
        <v>1121</v>
      </c>
      <c r="AM515" s="1">
        <v>1</v>
      </c>
      <c r="AN515" s="1" t="e">
        <f>VLOOKUP(S515,'breaks 2014'!$C$19:$H$317,3,FALSE)</f>
        <v>#N/A</v>
      </c>
      <c r="AO515" s="1"/>
      <c r="AP515" s="1"/>
      <c r="AQ515" s="6" t="s">
        <v>2114</v>
      </c>
      <c r="AR515" s="6" t="s">
        <v>84</v>
      </c>
      <c r="AS515" s="6" t="s">
        <v>85</v>
      </c>
      <c r="AT515" s="6" t="s">
        <v>121</v>
      </c>
      <c r="AU515" s="6" t="s">
        <v>1209</v>
      </c>
      <c r="AV515" s="6"/>
      <c r="AW515" s="6"/>
      <c r="AX515" s="6"/>
      <c r="AY515" s="6"/>
      <c r="BQ515" s="100"/>
    </row>
    <row r="516" spans="1:69" ht="11.25" customHeight="1" x14ac:dyDescent="0.2">
      <c r="A516" s="4" t="str">
        <f>LEFT(IndicatorsTable[[#This Row],[INDICATOR_CODE]],IF(ISERROR(FIND(".",IndicatorsTable[[#This Row],[INDICATOR_CODE]],6)),FIND(".",IndicatorsTable[[#This Row],[INDICATOR_CODE]]),FIND(".",IndicatorsTable[[#This Row],[INDICATOR_CODE]],6))-1)</f>
        <v>PA11b</v>
      </c>
      <c r="B516" s="5" t="str">
        <f>RIGHT(IndicatorsTable[[#This Row],[INDICATOR_CODE]],LEN(IndicatorsTable[[#This Row],[INDICATOR_CODE]])-IF(ISERROR(FIND(".",IndicatorsTable[[#This Row],[INDICATOR_CODE]],6)),FIND(".",IndicatorsTable[[#This Row],[INDICATOR_CODE]]),FIND(".",IndicatorsTable[[#This Row],[INDICATOR_CODE]],6)))</f>
        <v>S1</v>
      </c>
      <c r="C516" s="5" t="str">
        <f>IF(LEFT(IndicatorsTable[[#This Row],[OS_NB_CODE]],1)="O","Overall",IF(LEFT(IndicatorsTable[[#This Row],[OS_NB_CODE]],1)="S","Subindicator",IF(IndicatorsTable[[#This Row],[IFMAIN]] ="Main","Main",IF(LEFT(IndicatorsTable[[#This Row],[OS_NB_CODE]],1)="C","Context",""))))</f>
        <v>Subindicator</v>
      </c>
      <c r="D516" s="6" t="s">
        <v>89</v>
      </c>
      <c r="E516" s="6" t="str">
        <f>IF(IndicatorsTable[[#This Row],[OS_NB_CODE]]="O1",VLOOKUP(IndicatorsTable[[#This Row],[POLICY_CODE]],Table7[#All],2,FALSE),"")</f>
        <v/>
      </c>
      <c r="F516" s="6" t="str">
        <f>IF(IndicatorsTable[[#This Row],[OS_NB_CODE]]="O1",VLOOKUP(IndicatorsTable[[#This Row],[POLICY_CODE]],Table7[#All],3,FALSE),"")</f>
        <v/>
      </c>
      <c r="G516" s="6" t="s">
        <v>2433</v>
      </c>
      <c r="H516" s="6" t="s">
        <v>227</v>
      </c>
      <c r="I516" s="6" t="str">
        <f>IndicatorsTable[[#This Row],[INDICATOR_CODE]]&amp;"."&amp;IndicatorsTable[[#This Row],[SUBPOLICY_CODE]]</f>
        <v>PA11b.S1.T</v>
      </c>
      <c r="J516" s="6"/>
      <c r="K516" s="6"/>
      <c r="L516" s="7">
        <f t="shared" si="16"/>
        <v>515</v>
      </c>
      <c r="M516" s="6" t="s">
        <v>71</v>
      </c>
      <c r="N516" s="7">
        <f t="shared" si="17"/>
        <v>515</v>
      </c>
      <c r="O516" s="6">
        <v>9</v>
      </c>
      <c r="P516" s="6" t="s">
        <v>72</v>
      </c>
      <c r="Q516" s="6" t="s">
        <v>2434</v>
      </c>
      <c r="R516" s="6"/>
      <c r="S516" s="6" t="s">
        <v>2435</v>
      </c>
      <c r="T516" s="6" t="s">
        <v>2436</v>
      </c>
      <c r="U516" s="50" t="s">
        <v>2437</v>
      </c>
      <c r="V516" s="6"/>
      <c r="W516" s="52"/>
      <c r="X516" s="6"/>
      <c r="Y516" s="6" t="s">
        <v>232</v>
      </c>
      <c r="Z516" s="8" t="s">
        <v>77</v>
      </c>
      <c r="AA516" s="6" t="s">
        <v>2432</v>
      </c>
      <c r="AB516" s="6" t="s">
        <v>79</v>
      </c>
      <c r="AC516" s="6" t="s">
        <v>80</v>
      </c>
      <c r="AD516" s="6" t="s">
        <v>81</v>
      </c>
      <c r="AE516" s="6"/>
      <c r="AF516" s="6">
        <v>-3</v>
      </c>
      <c r="AG516" s="6" t="s">
        <v>629</v>
      </c>
      <c r="AH516" s="6"/>
      <c r="AI516" s="6"/>
      <c r="AJ516" s="6"/>
      <c r="AK516" s="1"/>
      <c r="AL516" t="s">
        <v>1121</v>
      </c>
      <c r="AM516" s="1">
        <v>1</v>
      </c>
      <c r="AN516" s="1" t="e">
        <f>VLOOKUP(S516,'breaks 2014'!$C$19:$H$317,3,FALSE)</f>
        <v>#N/A</v>
      </c>
      <c r="AO516" s="1"/>
      <c r="AP516" s="1"/>
      <c r="AQ516" s="6" t="s">
        <v>2121</v>
      </c>
      <c r="AR516" s="6" t="s">
        <v>84</v>
      </c>
      <c r="AS516" s="6" t="s">
        <v>85</v>
      </c>
      <c r="AT516" s="6" t="s">
        <v>121</v>
      </c>
      <c r="AU516" s="6" t="s">
        <v>1123</v>
      </c>
      <c r="AV516" s="6" t="s">
        <v>1209</v>
      </c>
      <c r="AW516" s="6"/>
      <c r="AX516" s="6"/>
      <c r="AY516" s="6"/>
      <c r="BQ516" s="100"/>
    </row>
    <row r="517" spans="1:69" ht="11.25" customHeight="1" x14ac:dyDescent="0.2">
      <c r="A517" s="4" t="str">
        <f>LEFT(IndicatorsTable[[#This Row],[INDICATOR_CODE]],IF(ISERROR(FIND(".",IndicatorsTable[[#This Row],[INDICATOR_CODE]],6)),FIND(".",IndicatorsTable[[#This Row],[INDICATOR_CODE]]),FIND(".",IndicatorsTable[[#This Row],[INDICATOR_CODE]],6))-1)</f>
        <v>PA11b</v>
      </c>
      <c r="B517" s="5" t="str">
        <f>RIGHT(IndicatorsTable[[#This Row],[INDICATOR_CODE]],LEN(IndicatorsTable[[#This Row],[INDICATOR_CODE]])-IF(ISERROR(FIND(".",IndicatorsTable[[#This Row],[INDICATOR_CODE]],6)),FIND(".",IndicatorsTable[[#This Row],[INDICATOR_CODE]]),FIND(".",IndicatorsTable[[#This Row],[INDICATOR_CODE]],6)))</f>
        <v>S1</v>
      </c>
      <c r="C517" s="5" t="str">
        <f>IF(LEFT(IndicatorsTable[[#This Row],[OS_NB_CODE]],1)="O","Overall",IF(LEFT(IndicatorsTable[[#This Row],[OS_NB_CODE]],1)="S","Subindicator",IF(IndicatorsTable[[#This Row],[IFMAIN]] ="Main","Main",IF(LEFT(IndicatorsTable[[#This Row],[OS_NB_CODE]],1)="C","Context",""))))</f>
        <v>Subindicator</v>
      </c>
      <c r="D517" s="6" t="s">
        <v>89</v>
      </c>
      <c r="E517" s="6" t="str">
        <f>IF(IndicatorsTable[[#This Row],[OS_NB_CODE]]="O1",VLOOKUP(IndicatorsTable[[#This Row],[POLICY_CODE]],Table7[#All],2,FALSE),"")</f>
        <v/>
      </c>
      <c r="F517" s="6" t="str">
        <f>IF(IndicatorsTable[[#This Row],[OS_NB_CODE]]="O1",VLOOKUP(IndicatorsTable[[#This Row],[POLICY_CODE]],Table7[#All],3,FALSE),"")</f>
        <v/>
      </c>
      <c r="G517" s="6" t="s">
        <v>2433</v>
      </c>
      <c r="H517" s="6" t="s">
        <v>91</v>
      </c>
      <c r="I517" s="6" t="str">
        <f>IndicatorsTable[[#This Row],[INDICATOR_CODE]]&amp;"."&amp;IndicatorsTable[[#This Row],[SUBPOLICY_CODE]]</f>
        <v>PA11b.S1.M</v>
      </c>
      <c r="J517" s="6"/>
      <c r="K517" s="6"/>
      <c r="L517" s="7">
        <f t="shared" si="16"/>
        <v>516</v>
      </c>
      <c r="M517" s="6" t="s">
        <v>71</v>
      </c>
      <c r="N517" s="7">
        <f t="shared" si="17"/>
        <v>516</v>
      </c>
      <c r="O517" s="6">
        <v>9</v>
      </c>
      <c r="P517" s="6" t="s">
        <v>72</v>
      </c>
      <c r="Q517" s="6" t="s">
        <v>2438</v>
      </c>
      <c r="R517" s="6"/>
      <c r="S517" s="6" t="s">
        <v>2439</v>
      </c>
      <c r="T517" s="6" t="s">
        <v>2440</v>
      </c>
      <c r="U517" s="50" t="s">
        <v>2437</v>
      </c>
      <c r="V517" s="6"/>
      <c r="W517" s="52"/>
      <c r="X517" s="6"/>
      <c r="Y517" s="6" t="s">
        <v>232</v>
      </c>
      <c r="Z517" s="8" t="s">
        <v>77</v>
      </c>
      <c r="AA517" s="6" t="s">
        <v>2441</v>
      </c>
      <c r="AB517" s="6" t="s">
        <v>79</v>
      </c>
      <c r="AC517" s="6" t="s">
        <v>80</v>
      </c>
      <c r="AD517" s="6" t="s">
        <v>81</v>
      </c>
      <c r="AE517" s="6"/>
      <c r="AF517" s="6">
        <v>-3</v>
      </c>
      <c r="AG517" s="6" t="s">
        <v>629</v>
      </c>
      <c r="AH517" s="6"/>
      <c r="AI517" s="6"/>
      <c r="AJ517" s="6"/>
      <c r="AK517" s="1"/>
      <c r="AL517" t="s">
        <v>1121</v>
      </c>
      <c r="AM517" s="1">
        <v>1</v>
      </c>
      <c r="AN517" s="1" t="e">
        <f>VLOOKUP(S517,'breaks 2014'!$C$19:$H$317,3,FALSE)</f>
        <v>#N/A</v>
      </c>
      <c r="AO517" s="1"/>
      <c r="AP517" s="1"/>
      <c r="AQ517" s="6" t="s">
        <v>2121</v>
      </c>
      <c r="AR517" s="6" t="s">
        <v>84</v>
      </c>
      <c r="AS517" s="6" t="s">
        <v>98</v>
      </c>
      <c r="AT517" s="6" t="s">
        <v>121</v>
      </c>
      <c r="AU517" s="6" t="s">
        <v>1123</v>
      </c>
      <c r="AV517" s="6" t="s">
        <v>1209</v>
      </c>
      <c r="AW517" s="6"/>
      <c r="AX517" s="6"/>
      <c r="AY517" s="6"/>
      <c r="BQ517" s="100"/>
    </row>
    <row r="518" spans="1:69" ht="11.25" customHeight="1" x14ac:dyDescent="0.2">
      <c r="A518" s="4" t="str">
        <f>LEFT(IndicatorsTable[[#This Row],[INDICATOR_CODE]],IF(ISERROR(FIND(".",IndicatorsTable[[#This Row],[INDICATOR_CODE]],6)),FIND(".",IndicatorsTable[[#This Row],[INDICATOR_CODE]]),FIND(".",IndicatorsTable[[#This Row],[INDICATOR_CODE]],6))-1)</f>
        <v>PA11b</v>
      </c>
      <c r="B518" s="5" t="str">
        <f>RIGHT(IndicatorsTable[[#This Row],[INDICATOR_CODE]],LEN(IndicatorsTable[[#This Row],[INDICATOR_CODE]])-IF(ISERROR(FIND(".",IndicatorsTable[[#This Row],[INDICATOR_CODE]],6)),FIND(".",IndicatorsTable[[#This Row],[INDICATOR_CODE]]),FIND(".",IndicatorsTable[[#This Row],[INDICATOR_CODE]],6)))</f>
        <v>S1</v>
      </c>
      <c r="C518" s="5" t="str">
        <f>IF(LEFT(IndicatorsTable[[#This Row],[OS_NB_CODE]],1)="O","Overall",IF(LEFT(IndicatorsTable[[#This Row],[OS_NB_CODE]],1)="S","Subindicator",IF(IndicatorsTable[[#This Row],[IFMAIN]] ="Main","Main",IF(LEFT(IndicatorsTable[[#This Row],[OS_NB_CODE]],1)="C","Context",""))))</f>
        <v>Subindicator</v>
      </c>
      <c r="D518" s="6" t="s">
        <v>89</v>
      </c>
      <c r="E518" s="6" t="str">
        <f>IF(IndicatorsTable[[#This Row],[OS_NB_CODE]]="O1",VLOOKUP(IndicatorsTable[[#This Row],[POLICY_CODE]],Table7[#All],2,FALSE),"")</f>
        <v/>
      </c>
      <c r="F518" s="6" t="str">
        <f>IF(IndicatorsTable[[#This Row],[OS_NB_CODE]]="O1",VLOOKUP(IndicatorsTable[[#This Row],[POLICY_CODE]],Table7[#All],3,FALSE),"")</f>
        <v/>
      </c>
      <c r="G518" s="6" t="s">
        <v>2433</v>
      </c>
      <c r="H518" s="6" t="s">
        <v>99</v>
      </c>
      <c r="I518" s="6" t="str">
        <f>IndicatorsTable[[#This Row],[INDICATOR_CODE]]&amp;"."&amp;IndicatorsTable[[#This Row],[SUBPOLICY_CODE]]</f>
        <v>PA11b.S1.F</v>
      </c>
      <c r="J518" s="6"/>
      <c r="K518" s="6"/>
      <c r="L518" s="7">
        <f t="shared" si="16"/>
        <v>517</v>
      </c>
      <c r="M518" s="6" t="s">
        <v>71</v>
      </c>
      <c r="N518" s="7">
        <f t="shared" si="17"/>
        <v>517</v>
      </c>
      <c r="O518" s="6">
        <v>9</v>
      </c>
      <c r="P518" s="6" t="s">
        <v>72</v>
      </c>
      <c r="Q518" s="6" t="s">
        <v>2442</v>
      </c>
      <c r="R518" s="6"/>
      <c r="S518" s="6" t="s">
        <v>2443</v>
      </c>
      <c r="T518" s="6" t="s">
        <v>2444</v>
      </c>
      <c r="U518" s="50" t="s">
        <v>2437</v>
      </c>
      <c r="V518" s="6"/>
      <c r="W518" s="52"/>
      <c r="X518" s="6"/>
      <c r="Y518" s="6" t="s">
        <v>232</v>
      </c>
      <c r="Z518" s="8" t="s">
        <v>77</v>
      </c>
      <c r="AA518" s="6" t="s">
        <v>2445</v>
      </c>
      <c r="AB518" s="6" t="s">
        <v>79</v>
      </c>
      <c r="AC518" s="6" t="s">
        <v>80</v>
      </c>
      <c r="AD518" s="6" t="s">
        <v>81</v>
      </c>
      <c r="AE518" s="6"/>
      <c r="AF518" s="6">
        <v>-3</v>
      </c>
      <c r="AG518" s="6" t="s">
        <v>629</v>
      </c>
      <c r="AH518" s="6"/>
      <c r="AI518" s="6"/>
      <c r="AJ518" s="6"/>
      <c r="AK518" s="1"/>
      <c r="AL518" t="s">
        <v>1121</v>
      </c>
      <c r="AM518" s="1">
        <v>1</v>
      </c>
      <c r="AN518" s="1" t="e">
        <f>VLOOKUP(S518,'breaks 2014'!$C$19:$H$317,3,FALSE)</f>
        <v>#N/A</v>
      </c>
      <c r="AO518" s="1"/>
      <c r="AP518" s="1"/>
      <c r="AQ518" s="6" t="s">
        <v>2121</v>
      </c>
      <c r="AR518" s="6" t="s">
        <v>84</v>
      </c>
      <c r="AS518" s="6" t="s">
        <v>104</v>
      </c>
      <c r="AT518" s="6" t="s">
        <v>121</v>
      </c>
      <c r="AU518" s="6" t="s">
        <v>1123</v>
      </c>
      <c r="AV518" s="6" t="s">
        <v>1209</v>
      </c>
      <c r="AW518" s="6"/>
      <c r="AX518" s="6"/>
      <c r="AY518" s="6"/>
      <c r="BQ518" s="100"/>
    </row>
    <row r="519" spans="1:69" ht="11.25" customHeight="1" x14ac:dyDescent="0.2">
      <c r="A519" s="4" t="str">
        <f>LEFT(IndicatorsTable[[#This Row],[INDICATOR_CODE]],IF(ISERROR(FIND(".",IndicatorsTable[[#This Row],[INDICATOR_CODE]],6)),FIND(".",IndicatorsTable[[#This Row],[INDICATOR_CODE]]),FIND(".",IndicatorsTable[[#This Row],[INDICATOR_CODE]],6))-1)</f>
        <v>PA11b</v>
      </c>
      <c r="B519" s="5" t="str">
        <f>RIGHT(IndicatorsTable[[#This Row],[INDICATOR_CODE]],LEN(IndicatorsTable[[#This Row],[INDICATOR_CODE]])-IF(ISERROR(FIND(".",IndicatorsTable[[#This Row],[INDICATOR_CODE]],6)),FIND(".",IndicatorsTable[[#This Row],[INDICATOR_CODE]]),FIND(".",IndicatorsTable[[#This Row],[INDICATOR_CODE]],6)))</f>
        <v>S2</v>
      </c>
      <c r="C519" s="5" t="str">
        <f>IF(LEFT(IndicatorsTable[[#This Row],[OS_NB_CODE]],1)="O","Overall",IF(LEFT(IndicatorsTable[[#This Row],[OS_NB_CODE]],1)="S","Subindicator",IF(IndicatorsTable[[#This Row],[IFMAIN]] ="Main","Main",IF(LEFT(IndicatorsTable[[#This Row],[OS_NB_CODE]],1)="C","Context",""))))</f>
        <v>Subindicator</v>
      </c>
      <c r="D519" s="6" t="s">
        <v>89</v>
      </c>
      <c r="E519" s="6" t="str">
        <f>IF(IndicatorsTable[[#This Row],[OS_NB_CODE]]="O1",VLOOKUP(IndicatorsTable[[#This Row],[POLICY_CODE]],Table7[#All],2,FALSE),"")</f>
        <v/>
      </c>
      <c r="F519" s="6" t="str">
        <f>IF(IndicatorsTable[[#This Row],[OS_NB_CODE]]="O1",VLOOKUP(IndicatorsTable[[#This Row],[POLICY_CODE]],Table7[#All],3,FALSE),"")</f>
        <v/>
      </c>
      <c r="G519" s="6" t="s">
        <v>2446</v>
      </c>
      <c r="H519" s="6"/>
      <c r="I519" s="6" t="str">
        <f>IndicatorsTable[[#This Row],[INDICATOR_CODE]]&amp;"."&amp;IndicatorsTable[[#This Row],[SUBPOLICY_CODE]]</f>
        <v>PA11b.S2.</v>
      </c>
      <c r="J519" s="6"/>
      <c r="K519" s="6"/>
      <c r="L519" s="7">
        <f t="shared" ref="L519:L567" si="18">L518+1</f>
        <v>518</v>
      </c>
      <c r="M519" s="6" t="s">
        <v>71</v>
      </c>
      <c r="N519" s="7">
        <f t="shared" ref="N519:N567" si="19">N518+1</f>
        <v>518</v>
      </c>
      <c r="O519" s="6">
        <v>9</v>
      </c>
      <c r="P519" s="6" t="s">
        <v>72</v>
      </c>
      <c r="Q519" s="6" t="s">
        <v>3349</v>
      </c>
      <c r="R519" s="6"/>
      <c r="S519" s="6" t="s">
        <v>3350</v>
      </c>
      <c r="T519" s="6" t="s">
        <v>3351</v>
      </c>
      <c r="U519" s="50" t="s">
        <v>3363</v>
      </c>
      <c r="V519" s="6"/>
      <c r="W519" s="52"/>
      <c r="X519" s="6"/>
      <c r="Y519" s="6" t="s">
        <v>232</v>
      </c>
      <c r="Z519" s="8" t="s">
        <v>77</v>
      </c>
      <c r="AA519" s="6" t="s">
        <v>2432</v>
      </c>
      <c r="AB519" s="6" t="s">
        <v>79</v>
      </c>
      <c r="AC519" s="6" t="s">
        <v>80</v>
      </c>
      <c r="AD519" s="6" t="s">
        <v>81</v>
      </c>
      <c r="AE519" s="6"/>
      <c r="AF519" s="6">
        <v>-3</v>
      </c>
      <c r="AG519" s="6" t="s">
        <v>629</v>
      </c>
      <c r="AH519" s="6">
        <v>1</v>
      </c>
      <c r="AI519" s="6"/>
      <c r="AJ519" s="6"/>
      <c r="AK519" s="1"/>
      <c r="AM519" s="1">
        <v>1</v>
      </c>
      <c r="AN519" s="1" t="e">
        <f>VLOOKUP(S519,'breaks 2014'!$C$19:$H$317,3,FALSE)</f>
        <v>#N/A</v>
      </c>
      <c r="AO519" s="1"/>
      <c r="AP519" s="1"/>
      <c r="AQ519" s="105" t="s">
        <v>3287</v>
      </c>
      <c r="AR519" s="6" t="s">
        <v>84</v>
      </c>
      <c r="AS519" s="6" t="s">
        <v>85</v>
      </c>
      <c r="AT519" s="6" t="s">
        <v>121</v>
      </c>
      <c r="AU519" s="6" t="s">
        <v>1209</v>
      </c>
      <c r="AV519" s="6"/>
      <c r="AW519" s="6"/>
      <c r="AX519" s="6"/>
      <c r="AY519" s="6"/>
      <c r="BQ519" s="100"/>
    </row>
    <row r="520" spans="1:69" ht="11.25" customHeight="1" x14ac:dyDescent="0.2">
      <c r="A520" s="4" t="str">
        <f>LEFT(IndicatorsTable[[#This Row],[INDICATOR_CODE]],IF(ISERROR(FIND(".",IndicatorsTable[[#This Row],[INDICATOR_CODE]],6)),FIND(".",IndicatorsTable[[#This Row],[INDICATOR_CODE]]),FIND(".",IndicatorsTable[[#This Row],[INDICATOR_CODE]],6))-1)</f>
        <v>PA11b</v>
      </c>
      <c r="B520" s="5" t="str">
        <f>RIGHT(IndicatorsTable[[#This Row],[INDICATOR_CODE]],LEN(IndicatorsTable[[#This Row],[INDICATOR_CODE]])-IF(ISERROR(FIND(".",IndicatorsTable[[#This Row],[INDICATOR_CODE]],6)),FIND(".",IndicatorsTable[[#This Row],[INDICATOR_CODE]]),FIND(".",IndicatorsTable[[#This Row],[INDICATOR_CODE]],6)))</f>
        <v>S3</v>
      </c>
      <c r="C520" s="5" t="str">
        <f>IF(LEFT(IndicatorsTable[[#This Row],[OS_NB_CODE]],1)="O","Overall",IF(LEFT(IndicatorsTable[[#This Row],[OS_NB_CODE]],1)="S","Subindicator",IF(IndicatorsTable[[#This Row],[IFMAIN]] ="Main","Main",IF(LEFT(IndicatorsTable[[#This Row],[OS_NB_CODE]],1)="C","Context",""))))</f>
        <v>Subindicator</v>
      </c>
      <c r="D520" s="6" t="s">
        <v>89</v>
      </c>
      <c r="E520" s="6" t="str">
        <f>IF(IndicatorsTable[[#This Row],[OS_NB_CODE]]="O1",VLOOKUP(IndicatorsTable[[#This Row],[POLICY_CODE]],Table7[#All],2,FALSE),"")</f>
        <v/>
      </c>
      <c r="F520" s="6" t="str">
        <f>IF(IndicatorsTable[[#This Row],[OS_NB_CODE]]="O1",VLOOKUP(IndicatorsTable[[#This Row],[POLICY_CODE]],Table7[#All],3,FALSE),"")</f>
        <v/>
      </c>
      <c r="G520" s="6" t="s">
        <v>2447</v>
      </c>
      <c r="H520" s="6"/>
      <c r="I520" s="6" t="str">
        <f>IndicatorsTable[[#This Row],[INDICATOR_CODE]]&amp;"."&amp;IndicatorsTable[[#This Row],[SUBPOLICY_CODE]]</f>
        <v>PA11b.S3.</v>
      </c>
      <c r="J520" s="6"/>
      <c r="K520" s="6"/>
      <c r="L520" s="7">
        <f t="shared" si="18"/>
        <v>519</v>
      </c>
      <c r="M520" s="6" t="s">
        <v>71</v>
      </c>
      <c r="N520" s="7">
        <f t="shared" si="19"/>
        <v>519</v>
      </c>
      <c r="O520" s="6">
        <v>9</v>
      </c>
      <c r="P520" s="6" t="s">
        <v>72</v>
      </c>
      <c r="Q520" s="6" t="s">
        <v>3291</v>
      </c>
      <c r="R520" s="6" t="s">
        <v>2128</v>
      </c>
      <c r="S520" s="6" t="s">
        <v>3293</v>
      </c>
      <c r="T520" s="6" t="s">
        <v>3295</v>
      </c>
      <c r="U520" s="50" t="s">
        <v>3297</v>
      </c>
      <c r="V520" s="6"/>
      <c r="W520" s="52"/>
      <c r="X520" s="6"/>
      <c r="Y520" s="6" t="s">
        <v>232</v>
      </c>
      <c r="Z520" s="8" t="s">
        <v>77</v>
      </c>
      <c r="AA520" s="104" t="s">
        <v>2432</v>
      </c>
      <c r="AB520" s="6" t="s">
        <v>79</v>
      </c>
      <c r="AC520" s="6" t="s">
        <v>80</v>
      </c>
      <c r="AD520" s="6" t="s">
        <v>81</v>
      </c>
      <c r="AE520" s="6"/>
      <c r="AF520" s="6">
        <v>-3</v>
      </c>
      <c r="AG520" s="6" t="s">
        <v>629</v>
      </c>
      <c r="AH520" s="6"/>
      <c r="AI520" s="6"/>
      <c r="AJ520" s="6"/>
      <c r="AK520" s="1"/>
      <c r="AM520" s="1">
        <v>1</v>
      </c>
      <c r="AN520" s="1" t="e">
        <f>VLOOKUP(S520,'breaks 2014'!$C$19:$H$317,3,FALSE)</f>
        <v>#N/A</v>
      </c>
      <c r="AO520" s="1"/>
      <c r="AP520" s="1"/>
      <c r="AQ520" s="104" t="s">
        <v>3262</v>
      </c>
      <c r="AR520" s="6" t="s">
        <v>84</v>
      </c>
      <c r="AS520" s="6" t="s">
        <v>85</v>
      </c>
      <c r="AT520" s="6" t="s">
        <v>3298</v>
      </c>
      <c r="AU520" s="6" t="s">
        <v>3299</v>
      </c>
      <c r="AV520" s="6"/>
      <c r="AW520" s="6"/>
      <c r="AX520" s="6"/>
      <c r="AY520" s="6"/>
      <c r="BQ520" s="100"/>
    </row>
    <row r="521" spans="1:69" ht="11.25" customHeight="1" x14ac:dyDescent="0.2">
      <c r="A521" s="4" t="str">
        <f>LEFT(IndicatorsTable[[#This Row],[INDICATOR_CODE]],IF(ISERROR(FIND(".",IndicatorsTable[[#This Row],[INDICATOR_CODE]],6)),FIND(".",IndicatorsTable[[#This Row],[INDICATOR_CODE]]),FIND(".",IndicatorsTable[[#This Row],[INDICATOR_CODE]],6))-1)</f>
        <v>PA11b</v>
      </c>
      <c r="B521" s="5" t="str">
        <f>RIGHT(IndicatorsTable[[#This Row],[INDICATOR_CODE]],LEN(IndicatorsTable[[#This Row],[INDICATOR_CODE]])-IF(ISERROR(FIND(".",IndicatorsTable[[#This Row],[INDICATOR_CODE]],6)),FIND(".",IndicatorsTable[[#This Row],[INDICATOR_CODE]]),FIND(".",IndicatorsTable[[#This Row],[INDICATOR_CODE]],6)))</f>
        <v>S4</v>
      </c>
      <c r="C521" s="5" t="str">
        <f>IF(LEFT(IndicatorsTable[[#This Row],[OS_NB_CODE]],1)="O","Overall",IF(LEFT(IndicatorsTable[[#This Row],[OS_NB_CODE]],1)="S","Subindicator",IF(IndicatorsTable[[#This Row],[IFMAIN]] ="Main","Main",IF(LEFT(IndicatorsTable[[#This Row],[OS_NB_CODE]],1)="C","Context",""))))</f>
        <v>Subindicator</v>
      </c>
      <c r="D521" s="6" t="s">
        <v>89</v>
      </c>
      <c r="E521" s="6" t="str">
        <f>IF(IndicatorsTable[[#This Row],[OS_NB_CODE]]="O1",VLOOKUP(IndicatorsTable[[#This Row],[POLICY_CODE]],Table7[#All],2,FALSE),"")</f>
        <v/>
      </c>
      <c r="F521" s="6" t="str">
        <f>IF(IndicatorsTable[[#This Row],[OS_NB_CODE]]="O1",VLOOKUP(IndicatorsTable[[#This Row],[POLICY_CODE]],Table7[#All],3,FALSE),"")</f>
        <v/>
      </c>
      <c r="G521" s="6" t="s">
        <v>2453</v>
      </c>
      <c r="H521" s="6"/>
      <c r="I521" s="6" t="str">
        <f>IndicatorsTable[[#This Row],[INDICATOR_CODE]]&amp;"."&amp;IndicatorsTable[[#This Row],[SUBPOLICY_CODE]]</f>
        <v>PA11b.S4.</v>
      </c>
      <c r="J521" s="6"/>
      <c r="K521" s="6"/>
      <c r="L521" s="7">
        <f t="shared" si="18"/>
        <v>520</v>
      </c>
      <c r="M521" s="6" t="s">
        <v>71</v>
      </c>
      <c r="N521" s="7">
        <f t="shared" si="19"/>
        <v>520</v>
      </c>
      <c r="O521" s="6">
        <v>9</v>
      </c>
      <c r="P521" s="6" t="s">
        <v>72</v>
      </c>
      <c r="Q521" s="6" t="s">
        <v>1011</v>
      </c>
      <c r="R521" s="6"/>
      <c r="S521" s="6" t="s">
        <v>1031</v>
      </c>
      <c r="T521" s="6" t="s">
        <v>1032</v>
      </c>
      <c r="U521" s="50" t="s">
        <v>1033</v>
      </c>
      <c r="V521" s="6"/>
      <c r="W521" s="52"/>
      <c r="X521" s="6"/>
      <c r="Y521" s="6" t="s">
        <v>232</v>
      </c>
      <c r="Z521" s="8"/>
      <c r="AA521" s="6" t="s">
        <v>233</v>
      </c>
      <c r="AB521" s="6" t="s">
        <v>79</v>
      </c>
      <c r="AC521" s="6" t="s">
        <v>80</v>
      </c>
      <c r="AD521" s="6" t="s">
        <v>81</v>
      </c>
      <c r="AE521" s="6"/>
      <c r="AF521" s="6">
        <v>-3</v>
      </c>
      <c r="AG521" s="6" t="s">
        <v>82</v>
      </c>
      <c r="AH521" s="6"/>
      <c r="AI521" s="6"/>
      <c r="AJ521" s="6"/>
      <c r="AK521" s="1"/>
      <c r="AL521"/>
      <c r="AM521" s="1">
        <v>1</v>
      </c>
      <c r="AN521" s="1"/>
      <c r="AO521" s="1"/>
      <c r="AP521" s="1"/>
      <c r="AQ521" s="6" t="s">
        <v>1014</v>
      </c>
      <c r="AR521" s="6" t="s">
        <v>84</v>
      </c>
      <c r="AS521" s="6" t="s">
        <v>85</v>
      </c>
      <c r="AT521" s="6" t="s">
        <v>235</v>
      </c>
      <c r="AU521" s="6" t="s">
        <v>236</v>
      </c>
      <c r="AV521" s="6" t="s">
        <v>1015</v>
      </c>
      <c r="AW521" s="6"/>
      <c r="AX521" s="6"/>
      <c r="AY521" s="6"/>
      <c r="BQ521" s="100"/>
    </row>
    <row r="522" spans="1:69" ht="11.25" customHeight="1" x14ac:dyDescent="0.2">
      <c r="A522" s="4" t="str">
        <f>LEFT(IndicatorsTable[[#This Row],[INDICATOR_CODE]],IF(ISERROR(FIND(".",IndicatorsTable[[#This Row],[INDICATOR_CODE]],6)),FIND(".",IndicatorsTable[[#This Row],[INDICATOR_CODE]]),FIND(".",IndicatorsTable[[#This Row],[INDICATOR_CODE]],6))-1)</f>
        <v>PA11b</v>
      </c>
      <c r="B522" s="5" t="str">
        <f>RIGHT(IndicatorsTable[[#This Row],[INDICATOR_CODE]],LEN(IndicatorsTable[[#This Row],[INDICATOR_CODE]])-IF(ISERROR(FIND(".",IndicatorsTable[[#This Row],[INDICATOR_CODE]],6)),FIND(".",IndicatorsTable[[#This Row],[INDICATOR_CODE]]),FIND(".",IndicatorsTable[[#This Row],[INDICATOR_CODE]],6)))</f>
        <v>S5</v>
      </c>
      <c r="C522" s="5" t="str">
        <f>IF(LEFT(IndicatorsTable[[#This Row],[OS_NB_CODE]],1)="O","Overall",IF(LEFT(IndicatorsTable[[#This Row],[OS_NB_CODE]],1)="S","Subindicator",IF(IndicatorsTable[[#This Row],[IFMAIN]] ="Main","Main",IF(LEFT(IndicatorsTable[[#This Row],[OS_NB_CODE]],1)="C","Context",""))))</f>
        <v>Subindicator</v>
      </c>
      <c r="D522" s="6" t="s">
        <v>89</v>
      </c>
      <c r="E522" s="6" t="str">
        <f>IF(IndicatorsTable[[#This Row],[OS_NB_CODE]]="O1",VLOOKUP(IndicatorsTable[[#This Row],[POLICY_CODE]],Table7[#All],2,FALSE),"")</f>
        <v/>
      </c>
      <c r="F522" s="6" t="str">
        <f>IF(IndicatorsTable[[#This Row],[OS_NB_CODE]]="O1",VLOOKUP(IndicatorsTable[[#This Row],[POLICY_CODE]],Table7[#All],3,FALSE),"")</f>
        <v/>
      </c>
      <c r="G522" s="6" t="s">
        <v>2454</v>
      </c>
      <c r="H522" s="6" t="s">
        <v>227</v>
      </c>
      <c r="I522" s="6" t="str">
        <f>IndicatorsTable[[#This Row],[INDICATOR_CODE]]&amp;"."&amp;IndicatorsTable[[#This Row],[SUBPOLICY_CODE]]</f>
        <v>PA11b.S5.T</v>
      </c>
      <c r="J522" s="6"/>
      <c r="K522" s="6"/>
      <c r="L522" s="7">
        <f t="shared" si="18"/>
        <v>521</v>
      </c>
      <c r="M522" s="6" t="s">
        <v>71</v>
      </c>
      <c r="N522" s="7">
        <f t="shared" si="19"/>
        <v>521</v>
      </c>
      <c r="O522" s="6">
        <v>9</v>
      </c>
      <c r="P522" s="6" t="s">
        <v>72</v>
      </c>
      <c r="Q522" s="6" t="s">
        <v>2455</v>
      </c>
      <c r="R522" s="6"/>
      <c r="S522" s="6" t="s">
        <v>2455</v>
      </c>
      <c r="T522" s="6" t="s">
        <v>2456</v>
      </c>
      <c r="U522" s="50" t="s">
        <v>2457</v>
      </c>
      <c r="V522" s="6"/>
      <c r="W522" s="52"/>
      <c r="X522" s="6"/>
      <c r="Y522" s="6" t="s">
        <v>232</v>
      </c>
      <c r="Z522" s="8" t="s">
        <v>77</v>
      </c>
      <c r="AA522" s="6" t="s">
        <v>2458</v>
      </c>
      <c r="AB522" s="6" t="s">
        <v>79</v>
      </c>
      <c r="AC522" s="6" t="s">
        <v>80</v>
      </c>
      <c r="AD522" s="6" t="s">
        <v>81</v>
      </c>
      <c r="AE522" s="6"/>
      <c r="AF522" s="6">
        <v>-3</v>
      </c>
      <c r="AG522" s="6" t="s">
        <v>629</v>
      </c>
      <c r="AH522" s="6"/>
      <c r="AI522" s="6"/>
      <c r="AJ522" s="6"/>
      <c r="AK522" s="1"/>
      <c r="AL522" t="s">
        <v>1121</v>
      </c>
      <c r="AM522" s="1">
        <v>1</v>
      </c>
      <c r="AN522" s="1" t="e">
        <f>VLOOKUP(S522,'breaks 2014'!$C$19:$H$317,3,FALSE)</f>
        <v>#N/A</v>
      </c>
      <c r="AO522" s="1"/>
      <c r="AP522" s="1"/>
      <c r="AQ522" s="6" t="s">
        <v>1208</v>
      </c>
      <c r="AR522" s="6" t="s">
        <v>84</v>
      </c>
      <c r="AS522" s="6" t="s">
        <v>85</v>
      </c>
      <c r="AT522" s="6" t="s">
        <v>576</v>
      </c>
      <c r="AU522" s="6" t="s">
        <v>1209</v>
      </c>
      <c r="AV522" s="6"/>
      <c r="AW522" s="6"/>
      <c r="AX522" s="6"/>
      <c r="AY522" s="6"/>
      <c r="BQ522" s="100"/>
    </row>
    <row r="523" spans="1:69" ht="11.25" customHeight="1" x14ac:dyDescent="0.2">
      <c r="A523" s="4" t="str">
        <f>LEFT(IndicatorsTable[[#This Row],[INDICATOR_CODE]],IF(ISERROR(FIND(".",IndicatorsTable[[#This Row],[INDICATOR_CODE]],6)),FIND(".",IndicatorsTable[[#This Row],[INDICATOR_CODE]]),FIND(".",IndicatorsTable[[#This Row],[INDICATOR_CODE]],6))-1)</f>
        <v>PA11b</v>
      </c>
      <c r="B523" s="5" t="str">
        <f>RIGHT(IndicatorsTable[[#This Row],[INDICATOR_CODE]],LEN(IndicatorsTable[[#This Row],[INDICATOR_CODE]])-IF(ISERROR(FIND(".",IndicatorsTable[[#This Row],[INDICATOR_CODE]],6)),FIND(".",IndicatorsTable[[#This Row],[INDICATOR_CODE]]),FIND(".",IndicatorsTable[[#This Row],[INDICATOR_CODE]],6)))</f>
        <v>S5</v>
      </c>
      <c r="C523" s="5" t="str">
        <f>IF(LEFT(IndicatorsTable[[#This Row],[OS_NB_CODE]],1)="O","Overall",IF(LEFT(IndicatorsTable[[#This Row],[OS_NB_CODE]],1)="S","Subindicator",IF(IndicatorsTable[[#This Row],[IFMAIN]] ="Main","Main",IF(LEFT(IndicatorsTable[[#This Row],[OS_NB_CODE]],1)="C","Context",""))))</f>
        <v>Subindicator</v>
      </c>
      <c r="D523" s="6" t="s">
        <v>89</v>
      </c>
      <c r="E523" s="6" t="str">
        <f>IF(IndicatorsTable[[#This Row],[OS_NB_CODE]]="O1",VLOOKUP(IndicatorsTable[[#This Row],[POLICY_CODE]],Table7[#All],2,FALSE),"")</f>
        <v/>
      </c>
      <c r="F523" s="6" t="str">
        <f>IF(IndicatorsTable[[#This Row],[OS_NB_CODE]]="O1",VLOOKUP(IndicatorsTable[[#This Row],[POLICY_CODE]],Table7[#All],3,FALSE),"")</f>
        <v/>
      </c>
      <c r="G523" s="6" t="s">
        <v>2454</v>
      </c>
      <c r="H523" s="6" t="s">
        <v>91</v>
      </c>
      <c r="I523" s="6" t="str">
        <f>IndicatorsTable[[#This Row],[INDICATOR_CODE]]&amp;"."&amp;IndicatorsTable[[#This Row],[SUBPOLICY_CODE]]</f>
        <v>PA11b.S5.M</v>
      </c>
      <c r="J523" s="6"/>
      <c r="K523" s="6"/>
      <c r="L523" s="7">
        <f t="shared" si="18"/>
        <v>522</v>
      </c>
      <c r="M523" s="6" t="s">
        <v>71</v>
      </c>
      <c r="N523" s="7">
        <f t="shared" si="19"/>
        <v>522</v>
      </c>
      <c r="O523" s="6">
        <v>9</v>
      </c>
      <c r="P523" s="6" t="s">
        <v>72</v>
      </c>
      <c r="Q523" s="6" t="s">
        <v>2459</v>
      </c>
      <c r="R523" s="6"/>
      <c r="S523" s="6" t="s">
        <v>2459</v>
      </c>
      <c r="T523" s="6" t="s">
        <v>2460</v>
      </c>
      <c r="U523" s="50" t="s">
        <v>2457</v>
      </c>
      <c r="V523" s="6"/>
      <c r="W523" s="52"/>
      <c r="X523" s="6"/>
      <c r="Y523" s="6" t="s">
        <v>232</v>
      </c>
      <c r="Z523" s="8" t="s">
        <v>77</v>
      </c>
      <c r="AA523" s="6" t="s">
        <v>2461</v>
      </c>
      <c r="AB523" s="6" t="s">
        <v>79</v>
      </c>
      <c r="AC523" s="6" t="s">
        <v>80</v>
      </c>
      <c r="AD523" s="6" t="s">
        <v>81</v>
      </c>
      <c r="AE523" s="6"/>
      <c r="AF523" s="6">
        <v>-3</v>
      </c>
      <c r="AG523" s="6" t="s">
        <v>629</v>
      </c>
      <c r="AH523" s="6"/>
      <c r="AI523" s="6"/>
      <c r="AJ523" s="6"/>
      <c r="AK523" s="1"/>
      <c r="AL523" t="s">
        <v>1121</v>
      </c>
      <c r="AM523" s="1">
        <v>1</v>
      </c>
      <c r="AN523" s="1" t="e">
        <f>VLOOKUP(S523,'breaks 2014'!$C$19:$H$317,3,FALSE)</f>
        <v>#N/A</v>
      </c>
      <c r="AO523" s="1"/>
      <c r="AP523" s="1"/>
      <c r="AQ523" s="6" t="s">
        <v>1208</v>
      </c>
      <c r="AR523" s="6" t="s">
        <v>84</v>
      </c>
      <c r="AS523" s="6" t="s">
        <v>98</v>
      </c>
      <c r="AT523" s="6" t="s">
        <v>576</v>
      </c>
      <c r="AU523" s="6" t="s">
        <v>1209</v>
      </c>
      <c r="AV523" s="6"/>
      <c r="AW523" s="6"/>
      <c r="AX523" s="6"/>
      <c r="AY523" s="6"/>
      <c r="BQ523" s="100"/>
    </row>
    <row r="524" spans="1:69" ht="11.25" customHeight="1" x14ac:dyDescent="0.2">
      <c r="A524" s="4" t="str">
        <f>LEFT(IndicatorsTable[[#This Row],[INDICATOR_CODE]],IF(ISERROR(FIND(".",IndicatorsTable[[#This Row],[INDICATOR_CODE]],6)),FIND(".",IndicatorsTable[[#This Row],[INDICATOR_CODE]]),FIND(".",IndicatorsTable[[#This Row],[INDICATOR_CODE]],6))-1)</f>
        <v>PA11b</v>
      </c>
      <c r="B524" s="5" t="str">
        <f>RIGHT(IndicatorsTable[[#This Row],[INDICATOR_CODE]],LEN(IndicatorsTable[[#This Row],[INDICATOR_CODE]])-IF(ISERROR(FIND(".",IndicatorsTable[[#This Row],[INDICATOR_CODE]],6)),FIND(".",IndicatorsTable[[#This Row],[INDICATOR_CODE]]),FIND(".",IndicatorsTable[[#This Row],[INDICATOR_CODE]],6)))</f>
        <v>S5</v>
      </c>
      <c r="C524" s="5" t="str">
        <f>IF(LEFT(IndicatorsTable[[#This Row],[OS_NB_CODE]],1)="O","Overall",IF(LEFT(IndicatorsTable[[#This Row],[OS_NB_CODE]],1)="S","Subindicator",IF(IndicatorsTable[[#This Row],[IFMAIN]] ="Main","Main",IF(LEFT(IndicatorsTable[[#This Row],[OS_NB_CODE]],1)="C","Context",""))))</f>
        <v>Subindicator</v>
      </c>
      <c r="D524" s="6" t="s">
        <v>89</v>
      </c>
      <c r="E524" s="6" t="str">
        <f>IF(IndicatorsTable[[#This Row],[OS_NB_CODE]]="O1",VLOOKUP(IndicatorsTable[[#This Row],[POLICY_CODE]],Table7[#All],2,FALSE),"")</f>
        <v/>
      </c>
      <c r="F524" s="6" t="str">
        <f>IF(IndicatorsTable[[#This Row],[OS_NB_CODE]]="O1",VLOOKUP(IndicatorsTable[[#This Row],[POLICY_CODE]],Table7[#All],3,FALSE),"")</f>
        <v/>
      </c>
      <c r="G524" s="6" t="s">
        <v>2454</v>
      </c>
      <c r="H524" s="6" t="s">
        <v>99</v>
      </c>
      <c r="I524" s="6" t="str">
        <f>IndicatorsTable[[#This Row],[INDICATOR_CODE]]&amp;"."&amp;IndicatorsTable[[#This Row],[SUBPOLICY_CODE]]</f>
        <v>PA11b.S5.F</v>
      </c>
      <c r="J524" s="6"/>
      <c r="K524" s="6"/>
      <c r="L524" s="7">
        <f t="shared" si="18"/>
        <v>523</v>
      </c>
      <c r="M524" s="6" t="s">
        <v>71</v>
      </c>
      <c r="N524" s="7">
        <f t="shared" si="19"/>
        <v>523</v>
      </c>
      <c r="O524" s="6">
        <v>9</v>
      </c>
      <c r="P524" s="6" t="s">
        <v>72</v>
      </c>
      <c r="Q524" s="6" t="s">
        <v>2462</v>
      </c>
      <c r="R524" s="6"/>
      <c r="S524" s="6" t="s">
        <v>2462</v>
      </c>
      <c r="T524" s="6" t="s">
        <v>2463</v>
      </c>
      <c r="U524" s="50" t="s">
        <v>2457</v>
      </c>
      <c r="V524" s="6"/>
      <c r="W524" s="52"/>
      <c r="X524" s="6"/>
      <c r="Y524" s="6" t="s">
        <v>232</v>
      </c>
      <c r="Z524" s="8" t="s">
        <v>77</v>
      </c>
      <c r="AA524" s="6" t="s">
        <v>2464</v>
      </c>
      <c r="AB524" s="6" t="s">
        <v>79</v>
      </c>
      <c r="AC524" s="6" t="s">
        <v>80</v>
      </c>
      <c r="AD524" s="6" t="s">
        <v>81</v>
      </c>
      <c r="AE524" s="6"/>
      <c r="AF524" s="6">
        <v>-3</v>
      </c>
      <c r="AG524" s="6" t="s">
        <v>629</v>
      </c>
      <c r="AH524" s="6"/>
      <c r="AI524" s="6"/>
      <c r="AJ524" s="6"/>
      <c r="AK524" s="1"/>
      <c r="AL524" t="s">
        <v>1121</v>
      </c>
      <c r="AM524" s="1">
        <v>1</v>
      </c>
      <c r="AN524" s="1" t="e">
        <f>VLOOKUP(S524,'breaks 2014'!$C$19:$H$317,3,FALSE)</f>
        <v>#N/A</v>
      </c>
      <c r="AO524" s="1"/>
      <c r="AP524" s="1"/>
      <c r="AQ524" s="6" t="s">
        <v>1208</v>
      </c>
      <c r="AR524" s="6" t="s">
        <v>84</v>
      </c>
      <c r="AS524" s="6" t="s">
        <v>104</v>
      </c>
      <c r="AT524" s="6" t="s">
        <v>576</v>
      </c>
      <c r="AU524" s="6" t="s">
        <v>1209</v>
      </c>
      <c r="AV524" s="6"/>
      <c r="AW524" s="6"/>
      <c r="AX524" s="6"/>
      <c r="AY524" s="6"/>
      <c r="BQ524" s="100"/>
    </row>
    <row r="525" spans="1:69" ht="11.25" customHeight="1" x14ac:dyDescent="0.2">
      <c r="A525" s="4" t="str">
        <f>LEFT(IndicatorsTable[[#This Row],[INDICATOR_CODE]],IF(ISERROR(FIND(".",IndicatorsTable[[#This Row],[INDICATOR_CODE]],6)),FIND(".",IndicatorsTable[[#This Row],[INDICATOR_CODE]]),FIND(".",IndicatorsTable[[#This Row],[INDICATOR_CODE]],6))-1)</f>
        <v>PA11b</v>
      </c>
      <c r="B525" s="5" t="str">
        <f>RIGHT(IndicatorsTable[[#This Row],[INDICATOR_CODE]],LEN(IndicatorsTable[[#This Row],[INDICATOR_CODE]])-IF(ISERROR(FIND(".",IndicatorsTable[[#This Row],[INDICATOR_CODE]],6)),FIND(".",IndicatorsTable[[#This Row],[INDICATOR_CODE]]),FIND(".",IndicatorsTable[[#This Row],[INDICATOR_CODE]],6)))</f>
        <v>S6</v>
      </c>
      <c r="C525" s="5" t="str">
        <f>IF(LEFT(IndicatorsTable[[#This Row],[OS_NB_CODE]],1)="O","Overall",IF(LEFT(IndicatorsTable[[#This Row],[OS_NB_CODE]],1)="S","Subindicator",IF(IndicatorsTable[[#This Row],[IFMAIN]] ="Main","Main",IF(LEFT(IndicatorsTable[[#This Row],[OS_NB_CODE]],1)="C","Context",""))))</f>
        <v>Subindicator</v>
      </c>
      <c r="D525" s="6" t="s">
        <v>774</v>
      </c>
      <c r="E525" s="6" t="str">
        <f>IF(IndicatorsTable[[#This Row],[OS_NB_CODE]]="O1",VLOOKUP(IndicatorsTable[[#This Row],[POLICY_CODE]],Table7[#All],2,FALSE),"")</f>
        <v/>
      </c>
      <c r="F525" s="6" t="str">
        <f>IF(IndicatorsTable[[#This Row],[OS_NB_CODE]]="O1",VLOOKUP(IndicatorsTable[[#This Row],[POLICY_CODE]],Table7[#All],3,FALSE),"")</f>
        <v/>
      </c>
      <c r="G525" s="6" t="s">
        <v>2465</v>
      </c>
      <c r="H525" s="6"/>
      <c r="I525" s="6" t="str">
        <f>IndicatorsTable[[#This Row],[INDICATOR_CODE]]&amp;"."&amp;IndicatorsTable[[#This Row],[SUBPOLICY_CODE]]</f>
        <v>PA11b.S6.</v>
      </c>
      <c r="J525" s="6"/>
      <c r="K525" s="6"/>
      <c r="L525" s="7">
        <f t="shared" si="18"/>
        <v>524</v>
      </c>
      <c r="M525" s="6" t="s">
        <v>71</v>
      </c>
      <c r="N525" s="7">
        <f t="shared" si="19"/>
        <v>524</v>
      </c>
      <c r="O525" s="6">
        <v>9</v>
      </c>
      <c r="P525" s="6" t="s">
        <v>72</v>
      </c>
      <c r="Q525" s="6" t="s">
        <v>2466</v>
      </c>
      <c r="R525" s="6"/>
      <c r="S525" s="6" t="s">
        <v>2467</v>
      </c>
      <c r="T525" s="6" t="s">
        <v>2468</v>
      </c>
      <c r="U525" s="50" t="s">
        <v>2356</v>
      </c>
      <c r="V525" s="6"/>
      <c r="W525" s="52"/>
      <c r="X525" s="6"/>
      <c r="Y525" s="6" t="s">
        <v>77</v>
      </c>
      <c r="Z525" s="8" t="s">
        <v>232</v>
      </c>
      <c r="AA525" s="6" t="s">
        <v>2469</v>
      </c>
      <c r="AB525" s="6" t="s">
        <v>79</v>
      </c>
      <c r="AC525" s="6" t="s">
        <v>80</v>
      </c>
      <c r="AD525" s="6" t="s">
        <v>81</v>
      </c>
      <c r="AE525" s="6"/>
      <c r="AF525" s="6">
        <v>-3</v>
      </c>
      <c r="AG525" s="6" t="s">
        <v>629</v>
      </c>
      <c r="AH525" s="6"/>
      <c r="AI525" s="6"/>
      <c r="AJ525" s="6" t="s">
        <v>2148</v>
      </c>
      <c r="AK525" s="1"/>
      <c r="AL525" t="s">
        <v>1121</v>
      </c>
      <c r="AM525" s="1">
        <v>1</v>
      </c>
      <c r="AN525" s="1" t="e">
        <f>VLOOKUP(S525,'breaks 2014'!$C$19:$H$317,3,FALSE)</f>
        <v>#N/A</v>
      </c>
      <c r="AO525" s="1"/>
      <c r="AP525" s="1"/>
      <c r="AQ525" s="6" t="s">
        <v>2470</v>
      </c>
      <c r="AR525" s="6" t="s">
        <v>143</v>
      </c>
      <c r="AS525" s="6"/>
      <c r="AT525" s="6"/>
      <c r="AU525" s="6"/>
      <c r="AV525" s="6"/>
      <c r="AW525" s="6"/>
      <c r="AX525" s="6"/>
      <c r="AY525" s="6"/>
      <c r="AZ525" t="s">
        <v>2470</v>
      </c>
      <c r="BA525" t="s">
        <v>84</v>
      </c>
      <c r="BB525" t="s">
        <v>2150</v>
      </c>
      <c r="BC525" t="s">
        <v>2471</v>
      </c>
      <c r="BD525" t="s">
        <v>2472</v>
      </c>
      <c r="BQ525" s="100"/>
    </row>
    <row r="526" spans="1:69" ht="11.25" customHeight="1" x14ac:dyDescent="0.2">
      <c r="A526" s="4" t="str">
        <f>LEFT(IndicatorsTable[[#This Row],[INDICATOR_CODE]],IF(ISERROR(FIND(".",IndicatorsTable[[#This Row],[INDICATOR_CODE]],6)),FIND(".",IndicatorsTable[[#This Row],[INDICATOR_CODE]]),FIND(".",IndicatorsTable[[#This Row],[INDICATOR_CODE]],6))-1)</f>
        <v>PA11b</v>
      </c>
      <c r="B526" s="5" t="str">
        <f>RIGHT(IndicatorsTable[[#This Row],[INDICATOR_CODE]],LEN(IndicatorsTable[[#This Row],[INDICATOR_CODE]])-IF(ISERROR(FIND(".",IndicatorsTable[[#This Row],[INDICATOR_CODE]],6)),FIND(".",IndicatorsTable[[#This Row],[INDICATOR_CODE]]),FIND(".",IndicatorsTable[[#This Row],[INDICATOR_CODE]],6)))</f>
        <v>S7</v>
      </c>
      <c r="C526" s="5" t="str">
        <f>IF(LEFT(IndicatorsTable[[#This Row],[OS_NB_CODE]],1)="O","Overall",IF(LEFT(IndicatorsTable[[#This Row],[OS_NB_CODE]],1)="S","Subindicator",IF(IndicatorsTable[[#This Row],[IFMAIN]] ="Main","Main",IF(LEFT(IndicatorsTable[[#This Row],[OS_NB_CODE]],1)="C","Context",""))))</f>
        <v>Subindicator</v>
      </c>
      <c r="D526" s="6" t="s">
        <v>774</v>
      </c>
      <c r="E526" s="6" t="str">
        <f>IF(IndicatorsTable[[#This Row],[OS_NB_CODE]]="O1",VLOOKUP(IndicatorsTable[[#This Row],[POLICY_CODE]],Table7[#All],2,FALSE),"")</f>
        <v/>
      </c>
      <c r="F526" s="6" t="str">
        <f>IF(IndicatorsTable[[#This Row],[OS_NB_CODE]]="O1",VLOOKUP(IndicatorsTable[[#This Row],[POLICY_CODE]],Table7[#All],3,FALSE),"")</f>
        <v/>
      </c>
      <c r="G526" s="6" t="s">
        <v>2473</v>
      </c>
      <c r="H526" s="6"/>
      <c r="I526" s="6" t="str">
        <f>IndicatorsTable[[#This Row],[INDICATOR_CODE]]&amp;"."&amp;IndicatorsTable[[#This Row],[SUBPOLICY_CODE]]</f>
        <v>PA11b.S7.</v>
      </c>
      <c r="J526" s="6"/>
      <c r="K526" s="6"/>
      <c r="L526" s="7">
        <f t="shared" si="18"/>
        <v>525</v>
      </c>
      <c r="M526" s="6" t="s">
        <v>71</v>
      </c>
      <c r="N526" s="7">
        <f t="shared" si="19"/>
        <v>525</v>
      </c>
      <c r="O526" s="6">
        <v>9</v>
      </c>
      <c r="P526" s="6" t="s">
        <v>72</v>
      </c>
      <c r="Q526" s="6" t="s">
        <v>2474</v>
      </c>
      <c r="R526" s="6"/>
      <c r="S526" s="6" t="s">
        <v>2475</v>
      </c>
      <c r="T526" s="6" t="s">
        <v>2476</v>
      </c>
      <c r="U526" s="50" t="s">
        <v>2356</v>
      </c>
      <c r="V526" s="6"/>
      <c r="W526" s="52"/>
      <c r="X526" s="6"/>
      <c r="Y526" s="6" t="s">
        <v>77</v>
      </c>
      <c r="Z526" s="8" t="s">
        <v>232</v>
      </c>
      <c r="AA526" s="6" t="s">
        <v>2469</v>
      </c>
      <c r="AB526" s="6" t="s">
        <v>79</v>
      </c>
      <c r="AC526" s="6" t="s">
        <v>80</v>
      </c>
      <c r="AD526" s="6" t="s">
        <v>81</v>
      </c>
      <c r="AE526" s="6"/>
      <c r="AF526" s="6">
        <v>-3</v>
      </c>
      <c r="AG526" s="6" t="s">
        <v>629</v>
      </c>
      <c r="AH526" s="6"/>
      <c r="AI526" s="6"/>
      <c r="AJ526" s="6" t="s">
        <v>2148</v>
      </c>
      <c r="AK526" s="1"/>
      <c r="AL526" t="s">
        <v>1121</v>
      </c>
      <c r="AM526" s="1">
        <v>1</v>
      </c>
      <c r="AN526" s="1" t="e">
        <f>VLOOKUP(S526,'breaks 2014'!$C$19:$H$317,3,FALSE)</f>
        <v>#N/A</v>
      </c>
      <c r="AO526" s="1"/>
      <c r="AP526" s="1"/>
      <c r="AQ526" s="6" t="s">
        <v>2477</v>
      </c>
      <c r="AR526" s="6" t="s">
        <v>143</v>
      </c>
      <c r="AS526" s="6"/>
      <c r="AT526" s="6"/>
      <c r="AU526" s="6"/>
      <c r="AV526" s="6"/>
      <c r="AW526" s="6"/>
      <c r="AX526" s="6"/>
      <c r="AY526" s="6"/>
      <c r="AZ526" t="s">
        <v>2477</v>
      </c>
      <c r="BA526" t="s">
        <v>84</v>
      </c>
      <c r="BB526" t="s">
        <v>2150</v>
      </c>
      <c r="BC526" t="s">
        <v>2478</v>
      </c>
      <c r="BD526" t="s">
        <v>2472</v>
      </c>
      <c r="BQ526" s="100"/>
    </row>
    <row r="527" spans="1:69" ht="11.25" customHeight="1" x14ac:dyDescent="0.2">
      <c r="A527" s="4" t="str">
        <f>LEFT(IndicatorsTable[[#This Row],[INDICATOR_CODE]],IF(ISERROR(FIND(".",IndicatorsTable[[#This Row],[INDICATOR_CODE]],6)),FIND(".",IndicatorsTable[[#This Row],[INDICATOR_CODE]]),FIND(".",IndicatorsTable[[#This Row],[INDICATOR_CODE]],6))-1)</f>
        <v>PA11b</v>
      </c>
      <c r="B527" s="5" t="str">
        <f>RIGHT(IndicatorsTable[[#This Row],[INDICATOR_CODE]],LEN(IndicatorsTable[[#This Row],[INDICATOR_CODE]])-IF(ISERROR(FIND(".",IndicatorsTable[[#This Row],[INDICATOR_CODE]],6)),FIND(".",IndicatorsTable[[#This Row],[INDICATOR_CODE]]),FIND(".",IndicatorsTable[[#This Row],[INDICATOR_CODE]],6)))</f>
        <v>S8</v>
      </c>
      <c r="C527" s="5" t="str">
        <f>IF(LEFT(IndicatorsTable[[#This Row],[OS_NB_CODE]],1)="O","Overall",IF(LEFT(IndicatorsTable[[#This Row],[OS_NB_CODE]],1)="S","Subindicator",IF(IndicatorsTable[[#This Row],[IFMAIN]] ="Main","Main",IF(LEFT(IndicatorsTable[[#This Row],[OS_NB_CODE]],1)="C","Context",""))))</f>
        <v>Subindicator</v>
      </c>
      <c r="D527" s="6" t="s">
        <v>774</v>
      </c>
      <c r="E527" s="6" t="str">
        <f>IF(IndicatorsTable[[#This Row],[OS_NB_CODE]]="O1",VLOOKUP(IndicatorsTable[[#This Row],[POLICY_CODE]],Table7[#All],2,FALSE),"")</f>
        <v/>
      </c>
      <c r="F527" s="6" t="str">
        <f>IF(IndicatorsTable[[#This Row],[OS_NB_CODE]]="O1",VLOOKUP(IndicatorsTable[[#This Row],[POLICY_CODE]],Table7[#All],3,FALSE),"")</f>
        <v/>
      </c>
      <c r="G527" s="6" t="s">
        <v>2479</v>
      </c>
      <c r="H527" s="6"/>
      <c r="I527" s="6" t="str">
        <f>IndicatorsTable[[#This Row],[INDICATOR_CODE]]&amp;"."&amp;IndicatorsTable[[#This Row],[SUBPOLICY_CODE]]</f>
        <v>PA11b.S8.</v>
      </c>
      <c r="J527" s="6"/>
      <c r="K527" s="6"/>
      <c r="L527" s="7">
        <f t="shared" si="18"/>
        <v>526</v>
      </c>
      <c r="M527" s="6" t="s">
        <v>71</v>
      </c>
      <c r="N527" s="7">
        <f t="shared" si="19"/>
        <v>526</v>
      </c>
      <c r="O527" s="6">
        <v>9</v>
      </c>
      <c r="P527" s="6" t="s">
        <v>72</v>
      </c>
      <c r="Q527" s="6" t="s">
        <v>3292</v>
      </c>
      <c r="R527" s="6"/>
      <c r="S527" s="6" t="s">
        <v>3294</v>
      </c>
      <c r="T527" s="6" t="s">
        <v>3296</v>
      </c>
      <c r="U527" s="50"/>
      <c r="V527" s="6"/>
      <c r="W527" s="52"/>
      <c r="X527" s="6"/>
      <c r="Y527" s="6" t="s">
        <v>232</v>
      </c>
      <c r="Z527" s="8" t="s">
        <v>77</v>
      </c>
      <c r="AA527" s="6" t="s">
        <v>2113</v>
      </c>
      <c r="AB527" s="6" t="s">
        <v>79</v>
      </c>
      <c r="AC527" s="6" t="s">
        <v>80</v>
      </c>
      <c r="AD527" s="6" t="s">
        <v>81</v>
      </c>
      <c r="AE527" s="6"/>
      <c r="AF527" s="6">
        <v>-3</v>
      </c>
      <c r="AG527" s="6" t="s">
        <v>629</v>
      </c>
      <c r="AH527" s="6"/>
      <c r="AI527" s="6"/>
      <c r="AJ527" s="6"/>
      <c r="AK527" s="1"/>
      <c r="AL527" t="s">
        <v>1121</v>
      </c>
      <c r="AM527" s="1">
        <v>1</v>
      </c>
      <c r="AN527" s="1"/>
      <c r="AO527" s="1"/>
      <c r="AP527" s="1"/>
      <c r="AQ527" s="6" t="s">
        <v>2163</v>
      </c>
      <c r="AR527" s="6" t="s">
        <v>84</v>
      </c>
      <c r="AS527" s="6" t="s">
        <v>85</v>
      </c>
      <c r="AT527" s="6" t="s">
        <v>2164</v>
      </c>
      <c r="AU527" s="6" t="s">
        <v>1123</v>
      </c>
      <c r="AV527" s="6" t="s">
        <v>3299</v>
      </c>
      <c r="AW527" s="6" t="s">
        <v>2165</v>
      </c>
      <c r="AX527" s="6"/>
      <c r="AY527" s="6"/>
      <c r="BQ527" s="100"/>
    </row>
    <row r="528" spans="1:69" ht="11.25" customHeight="1" x14ac:dyDescent="0.2">
      <c r="A528" s="4" t="str">
        <f>LEFT(IndicatorsTable[[#This Row],[INDICATOR_CODE]],IF(ISERROR(FIND(".",IndicatorsTable[[#This Row],[INDICATOR_CODE]],6)),FIND(".",IndicatorsTable[[#This Row],[INDICATOR_CODE]]),FIND(".",IndicatorsTable[[#This Row],[INDICATOR_CODE]],6))-1)</f>
        <v>PA11b</v>
      </c>
      <c r="B528" s="5" t="str">
        <f>RIGHT(IndicatorsTable[[#This Row],[INDICATOR_CODE]],LEN(IndicatorsTable[[#This Row],[INDICATOR_CODE]])-IF(ISERROR(FIND(".",IndicatorsTable[[#This Row],[INDICATOR_CODE]],6)),FIND(".",IndicatorsTable[[#This Row],[INDICATOR_CODE]]),FIND(".",IndicatorsTable[[#This Row],[INDICATOR_CODE]],6)))</f>
        <v>S9</v>
      </c>
      <c r="C528" s="5" t="str">
        <f>IF(LEFT(IndicatorsTable[[#This Row],[OS_NB_CODE]],1)="O","Overall",IF(LEFT(IndicatorsTable[[#This Row],[OS_NB_CODE]],1)="S","Subindicator",IF(IndicatorsTable[[#This Row],[IFMAIN]] ="Main","Main",IF(LEFT(IndicatorsTable[[#This Row],[OS_NB_CODE]],1)="C","Context",""))))</f>
        <v>Subindicator</v>
      </c>
      <c r="D528" s="6" t="s">
        <v>774</v>
      </c>
      <c r="E528" s="6" t="str">
        <f>IF(IndicatorsTable[[#This Row],[OS_NB_CODE]]="O1",VLOOKUP(IndicatorsTable[[#This Row],[POLICY_CODE]],Table7[#All],2,FALSE),"")</f>
        <v/>
      </c>
      <c r="F528" s="6" t="str">
        <f>IF(IndicatorsTable[[#This Row],[OS_NB_CODE]]="O1",VLOOKUP(IndicatorsTable[[#This Row],[POLICY_CODE]],Table7[#All],3,FALSE),"")</f>
        <v/>
      </c>
      <c r="G528" s="6" t="s">
        <v>2482</v>
      </c>
      <c r="H528" s="6"/>
      <c r="I528" s="6" t="str">
        <f>IndicatorsTable[[#This Row],[INDICATOR_CODE]]&amp;"."&amp;IndicatorsTable[[#This Row],[SUBPOLICY_CODE]]</f>
        <v>PA11b.S9.</v>
      </c>
      <c r="J528" s="6"/>
      <c r="K528" s="6"/>
      <c r="L528" s="7">
        <f t="shared" si="18"/>
        <v>527</v>
      </c>
      <c r="M528" s="6" t="s">
        <v>71</v>
      </c>
      <c r="N528" s="7">
        <f t="shared" si="19"/>
        <v>527</v>
      </c>
      <c r="O528" s="6">
        <v>9</v>
      </c>
      <c r="P528" s="6" t="s">
        <v>72</v>
      </c>
      <c r="Q528" s="6" t="s">
        <v>2483</v>
      </c>
      <c r="R528" s="6" t="s">
        <v>2371</v>
      </c>
      <c r="S528" s="6" t="s">
        <v>2484</v>
      </c>
      <c r="T528" s="6" t="s">
        <v>2484</v>
      </c>
      <c r="U528" s="50"/>
      <c r="V528" s="6"/>
      <c r="W528" s="52"/>
      <c r="X528" s="6"/>
      <c r="Y528" s="6" t="s">
        <v>232</v>
      </c>
      <c r="Z528" s="8" t="s">
        <v>77</v>
      </c>
      <c r="AA528" s="6" t="s">
        <v>1177</v>
      </c>
      <c r="AB528" s="6" t="s">
        <v>79</v>
      </c>
      <c r="AC528" s="6" t="s">
        <v>80</v>
      </c>
      <c r="AD528" s="6" t="s">
        <v>81</v>
      </c>
      <c r="AE528" s="6"/>
      <c r="AF528" s="6">
        <v>-3</v>
      </c>
      <c r="AG528" s="6" t="s">
        <v>629</v>
      </c>
      <c r="AH528" s="6"/>
      <c r="AI528" s="6"/>
      <c r="AJ528" s="6"/>
      <c r="AK528" s="1"/>
      <c r="AL528" t="s">
        <v>1121</v>
      </c>
      <c r="AM528" s="1">
        <v>1</v>
      </c>
      <c r="AN528" s="1" t="e">
        <f>VLOOKUP(S528,'breaks 2014'!$C$19:$H$317,3,FALSE)</f>
        <v>#N/A</v>
      </c>
      <c r="AO528" s="1"/>
      <c r="AP528" s="1"/>
      <c r="AQ528" s="6" t="s">
        <v>2172</v>
      </c>
      <c r="AR528" s="6" t="s">
        <v>84</v>
      </c>
      <c r="AS528" s="6" t="s">
        <v>85</v>
      </c>
      <c r="AT528" s="6" t="s">
        <v>2173</v>
      </c>
      <c r="AU528" s="6" t="s">
        <v>1209</v>
      </c>
      <c r="AV528" s="6"/>
      <c r="AW528" s="6"/>
      <c r="AX528" s="6"/>
      <c r="AY528" s="6"/>
      <c r="BQ528" s="100"/>
    </row>
    <row r="529" spans="1:69" ht="11.25" customHeight="1" x14ac:dyDescent="0.2">
      <c r="A529" s="4" t="str">
        <f>LEFT(IndicatorsTable[[#This Row],[INDICATOR_CODE]],IF(ISERROR(FIND(".",IndicatorsTable[[#This Row],[INDICATOR_CODE]],6)),FIND(".",IndicatorsTable[[#This Row],[INDICATOR_CODE]]),FIND(".",IndicatorsTable[[#This Row],[INDICATOR_CODE]],6))-1)</f>
        <v>PA11b</v>
      </c>
      <c r="B529" s="5" t="str">
        <f>RIGHT(IndicatorsTable[[#This Row],[INDICATOR_CODE]],LEN(IndicatorsTable[[#This Row],[INDICATOR_CODE]])-IF(ISERROR(FIND(".",IndicatorsTable[[#This Row],[INDICATOR_CODE]],6)),FIND(".",IndicatorsTable[[#This Row],[INDICATOR_CODE]]),FIND(".",IndicatorsTable[[#This Row],[INDICATOR_CODE]],6)))</f>
        <v>S10</v>
      </c>
      <c r="C529" s="5" t="str">
        <f>IF(LEFT(IndicatorsTable[[#This Row],[OS_NB_CODE]],1)="O","Overall",IF(LEFT(IndicatorsTable[[#This Row],[OS_NB_CODE]],1)="S","Subindicator",IF(IndicatorsTable[[#This Row],[IFMAIN]] ="Main","Main",IF(LEFT(IndicatorsTable[[#This Row],[OS_NB_CODE]],1)="C","Context",""))))</f>
        <v>Subindicator</v>
      </c>
      <c r="D529" s="6" t="s">
        <v>774</v>
      </c>
      <c r="E529" s="6" t="str">
        <f>IF(IndicatorsTable[[#This Row],[OS_NB_CODE]]="O1",VLOOKUP(IndicatorsTable[[#This Row],[POLICY_CODE]],Table7[#All],2,FALSE),"")</f>
        <v/>
      </c>
      <c r="F529" s="6" t="str">
        <f>IF(IndicatorsTable[[#This Row],[OS_NB_CODE]]="O1",VLOOKUP(IndicatorsTable[[#This Row],[POLICY_CODE]],Table7[#All],3,FALSE),"")</f>
        <v/>
      </c>
      <c r="G529" s="6" t="s">
        <v>2485</v>
      </c>
      <c r="H529" s="6"/>
      <c r="I529" s="6" t="str">
        <f>IndicatorsTable[[#This Row],[INDICATOR_CODE]]&amp;"."&amp;IndicatorsTable[[#This Row],[SUBPOLICY_CODE]]</f>
        <v>PA11b.S10.</v>
      </c>
      <c r="J529" s="6"/>
      <c r="K529" s="6"/>
      <c r="L529" s="7">
        <f t="shared" si="18"/>
        <v>528</v>
      </c>
      <c r="M529" s="6" t="s">
        <v>71</v>
      </c>
      <c r="N529" s="7">
        <f t="shared" si="19"/>
        <v>528</v>
      </c>
      <c r="O529" s="6">
        <v>9</v>
      </c>
      <c r="P529" s="6" t="s">
        <v>72</v>
      </c>
      <c r="Q529" s="6" t="s">
        <v>2486</v>
      </c>
      <c r="R529" s="6"/>
      <c r="S529" s="6" t="s">
        <v>2486</v>
      </c>
      <c r="T529" s="6" t="s">
        <v>2486</v>
      </c>
      <c r="U529" s="50"/>
      <c r="V529" s="6"/>
      <c r="W529" s="52"/>
      <c r="X529" s="6"/>
      <c r="Y529" s="6" t="s">
        <v>232</v>
      </c>
      <c r="Z529" s="8" t="s">
        <v>77</v>
      </c>
      <c r="AA529" s="6" t="s">
        <v>2113</v>
      </c>
      <c r="AB529" s="6" t="s">
        <v>79</v>
      </c>
      <c r="AC529" s="6" t="s">
        <v>80</v>
      </c>
      <c r="AD529" s="6" t="s">
        <v>81</v>
      </c>
      <c r="AE529" s="6"/>
      <c r="AF529" s="6">
        <v>-3</v>
      </c>
      <c r="AG529" s="6" t="s">
        <v>629</v>
      </c>
      <c r="AH529" s="6"/>
      <c r="AI529" s="6"/>
      <c r="AJ529" s="6"/>
      <c r="AK529" s="1"/>
      <c r="AL529" t="s">
        <v>1121</v>
      </c>
      <c r="AM529" s="1">
        <v>1</v>
      </c>
      <c r="AN529" s="1"/>
      <c r="AO529" s="1"/>
      <c r="AP529" s="1"/>
      <c r="AQ529" s="6" t="s">
        <v>2193</v>
      </c>
      <c r="AR529" s="6" t="s">
        <v>84</v>
      </c>
      <c r="AS529" s="6" t="s">
        <v>85</v>
      </c>
      <c r="AT529" s="6" t="s">
        <v>2194</v>
      </c>
      <c r="AU529" s="6" t="s">
        <v>121</v>
      </c>
      <c r="AV529" s="6" t="s">
        <v>1209</v>
      </c>
      <c r="AW529" s="6"/>
      <c r="AX529" s="6"/>
      <c r="AY529" s="6"/>
      <c r="BQ529" s="100"/>
    </row>
    <row r="530" spans="1:69" ht="11.25" customHeight="1" x14ac:dyDescent="0.2">
      <c r="A530" s="4" t="str">
        <f>LEFT(IndicatorsTable[[#This Row],[INDICATOR_CODE]],IF(ISERROR(FIND(".",IndicatorsTable[[#This Row],[INDICATOR_CODE]],6)),FIND(".",IndicatorsTable[[#This Row],[INDICATOR_CODE]]),FIND(".",IndicatorsTable[[#This Row],[INDICATOR_CODE]],6))-1)</f>
        <v>PA11b</v>
      </c>
      <c r="B530" s="5" t="str">
        <f>RIGHT(IndicatorsTable[[#This Row],[INDICATOR_CODE]],LEN(IndicatorsTable[[#This Row],[INDICATOR_CODE]])-IF(ISERROR(FIND(".",IndicatorsTable[[#This Row],[INDICATOR_CODE]],6)),FIND(".",IndicatorsTable[[#This Row],[INDICATOR_CODE]]),FIND(".",IndicatorsTable[[#This Row],[INDICATOR_CODE]],6)))</f>
        <v>S11</v>
      </c>
      <c r="C530" s="5" t="str">
        <f>IF(LEFT(IndicatorsTable[[#This Row],[OS_NB_CODE]],1)="O","Overall",IF(LEFT(IndicatorsTable[[#This Row],[OS_NB_CODE]],1)="S","Subindicator",IF(IndicatorsTable[[#This Row],[IFMAIN]] ="Main","Main",IF(LEFT(IndicatorsTable[[#This Row],[OS_NB_CODE]],1)="C","Context",""))))</f>
        <v>Subindicator</v>
      </c>
      <c r="D530" s="6" t="s">
        <v>774</v>
      </c>
      <c r="E530" s="6" t="str">
        <f>IF(IndicatorsTable[[#This Row],[OS_NB_CODE]]="O1",VLOOKUP(IndicatorsTable[[#This Row],[POLICY_CODE]],Table7[#All],2,FALSE),"")</f>
        <v/>
      </c>
      <c r="F530" s="6" t="str">
        <f>IF(IndicatorsTable[[#This Row],[OS_NB_CODE]]="O1",VLOOKUP(IndicatorsTable[[#This Row],[POLICY_CODE]],Table7[#All],3,FALSE),"")</f>
        <v/>
      </c>
      <c r="G530" s="6" t="s">
        <v>2487</v>
      </c>
      <c r="H530" s="6"/>
      <c r="I530" s="6" t="str">
        <f>IndicatorsTable[[#This Row],[INDICATOR_CODE]]&amp;"."&amp;IndicatorsTable[[#This Row],[SUBPOLICY_CODE]]</f>
        <v>PA11b.S11.</v>
      </c>
      <c r="J530" s="6"/>
      <c r="K530" s="6"/>
      <c r="L530" s="7">
        <f t="shared" si="18"/>
        <v>529</v>
      </c>
      <c r="M530" s="6" t="s">
        <v>71</v>
      </c>
      <c r="N530" s="7">
        <f t="shared" si="19"/>
        <v>529</v>
      </c>
      <c r="O530" s="6">
        <v>9</v>
      </c>
      <c r="P530" s="6" t="s">
        <v>72</v>
      </c>
      <c r="Q530" s="6" t="s">
        <v>2488</v>
      </c>
      <c r="R530" s="6" t="s">
        <v>2489</v>
      </c>
      <c r="S530" s="6" t="s">
        <v>2488</v>
      </c>
      <c r="T530" s="6" t="s">
        <v>2488</v>
      </c>
      <c r="U530" s="50"/>
      <c r="V530" s="6"/>
      <c r="W530" s="52"/>
      <c r="X530" s="6"/>
      <c r="Y530" s="6" t="s">
        <v>232</v>
      </c>
      <c r="Z530" s="8" t="s">
        <v>77</v>
      </c>
      <c r="AA530" s="6" t="s">
        <v>2432</v>
      </c>
      <c r="AB530" s="6" t="s">
        <v>79</v>
      </c>
      <c r="AC530" s="6" t="s">
        <v>80</v>
      </c>
      <c r="AD530" s="6" t="s">
        <v>81</v>
      </c>
      <c r="AE530" s="6"/>
      <c r="AF530" s="6">
        <v>-3</v>
      </c>
      <c r="AG530" s="6" t="s">
        <v>629</v>
      </c>
      <c r="AH530" s="6"/>
      <c r="AI530" s="6"/>
      <c r="AJ530" s="6"/>
      <c r="AK530" s="1"/>
      <c r="AM530" s="1">
        <v>1</v>
      </c>
      <c r="AN530" s="1" t="e">
        <f>VLOOKUP(S530,'breaks 2014'!$C$19:$H$317,3,FALSE)</f>
        <v>#N/A</v>
      </c>
      <c r="AO530" s="1"/>
      <c r="AP530" s="1"/>
      <c r="AQ530" s="6" t="s">
        <v>2490</v>
      </c>
      <c r="AR530" s="6" t="s">
        <v>143</v>
      </c>
      <c r="AS530" s="6"/>
      <c r="AT530" s="6"/>
      <c r="AU530" s="6"/>
      <c r="AV530" s="6"/>
      <c r="AW530" s="6"/>
      <c r="AX530" s="6"/>
      <c r="AY530" s="6"/>
      <c r="AZ530" t="s">
        <v>2490</v>
      </c>
      <c r="BA530" t="s">
        <v>84</v>
      </c>
      <c r="BB530" t="s">
        <v>2200</v>
      </c>
      <c r="BC530" t="s">
        <v>2491</v>
      </c>
      <c r="BQ530" s="100"/>
    </row>
    <row r="531" spans="1:69" ht="11.25" customHeight="1" x14ac:dyDescent="0.2">
      <c r="A531" s="4" t="str">
        <f>LEFT(IndicatorsTable[[#This Row],[INDICATOR_CODE]],IF(ISERROR(FIND(".",IndicatorsTable[[#This Row],[INDICATOR_CODE]],6)),FIND(".",IndicatorsTable[[#This Row],[INDICATOR_CODE]]),FIND(".",IndicatorsTable[[#This Row],[INDICATOR_CODE]],6))-1)</f>
        <v>PA11b</v>
      </c>
      <c r="B531" s="5" t="str">
        <f>RIGHT(IndicatorsTable[[#This Row],[INDICATOR_CODE]],LEN(IndicatorsTable[[#This Row],[INDICATOR_CODE]])-IF(ISERROR(FIND(".",IndicatorsTable[[#This Row],[INDICATOR_CODE]],6)),FIND(".",IndicatorsTable[[#This Row],[INDICATOR_CODE]]),FIND(".",IndicatorsTable[[#This Row],[INDICATOR_CODE]],6)))</f>
        <v>S12</v>
      </c>
      <c r="C531" s="5" t="str">
        <f>IF(LEFT(IndicatorsTable[[#This Row],[OS_NB_CODE]],1)="O","Overall",IF(LEFT(IndicatorsTable[[#This Row],[OS_NB_CODE]],1)="S","Subindicator",IF(IndicatorsTable[[#This Row],[IFMAIN]] ="Main","Main",IF(LEFT(IndicatorsTable[[#This Row],[OS_NB_CODE]],1)="C","Context",""))))</f>
        <v>Subindicator</v>
      </c>
      <c r="D531" s="6" t="s">
        <v>774</v>
      </c>
      <c r="E531" s="6" t="str">
        <f>IF(IndicatorsTable[[#This Row],[OS_NB_CODE]]="O1",VLOOKUP(IndicatorsTable[[#This Row],[POLICY_CODE]],Table7[#All],2,FALSE),"")</f>
        <v/>
      </c>
      <c r="F531" s="6" t="str">
        <f>IF(IndicatorsTable[[#This Row],[OS_NB_CODE]]="O1",VLOOKUP(IndicatorsTable[[#This Row],[POLICY_CODE]],Table7[#All],3,FALSE),"")</f>
        <v/>
      </c>
      <c r="G531" s="6" t="s">
        <v>2492</v>
      </c>
      <c r="H531" s="6"/>
      <c r="I531" s="6" t="str">
        <f>IndicatorsTable[[#This Row],[INDICATOR_CODE]]&amp;"."&amp;IndicatorsTable[[#This Row],[SUBPOLICY_CODE]]</f>
        <v>PA11b.S12.</v>
      </c>
      <c r="J531" s="6"/>
      <c r="K531" s="6"/>
      <c r="L531" s="7">
        <f t="shared" si="18"/>
        <v>530</v>
      </c>
      <c r="M531" s="6" t="s">
        <v>71</v>
      </c>
      <c r="N531" s="7">
        <f t="shared" si="19"/>
        <v>530</v>
      </c>
      <c r="O531" s="6">
        <v>9</v>
      </c>
      <c r="P531" s="6" t="s">
        <v>72</v>
      </c>
      <c r="Q531" s="6" t="s">
        <v>2493</v>
      </c>
      <c r="R531" s="6" t="s">
        <v>2494</v>
      </c>
      <c r="S531" s="6" t="s">
        <v>2495</v>
      </c>
      <c r="T531" s="6" t="s">
        <v>2495</v>
      </c>
      <c r="U531" s="50"/>
      <c r="V531" s="6"/>
      <c r="W531" s="52"/>
      <c r="X531" s="6"/>
      <c r="Y531" s="6" t="s">
        <v>232</v>
      </c>
      <c r="Z531" s="8" t="s">
        <v>77</v>
      </c>
      <c r="AA531" s="6" t="s">
        <v>2432</v>
      </c>
      <c r="AB531" s="6" t="s">
        <v>79</v>
      </c>
      <c r="AC531" s="6" t="s">
        <v>80</v>
      </c>
      <c r="AD531" s="6" t="s">
        <v>81</v>
      </c>
      <c r="AE531" s="6"/>
      <c r="AF531" s="6">
        <v>-3</v>
      </c>
      <c r="AG531" s="6" t="s">
        <v>629</v>
      </c>
      <c r="AH531" s="6"/>
      <c r="AI531" s="6"/>
      <c r="AJ531" s="6"/>
      <c r="AK531" s="1"/>
      <c r="AM531" s="1">
        <v>1</v>
      </c>
      <c r="AN531" s="1" t="e">
        <f>VLOOKUP(S531,'breaks 2014'!$C$19:$H$317,3,FALSE)</f>
        <v>#N/A</v>
      </c>
      <c r="AO531" s="1"/>
      <c r="AP531" s="1"/>
      <c r="AQ531" s="6" t="s">
        <v>2496</v>
      </c>
      <c r="AR531" s="6" t="s">
        <v>84</v>
      </c>
      <c r="AS531" s="6" t="s">
        <v>85</v>
      </c>
      <c r="AT531" s="6" t="s">
        <v>121</v>
      </c>
      <c r="AU531" s="6" t="s">
        <v>1209</v>
      </c>
      <c r="AV531" s="6"/>
      <c r="AW531" s="6"/>
      <c r="AX531" s="6"/>
      <c r="AY531" s="6"/>
      <c r="BQ531" s="100"/>
    </row>
    <row r="532" spans="1:69" ht="11.25" customHeight="1" x14ac:dyDescent="0.2">
      <c r="A532" s="4" t="str">
        <f>LEFT(IndicatorsTable[[#This Row],[INDICATOR_CODE]],IF(ISERROR(FIND(".",IndicatorsTable[[#This Row],[INDICATOR_CODE]],6)),FIND(".",IndicatorsTable[[#This Row],[INDICATOR_CODE]]),FIND(".",IndicatorsTable[[#This Row],[INDICATOR_CODE]],6))-1)</f>
        <v>PA11b</v>
      </c>
      <c r="B532" s="5" t="str">
        <f>RIGHT(IndicatorsTable[[#This Row],[INDICATOR_CODE]],LEN(IndicatorsTable[[#This Row],[INDICATOR_CODE]])-IF(ISERROR(FIND(".",IndicatorsTable[[#This Row],[INDICATOR_CODE]],6)),FIND(".",IndicatorsTable[[#This Row],[INDICATOR_CODE]]),FIND(".",IndicatorsTable[[#This Row],[INDICATOR_CODE]],6)))</f>
        <v>C1</v>
      </c>
      <c r="C532" s="5" t="str">
        <f>IF(LEFT(IndicatorsTable[[#This Row],[OS_NB_CODE]],1)="O","Overall",IF(LEFT(IndicatorsTable[[#This Row],[OS_NB_CODE]],1)="S","Subindicator",IF(IndicatorsTable[[#This Row],[IFMAIN]] ="Main","Main",IF(LEFT(IndicatorsTable[[#This Row],[OS_NB_CODE]],1)="C","Context",""))))</f>
        <v>Context</v>
      </c>
      <c r="D532" s="6" t="s">
        <v>774</v>
      </c>
      <c r="E532" s="6" t="str">
        <f>IF(IndicatorsTable[[#This Row],[OS_NB_CODE]]="O1",VLOOKUP(IndicatorsTable[[#This Row],[POLICY_CODE]],Table7[#All],2,FALSE),"")</f>
        <v/>
      </c>
      <c r="F532" s="6" t="str">
        <f>IF(IndicatorsTable[[#This Row],[OS_NB_CODE]]="O1",VLOOKUP(IndicatorsTable[[#This Row],[POLICY_CODE]],Table7[#All],3,FALSE),"")</f>
        <v/>
      </c>
      <c r="G532" s="6" t="s">
        <v>2497</v>
      </c>
      <c r="H532" s="6" t="s">
        <v>84</v>
      </c>
      <c r="I532" s="6" t="str">
        <f>IndicatorsTable[[#This Row],[INDICATOR_CODE]]&amp;"."&amp;IndicatorsTable[[#This Row],[SUBPOLICY_CODE]]</f>
        <v>PA11b.C1.Y</v>
      </c>
      <c r="J532" s="6"/>
      <c r="K532" s="6"/>
      <c r="L532" s="7">
        <f t="shared" si="18"/>
        <v>531</v>
      </c>
      <c r="M532" s="6"/>
      <c r="N532" s="7">
        <f t="shared" si="19"/>
        <v>531</v>
      </c>
      <c r="O532" s="6">
        <v>9</v>
      </c>
      <c r="P532" s="6"/>
      <c r="Q532" s="6" t="s">
        <v>2498</v>
      </c>
      <c r="R532" s="6"/>
      <c r="S532" s="6" t="s">
        <v>2499</v>
      </c>
      <c r="T532" s="6" t="s">
        <v>2499</v>
      </c>
      <c r="U532" s="50"/>
      <c r="V532" s="6"/>
      <c r="W532" s="52"/>
      <c r="X532" s="6"/>
      <c r="Y532" s="6"/>
      <c r="Z532" s="8" t="s">
        <v>232</v>
      </c>
      <c r="AA532" s="6"/>
      <c r="AB532" s="6"/>
      <c r="AC532" s="6"/>
      <c r="AD532" s="6"/>
      <c r="AE532" s="6"/>
      <c r="AF532" s="6"/>
      <c r="AG532" s="6" t="s">
        <v>1136</v>
      </c>
      <c r="AH532" s="6"/>
      <c r="AI532" s="6"/>
      <c r="AJ532" s="6"/>
      <c r="AK532" s="1"/>
      <c r="AL532"/>
      <c r="AM532" s="1">
        <v>1</v>
      </c>
      <c r="AN532" s="1" t="e">
        <f>VLOOKUP(S532,'breaks 2014'!$C$19:$H$317,3,FALSE)</f>
        <v>#N/A</v>
      </c>
      <c r="AO532" s="1"/>
      <c r="AP532" s="1"/>
      <c r="AQ532" s="6"/>
      <c r="AR532" s="6" t="s">
        <v>143</v>
      </c>
      <c r="AS532" s="6" t="s">
        <v>2501</v>
      </c>
      <c r="AT532" s="6"/>
      <c r="AU532" s="6"/>
      <c r="AV532" s="6"/>
      <c r="AW532" s="6"/>
      <c r="AX532" s="6"/>
      <c r="AY532" s="6"/>
      <c r="BQ532" s="100"/>
    </row>
    <row r="533" spans="1:69" ht="11.25" customHeight="1" x14ac:dyDescent="0.2">
      <c r="A533" s="4" t="str">
        <f>LEFT(IndicatorsTable[[#This Row],[INDICATOR_CODE]],IF(ISERROR(FIND(".",IndicatorsTable[[#This Row],[INDICATOR_CODE]],6)),FIND(".",IndicatorsTable[[#This Row],[INDICATOR_CODE]]),FIND(".",IndicatorsTable[[#This Row],[INDICATOR_CODE]],6))-1)</f>
        <v>PA11b</v>
      </c>
      <c r="B533" s="5" t="str">
        <f>RIGHT(IndicatorsTable[[#This Row],[INDICATOR_CODE]],LEN(IndicatorsTable[[#This Row],[INDICATOR_CODE]])-IF(ISERROR(FIND(".",IndicatorsTable[[#This Row],[INDICATOR_CODE]],6)),FIND(".",IndicatorsTable[[#This Row],[INDICATOR_CODE]]),FIND(".",IndicatorsTable[[#This Row],[INDICATOR_CODE]],6)))</f>
        <v>C1</v>
      </c>
      <c r="C533" s="5" t="str">
        <f>IF(LEFT(IndicatorsTable[[#This Row],[OS_NB_CODE]],1)="O","Overall",IF(LEFT(IndicatorsTable[[#This Row],[OS_NB_CODE]],1)="S","Subindicator",IF(IndicatorsTable[[#This Row],[IFMAIN]] ="Main","Main",IF(LEFT(IndicatorsTable[[#This Row],[OS_NB_CODE]],1)="C","Context",""))))</f>
        <v>Context</v>
      </c>
      <c r="D533" s="6" t="s">
        <v>774</v>
      </c>
      <c r="E533" s="6" t="str">
        <f>IF(IndicatorsTable[[#This Row],[OS_NB_CODE]]="O1",VLOOKUP(IndicatorsTable[[#This Row],[POLICY_CODE]],Table7[#All],2,FALSE),"")</f>
        <v/>
      </c>
      <c r="F533" s="6" t="str">
        <f>IF(IndicatorsTable[[#This Row],[OS_NB_CODE]]="O1",VLOOKUP(IndicatorsTable[[#This Row],[POLICY_CODE]],Table7[#All],3,FALSE),"")</f>
        <v/>
      </c>
      <c r="G533" s="6" t="s">
        <v>2497</v>
      </c>
      <c r="H533" s="6" t="s">
        <v>143</v>
      </c>
      <c r="I533" s="6" t="str">
        <f>IndicatorsTable[[#This Row],[INDICATOR_CODE]]&amp;"."&amp;IndicatorsTable[[#This Row],[SUBPOLICY_CODE]]</f>
        <v>PA11b.C1.N</v>
      </c>
      <c r="J533" s="6"/>
      <c r="K533" s="6"/>
      <c r="L533" s="7">
        <f t="shared" si="18"/>
        <v>532</v>
      </c>
      <c r="M533" s="6"/>
      <c r="N533" s="7">
        <f t="shared" si="19"/>
        <v>532</v>
      </c>
      <c r="O533" s="6">
        <v>9</v>
      </c>
      <c r="P533" s="6"/>
      <c r="Q533" s="6" t="s">
        <v>2502</v>
      </c>
      <c r="R533" s="6"/>
      <c r="S533" s="6" t="s">
        <v>2503</v>
      </c>
      <c r="T533" s="6" t="s">
        <v>2503</v>
      </c>
      <c r="U533" s="50"/>
      <c r="V533" s="6"/>
      <c r="W533" s="52"/>
      <c r="X533" s="6"/>
      <c r="Y533" s="6"/>
      <c r="Z533" s="8" t="s">
        <v>232</v>
      </c>
      <c r="AA533" s="6"/>
      <c r="AB533" s="6"/>
      <c r="AC533" s="6"/>
      <c r="AD533" s="6"/>
      <c r="AE533" s="6"/>
      <c r="AF533" s="6"/>
      <c r="AG533" s="6" t="s">
        <v>1136</v>
      </c>
      <c r="AH533" s="6"/>
      <c r="AI533" s="6"/>
      <c r="AJ533" s="6"/>
      <c r="AK533" s="1"/>
      <c r="AL533"/>
      <c r="AM533" s="1">
        <v>1</v>
      </c>
      <c r="AN533" s="1" t="e">
        <f>VLOOKUP(S533,'breaks 2014'!$C$19:$H$317,3,FALSE)</f>
        <v>#N/A</v>
      </c>
      <c r="AO533" s="1"/>
      <c r="AP533" s="1"/>
      <c r="AQ533" s="6"/>
      <c r="AR533" s="6" t="s">
        <v>143</v>
      </c>
      <c r="AS533" s="6" t="s">
        <v>2504</v>
      </c>
      <c r="AT533" s="6"/>
      <c r="AU533" s="6"/>
      <c r="AV533" s="6"/>
      <c r="AW533" s="6"/>
      <c r="AX533" s="6"/>
      <c r="AY533" s="6"/>
      <c r="BQ533" s="100"/>
    </row>
    <row r="534" spans="1:69" ht="11.25" customHeight="1" x14ac:dyDescent="0.2">
      <c r="A534" s="4" t="str">
        <f>LEFT(IndicatorsTable[[#This Row],[INDICATOR_CODE]],IF(ISERROR(FIND(".",IndicatorsTable[[#This Row],[INDICATOR_CODE]],6)),FIND(".",IndicatorsTable[[#This Row],[INDICATOR_CODE]]),FIND(".",IndicatorsTable[[#This Row],[INDICATOR_CODE]],6))-1)</f>
        <v>PA11b</v>
      </c>
      <c r="B534" s="5" t="str">
        <f>RIGHT(IndicatorsTable[[#This Row],[INDICATOR_CODE]],LEN(IndicatorsTable[[#This Row],[INDICATOR_CODE]])-IF(ISERROR(FIND(".",IndicatorsTable[[#This Row],[INDICATOR_CODE]],6)),FIND(".",IndicatorsTable[[#This Row],[INDICATOR_CODE]]),FIND(".",IndicatorsTable[[#This Row],[INDICATOR_CODE]],6)))</f>
        <v>C2</v>
      </c>
      <c r="C534" s="5" t="str">
        <f>IF(LEFT(IndicatorsTable[[#This Row],[OS_NB_CODE]],1)="O","Overall",IF(LEFT(IndicatorsTable[[#This Row],[OS_NB_CODE]],1)="S","Subindicator",IF(IndicatorsTable[[#This Row],[IFMAIN]] ="Main","Main",IF(LEFT(IndicatorsTable[[#This Row],[OS_NB_CODE]],1)="C","Context",""))))</f>
        <v>Context</v>
      </c>
      <c r="D534" s="6" t="s">
        <v>774</v>
      </c>
      <c r="E534" s="6" t="str">
        <f>IF(IndicatorsTable[[#This Row],[OS_NB_CODE]]="O1",VLOOKUP(IndicatorsTable[[#This Row],[POLICY_CODE]],Table7[#All],2,FALSE),"")</f>
        <v/>
      </c>
      <c r="F534" s="6" t="str">
        <f>IF(IndicatorsTable[[#This Row],[OS_NB_CODE]]="O1",VLOOKUP(IndicatorsTable[[#This Row],[POLICY_CODE]],Table7[#All],3,FALSE),"")</f>
        <v/>
      </c>
      <c r="G534" s="6" t="s">
        <v>2505</v>
      </c>
      <c r="H534" s="6"/>
      <c r="I534" s="6" t="str">
        <f>IndicatorsTable[[#This Row],[INDICATOR_CODE]]&amp;"."&amp;IndicatorsTable[[#This Row],[SUBPOLICY_CODE]]</f>
        <v>PA11b.C2.</v>
      </c>
      <c r="J534" s="6"/>
      <c r="K534" s="6"/>
      <c r="L534" s="7">
        <f t="shared" si="18"/>
        <v>533</v>
      </c>
      <c r="M534" s="6"/>
      <c r="N534" s="7">
        <f t="shared" si="19"/>
        <v>533</v>
      </c>
      <c r="O534" s="6">
        <v>9</v>
      </c>
      <c r="P534" s="6"/>
      <c r="Q534" s="6" t="s">
        <v>2506</v>
      </c>
      <c r="R534" s="6"/>
      <c r="S534" s="6"/>
      <c r="T534" s="6"/>
      <c r="U534" s="50"/>
      <c r="V534" s="6"/>
      <c r="W534" s="52"/>
      <c r="X534" s="6"/>
      <c r="Y534" s="6"/>
      <c r="Z534" s="8" t="s">
        <v>232</v>
      </c>
      <c r="AA534" s="6"/>
      <c r="AB534" s="6"/>
      <c r="AC534" s="6"/>
      <c r="AD534" s="6"/>
      <c r="AE534" s="6"/>
      <c r="AF534" s="6"/>
      <c r="AG534" s="6"/>
      <c r="AH534" s="6"/>
      <c r="AI534" s="6"/>
      <c r="AJ534" s="6"/>
      <c r="AK534" s="1"/>
      <c r="AL534"/>
      <c r="AM534" s="1">
        <v>1</v>
      </c>
      <c r="AN534" s="1" t="e">
        <f>VLOOKUP(S534,'breaks 2014'!$C$19:$H$317,3,FALSE)</f>
        <v>#N/A</v>
      </c>
      <c r="AO534" s="1"/>
      <c r="AP534" s="1"/>
      <c r="AQ534" s="6"/>
      <c r="AR534" s="6"/>
      <c r="AS534" s="6"/>
      <c r="AT534" s="6"/>
      <c r="AU534" s="6"/>
      <c r="AV534" s="6"/>
      <c r="AW534" s="6"/>
      <c r="AX534" s="6"/>
      <c r="AY534" s="6"/>
      <c r="BQ534" s="100"/>
    </row>
    <row r="535" spans="1:69" ht="11.25" customHeight="1" x14ac:dyDescent="0.2">
      <c r="A535" s="4" t="str">
        <f>LEFT(IndicatorsTable[[#This Row],[INDICATOR_CODE]],IF(ISERROR(FIND(".",IndicatorsTable[[#This Row],[INDICATOR_CODE]],6)),FIND(".",IndicatorsTable[[#This Row],[INDICATOR_CODE]]),FIND(".",IndicatorsTable[[#This Row],[INDICATOR_CODE]],6))-1)</f>
        <v>PA11b</v>
      </c>
      <c r="B535" s="5" t="str">
        <f>RIGHT(IndicatorsTable[[#This Row],[INDICATOR_CODE]],LEN(IndicatorsTable[[#This Row],[INDICATOR_CODE]])-IF(ISERROR(FIND(".",IndicatorsTable[[#This Row],[INDICATOR_CODE]],6)),FIND(".",IndicatorsTable[[#This Row],[INDICATOR_CODE]]),FIND(".",IndicatorsTable[[#This Row],[INDICATOR_CODE]],6)))</f>
        <v>C3</v>
      </c>
      <c r="C535" s="5" t="str">
        <f>IF(LEFT(IndicatorsTable[[#This Row],[OS_NB_CODE]],1)="O","Overall",IF(LEFT(IndicatorsTable[[#This Row],[OS_NB_CODE]],1)="S","Subindicator",IF(IndicatorsTable[[#This Row],[IFMAIN]] ="Main","Main",IF(LEFT(IndicatorsTable[[#This Row],[OS_NB_CODE]],1)="C","Context",""))))</f>
        <v>Context</v>
      </c>
      <c r="D535" s="6" t="s">
        <v>89</v>
      </c>
      <c r="E535" s="6" t="str">
        <f>IF(IndicatorsTable[[#This Row],[OS_NB_CODE]]="O1",VLOOKUP(IndicatorsTable[[#This Row],[POLICY_CODE]],Table7[#All],2,FALSE),"")</f>
        <v/>
      </c>
      <c r="F535" s="6" t="str">
        <f>IF(IndicatorsTable[[#This Row],[OS_NB_CODE]]="O1",VLOOKUP(IndicatorsTable[[#This Row],[POLICY_CODE]],Table7[#All],3,FALSE),"")</f>
        <v/>
      </c>
      <c r="G535" s="6" t="s">
        <v>2507</v>
      </c>
      <c r="H535" s="6"/>
      <c r="I535" s="6" t="str">
        <f>IndicatorsTable[[#This Row],[INDICATOR_CODE]]&amp;"."&amp;IndicatorsTable[[#This Row],[SUBPOLICY_CODE]]</f>
        <v>PA11b.C3.</v>
      </c>
      <c r="J535" s="6"/>
      <c r="K535" s="6"/>
      <c r="L535" s="7">
        <f t="shared" si="18"/>
        <v>534</v>
      </c>
      <c r="M535" s="6"/>
      <c r="N535" s="7">
        <f t="shared" si="19"/>
        <v>534</v>
      </c>
      <c r="O535" s="6">
        <v>9</v>
      </c>
      <c r="P535" s="6"/>
      <c r="Q535" s="6" t="s">
        <v>2508</v>
      </c>
      <c r="R535" s="6"/>
      <c r="S535" s="6"/>
      <c r="T535" s="6"/>
      <c r="U535" s="50"/>
      <c r="V535" s="6"/>
      <c r="W535" s="52"/>
      <c r="X535" s="6"/>
      <c r="Y535" s="6"/>
      <c r="Z535" s="8" t="s">
        <v>77</v>
      </c>
      <c r="AA535" s="6"/>
      <c r="AB535" s="6"/>
      <c r="AC535" s="6"/>
      <c r="AD535" s="6"/>
      <c r="AE535" s="6"/>
      <c r="AF535" s="6"/>
      <c r="AG535" s="6" t="s">
        <v>82</v>
      </c>
      <c r="AH535" s="6"/>
      <c r="AI535" s="6"/>
      <c r="AJ535" s="6"/>
      <c r="AK535" s="1"/>
      <c r="AL535"/>
      <c r="AM535" s="1">
        <v>1</v>
      </c>
      <c r="AN535" s="1" t="e">
        <f>VLOOKUP(S535,'breaks 2014'!$C$19:$H$317,3,FALSE)</f>
        <v>#N/A</v>
      </c>
      <c r="AO535" s="1"/>
      <c r="AP535" s="1"/>
      <c r="AQ535" s="6"/>
      <c r="AR535" s="6"/>
      <c r="AS535" s="6"/>
      <c r="AT535" s="6"/>
      <c r="AU535" s="6"/>
      <c r="AV535" s="6"/>
      <c r="AW535" s="6"/>
      <c r="AX535" s="6"/>
      <c r="AY535" s="6"/>
      <c r="BQ535" s="100"/>
    </row>
    <row r="536" spans="1:69" ht="11.25" customHeight="1" x14ac:dyDescent="0.2">
      <c r="A536" s="4" t="str">
        <f>LEFT(IndicatorsTable[[#This Row],[INDICATOR_CODE]],IF(ISERROR(FIND(".",IndicatorsTable[[#This Row],[INDICATOR_CODE]],6)),FIND(".",IndicatorsTable[[#This Row],[INDICATOR_CODE]]),FIND(".",IndicatorsTable[[#This Row],[INDICATOR_CODE]],6))-1)</f>
        <v>PA11b</v>
      </c>
      <c r="B536" s="5" t="str">
        <f>RIGHT(IndicatorsTable[[#This Row],[INDICATOR_CODE]],LEN(IndicatorsTable[[#This Row],[INDICATOR_CODE]])-IF(ISERROR(FIND(".",IndicatorsTable[[#This Row],[INDICATOR_CODE]],6)),FIND(".",IndicatorsTable[[#This Row],[INDICATOR_CODE]]),FIND(".",IndicatorsTable[[#This Row],[INDICATOR_CODE]],6)))</f>
        <v>C4</v>
      </c>
      <c r="C536" s="5" t="str">
        <f>IF(LEFT(IndicatorsTable[[#This Row],[OS_NB_CODE]],1)="O","Overall",IF(LEFT(IndicatorsTable[[#This Row],[OS_NB_CODE]],1)="S","Subindicator",IF(IndicatorsTable[[#This Row],[IFMAIN]] ="Main","Main",IF(LEFT(IndicatorsTable[[#This Row],[OS_NB_CODE]],1)="C","Context",""))))</f>
        <v>Context</v>
      </c>
      <c r="D536" s="6" t="s">
        <v>774</v>
      </c>
      <c r="E536" s="6" t="str">
        <f>IF(IndicatorsTable[[#This Row],[OS_NB_CODE]]="O1",VLOOKUP(IndicatorsTable[[#This Row],[POLICY_CODE]],Table7[#All],2,FALSE),"")</f>
        <v/>
      </c>
      <c r="F536" s="6" t="str">
        <f>IF(IndicatorsTable[[#This Row],[OS_NB_CODE]]="O1",VLOOKUP(IndicatorsTable[[#This Row],[POLICY_CODE]],Table7[#All],3,FALSE),"")</f>
        <v/>
      </c>
      <c r="G536" s="6" t="s">
        <v>2509</v>
      </c>
      <c r="H536" s="6"/>
      <c r="I536" s="6" t="str">
        <f>IndicatorsTable[[#This Row],[INDICATOR_CODE]]&amp;"."&amp;IndicatorsTable[[#This Row],[SUBPOLICY_CODE]]</f>
        <v>PA11b.C4.</v>
      </c>
      <c r="J536" s="6"/>
      <c r="K536" s="6"/>
      <c r="L536" s="7">
        <f t="shared" si="18"/>
        <v>535</v>
      </c>
      <c r="M536" s="6" t="s">
        <v>71</v>
      </c>
      <c r="N536" s="7">
        <f t="shared" si="19"/>
        <v>535</v>
      </c>
      <c r="O536" s="6">
        <v>9</v>
      </c>
      <c r="P536" s="6" t="s">
        <v>72</v>
      </c>
      <c r="Q536" s="6" t="s">
        <v>1229</v>
      </c>
      <c r="R536" s="6"/>
      <c r="S536" s="6" t="s">
        <v>1230</v>
      </c>
      <c r="T536" s="6" t="s">
        <v>1231</v>
      </c>
      <c r="U536" s="50" t="s">
        <v>1232</v>
      </c>
      <c r="V536" s="6"/>
      <c r="W536" s="52"/>
      <c r="X536" s="6"/>
      <c r="Y536" s="6" t="s">
        <v>232</v>
      </c>
      <c r="Z536" s="8" t="s">
        <v>77</v>
      </c>
      <c r="AA536" s="6" t="s">
        <v>1201</v>
      </c>
      <c r="AB536" s="6" t="s">
        <v>79</v>
      </c>
      <c r="AC536" s="6" t="s">
        <v>80</v>
      </c>
      <c r="AD536" s="6" t="s">
        <v>81</v>
      </c>
      <c r="AE536" s="6"/>
      <c r="AF536" s="6"/>
      <c r="AG536" s="6" t="s">
        <v>1136</v>
      </c>
      <c r="AH536" s="6"/>
      <c r="AI536" s="6"/>
      <c r="AJ536" s="6"/>
      <c r="AK536" s="1"/>
      <c r="AL536"/>
      <c r="AM536" s="1">
        <v>1</v>
      </c>
      <c r="AN536" s="1" t="e">
        <f>VLOOKUP(S536,'breaks 2014'!$C$19:$H$317,3,FALSE)</f>
        <v>#N/A</v>
      </c>
      <c r="AO536" s="1"/>
      <c r="AP536" s="1"/>
      <c r="AQ536" s="6" t="s">
        <v>1233</v>
      </c>
      <c r="AR536" s="6" t="s">
        <v>143</v>
      </c>
      <c r="AS536" s="6" t="s">
        <v>1234</v>
      </c>
      <c r="AT536" s="6"/>
      <c r="AU536" s="6"/>
      <c r="AV536" s="6"/>
      <c r="AW536" s="6"/>
      <c r="AX536" s="6"/>
      <c r="AY536" s="6"/>
      <c r="BQ536" s="100"/>
    </row>
    <row r="537" spans="1:69" ht="11.25" customHeight="1" x14ac:dyDescent="0.2">
      <c r="A537" s="4" t="str">
        <f>LEFT(IndicatorsTable[[#This Row],[INDICATOR_CODE]],IF(ISERROR(FIND(".",IndicatorsTable[[#This Row],[INDICATOR_CODE]],6)),FIND(".",IndicatorsTable[[#This Row],[INDICATOR_CODE]]),FIND(".",IndicatorsTable[[#This Row],[INDICATOR_CODE]],6))-1)</f>
        <v>PA11b</v>
      </c>
      <c r="B537" s="5" t="str">
        <f>RIGHT(IndicatorsTable[[#This Row],[INDICATOR_CODE]],LEN(IndicatorsTable[[#This Row],[INDICATOR_CODE]])-IF(ISERROR(FIND(".",IndicatorsTable[[#This Row],[INDICATOR_CODE]],6)),FIND(".",IndicatorsTable[[#This Row],[INDICATOR_CODE]]),FIND(".",IndicatorsTable[[#This Row],[INDICATOR_CODE]],6)))</f>
        <v>C5</v>
      </c>
      <c r="C537" s="5" t="str">
        <f>IF(LEFT(IndicatorsTable[[#This Row],[OS_NB_CODE]],1)="O","Overall",IF(LEFT(IndicatorsTable[[#This Row],[OS_NB_CODE]],1)="S","Subindicator",IF(IndicatorsTable[[#This Row],[IFMAIN]] ="Main","Main",IF(LEFT(IndicatorsTable[[#This Row],[OS_NB_CODE]],1)="C","Context",""))))</f>
        <v>Context</v>
      </c>
      <c r="D537" s="6" t="s">
        <v>774</v>
      </c>
      <c r="E537" s="6" t="str">
        <f>IF(IndicatorsTable[[#This Row],[OS_NB_CODE]]="O1",VLOOKUP(IndicatorsTable[[#This Row],[POLICY_CODE]],Table7[#All],2,FALSE),"")</f>
        <v/>
      </c>
      <c r="F537" s="6" t="str">
        <f>IF(IndicatorsTable[[#This Row],[OS_NB_CODE]]="O1",VLOOKUP(IndicatorsTable[[#This Row],[POLICY_CODE]],Table7[#All],3,FALSE),"")</f>
        <v/>
      </c>
      <c r="G537" s="6" t="s">
        <v>2510</v>
      </c>
      <c r="H537" s="6" t="s">
        <v>2511</v>
      </c>
      <c r="I537" s="6" t="str">
        <f>IndicatorsTable[[#This Row],[INDICATOR_CODE]]&amp;"."&amp;IndicatorsTable[[#This Row],[SUBPOLICY_CODE]]</f>
        <v>PA11b.C5.UNE</v>
      </c>
      <c r="J537" s="6"/>
      <c r="K537" s="6"/>
      <c r="L537" s="7">
        <f t="shared" si="18"/>
        <v>536</v>
      </c>
      <c r="M537" s="6" t="s">
        <v>71</v>
      </c>
      <c r="N537" s="7">
        <f t="shared" si="19"/>
        <v>536</v>
      </c>
      <c r="O537" s="6">
        <v>9</v>
      </c>
      <c r="P537" s="6" t="s">
        <v>72</v>
      </c>
      <c r="Q537" s="6" t="s">
        <v>2512</v>
      </c>
      <c r="R537" s="6"/>
      <c r="S537" s="6" t="s">
        <v>1792</v>
      </c>
      <c r="T537" s="6" t="s">
        <v>1793</v>
      </c>
      <c r="U537" s="50"/>
      <c r="V537" s="6"/>
      <c r="W537" s="52"/>
      <c r="X537" s="6"/>
      <c r="Y537" s="6" t="s">
        <v>77</v>
      </c>
      <c r="Z537" s="8" t="s">
        <v>232</v>
      </c>
      <c r="AA537" s="6" t="s">
        <v>1795</v>
      </c>
      <c r="AB537" s="6" t="s">
        <v>79</v>
      </c>
      <c r="AC537" s="6" t="s">
        <v>80</v>
      </c>
      <c r="AD537" s="6" t="s">
        <v>81</v>
      </c>
      <c r="AE537" s="6"/>
      <c r="AF537" s="6"/>
      <c r="AG537" s="6" t="s">
        <v>82</v>
      </c>
      <c r="AH537" s="6"/>
      <c r="AI537" s="6"/>
      <c r="AJ537" s="6"/>
      <c r="AK537" s="1"/>
      <c r="AL537"/>
      <c r="AM537" s="1">
        <v>1</v>
      </c>
      <c r="AN537" s="1" t="str">
        <f>VLOOKUP(S537,'breaks 2014'!$C$19:$H$317,3,FALSE)</f>
        <v>LLL</v>
      </c>
      <c r="AO537" s="1"/>
      <c r="AP537" s="1"/>
      <c r="AQ537" s="6" t="s">
        <v>575</v>
      </c>
      <c r="AR537" s="6" t="s">
        <v>84</v>
      </c>
      <c r="AS537" s="6" t="s">
        <v>85</v>
      </c>
      <c r="AT537" s="6" t="s">
        <v>121</v>
      </c>
      <c r="AU537" s="6" t="s">
        <v>425</v>
      </c>
      <c r="AV537" s="6" t="s">
        <v>1700</v>
      </c>
      <c r="AW537" s="6"/>
      <c r="AX537" s="6"/>
      <c r="AY537" s="6"/>
      <c r="BQ537" s="100"/>
    </row>
    <row r="538" spans="1:69" ht="11.25" customHeight="1" x14ac:dyDescent="0.2">
      <c r="A538" s="4" t="str">
        <f>LEFT(IndicatorsTable[[#This Row],[INDICATOR_CODE]],IF(ISERROR(FIND(".",IndicatorsTable[[#This Row],[INDICATOR_CODE]],6)),FIND(".",IndicatorsTable[[#This Row],[INDICATOR_CODE]]),FIND(".",IndicatorsTable[[#This Row],[INDICATOR_CODE]],6))-1)</f>
        <v>PA11b</v>
      </c>
      <c r="B538" s="5" t="str">
        <f>RIGHT(IndicatorsTable[[#This Row],[INDICATOR_CODE]],LEN(IndicatorsTable[[#This Row],[INDICATOR_CODE]])-IF(ISERROR(FIND(".",IndicatorsTable[[#This Row],[INDICATOR_CODE]],6)),FIND(".",IndicatorsTable[[#This Row],[INDICATOR_CODE]]),FIND(".",IndicatorsTable[[#This Row],[INDICATOR_CODE]],6)))</f>
        <v>C5</v>
      </c>
      <c r="C538" s="5" t="str">
        <f>IF(LEFT(IndicatorsTable[[#This Row],[OS_NB_CODE]],1)="O","Overall",IF(LEFT(IndicatorsTable[[#This Row],[OS_NB_CODE]],1)="S","Subindicator",IF(IndicatorsTable[[#This Row],[IFMAIN]] ="Main","Main",IF(LEFT(IndicatorsTable[[#This Row],[OS_NB_CODE]],1)="C","Context",""))))</f>
        <v>Context</v>
      </c>
      <c r="D538" s="6" t="s">
        <v>774</v>
      </c>
      <c r="E538" s="6" t="str">
        <f>IF(IndicatorsTable[[#This Row],[OS_NB_CODE]]="O1",VLOOKUP(IndicatorsTable[[#This Row],[POLICY_CODE]],Table7[#All],2,FALSE),"")</f>
        <v/>
      </c>
      <c r="F538" s="6" t="str">
        <f>IF(IndicatorsTable[[#This Row],[OS_NB_CODE]]="O1",VLOOKUP(IndicatorsTable[[#This Row],[POLICY_CODE]],Table7[#All],3,FALSE),"")</f>
        <v/>
      </c>
      <c r="G538" s="6" t="s">
        <v>2510</v>
      </c>
      <c r="H538" s="6" t="s">
        <v>1252</v>
      </c>
      <c r="I538" s="6" t="str">
        <f>IndicatorsTable[[#This Row],[INDICATOR_CODE]]&amp;"."&amp;IndicatorsTable[[#This Row],[SUBPOLICY_CODE]]</f>
        <v>PA11b.C5.INAC</v>
      </c>
      <c r="J538" s="6"/>
      <c r="K538" s="6"/>
      <c r="L538" s="7">
        <f t="shared" si="18"/>
        <v>537</v>
      </c>
      <c r="M538" s="6" t="s">
        <v>71</v>
      </c>
      <c r="N538" s="7">
        <f t="shared" si="19"/>
        <v>537</v>
      </c>
      <c r="O538" s="6">
        <v>9</v>
      </c>
      <c r="P538" s="6" t="s">
        <v>72</v>
      </c>
      <c r="Q538" s="6" t="s">
        <v>1804</v>
      </c>
      <c r="R538" s="6"/>
      <c r="S538" s="6" t="s">
        <v>1805</v>
      </c>
      <c r="T538" s="6" t="s">
        <v>2513</v>
      </c>
      <c r="U538" s="50"/>
      <c r="V538" s="6"/>
      <c r="W538" s="52"/>
      <c r="X538" s="6"/>
      <c r="Y538" s="6" t="s">
        <v>77</v>
      </c>
      <c r="Z538" s="8" t="s">
        <v>232</v>
      </c>
      <c r="AA538" s="6" t="s">
        <v>1808</v>
      </c>
      <c r="AB538" s="6" t="s">
        <v>79</v>
      </c>
      <c r="AC538" s="6" t="s">
        <v>80</v>
      </c>
      <c r="AD538" s="6" t="s">
        <v>81</v>
      </c>
      <c r="AE538" s="6"/>
      <c r="AF538" s="6"/>
      <c r="AG538" s="6" t="s">
        <v>82</v>
      </c>
      <c r="AH538" s="6"/>
      <c r="AI538" s="6"/>
      <c r="AJ538" s="6"/>
      <c r="AK538" s="1"/>
      <c r="AL538"/>
      <c r="AM538" s="1">
        <v>1</v>
      </c>
      <c r="AN538" s="1" t="str">
        <f>VLOOKUP(S538,'breaks 2014'!$C$19:$H$317,3,FALSE)</f>
        <v>LLL</v>
      </c>
      <c r="AO538" s="1"/>
      <c r="AP538" s="1"/>
      <c r="AQ538" s="6" t="s">
        <v>575</v>
      </c>
      <c r="AR538" s="6" t="s">
        <v>84</v>
      </c>
      <c r="AS538" s="6" t="s">
        <v>85</v>
      </c>
      <c r="AT538" s="6" t="s">
        <v>121</v>
      </c>
      <c r="AU538" s="6" t="s">
        <v>429</v>
      </c>
      <c r="AV538" s="6" t="s">
        <v>1700</v>
      </c>
      <c r="AW538" s="6"/>
      <c r="AX538" s="6"/>
      <c r="AY538" s="6"/>
      <c r="BQ538" s="100"/>
    </row>
    <row r="539" spans="1:69" ht="11.25" customHeight="1" x14ac:dyDescent="0.2">
      <c r="A539" s="4" t="str">
        <f>LEFT(IndicatorsTable[[#This Row],[INDICATOR_CODE]],IF(ISERROR(FIND(".",IndicatorsTable[[#This Row],[INDICATOR_CODE]],6)),FIND(".",IndicatorsTable[[#This Row],[INDICATOR_CODE]]),FIND(".",IndicatorsTable[[#This Row],[INDICATOR_CODE]],6))-1)</f>
        <v>PA11b</v>
      </c>
      <c r="B539" s="5" t="str">
        <f>RIGHT(IndicatorsTable[[#This Row],[INDICATOR_CODE]],LEN(IndicatorsTable[[#This Row],[INDICATOR_CODE]])-IF(ISERROR(FIND(".",IndicatorsTable[[#This Row],[INDICATOR_CODE]],6)),FIND(".",IndicatorsTable[[#This Row],[INDICATOR_CODE]]),FIND(".",IndicatorsTable[[#This Row],[INDICATOR_CODE]],6)))</f>
        <v>C6</v>
      </c>
      <c r="C539" s="5" t="str">
        <f>IF(LEFT(IndicatorsTable[[#This Row],[OS_NB_CODE]],1)="O","Overall",IF(LEFT(IndicatorsTable[[#This Row],[OS_NB_CODE]],1)="S","Subindicator",IF(IndicatorsTable[[#This Row],[IFMAIN]] ="Main","Main",IF(LEFT(IndicatorsTable[[#This Row],[OS_NB_CODE]],1)="C","Context",""))))</f>
        <v>Context</v>
      </c>
      <c r="D539" s="6" t="s">
        <v>89</v>
      </c>
      <c r="E539" s="6" t="str">
        <f>IF(IndicatorsTable[[#This Row],[OS_NB_CODE]]="O1",VLOOKUP(IndicatorsTable[[#This Row],[POLICY_CODE]],Table7[#All],2,FALSE),"")</f>
        <v/>
      </c>
      <c r="F539" s="6" t="str">
        <f>IF(IndicatorsTable[[#This Row],[OS_NB_CODE]]="O1",VLOOKUP(IndicatorsTable[[#This Row],[POLICY_CODE]],Table7[#All],3,FALSE),"")</f>
        <v/>
      </c>
      <c r="G539" s="6" t="s">
        <v>2514</v>
      </c>
      <c r="H539" s="6" t="s">
        <v>227</v>
      </c>
      <c r="I539" s="6" t="str">
        <f>IndicatorsTable[[#This Row],[INDICATOR_CODE]]&amp;"."&amp;IndicatorsTable[[#This Row],[SUBPOLICY_CODE]]</f>
        <v>PA11b.C6.T</v>
      </c>
      <c r="J539" s="6"/>
      <c r="K539" s="6"/>
      <c r="L539" s="7">
        <f t="shared" si="18"/>
        <v>538</v>
      </c>
      <c r="M539" s="6" t="s">
        <v>71</v>
      </c>
      <c r="N539" s="7">
        <f t="shared" si="19"/>
        <v>538</v>
      </c>
      <c r="O539" s="6">
        <v>9</v>
      </c>
      <c r="P539" s="6" t="s">
        <v>72</v>
      </c>
      <c r="Q539" s="6" t="s">
        <v>2515</v>
      </c>
      <c r="R539" s="6" t="s">
        <v>2286</v>
      </c>
      <c r="S539" s="6" t="s">
        <v>2287</v>
      </c>
      <c r="T539" s="6" t="s">
        <v>2288</v>
      </c>
      <c r="U539" s="50"/>
      <c r="V539" s="6"/>
      <c r="W539" s="52"/>
      <c r="X539" s="6"/>
      <c r="Y539" s="6" t="s">
        <v>232</v>
      </c>
      <c r="Z539" s="8" t="s">
        <v>77</v>
      </c>
      <c r="AA539" s="6" t="s">
        <v>2113</v>
      </c>
      <c r="AB539" s="6" t="s">
        <v>79</v>
      </c>
      <c r="AC539" s="6" t="s">
        <v>80</v>
      </c>
      <c r="AD539" s="6" t="s">
        <v>81</v>
      </c>
      <c r="AE539" s="6"/>
      <c r="AF539" s="6"/>
      <c r="AG539" s="6" t="s">
        <v>629</v>
      </c>
      <c r="AH539" s="6"/>
      <c r="AI539" s="6"/>
      <c r="AJ539" s="6"/>
      <c r="AK539" s="1"/>
      <c r="AM539" s="1">
        <v>1</v>
      </c>
      <c r="AN539" s="1" t="e">
        <f>VLOOKUP(S539,'breaks 2014'!$C$19:$H$317,3,FALSE)</f>
        <v>#N/A</v>
      </c>
      <c r="AO539" s="1"/>
      <c r="AP539" s="1"/>
      <c r="AQ539" s="6" t="s">
        <v>2516</v>
      </c>
      <c r="AR539" s="6" t="s">
        <v>143</v>
      </c>
      <c r="AS539" s="6"/>
      <c r="AT539" s="6"/>
      <c r="AU539" s="6"/>
      <c r="AV539" s="6"/>
      <c r="AW539" s="6"/>
      <c r="AX539" s="6"/>
      <c r="AY539" s="6"/>
      <c r="AZ539" t="s">
        <v>2516</v>
      </c>
      <c r="BA539" t="s">
        <v>84</v>
      </c>
      <c r="BB539" t="s">
        <v>2200</v>
      </c>
      <c r="BC539" t="s">
        <v>2517</v>
      </c>
      <c r="BQ539" s="100"/>
    </row>
    <row r="540" spans="1:69" ht="11.25" customHeight="1" x14ac:dyDescent="0.2">
      <c r="A540" s="4" t="str">
        <f>LEFT(IndicatorsTable[[#This Row],[INDICATOR_CODE]],IF(ISERROR(FIND(".",IndicatorsTable[[#This Row],[INDICATOR_CODE]],6)),FIND(".",IndicatorsTable[[#This Row],[INDICATOR_CODE]]),FIND(".",IndicatorsTable[[#This Row],[INDICATOR_CODE]],6))-1)</f>
        <v>PA11b</v>
      </c>
      <c r="B540" s="5" t="str">
        <f>RIGHT(IndicatorsTable[[#This Row],[INDICATOR_CODE]],LEN(IndicatorsTable[[#This Row],[INDICATOR_CODE]])-IF(ISERROR(FIND(".",IndicatorsTable[[#This Row],[INDICATOR_CODE]],6)),FIND(".",IndicatorsTable[[#This Row],[INDICATOR_CODE]]),FIND(".",IndicatorsTable[[#This Row],[INDICATOR_CODE]],6)))</f>
        <v>C6</v>
      </c>
      <c r="C540" s="5" t="str">
        <f>IF(LEFT(IndicatorsTable[[#This Row],[OS_NB_CODE]],1)="O","Overall",IF(LEFT(IndicatorsTable[[#This Row],[OS_NB_CODE]],1)="S","Subindicator",IF(IndicatorsTable[[#This Row],[IFMAIN]] ="Main","Main",IF(LEFT(IndicatorsTable[[#This Row],[OS_NB_CODE]],1)="C","Context",""))))</f>
        <v>Context</v>
      </c>
      <c r="D540" s="6" t="s">
        <v>89</v>
      </c>
      <c r="E540" s="6" t="str">
        <f>IF(IndicatorsTable[[#This Row],[OS_NB_CODE]]="O1",VLOOKUP(IndicatorsTable[[#This Row],[POLICY_CODE]],Table7[#All],2,FALSE),"")</f>
        <v/>
      </c>
      <c r="F540" s="6" t="str">
        <f>IF(IndicatorsTable[[#This Row],[OS_NB_CODE]]="O1",VLOOKUP(IndicatorsTable[[#This Row],[POLICY_CODE]],Table7[#All],3,FALSE),"")</f>
        <v/>
      </c>
      <c r="G540" s="6" t="s">
        <v>2514</v>
      </c>
      <c r="H540" s="6" t="s">
        <v>2291</v>
      </c>
      <c r="I540" s="6" t="str">
        <f>IndicatorsTable[[#This Row],[INDICATOR_CODE]]&amp;"."&amp;IndicatorsTable[[#This Row],[SUBPOLICY_CODE]]</f>
        <v>PA11b.C6.Q1</v>
      </c>
      <c r="J540" s="6"/>
      <c r="K540" s="6"/>
      <c r="L540" s="7">
        <f t="shared" si="18"/>
        <v>539</v>
      </c>
      <c r="M540" s="6" t="s">
        <v>71</v>
      </c>
      <c r="N540" s="7">
        <f t="shared" si="19"/>
        <v>539</v>
      </c>
      <c r="O540" s="6">
        <v>9</v>
      </c>
      <c r="P540" s="6" t="s">
        <v>72</v>
      </c>
      <c r="Q540" s="6" t="s">
        <v>2518</v>
      </c>
      <c r="R540" s="6" t="s">
        <v>2286</v>
      </c>
      <c r="S540" s="6" t="s">
        <v>2293</v>
      </c>
      <c r="T540" s="6" t="s">
        <v>2294</v>
      </c>
      <c r="U540" s="50"/>
      <c r="V540" s="6"/>
      <c r="W540" s="52"/>
      <c r="X540" s="6"/>
      <c r="Y540" s="6" t="s">
        <v>232</v>
      </c>
      <c r="Z540" s="8" t="s">
        <v>77</v>
      </c>
      <c r="AA540" s="6" t="s">
        <v>2295</v>
      </c>
      <c r="AB540" s="6" t="s">
        <v>79</v>
      </c>
      <c r="AC540" s="6" t="s">
        <v>80</v>
      </c>
      <c r="AD540" s="6" t="s">
        <v>81</v>
      </c>
      <c r="AE540" s="6"/>
      <c r="AF540" s="6"/>
      <c r="AG540" s="6" t="s">
        <v>629</v>
      </c>
      <c r="AH540" s="6"/>
      <c r="AI540" s="6"/>
      <c r="AJ540" s="6"/>
      <c r="AK540" s="1"/>
      <c r="AM540" s="1">
        <v>1</v>
      </c>
      <c r="AN540" s="1" t="e">
        <f>VLOOKUP(S540,'breaks 2014'!$C$19:$H$317,3,FALSE)</f>
        <v>#N/A</v>
      </c>
      <c r="AO540" s="1"/>
      <c r="AP540" s="1"/>
      <c r="AQ540" s="6" t="s">
        <v>2519</v>
      </c>
      <c r="AR540" s="6" t="s">
        <v>143</v>
      </c>
      <c r="AS540" s="6"/>
      <c r="AT540" s="6"/>
      <c r="AU540" s="6"/>
      <c r="AV540" s="6"/>
      <c r="AW540" s="6"/>
      <c r="AX540" s="6"/>
      <c r="AY540" s="6"/>
      <c r="AZ540" t="s">
        <v>2519</v>
      </c>
      <c r="BA540" t="s">
        <v>84</v>
      </c>
      <c r="BB540" t="s">
        <v>2200</v>
      </c>
      <c r="BC540" t="s">
        <v>2520</v>
      </c>
      <c r="BQ540" s="100"/>
    </row>
    <row r="541" spans="1:69" ht="11.25" customHeight="1" x14ac:dyDescent="0.2">
      <c r="A541" s="4" t="str">
        <f>LEFT(IndicatorsTable[[#This Row],[INDICATOR_CODE]],IF(ISERROR(FIND(".",IndicatorsTable[[#This Row],[INDICATOR_CODE]],6)),FIND(".",IndicatorsTable[[#This Row],[INDICATOR_CODE]]),FIND(".",IndicatorsTable[[#This Row],[INDICATOR_CODE]],6))-1)</f>
        <v>PA11b</v>
      </c>
      <c r="B541" s="5" t="str">
        <f>RIGHT(IndicatorsTable[[#This Row],[INDICATOR_CODE]],LEN(IndicatorsTable[[#This Row],[INDICATOR_CODE]])-IF(ISERROR(FIND(".",IndicatorsTable[[#This Row],[INDICATOR_CODE]],6)),FIND(".",IndicatorsTable[[#This Row],[INDICATOR_CODE]]),FIND(".",IndicatorsTable[[#This Row],[INDICATOR_CODE]],6)))</f>
        <v>C6</v>
      </c>
      <c r="C541" s="5" t="str">
        <f>IF(LEFT(IndicatorsTable[[#This Row],[OS_NB_CODE]],1)="O","Overall",IF(LEFT(IndicatorsTable[[#This Row],[OS_NB_CODE]],1)="S","Subindicator",IF(IndicatorsTable[[#This Row],[IFMAIN]] ="Main","Main",IF(LEFT(IndicatorsTable[[#This Row],[OS_NB_CODE]],1)="C","Context",""))))</f>
        <v>Context</v>
      </c>
      <c r="D541" s="6" t="s">
        <v>89</v>
      </c>
      <c r="E541" s="6" t="str">
        <f>IF(IndicatorsTable[[#This Row],[OS_NB_CODE]]="O1",VLOOKUP(IndicatorsTable[[#This Row],[POLICY_CODE]],Table7[#All],2,FALSE),"")</f>
        <v/>
      </c>
      <c r="F541" s="6" t="str">
        <f>IF(IndicatorsTable[[#This Row],[OS_NB_CODE]]="O1",VLOOKUP(IndicatorsTable[[#This Row],[POLICY_CODE]],Table7[#All],3,FALSE),"")</f>
        <v/>
      </c>
      <c r="G541" s="6" t="s">
        <v>2514</v>
      </c>
      <c r="H541" s="6" t="s">
        <v>2298</v>
      </c>
      <c r="I541" s="6" t="str">
        <f>IndicatorsTable[[#This Row],[INDICATOR_CODE]]&amp;"."&amp;IndicatorsTable[[#This Row],[SUBPOLICY_CODE]]</f>
        <v>PA11b.C6.Q2</v>
      </c>
      <c r="J541" s="6"/>
      <c r="K541" s="6"/>
      <c r="L541" s="7">
        <f t="shared" si="18"/>
        <v>540</v>
      </c>
      <c r="M541" s="6" t="s">
        <v>71</v>
      </c>
      <c r="N541" s="7">
        <f t="shared" si="19"/>
        <v>540</v>
      </c>
      <c r="O541" s="6">
        <v>9</v>
      </c>
      <c r="P541" s="6" t="s">
        <v>72</v>
      </c>
      <c r="Q541" s="6" t="s">
        <v>2521</v>
      </c>
      <c r="R541" s="6" t="s">
        <v>2286</v>
      </c>
      <c r="S541" s="6" t="s">
        <v>2300</v>
      </c>
      <c r="T541" s="6" t="s">
        <v>2301</v>
      </c>
      <c r="U541" s="50"/>
      <c r="V541" s="6"/>
      <c r="W541" s="52"/>
      <c r="X541" s="6"/>
      <c r="Y541" s="6" t="s">
        <v>232</v>
      </c>
      <c r="Z541" s="8" t="s">
        <v>77</v>
      </c>
      <c r="AA541" s="6" t="s">
        <v>2302</v>
      </c>
      <c r="AB541" s="6" t="s">
        <v>79</v>
      </c>
      <c r="AC541" s="6" t="s">
        <v>80</v>
      </c>
      <c r="AD541" s="6" t="s">
        <v>81</v>
      </c>
      <c r="AE541" s="6"/>
      <c r="AF541" s="6"/>
      <c r="AG541" s="6" t="s">
        <v>629</v>
      </c>
      <c r="AH541" s="6"/>
      <c r="AI541" s="6"/>
      <c r="AJ541" s="6"/>
      <c r="AK541" s="1"/>
      <c r="AM541" s="1">
        <v>1</v>
      </c>
      <c r="AN541" s="1" t="e">
        <f>VLOOKUP(S541,'breaks 2014'!$C$19:$H$317,3,FALSE)</f>
        <v>#N/A</v>
      </c>
      <c r="AO541" s="1"/>
      <c r="AP541" s="1"/>
      <c r="AQ541" s="6" t="s">
        <v>2522</v>
      </c>
      <c r="AR541" s="6" t="s">
        <v>143</v>
      </c>
      <c r="AS541" s="6"/>
      <c r="AT541" s="6"/>
      <c r="AU541" s="6"/>
      <c r="AV541" s="6"/>
      <c r="AW541" s="6"/>
      <c r="AX541" s="6"/>
      <c r="AY541" s="6"/>
      <c r="AZ541" t="s">
        <v>2522</v>
      </c>
      <c r="BA541" t="s">
        <v>84</v>
      </c>
      <c r="BB541" t="s">
        <v>2200</v>
      </c>
      <c r="BC541" t="s">
        <v>2523</v>
      </c>
      <c r="BQ541" s="100"/>
    </row>
    <row r="542" spans="1:69" ht="11.25" customHeight="1" x14ac:dyDescent="0.2">
      <c r="A542" s="4" t="str">
        <f>LEFT(IndicatorsTable[[#This Row],[INDICATOR_CODE]],IF(ISERROR(FIND(".",IndicatorsTable[[#This Row],[INDICATOR_CODE]],6)),FIND(".",IndicatorsTable[[#This Row],[INDICATOR_CODE]]),FIND(".",IndicatorsTable[[#This Row],[INDICATOR_CODE]],6))-1)</f>
        <v>PA11b</v>
      </c>
      <c r="B542" s="5" t="str">
        <f>RIGHT(IndicatorsTable[[#This Row],[INDICATOR_CODE]],LEN(IndicatorsTable[[#This Row],[INDICATOR_CODE]])-IF(ISERROR(FIND(".",IndicatorsTable[[#This Row],[INDICATOR_CODE]],6)),FIND(".",IndicatorsTable[[#This Row],[INDICATOR_CODE]]),FIND(".",IndicatorsTable[[#This Row],[INDICATOR_CODE]],6)))</f>
        <v>C6</v>
      </c>
      <c r="C542" s="5" t="str">
        <f>IF(LEFT(IndicatorsTable[[#This Row],[OS_NB_CODE]],1)="O","Overall",IF(LEFT(IndicatorsTable[[#This Row],[OS_NB_CODE]],1)="S","Subindicator",IF(IndicatorsTable[[#This Row],[IFMAIN]] ="Main","Main",IF(LEFT(IndicatorsTable[[#This Row],[OS_NB_CODE]],1)="C","Context",""))))</f>
        <v>Context</v>
      </c>
      <c r="D542" s="6" t="s">
        <v>89</v>
      </c>
      <c r="E542" s="6" t="str">
        <f>IF(IndicatorsTable[[#This Row],[OS_NB_CODE]]="O1",VLOOKUP(IndicatorsTable[[#This Row],[POLICY_CODE]],Table7[#All],2,FALSE),"")</f>
        <v/>
      </c>
      <c r="F542" s="6" t="str">
        <f>IF(IndicatorsTable[[#This Row],[OS_NB_CODE]]="O1",VLOOKUP(IndicatorsTable[[#This Row],[POLICY_CODE]],Table7[#All],3,FALSE),"")</f>
        <v/>
      </c>
      <c r="G542" s="6" t="s">
        <v>2514</v>
      </c>
      <c r="H542" s="6" t="s">
        <v>2305</v>
      </c>
      <c r="I542" s="6" t="str">
        <f>IndicatorsTable[[#This Row],[INDICATOR_CODE]]&amp;"."&amp;IndicatorsTable[[#This Row],[SUBPOLICY_CODE]]</f>
        <v>PA11b.C6.Q3</v>
      </c>
      <c r="J542" s="6"/>
      <c r="K542" s="6"/>
      <c r="L542" s="7">
        <f t="shared" si="18"/>
        <v>541</v>
      </c>
      <c r="M542" s="6" t="s">
        <v>71</v>
      </c>
      <c r="N542" s="7">
        <f t="shared" si="19"/>
        <v>541</v>
      </c>
      <c r="O542" s="6">
        <v>9</v>
      </c>
      <c r="P542" s="6" t="s">
        <v>72</v>
      </c>
      <c r="Q542" s="6" t="s">
        <v>2524</v>
      </c>
      <c r="R542" s="6" t="s">
        <v>2286</v>
      </c>
      <c r="S542" s="6" t="s">
        <v>2307</v>
      </c>
      <c r="T542" s="6" t="s">
        <v>2308</v>
      </c>
      <c r="U542" s="50"/>
      <c r="V542" s="6"/>
      <c r="W542" s="52"/>
      <c r="X542" s="6"/>
      <c r="Y542" s="6" t="s">
        <v>232</v>
      </c>
      <c r="Z542" s="8" t="s">
        <v>77</v>
      </c>
      <c r="AA542" s="6" t="s">
        <v>2309</v>
      </c>
      <c r="AB542" s="6" t="s">
        <v>79</v>
      </c>
      <c r="AC542" s="6" t="s">
        <v>80</v>
      </c>
      <c r="AD542" s="6" t="s">
        <v>81</v>
      </c>
      <c r="AE542" s="6"/>
      <c r="AF542" s="6"/>
      <c r="AG542" s="6" t="s">
        <v>629</v>
      </c>
      <c r="AH542" s="6"/>
      <c r="AI542" s="6"/>
      <c r="AJ542" s="6"/>
      <c r="AK542" s="1"/>
      <c r="AM542" s="1">
        <v>1</v>
      </c>
      <c r="AN542" s="1" t="e">
        <f>VLOOKUP(S542,'breaks 2014'!$C$19:$H$317,3,FALSE)</f>
        <v>#N/A</v>
      </c>
      <c r="AO542" s="1"/>
      <c r="AP542" s="1"/>
      <c r="AQ542" s="6" t="s">
        <v>2525</v>
      </c>
      <c r="AR542" s="6" t="s">
        <v>143</v>
      </c>
      <c r="AS542" s="6"/>
      <c r="AT542" s="6"/>
      <c r="AU542" s="6"/>
      <c r="AV542" s="6"/>
      <c r="AW542" s="6"/>
      <c r="AX542" s="6"/>
      <c r="AY542" s="6"/>
      <c r="AZ542" t="s">
        <v>2525</v>
      </c>
      <c r="BA542" t="s">
        <v>84</v>
      </c>
      <c r="BB542" t="s">
        <v>2200</v>
      </c>
      <c r="BC542" t="s">
        <v>2526</v>
      </c>
      <c r="BQ542" s="100"/>
    </row>
    <row r="543" spans="1:69" ht="11.25" customHeight="1" x14ac:dyDescent="0.2">
      <c r="A543" s="4" t="str">
        <f>LEFT(IndicatorsTable[[#This Row],[INDICATOR_CODE]],IF(ISERROR(FIND(".",IndicatorsTable[[#This Row],[INDICATOR_CODE]],6)),FIND(".",IndicatorsTable[[#This Row],[INDICATOR_CODE]]),FIND(".",IndicatorsTable[[#This Row],[INDICATOR_CODE]],6))-1)</f>
        <v>PA11b</v>
      </c>
      <c r="B543" s="5" t="str">
        <f>RIGHT(IndicatorsTable[[#This Row],[INDICATOR_CODE]],LEN(IndicatorsTable[[#This Row],[INDICATOR_CODE]])-IF(ISERROR(FIND(".",IndicatorsTable[[#This Row],[INDICATOR_CODE]],6)),FIND(".",IndicatorsTable[[#This Row],[INDICATOR_CODE]]),FIND(".",IndicatorsTable[[#This Row],[INDICATOR_CODE]],6)))</f>
        <v>C6</v>
      </c>
      <c r="C543" s="5" t="str">
        <f>IF(LEFT(IndicatorsTable[[#This Row],[OS_NB_CODE]],1)="O","Overall",IF(LEFT(IndicatorsTable[[#This Row],[OS_NB_CODE]],1)="S","Subindicator",IF(IndicatorsTable[[#This Row],[IFMAIN]] ="Main","Main",IF(LEFT(IndicatorsTable[[#This Row],[OS_NB_CODE]],1)="C","Context",""))))</f>
        <v>Context</v>
      </c>
      <c r="D543" s="6" t="s">
        <v>89</v>
      </c>
      <c r="E543" s="6" t="str">
        <f>IF(IndicatorsTable[[#This Row],[OS_NB_CODE]]="O1",VLOOKUP(IndicatorsTable[[#This Row],[POLICY_CODE]],Table7[#All],2,FALSE),"")</f>
        <v/>
      </c>
      <c r="F543" s="6" t="str">
        <f>IF(IndicatorsTable[[#This Row],[OS_NB_CODE]]="O1",VLOOKUP(IndicatorsTable[[#This Row],[POLICY_CODE]],Table7[#All],3,FALSE),"")</f>
        <v/>
      </c>
      <c r="G543" s="6" t="s">
        <v>2514</v>
      </c>
      <c r="H543" s="6" t="s">
        <v>2312</v>
      </c>
      <c r="I543" s="6" t="str">
        <f>IndicatorsTable[[#This Row],[INDICATOR_CODE]]&amp;"."&amp;IndicatorsTable[[#This Row],[SUBPOLICY_CODE]]</f>
        <v>PA11b.C6.Q4</v>
      </c>
      <c r="J543" s="6"/>
      <c r="K543" s="6"/>
      <c r="L543" s="7">
        <f t="shared" si="18"/>
        <v>542</v>
      </c>
      <c r="M543" s="6" t="s">
        <v>71</v>
      </c>
      <c r="N543" s="7">
        <f t="shared" si="19"/>
        <v>542</v>
      </c>
      <c r="O543" s="6">
        <v>9</v>
      </c>
      <c r="P543" s="6" t="s">
        <v>72</v>
      </c>
      <c r="Q543" s="6" t="s">
        <v>2527</v>
      </c>
      <c r="R543" s="6" t="s">
        <v>2286</v>
      </c>
      <c r="S543" s="6" t="s">
        <v>2314</v>
      </c>
      <c r="T543" s="6" t="s">
        <v>2315</v>
      </c>
      <c r="U543" s="50"/>
      <c r="V543" s="6"/>
      <c r="W543" s="52"/>
      <c r="X543" s="6"/>
      <c r="Y543" s="6" t="s">
        <v>232</v>
      </c>
      <c r="Z543" s="8" t="s">
        <v>77</v>
      </c>
      <c r="AA543" s="6" t="s">
        <v>2316</v>
      </c>
      <c r="AB543" s="6" t="s">
        <v>79</v>
      </c>
      <c r="AC543" s="6" t="s">
        <v>80</v>
      </c>
      <c r="AD543" s="6" t="s">
        <v>81</v>
      </c>
      <c r="AE543" s="6"/>
      <c r="AF543" s="6"/>
      <c r="AG543" s="6" t="s">
        <v>629</v>
      </c>
      <c r="AH543" s="6"/>
      <c r="AI543" s="6"/>
      <c r="AJ543" s="6"/>
      <c r="AK543" s="1"/>
      <c r="AM543" s="1">
        <v>1</v>
      </c>
      <c r="AN543" s="1" t="e">
        <f>VLOOKUP(S543,'breaks 2014'!$C$19:$H$317,3,FALSE)</f>
        <v>#N/A</v>
      </c>
      <c r="AO543" s="1"/>
      <c r="AP543" s="1"/>
      <c r="AQ543" s="6" t="s">
        <v>2528</v>
      </c>
      <c r="AR543" s="6" t="s">
        <v>143</v>
      </c>
      <c r="AS543" s="6"/>
      <c r="AT543" s="6"/>
      <c r="AU543" s="6"/>
      <c r="AV543" s="6"/>
      <c r="AW543" s="6"/>
      <c r="AX543" s="6"/>
      <c r="AY543" s="6"/>
      <c r="AZ543" t="s">
        <v>2528</v>
      </c>
      <c r="BA543" t="s">
        <v>84</v>
      </c>
      <c r="BB543" t="s">
        <v>2200</v>
      </c>
      <c r="BC543" t="s">
        <v>2529</v>
      </c>
      <c r="BQ543" s="100"/>
    </row>
    <row r="544" spans="1:69" ht="11.25" customHeight="1" x14ac:dyDescent="0.2">
      <c r="A544" s="4" t="str">
        <f>LEFT(IndicatorsTable[[#This Row],[INDICATOR_CODE]],IF(ISERROR(FIND(".",IndicatorsTable[[#This Row],[INDICATOR_CODE]],6)),FIND(".",IndicatorsTable[[#This Row],[INDICATOR_CODE]]),FIND(".",IndicatorsTable[[#This Row],[INDICATOR_CODE]],6))-1)</f>
        <v>PA11b</v>
      </c>
      <c r="B544" s="5" t="str">
        <f>RIGHT(IndicatorsTable[[#This Row],[INDICATOR_CODE]],LEN(IndicatorsTable[[#This Row],[INDICATOR_CODE]])-IF(ISERROR(FIND(".",IndicatorsTable[[#This Row],[INDICATOR_CODE]],6)),FIND(".",IndicatorsTable[[#This Row],[INDICATOR_CODE]]),FIND(".",IndicatorsTable[[#This Row],[INDICATOR_CODE]],6)))</f>
        <v>C6</v>
      </c>
      <c r="C544" s="5" t="str">
        <f>IF(LEFT(IndicatorsTable[[#This Row],[OS_NB_CODE]],1)="O","Overall",IF(LEFT(IndicatorsTable[[#This Row],[OS_NB_CODE]],1)="S","Subindicator",IF(IndicatorsTable[[#This Row],[IFMAIN]] ="Main","Main",IF(LEFT(IndicatorsTable[[#This Row],[OS_NB_CODE]],1)="C","Context",""))))</f>
        <v>Context</v>
      </c>
      <c r="D544" s="6" t="s">
        <v>89</v>
      </c>
      <c r="E544" s="6" t="str">
        <f>IF(IndicatorsTable[[#This Row],[OS_NB_CODE]]="O1",VLOOKUP(IndicatorsTable[[#This Row],[POLICY_CODE]],Table7[#All],2,FALSE),"")</f>
        <v/>
      </c>
      <c r="F544" s="6" t="str">
        <f>IF(IndicatorsTable[[#This Row],[OS_NB_CODE]]="O1",VLOOKUP(IndicatorsTable[[#This Row],[POLICY_CODE]],Table7[#All],3,FALSE),"")</f>
        <v/>
      </c>
      <c r="G544" s="6" t="s">
        <v>2514</v>
      </c>
      <c r="H544" s="6" t="s">
        <v>2319</v>
      </c>
      <c r="I544" s="6" t="str">
        <f>IndicatorsTable[[#This Row],[INDICATOR_CODE]]&amp;"."&amp;IndicatorsTable[[#This Row],[SUBPOLICY_CODE]]</f>
        <v>PA11b.C6.Q5</v>
      </c>
      <c r="J544" s="6"/>
      <c r="K544" s="6"/>
      <c r="L544" s="7">
        <f t="shared" si="18"/>
        <v>543</v>
      </c>
      <c r="M544" s="6" t="s">
        <v>71</v>
      </c>
      <c r="N544" s="7">
        <f t="shared" si="19"/>
        <v>543</v>
      </c>
      <c r="O544" s="6">
        <v>9</v>
      </c>
      <c r="P544" s="6" t="s">
        <v>72</v>
      </c>
      <c r="Q544" s="6" t="s">
        <v>2530</v>
      </c>
      <c r="R544" s="6" t="s">
        <v>2286</v>
      </c>
      <c r="S544" s="6" t="s">
        <v>2321</v>
      </c>
      <c r="T544" s="6" t="s">
        <v>2322</v>
      </c>
      <c r="U544" s="50"/>
      <c r="V544" s="6"/>
      <c r="W544" s="52"/>
      <c r="X544" s="6"/>
      <c r="Y544" s="6" t="s">
        <v>232</v>
      </c>
      <c r="Z544" s="8" t="s">
        <v>77</v>
      </c>
      <c r="AA544" s="6" t="s">
        <v>2323</v>
      </c>
      <c r="AB544" s="6" t="s">
        <v>79</v>
      </c>
      <c r="AC544" s="6" t="s">
        <v>80</v>
      </c>
      <c r="AD544" s="6" t="s">
        <v>81</v>
      </c>
      <c r="AE544" s="6"/>
      <c r="AF544" s="6"/>
      <c r="AG544" s="6" t="s">
        <v>629</v>
      </c>
      <c r="AH544" s="6"/>
      <c r="AI544" s="6"/>
      <c r="AJ544" s="6"/>
      <c r="AK544" s="1"/>
      <c r="AM544" s="1">
        <v>1</v>
      </c>
      <c r="AN544" s="1" t="e">
        <f>VLOOKUP(S544,'breaks 2014'!$C$19:$H$317,3,FALSE)</f>
        <v>#N/A</v>
      </c>
      <c r="AO544" s="1"/>
      <c r="AP544" s="1"/>
      <c r="AQ544" s="6" t="s">
        <v>2531</v>
      </c>
      <c r="AR544" s="6" t="s">
        <v>143</v>
      </c>
      <c r="AS544" s="6"/>
      <c r="AT544" s="6"/>
      <c r="AU544" s="6"/>
      <c r="AV544" s="6"/>
      <c r="AW544" s="6"/>
      <c r="AX544" s="6"/>
      <c r="AY544" s="6"/>
      <c r="AZ544" t="s">
        <v>2531</v>
      </c>
      <c r="BA544" t="s">
        <v>84</v>
      </c>
      <c r="BB544" t="s">
        <v>2200</v>
      </c>
      <c r="BC544" t="s">
        <v>2532</v>
      </c>
      <c r="BQ544" s="100"/>
    </row>
    <row r="545" spans="1:69" ht="11.25" customHeight="1" x14ac:dyDescent="0.2">
      <c r="A545" s="4" t="str">
        <f>LEFT(IndicatorsTable[[#This Row],[INDICATOR_CODE]],IF(ISERROR(FIND(".",IndicatorsTable[[#This Row],[INDICATOR_CODE]],6)),FIND(".",IndicatorsTable[[#This Row],[INDICATOR_CODE]]),FIND(".",IndicatorsTable[[#This Row],[INDICATOR_CODE]],6))-1)</f>
        <v>PA11b</v>
      </c>
      <c r="B545" s="5" t="str">
        <f>RIGHT(IndicatorsTable[[#This Row],[INDICATOR_CODE]],LEN(IndicatorsTable[[#This Row],[INDICATOR_CODE]])-IF(ISERROR(FIND(".",IndicatorsTable[[#This Row],[INDICATOR_CODE]],6)),FIND(".",IndicatorsTable[[#This Row],[INDICATOR_CODE]]),FIND(".",IndicatorsTable[[#This Row],[INDICATOR_CODE]],6)))</f>
        <v>C7</v>
      </c>
      <c r="C545" s="5" t="str">
        <f>IF(LEFT(IndicatorsTable[[#This Row],[OS_NB_CODE]],1)="O","Overall",IF(LEFT(IndicatorsTable[[#This Row],[OS_NB_CODE]],1)="S","Subindicator",IF(IndicatorsTable[[#This Row],[IFMAIN]] ="Main","Main",IF(LEFT(IndicatorsTable[[#This Row],[OS_NB_CODE]],1)="C","Context",""))))</f>
        <v>Context</v>
      </c>
      <c r="D545" s="6" t="s">
        <v>89</v>
      </c>
      <c r="E545" s="6" t="str">
        <f>IF(IndicatorsTable[[#This Row],[OS_NB_CODE]]="O1",VLOOKUP(IndicatorsTable[[#This Row],[POLICY_CODE]],Table7[#All],2,FALSE),"")</f>
        <v/>
      </c>
      <c r="F545" s="6" t="str">
        <f>IF(IndicatorsTable[[#This Row],[OS_NB_CODE]]="O1",VLOOKUP(IndicatorsTable[[#This Row],[POLICY_CODE]],Table7[#All],3,FALSE),"")</f>
        <v/>
      </c>
      <c r="G545" s="6" t="s">
        <v>2533</v>
      </c>
      <c r="H545" s="6"/>
      <c r="I545" s="6" t="str">
        <f>IndicatorsTable[[#This Row],[INDICATOR_CODE]]&amp;"."&amp;IndicatorsTable[[#This Row],[SUBPOLICY_CODE]]</f>
        <v>PA11b.C7.</v>
      </c>
      <c r="J545" s="6"/>
      <c r="K545" s="6"/>
      <c r="L545" s="7">
        <f t="shared" si="18"/>
        <v>544</v>
      </c>
      <c r="M545" s="6"/>
      <c r="N545" s="7">
        <f t="shared" si="19"/>
        <v>544</v>
      </c>
      <c r="O545" s="6">
        <v>9</v>
      </c>
      <c r="P545" s="6"/>
      <c r="Q545" s="6" t="s">
        <v>2534</v>
      </c>
      <c r="R545" s="6"/>
      <c r="S545" s="6"/>
      <c r="T545" s="6"/>
      <c r="U545" s="50"/>
      <c r="V545" s="6"/>
      <c r="W545" s="52"/>
      <c r="X545" s="6"/>
      <c r="Y545" s="6"/>
      <c r="Z545" s="8" t="s">
        <v>77</v>
      </c>
      <c r="AA545" s="6" t="s">
        <v>567</v>
      </c>
      <c r="AB545" s="6"/>
      <c r="AC545" s="6"/>
      <c r="AD545" s="6"/>
      <c r="AE545" s="6"/>
      <c r="AF545" s="6"/>
      <c r="AG545" s="6" t="s">
        <v>82</v>
      </c>
      <c r="AH545" s="6"/>
      <c r="AI545" s="6"/>
      <c r="AJ545" s="6"/>
      <c r="AK545" s="1"/>
      <c r="AL545"/>
      <c r="AM545" s="1">
        <v>1</v>
      </c>
      <c r="AN545" s="1" t="e">
        <f>VLOOKUP(S545,'breaks 2014'!$C$19:$H$317,3,FALSE)</f>
        <v>#N/A</v>
      </c>
      <c r="AO545" s="1"/>
      <c r="AP545" s="1"/>
      <c r="AQ545" s="6"/>
      <c r="AR545" s="6"/>
      <c r="AS545" s="6"/>
      <c r="AT545" s="6"/>
      <c r="AU545" s="6"/>
      <c r="AV545" s="6"/>
      <c r="AW545" s="6"/>
      <c r="AX545" s="6"/>
      <c r="AY545" s="6"/>
      <c r="BQ545" s="100"/>
    </row>
    <row r="546" spans="1:69" ht="11.25" customHeight="1" x14ac:dyDescent="0.2">
      <c r="A546" s="4" t="str">
        <f>LEFT(IndicatorsTable[[#This Row],[INDICATOR_CODE]],IF(ISERROR(FIND(".",IndicatorsTable[[#This Row],[INDICATOR_CODE]],6)),FIND(".",IndicatorsTable[[#This Row],[INDICATOR_CODE]]),FIND(".",IndicatorsTable[[#This Row],[INDICATOR_CODE]],6))-1)</f>
        <v>PA11b</v>
      </c>
      <c r="B546" s="5" t="str">
        <f>RIGHT(IndicatorsTable[[#This Row],[INDICATOR_CODE]],LEN(IndicatorsTable[[#This Row],[INDICATOR_CODE]])-IF(ISERROR(FIND(".",IndicatorsTable[[#This Row],[INDICATOR_CODE]],6)),FIND(".",IndicatorsTable[[#This Row],[INDICATOR_CODE]]),FIND(".",IndicatorsTable[[#This Row],[INDICATOR_CODE]],6)))</f>
        <v>C8</v>
      </c>
      <c r="C546" s="5" t="str">
        <f>IF(LEFT(IndicatorsTable[[#This Row],[OS_NB_CODE]],1)="O","Overall",IF(LEFT(IndicatorsTable[[#This Row],[OS_NB_CODE]],1)="S","Subindicator",IF(IndicatorsTable[[#This Row],[IFMAIN]] ="Main","Main",IF(LEFT(IndicatorsTable[[#This Row],[OS_NB_CODE]],1)="C","Context",""))))</f>
        <v>Context</v>
      </c>
      <c r="D546" s="6" t="s">
        <v>89</v>
      </c>
      <c r="E546" s="6" t="str">
        <f>IF(IndicatorsTable[[#This Row],[OS_NB_CODE]]="O1",VLOOKUP(IndicatorsTable[[#This Row],[POLICY_CODE]],Table7[#All],2,FALSE),"")</f>
        <v/>
      </c>
      <c r="F546" s="6" t="str">
        <f>IF(IndicatorsTable[[#This Row],[OS_NB_CODE]]="O1",VLOOKUP(IndicatorsTable[[#This Row],[POLICY_CODE]],Table7[#All],3,FALSE),"")</f>
        <v/>
      </c>
      <c r="G546" s="6" t="s">
        <v>2535</v>
      </c>
      <c r="H546" s="6"/>
      <c r="I546" s="6" t="str">
        <f>IndicatorsTable[[#This Row],[INDICATOR_CODE]]&amp;"."&amp;IndicatorsTable[[#This Row],[SUBPOLICY_CODE]]</f>
        <v>PA11b.C8.</v>
      </c>
      <c r="J546" s="6"/>
      <c r="K546" s="6"/>
      <c r="L546" s="7">
        <f t="shared" si="18"/>
        <v>545</v>
      </c>
      <c r="M546" s="6"/>
      <c r="N546" s="7">
        <f t="shared" si="19"/>
        <v>545</v>
      </c>
      <c r="O546" s="6">
        <v>9</v>
      </c>
      <c r="P546" s="6"/>
      <c r="Q546" s="6" t="s">
        <v>2536</v>
      </c>
      <c r="R546" s="6"/>
      <c r="S546" s="6"/>
      <c r="T546" s="6"/>
      <c r="U546" s="50"/>
      <c r="V546" s="6"/>
      <c r="W546" s="52"/>
      <c r="X546" s="6"/>
      <c r="Y546" s="6"/>
      <c r="Z546" s="8" t="s">
        <v>77</v>
      </c>
      <c r="AA546" s="6" t="s">
        <v>567</v>
      </c>
      <c r="AB546" s="6"/>
      <c r="AC546" s="6"/>
      <c r="AD546" s="6"/>
      <c r="AE546" s="6"/>
      <c r="AF546" s="6"/>
      <c r="AG546" s="6" t="s">
        <v>82</v>
      </c>
      <c r="AH546" s="6"/>
      <c r="AI546" s="6"/>
      <c r="AJ546" s="6"/>
      <c r="AK546" s="1"/>
      <c r="AL546"/>
      <c r="AM546" s="1">
        <v>1</v>
      </c>
      <c r="AN546" s="1" t="e">
        <f>VLOOKUP(S546,'breaks 2014'!$C$19:$H$317,3,FALSE)</f>
        <v>#N/A</v>
      </c>
      <c r="AO546" s="1"/>
      <c r="AP546" s="1"/>
      <c r="AQ546" s="6"/>
      <c r="AR546" s="6"/>
      <c r="AS546" s="6"/>
      <c r="AT546" s="6"/>
      <c r="AU546" s="6"/>
      <c r="AV546" s="6"/>
      <c r="AW546" s="6"/>
      <c r="AX546" s="6"/>
      <c r="AY546" s="6"/>
      <c r="BQ546" s="100"/>
    </row>
    <row r="547" spans="1:69" ht="11.25" customHeight="1" x14ac:dyDescent="0.2">
      <c r="A547" s="4" t="str">
        <f>LEFT(IndicatorsTable[[#This Row],[INDICATOR_CODE]],IF(ISERROR(FIND(".",IndicatorsTable[[#This Row],[INDICATOR_CODE]],6)),FIND(".",IndicatorsTable[[#This Row],[INDICATOR_CODE]]),FIND(".",IndicatorsTable[[#This Row],[INDICATOR_CODE]],6))-1)</f>
        <v>PA11c</v>
      </c>
      <c r="B547" s="5" t="str">
        <f>RIGHT(IndicatorsTable[[#This Row],[INDICATOR_CODE]],LEN(IndicatorsTable[[#This Row],[INDICATOR_CODE]])-IF(ISERROR(FIND(".",IndicatorsTable[[#This Row],[INDICATOR_CODE]],6)),FIND(".",IndicatorsTable[[#This Row],[INDICATOR_CODE]]),FIND(".",IndicatorsTable[[#This Row],[INDICATOR_CODE]],6)))</f>
        <v>O1</v>
      </c>
      <c r="C547" s="5" t="str">
        <f>IF(LEFT(IndicatorsTable[[#This Row],[OS_NB_CODE]],1)="O","Overall",IF(LEFT(IndicatorsTable[[#This Row],[OS_NB_CODE]],1)="S","Subindicator",IF(IndicatorsTable[[#This Row],[IFMAIN]] ="Main","Main",IF(LEFT(IndicatorsTable[[#This Row],[OS_NB_CODE]],1)="C","Context",""))))</f>
        <v>Overall</v>
      </c>
      <c r="D547" s="6" t="s">
        <v>89</v>
      </c>
      <c r="E547" s="6" t="str">
        <f>IF(IndicatorsTable[[#This Row],[OS_NB_CODE]]="O1",VLOOKUP(IndicatorsTable[[#This Row],[POLICY_CODE]],Table7[#All],2,FALSE),"")</f>
        <v>Preventing poverty and social exclusion through inclusive labour markets, adequate and sustainable social protection and high quality services</v>
      </c>
      <c r="F547" s="6" t="str">
        <f>IF(IndicatorsTable[[#This Row],[OS_NB_CODE]]="O1",VLOOKUP(IndicatorsTable[[#This Row],[POLICY_CODE]],Table7[#All],3,FALSE),"")</f>
        <v>Elderly poverty</v>
      </c>
      <c r="G547" s="6" t="s">
        <v>2537</v>
      </c>
      <c r="H547" s="6"/>
      <c r="I547" s="6" t="str">
        <f>IndicatorsTable[[#This Row],[INDICATOR_CODE]]&amp;"."&amp;IndicatorsTable[[#This Row],[SUBPOLICY_CODE]]</f>
        <v>PA11c.O1.</v>
      </c>
      <c r="J547" s="6" t="s">
        <v>2538</v>
      </c>
      <c r="K547" s="6" t="s">
        <v>70</v>
      </c>
      <c r="L547" s="7">
        <f t="shared" si="18"/>
        <v>546</v>
      </c>
      <c r="M547" s="6" t="s">
        <v>71</v>
      </c>
      <c r="N547" s="7">
        <f t="shared" si="19"/>
        <v>546</v>
      </c>
      <c r="O547" s="6">
        <v>9</v>
      </c>
      <c r="P547" s="6" t="s">
        <v>72</v>
      </c>
      <c r="Q547" s="6" t="s">
        <v>2539</v>
      </c>
      <c r="R547" s="6"/>
      <c r="S547" s="6" t="s">
        <v>2540</v>
      </c>
      <c r="T547" s="6" t="s">
        <v>2541</v>
      </c>
      <c r="U547" s="50" t="s">
        <v>2542</v>
      </c>
      <c r="V547" s="6"/>
      <c r="W547" s="52"/>
      <c r="X547" s="6"/>
      <c r="Y547" s="6" t="s">
        <v>232</v>
      </c>
      <c r="Z547" s="8"/>
      <c r="AA547" s="6" t="s">
        <v>2543</v>
      </c>
      <c r="AB547" s="6" t="s">
        <v>79</v>
      </c>
      <c r="AC547" s="6" t="s">
        <v>80</v>
      </c>
      <c r="AD547" s="6" t="s">
        <v>81</v>
      </c>
      <c r="AE547" s="6"/>
      <c r="AF547" s="6">
        <v>-3</v>
      </c>
      <c r="AG547" s="6" t="s">
        <v>629</v>
      </c>
      <c r="AH547" s="6"/>
      <c r="AI547" s="6"/>
      <c r="AJ547" s="6"/>
      <c r="AK547" s="1"/>
      <c r="AL547" t="s">
        <v>1121</v>
      </c>
      <c r="AM547" s="1">
        <v>1</v>
      </c>
      <c r="AN547" s="1" t="e">
        <f>VLOOKUP(S547,'breaks 2014'!$C$19:$H$317,3,FALSE)</f>
        <v>#N/A</v>
      </c>
      <c r="AO547" s="1"/>
      <c r="AP547" s="1"/>
      <c r="AQ547" s="6" t="s">
        <v>2114</v>
      </c>
      <c r="AR547" s="6" t="s">
        <v>84</v>
      </c>
      <c r="AS547" s="6" t="s">
        <v>85</v>
      </c>
      <c r="AT547" s="6" t="s">
        <v>121</v>
      </c>
      <c r="AU547" s="6" t="s">
        <v>2544</v>
      </c>
      <c r="AV547" s="6"/>
      <c r="AW547" s="6"/>
      <c r="AX547" s="6"/>
      <c r="AY547" s="6"/>
      <c r="BQ547" s="100"/>
    </row>
    <row r="548" spans="1:69" ht="11.25" customHeight="1" x14ac:dyDescent="0.2">
      <c r="A548" s="4" t="str">
        <f>LEFT(IndicatorsTable[[#This Row],[INDICATOR_CODE]],IF(ISERROR(FIND(".",IndicatorsTable[[#This Row],[INDICATOR_CODE]],6)),FIND(".",IndicatorsTable[[#This Row],[INDICATOR_CODE]]),FIND(".",IndicatorsTable[[#This Row],[INDICATOR_CODE]],6))-1)</f>
        <v>PA11c</v>
      </c>
      <c r="B548" s="5" t="str">
        <f>RIGHT(IndicatorsTable[[#This Row],[INDICATOR_CODE]],LEN(IndicatorsTable[[#This Row],[INDICATOR_CODE]])-IF(ISERROR(FIND(".",IndicatorsTable[[#This Row],[INDICATOR_CODE]],6)),FIND(".",IndicatorsTable[[#This Row],[INDICATOR_CODE]]),FIND(".",IndicatorsTable[[#This Row],[INDICATOR_CODE]],6)))</f>
        <v>S1</v>
      </c>
      <c r="C548" s="5" t="str">
        <f>IF(LEFT(IndicatorsTable[[#This Row],[OS_NB_CODE]],1)="O","Overall",IF(LEFT(IndicatorsTable[[#This Row],[OS_NB_CODE]],1)="S","Subindicator",IF(IndicatorsTable[[#This Row],[IFMAIN]] ="Main","Main",IF(LEFT(IndicatorsTable[[#This Row],[OS_NB_CODE]],1)="C","Context",""))))</f>
        <v>Subindicator</v>
      </c>
      <c r="D548" s="6" t="s">
        <v>89</v>
      </c>
      <c r="E548" s="6" t="str">
        <f>IF(IndicatorsTable[[#This Row],[OS_NB_CODE]]="O1",VLOOKUP(IndicatorsTable[[#This Row],[POLICY_CODE]],Table7[#All],2,FALSE),"")</f>
        <v/>
      </c>
      <c r="F548" s="6" t="str">
        <f>IF(IndicatorsTable[[#This Row],[OS_NB_CODE]]="O1",VLOOKUP(IndicatorsTable[[#This Row],[POLICY_CODE]],Table7[#All],3,FALSE),"")</f>
        <v/>
      </c>
      <c r="G548" s="6" t="s">
        <v>2545</v>
      </c>
      <c r="H548" s="6" t="s">
        <v>227</v>
      </c>
      <c r="I548" s="6" t="str">
        <f>IndicatorsTable[[#This Row],[INDICATOR_CODE]]&amp;"."&amp;IndicatorsTable[[#This Row],[SUBPOLICY_CODE]]</f>
        <v>PA11c.S1.T</v>
      </c>
      <c r="J548" s="6"/>
      <c r="K548" s="6"/>
      <c r="L548" s="7">
        <f t="shared" si="18"/>
        <v>547</v>
      </c>
      <c r="M548" s="6" t="s">
        <v>71</v>
      </c>
      <c r="N548" s="7">
        <f t="shared" si="19"/>
        <v>547</v>
      </c>
      <c r="O548" s="6">
        <v>9</v>
      </c>
      <c r="P548" s="6" t="s">
        <v>72</v>
      </c>
      <c r="Q548" s="6" t="s">
        <v>2546</v>
      </c>
      <c r="R548" s="6"/>
      <c r="S548" s="6" t="s">
        <v>2547</v>
      </c>
      <c r="T548" s="6" t="s">
        <v>2548</v>
      </c>
      <c r="U548" s="50" t="s">
        <v>2549</v>
      </c>
      <c r="V548" s="6"/>
      <c r="W548" s="52"/>
      <c r="X548" s="6"/>
      <c r="Y548" s="6" t="s">
        <v>232</v>
      </c>
      <c r="Z548" s="8" t="s">
        <v>77</v>
      </c>
      <c r="AA548" s="6" t="s">
        <v>2543</v>
      </c>
      <c r="AB548" s="6" t="s">
        <v>79</v>
      </c>
      <c r="AC548" s="6" t="s">
        <v>80</v>
      </c>
      <c r="AD548" s="6" t="s">
        <v>81</v>
      </c>
      <c r="AE548" s="6"/>
      <c r="AF548" s="6">
        <v>-3</v>
      </c>
      <c r="AG548" s="6" t="s">
        <v>629</v>
      </c>
      <c r="AH548" s="6"/>
      <c r="AI548" s="6"/>
      <c r="AJ548" s="6"/>
      <c r="AK548" s="1"/>
      <c r="AL548" t="s">
        <v>1121</v>
      </c>
      <c r="AM548" s="1">
        <v>1</v>
      </c>
      <c r="AN548" s="1" t="e">
        <f>VLOOKUP(S548,'breaks 2014'!$C$19:$H$317,3,FALSE)</f>
        <v>#N/A</v>
      </c>
      <c r="AO548" s="1"/>
      <c r="AP548" s="1"/>
      <c r="AQ548" s="6" t="s">
        <v>2121</v>
      </c>
      <c r="AR548" s="6" t="s">
        <v>84</v>
      </c>
      <c r="AS548" s="6" t="s">
        <v>85</v>
      </c>
      <c r="AT548" s="6" t="s">
        <v>121</v>
      </c>
      <c r="AU548" s="6" t="s">
        <v>1123</v>
      </c>
      <c r="AV548" s="6" t="s">
        <v>2544</v>
      </c>
      <c r="AW548" s="6"/>
      <c r="AX548" s="6"/>
      <c r="AY548" s="6"/>
      <c r="BQ548" s="100"/>
    </row>
    <row r="549" spans="1:69" ht="11.25" customHeight="1" x14ac:dyDescent="0.2">
      <c r="A549" s="4" t="str">
        <f>LEFT(IndicatorsTable[[#This Row],[INDICATOR_CODE]],IF(ISERROR(FIND(".",IndicatorsTable[[#This Row],[INDICATOR_CODE]],6)),FIND(".",IndicatorsTable[[#This Row],[INDICATOR_CODE]]),FIND(".",IndicatorsTable[[#This Row],[INDICATOR_CODE]],6))-1)</f>
        <v>PA11c</v>
      </c>
      <c r="B549" s="5" t="str">
        <f>RIGHT(IndicatorsTable[[#This Row],[INDICATOR_CODE]],LEN(IndicatorsTable[[#This Row],[INDICATOR_CODE]])-IF(ISERROR(FIND(".",IndicatorsTable[[#This Row],[INDICATOR_CODE]],6)),FIND(".",IndicatorsTable[[#This Row],[INDICATOR_CODE]]),FIND(".",IndicatorsTable[[#This Row],[INDICATOR_CODE]],6)))</f>
        <v>S1</v>
      </c>
      <c r="C549" s="5" t="str">
        <f>IF(LEFT(IndicatorsTable[[#This Row],[OS_NB_CODE]],1)="O","Overall",IF(LEFT(IndicatorsTable[[#This Row],[OS_NB_CODE]],1)="S","Subindicator",IF(IndicatorsTable[[#This Row],[IFMAIN]] ="Main","Main",IF(LEFT(IndicatorsTable[[#This Row],[OS_NB_CODE]],1)="C","Context",""))))</f>
        <v>Subindicator</v>
      </c>
      <c r="D549" s="6" t="s">
        <v>89</v>
      </c>
      <c r="E549" s="6" t="str">
        <f>IF(IndicatorsTable[[#This Row],[OS_NB_CODE]]="O1",VLOOKUP(IndicatorsTable[[#This Row],[POLICY_CODE]],Table7[#All],2,FALSE),"")</f>
        <v/>
      </c>
      <c r="F549" s="6" t="str">
        <f>IF(IndicatorsTable[[#This Row],[OS_NB_CODE]]="O1",VLOOKUP(IndicatorsTable[[#This Row],[POLICY_CODE]],Table7[#All],3,FALSE),"")</f>
        <v/>
      </c>
      <c r="G549" s="6" t="s">
        <v>2545</v>
      </c>
      <c r="H549" s="6" t="s">
        <v>91</v>
      </c>
      <c r="I549" s="6" t="str">
        <f>IndicatorsTable[[#This Row],[INDICATOR_CODE]]&amp;"."&amp;IndicatorsTable[[#This Row],[SUBPOLICY_CODE]]</f>
        <v>PA11c.S1.M</v>
      </c>
      <c r="J549" s="6"/>
      <c r="K549" s="6"/>
      <c r="L549" s="7">
        <f t="shared" si="18"/>
        <v>548</v>
      </c>
      <c r="M549" s="6" t="s">
        <v>71</v>
      </c>
      <c r="N549" s="7">
        <f t="shared" si="19"/>
        <v>548</v>
      </c>
      <c r="O549" s="6">
        <v>9</v>
      </c>
      <c r="P549" s="6" t="s">
        <v>72</v>
      </c>
      <c r="Q549" s="6" t="s">
        <v>2550</v>
      </c>
      <c r="R549" s="6"/>
      <c r="S549" s="6" t="s">
        <v>2551</v>
      </c>
      <c r="T549" s="6" t="s">
        <v>2552</v>
      </c>
      <c r="U549" s="50" t="s">
        <v>2549</v>
      </c>
      <c r="V549" s="6"/>
      <c r="W549" s="52"/>
      <c r="X549" s="6"/>
      <c r="Y549" s="6" t="s">
        <v>232</v>
      </c>
      <c r="Z549" s="8" t="s">
        <v>77</v>
      </c>
      <c r="AA549" s="6" t="s">
        <v>2553</v>
      </c>
      <c r="AB549" s="6" t="s">
        <v>79</v>
      </c>
      <c r="AC549" s="6" t="s">
        <v>80</v>
      </c>
      <c r="AD549" s="6" t="s">
        <v>81</v>
      </c>
      <c r="AE549" s="6"/>
      <c r="AF549" s="6">
        <v>-3</v>
      </c>
      <c r="AG549" s="6" t="s">
        <v>629</v>
      </c>
      <c r="AH549" s="6"/>
      <c r="AI549" s="6"/>
      <c r="AJ549" s="6"/>
      <c r="AK549" s="1"/>
      <c r="AL549" t="s">
        <v>1121</v>
      </c>
      <c r="AM549" s="1">
        <v>1</v>
      </c>
      <c r="AN549" s="1" t="e">
        <f>VLOOKUP(S549,'breaks 2014'!$C$19:$H$317,3,FALSE)</f>
        <v>#N/A</v>
      </c>
      <c r="AO549" s="1"/>
      <c r="AP549" s="1"/>
      <c r="AQ549" s="6" t="s">
        <v>2121</v>
      </c>
      <c r="AR549" s="6" t="s">
        <v>84</v>
      </c>
      <c r="AS549" s="6" t="s">
        <v>98</v>
      </c>
      <c r="AT549" s="6" t="s">
        <v>121</v>
      </c>
      <c r="AU549" s="6" t="s">
        <v>1123</v>
      </c>
      <c r="AV549" s="6" t="s">
        <v>2544</v>
      </c>
      <c r="AW549" s="6"/>
      <c r="AX549" s="6"/>
      <c r="AY549" s="6"/>
      <c r="BQ549" s="100"/>
    </row>
    <row r="550" spans="1:69" ht="11.25" customHeight="1" x14ac:dyDescent="0.2">
      <c r="A550" s="4" t="str">
        <f>LEFT(IndicatorsTable[[#This Row],[INDICATOR_CODE]],IF(ISERROR(FIND(".",IndicatorsTable[[#This Row],[INDICATOR_CODE]],6)),FIND(".",IndicatorsTable[[#This Row],[INDICATOR_CODE]]),FIND(".",IndicatorsTable[[#This Row],[INDICATOR_CODE]],6))-1)</f>
        <v>PA11c</v>
      </c>
      <c r="B550" s="5" t="str">
        <f>RIGHT(IndicatorsTable[[#This Row],[INDICATOR_CODE]],LEN(IndicatorsTable[[#This Row],[INDICATOR_CODE]])-IF(ISERROR(FIND(".",IndicatorsTable[[#This Row],[INDICATOR_CODE]],6)),FIND(".",IndicatorsTable[[#This Row],[INDICATOR_CODE]]),FIND(".",IndicatorsTable[[#This Row],[INDICATOR_CODE]],6)))</f>
        <v>S1</v>
      </c>
      <c r="C550" s="5" t="str">
        <f>IF(LEFT(IndicatorsTable[[#This Row],[OS_NB_CODE]],1)="O","Overall",IF(LEFT(IndicatorsTable[[#This Row],[OS_NB_CODE]],1)="S","Subindicator",IF(IndicatorsTable[[#This Row],[IFMAIN]] ="Main","Main",IF(LEFT(IndicatorsTable[[#This Row],[OS_NB_CODE]],1)="C","Context",""))))</f>
        <v>Subindicator</v>
      </c>
      <c r="D550" s="6" t="s">
        <v>89</v>
      </c>
      <c r="E550" s="6" t="str">
        <f>IF(IndicatorsTable[[#This Row],[OS_NB_CODE]]="O1",VLOOKUP(IndicatorsTable[[#This Row],[POLICY_CODE]],Table7[#All],2,FALSE),"")</f>
        <v/>
      </c>
      <c r="F550" s="6" t="str">
        <f>IF(IndicatorsTable[[#This Row],[OS_NB_CODE]]="O1",VLOOKUP(IndicatorsTable[[#This Row],[POLICY_CODE]],Table7[#All],3,FALSE),"")</f>
        <v/>
      </c>
      <c r="G550" s="6" t="s">
        <v>2545</v>
      </c>
      <c r="H550" s="6" t="s">
        <v>99</v>
      </c>
      <c r="I550" s="6" t="str">
        <f>IndicatorsTable[[#This Row],[INDICATOR_CODE]]&amp;"."&amp;IndicatorsTable[[#This Row],[SUBPOLICY_CODE]]</f>
        <v>PA11c.S1.F</v>
      </c>
      <c r="J550" s="6"/>
      <c r="K550" s="6"/>
      <c r="L550" s="7">
        <f t="shared" si="18"/>
        <v>549</v>
      </c>
      <c r="M550" s="6" t="s">
        <v>71</v>
      </c>
      <c r="N550" s="7">
        <f t="shared" si="19"/>
        <v>549</v>
      </c>
      <c r="O550" s="6">
        <v>9</v>
      </c>
      <c r="P550" s="6" t="s">
        <v>72</v>
      </c>
      <c r="Q550" s="6" t="s">
        <v>2554</v>
      </c>
      <c r="R550" s="6"/>
      <c r="S550" s="6" t="s">
        <v>2555</v>
      </c>
      <c r="T550" s="6" t="s">
        <v>2556</v>
      </c>
      <c r="U550" s="50" t="s">
        <v>2549</v>
      </c>
      <c r="V550" s="6"/>
      <c r="W550" s="52"/>
      <c r="X550" s="6"/>
      <c r="Y550" s="6" t="s">
        <v>232</v>
      </c>
      <c r="Z550" s="8" t="s">
        <v>77</v>
      </c>
      <c r="AA550" s="6" t="s">
        <v>2557</v>
      </c>
      <c r="AB550" s="6" t="s">
        <v>79</v>
      </c>
      <c r="AC550" s="6" t="s">
        <v>80</v>
      </c>
      <c r="AD550" s="6" t="s">
        <v>81</v>
      </c>
      <c r="AE550" s="6"/>
      <c r="AF550" s="6">
        <v>-3</v>
      </c>
      <c r="AG550" s="6" t="s">
        <v>629</v>
      </c>
      <c r="AH550" s="6"/>
      <c r="AI550" s="6"/>
      <c r="AJ550" s="6"/>
      <c r="AK550" s="1"/>
      <c r="AL550" t="s">
        <v>1121</v>
      </c>
      <c r="AM550" s="1">
        <v>1</v>
      </c>
      <c r="AN550" s="1" t="e">
        <f>VLOOKUP(S550,'breaks 2014'!$C$19:$H$317,3,FALSE)</f>
        <v>#N/A</v>
      </c>
      <c r="AO550" s="1"/>
      <c r="AP550" s="1"/>
      <c r="AQ550" s="6" t="s">
        <v>2121</v>
      </c>
      <c r="AR550" s="6" t="s">
        <v>84</v>
      </c>
      <c r="AS550" s="6" t="s">
        <v>104</v>
      </c>
      <c r="AT550" s="6" t="s">
        <v>121</v>
      </c>
      <c r="AU550" s="6" t="s">
        <v>1123</v>
      </c>
      <c r="AV550" s="6" t="s">
        <v>2544</v>
      </c>
      <c r="AW550" s="6"/>
      <c r="AX550" s="6"/>
      <c r="AY550" s="6"/>
      <c r="BQ550" s="100"/>
    </row>
    <row r="551" spans="1:69" ht="11.25" customHeight="1" x14ac:dyDescent="0.2">
      <c r="A551" s="4" t="str">
        <f>LEFT(IndicatorsTable[[#This Row],[INDICATOR_CODE]],IF(ISERROR(FIND(".",IndicatorsTable[[#This Row],[INDICATOR_CODE]],6)),FIND(".",IndicatorsTable[[#This Row],[INDICATOR_CODE]]),FIND(".",IndicatorsTable[[#This Row],[INDICATOR_CODE]],6))-1)</f>
        <v>PA11c</v>
      </c>
      <c r="B551" s="5" t="str">
        <f>RIGHT(IndicatorsTable[[#This Row],[INDICATOR_CODE]],LEN(IndicatorsTable[[#This Row],[INDICATOR_CODE]])-IF(ISERROR(FIND(".",IndicatorsTable[[#This Row],[INDICATOR_CODE]],6)),FIND(".",IndicatorsTable[[#This Row],[INDICATOR_CODE]]),FIND(".",IndicatorsTable[[#This Row],[INDICATOR_CODE]],6)))</f>
        <v>S2</v>
      </c>
      <c r="C551" s="5" t="str">
        <f>IF(LEFT(IndicatorsTable[[#This Row],[OS_NB_CODE]],1)="O","Overall",IF(LEFT(IndicatorsTable[[#This Row],[OS_NB_CODE]],1)="S","Subindicator",IF(IndicatorsTable[[#This Row],[IFMAIN]] ="Main","Main",IF(LEFT(IndicatorsTable[[#This Row],[OS_NB_CODE]],1)="C","Context",""))))</f>
        <v>Subindicator</v>
      </c>
      <c r="D551" s="6" t="s">
        <v>89</v>
      </c>
      <c r="E551" s="6" t="str">
        <f>IF(IndicatorsTable[[#This Row],[OS_NB_CODE]]="O1",VLOOKUP(IndicatorsTable[[#This Row],[POLICY_CODE]],Table7[#All],2,FALSE),"")</f>
        <v/>
      </c>
      <c r="F551" s="6" t="str">
        <f>IF(IndicatorsTable[[#This Row],[OS_NB_CODE]]="O1",VLOOKUP(IndicatorsTable[[#This Row],[POLICY_CODE]],Table7[#All],3,FALSE),"")</f>
        <v/>
      </c>
      <c r="G551" s="6" t="s">
        <v>2558</v>
      </c>
      <c r="H551" s="6" t="s">
        <v>227</v>
      </c>
      <c r="I551" s="6" t="str">
        <f>IndicatorsTable[[#This Row],[INDICATOR_CODE]]&amp;"."&amp;IndicatorsTable[[#This Row],[SUBPOLICY_CODE]]</f>
        <v>PA11c.S2.T</v>
      </c>
      <c r="J551" s="6"/>
      <c r="K551" s="6"/>
      <c r="L551" s="7">
        <f t="shared" si="18"/>
        <v>550</v>
      </c>
      <c r="M551" s="6" t="s">
        <v>71</v>
      </c>
      <c r="N551" s="7">
        <f t="shared" si="19"/>
        <v>550</v>
      </c>
      <c r="O551" s="6">
        <v>9</v>
      </c>
      <c r="P551" s="6" t="s">
        <v>72</v>
      </c>
      <c r="Q551" s="6" t="s">
        <v>3352</v>
      </c>
      <c r="R551" s="6"/>
      <c r="S551" s="6" t="s">
        <v>3355</v>
      </c>
      <c r="T551" s="6" t="s">
        <v>3358</v>
      </c>
      <c r="U551" s="50" t="s">
        <v>3361</v>
      </c>
      <c r="V551" s="6"/>
      <c r="W551" s="52"/>
      <c r="X551" s="6"/>
      <c r="Y551" s="6" t="s">
        <v>232</v>
      </c>
      <c r="Z551" s="8" t="s">
        <v>77</v>
      </c>
      <c r="AA551" s="6" t="s">
        <v>2543</v>
      </c>
      <c r="AB551" s="6" t="s">
        <v>79</v>
      </c>
      <c r="AC551" s="6" t="s">
        <v>80</v>
      </c>
      <c r="AD551" s="6" t="s">
        <v>81</v>
      </c>
      <c r="AE551" s="6"/>
      <c r="AF551" s="6">
        <v>-3</v>
      </c>
      <c r="AG551" s="6" t="s">
        <v>629</v>
      </c>
      <c r="AH551" s="6">
        <v>1</v>
      </c>
      <c r="AI551" s="6"/>
      <c r="AJ551" s="6"/>
      <c r="AK551" s="1"/>
      <c r="AM551" s="1">
        <v>1</v>
      </c>
      <c r="AN551" s="1" t="e">
        <f>VLOOKUP(S551,'breaks 2014'!$C$19:$H$317,3,FALSE)</f>
        <v>#N/A</v>
      </c>
      <c r="AO551" s="1"/>
      <c r="AP551" s="1"/>
      <c r="AQ551" s="105" t="s">
        <v>3287</v>
      </c>
      <c r="AR551" s="6" t="s">
        <v>84</v>
      </c>
      <c r="AS551" s="6" t="s">
        <v>85</v>
      </c>
      <c r="AT551" s="6" t="s">
        <v>121</v>
      </c>
      <c r="AU551" s="6" t="s">
        <v>2544</v>
      </c>
      <c r="AV551" s="6"/>
      <c r="AW551" s="6"/>
      <c r="AX551" s="6"/>
      <c r="AY551" s="6"/>
      <c r="BQ551" s="100"/>
    </row>
    <row r="552" spans="1:69" ht="11.25" customHeight="1" x14ac:dyDescent="0.2">
      <c r="A552" s="4" t="str">
        <f>LEFT(IndicatorsTable[[#This Row],[INDICATOR_CODE]],IF(ISERROR(FIND(".",IndicatorsTable[[#This Row],[INDICATOR_CODE]],6)),FIND(".",IndicatorsTable[[#This Row],[INDICATOR_CODE]]),FIND(".",IndicatorsTable[[#This Row],[INDICATOR_CODE]],6))-1)</f>
        <v>PA11c</v>
      </c>
      <c r="B552" s="5" t="str">
        <f>RIGHT(IndicatorsTable[[#This Row],[INDICATOR_CODE]],LEN(IndicatorsTable[[#This Row],[INDICATOR_CODE]])-IF(ISERROR(FIND(".",IndicatorsTable[[#This Row],[INDICATOR_CODE]],6)),FIND(".",IndicatorsTable[[#This Row],[INDICATOR_CODE]]),FIND(".",IndicatorsTable[[#This Row],[INDICATOR_CODE]],6)))</f>
        <v>S2</v>
      </c>
      <c r="C552" s="5" t="str">
        <f>IF(LEFT(IndicatorsTable[[#This Row],[OS_NB_CODE]],1)="O","Overall",IF(LEFT(IndicatorsTable[[#This Row],[OS_NB_CODE]],1)="S","Subindicator",IF(IndicatorsTable[[#This Row],[IFMAIN]] ="Main","Main",IF(LEFT(IndicatorsTable[[#This Row],[OS_NB_CODE]],1)="C","Context",""))))</f>
        <v>Subindicator</v>
      </c>
      <c r="D552" s="6" t="s">
        <v>89</v>
      </c>
      <c r="E552" s="6" t="str">
        <f>IF(IndicatorsTable[[#This Row],[OS_NB_CODE]]="O1",VLOOKUP(IndicatorsTable[[#This Row],[POLICY_CODE]],Table7[#All],2,FALSE),"")</f>
        <v/>
      </c>
      <c r="F552" s="6" t="str">
        <f>IF(IndicatorsTable[[#This Row],[OS_NB_CODE]]="O1",VLOOKUP(IndicatorsTable[[#This Row],[POLICY_CODE]],Table7[#All],3,FALSE),"")</f>
        <v/>
      </c>
      <c r="G552" s="6" t="s">
        <v>2558</v>
      </c>
      <c r="H552" s="6" t="s">
        <v>91</v>
      </c>
      <c r="I552" s="6" t="str">
        <f>IndicatorsTable[[#This Row],[INDICATOR_CODE]]&amp;"."&amp;IndicatorsTable[[#This Row],[SUBPOLICY_CODE]]</f>
        <v>PA11c.S2.M</v>
      </c>
      <c r="J552" s="6"/>
      <c r="K552" s="6"/>
      <c r="L552" s="7">
        <f t="shared" si="18"/>
        <v>551</v>
      </c>
      <c r="M552" s="6" t="s">
        <v>71</v>
      </c>
      <c r="N552" s="7">
        <f t="shared" si="19"/>
        <v>551</v>
      </c>
      <c r="O552" s="6">
        <v>9</v>
      </c>
      <c r="P552" s="6" t="s">
        <v>72</v>
      </c>
      <c r="Q552" s="6" t="s">
        <v>3353</v>
      </c>
      <c r="R552" s="6"/>
      <c r="S552" s="6" t="s">
        <v>3356</v>
      </c>
      <c r="T552" s="6" t="s">
        <v>3359</v>
      </c>
      <c r="U552" s="50" t="s">
        <v>3362</v>
      </c>
      <c r="V552" s="6"/>
      <c r="W552" s="52"/>
      <c r="X552" s="6"/>
      <c r="Y552" s="6" t="s">
        <v>232</v>
      </c>
      <c r="Z552" s="8" t="s">
        <v>77</v>
      </c>
      <c r="AA552" s="6" t="s">
        <v>2553</v>
      </c>
      <c r="AB552" s="6" t="s">
        <v>79</v>
      </c>
      <c r="AC552" s="6" t="s">
        <v>80</v>
      </c>
      <c r="AD552" s="6" t="s">
        <v>81</v>
      </c>
      <c r="AE552" s="6"/>
      <c r="AF552" s="6">
        <v>-3</v>
      </c>
      <c r="AG552" s="6" t="s">
        <v>629</v>
      </c>
      <c r="AH552" s="6">
        <v>1</v>
      </c>
      <c r="AI552" s="6"/>
      <c r="AJ552" s="6"/>
      <c r="AK552" s="1"/>
      <c r="AM552" s="1">
        <v>1</v>
      </c>
      <c r="AN552" s="1" t="e">
        <f>VLOOKUP(S552,'breaks 2014'!$C$19:$H$317,3,FALSE)</f>
        <v>#N/A</v>
      </c>
      <c r="AO552" s="1"/>
      <c r="AP552" s="1"/>
      <c r="AQ552" s="105" t="s">
        <v>3287</v>
      </c>
      <c r="AR552" s="6" t="s">
        <v>84</v>
      </c>
      <c r="AS552" s="6" t="s">
        <v>98</v>
      </c>
      <c r="AT552" s="6" t="s">
        <v>121</v>
      </c>
      <c r="AU552" s="6" t="s">
        <v>2544</v>
      </c>
      <c r="AV552" s="6"/>
      <c r="AW552" s="6"/>
      <c r="AX552" s="6"/>
      <c r="AY552" s="6"/>
      <c r="BQ552" s="100"/>
    </row>
    <row r="553" spans="1:69" ht="11.25" customHeight="1" x14ac:dyDescent="0.2">
      <c r="A553" s="4" t="str">
        <f>LEFT(IndicatorsTable[[#This Row],[INDICATOR_CODE]],IF(ISERROR(FIND(".",IndicatorsTable[[#This Row],[INDICATOR_CODE]],6)),FIND(".",IndicatorsTable[[#This Row],[INDICATOR_CODE]]),FIND(".",IndicatorsTable[[#This Row],[INDICATOR_CODE]],6))-1)</f>
        <v>PA11c</v>
      </c>
      <c r="B553" s="5" t="str">
        <f>RIGHT(IndicatorsTable[[#This Row],[INDICATOR_CODE]],LEN(IndicatorsTable[[#This Row],[INDICATOR_CODE]])-IF(ISERROR(FIND(".",IndicatorsTable[[#This Row],[INDICATOR_CODE]],6)),FIND(".",IndicatorsTable[[#This Row],[INDICATOR_CODE]]),FIND(".",IndicatorsTable[[#This Row],[INDICATOR_CODE]],6)))</f>
        <v>S2</v>
      </c>
      <c r="C553" s="5" t="str">
        <f>IF(LEFT(IndicatorsTable[[#This Row],[OS_NB_CODE]],1)="O","Overall",IF(LEFT(IndicatorsTable[[#This Row],[OS_NB_CODE]],1)="S","Subindicator",IF(IndicatorsTable[[#This Row],[IFMAIN]] ="Main","Main",IF(LEFT(IndicatorsTable[[#This Row],[OS_NB_CODE]],1)="C","Context",""))))</f>
        <v>Subindicator</v>
      </c>
      <c r="D553" s="6" t="s">
        <v>89</v>
      </c>
      <c r="E553" s="6" t="str">
        <f>IF(IndicatorsTable[[#This Row],[OS_NB_CODE]]="O1",VLOOKUP(IndicatorsTable[[#This Row],[POLICY_CODE]],Table7[#All],2,FALSE),"")</f>
        <v/>
      </c>
      <c r="F553" s="6" t="str">
        <f>IF(IndicatorsTable[[#This Row],[OS_NB_CODE]]="O1",VLOOKUP(IndicatorsTable[[#This Row],[POLICY_CODE]],Table7[#All],3,FALSE),"")</f>
        <v/>
      </c>
      <c r="G553" s="6" t="s">
        <v>2558</v>
      </c>
      <c r="H553" s="6" t="s">
        <v>99</v>
      </c>
      <c r="I553" s="6" t="str">
        <f>IndicatorsTable[[#This Row],[INDICATOR_CODE]]&amp;"."&amp;IndicatorsTable[[#This Row],[SUBPOLICY_CODE]]</f>
        <v>PA11c.S2.F</v>
      </c>
      <c r="J553" s="6"/>
      <c r="K553" s="6"/>
      <c r="L553" s="7">
        <f t="shared" si="18"/>
        <v>552</v>
      </c>
      <c r="M553" s="6" t="s">
        <v>71</v>
      </c>
      <c r="N553" s="7">
        <f t="shared" si="19"/>
        <v>552</v>
      </c>
      <c r="O553" s="6">
        <v>9</v>
      </c>
      <c r="P553" s="6" t="s">
        <v>72</v>
      </c>
      <c r="Q553" s="6" t="s">
        <v>3354</v>
      </c>
      <c r="R553" s="6"/>
      <c r="S553" s="6" t="s">
        <v>3357</v>
      </c>
      <c r="T553" s="6" t="s">
        <v>3360</v>
      </c>
      <c r="U553" s="50" t="s">
        <v>3361</v>
      </c>
      <c r="V553" s="6"/>
      <c r="W553" s="52"/>
      <c r="X553" s="6"/>
      <c r="Y553" s="6" t="s">
        <v>232</v>
      </c>
      <c r="Z553" s="8" t="s">
        <v>77</v>
      </c>
      <c r="AA553" s="6" t="s">
        <v>2557</v>
      </c>
      <c r="AB553" s="6" t="s">
        <v>79</v>
      </c>
      <c r="AC553" s="6" t="s">
        <v>80</v>
      </c>
      <c r="AD553" s="6" t="s">
        <v>81</v>
      </c>
      <c r="AE553" s="6"/>
      <c r="AF553" s="6">
        <v>-3</v>
      </c>
      <c r="AG553" s="6" t="s">
        <v>629</v>
      </c>
      <c r="AH553" s="6">
        <v>1</v>
      </c>
      <c r="AI553" s="6"/>
      <c r="AJ553" s="6"/>
      <c r="AK553" s="1"/>
      <c r="AM553" s="1">
        <v>1</v>
      </c>
      <c r="AN553" s="1" t="e">
        <f>VLOOKUP(S553,'breaks 2014'!$C$19:$H$317,3,FALSE)</f>
        <v>#N/A</v>
      </c>
      <c r="AO553" s="1"/>
      <c r="AP553" s="1"/>
      <c r="AQ553" s="105" t="s">
        <v>3287</v>
      </c>
      <c r="AR553" s="6" t="s">
        <v>84</v>
      </c>
      <c r="AS553" s="6" t="s">
        <v>104</v>
      </c>
      <c r="AT553" s="6" t="s">
        <v>121</v>
      </c>
      <c r="AU553" s="6" t="s">
        <v>2544</v>
      </c>
      <c r="AV553" s="6"/>
      <c r="AW553" s="6"/>
      <c r="AX553" s="6"/>
      <c r="AY553" s="6"/>
      <c r="BQ553" s="100"/>
    </row>
    <row r="554" spans="1:69" ht="11.25" customHeight="1" x14ac:dyDescent="0.2">
      <c r="A554" s="4" t="str">
        <f>LEFT(IndicatorsTable[[#This Row],[INDICATOR_CODE]],IF(ISERROR(FIND(".",IndicatorsTable[[#This Row],[INDICATOR_CODE]],6)),FIND(".",IndicatorsTable[[#This Row],[INDICATOR_CODE]]),FIND(".",IndicatorsTable[[#This Row],[INDICATOR_CODE]],6))-1)</f>
        <v>PA11c</v>
      </c>
      <c r="B554" s="5" t="str">
        <f>RIGHT(IndicatorsTable[[#This Row],[INDICATOR_CODE]],LEN(IndicatorsTable[[#This Row],[INDICATOR_CODE]])-IF(ISERROR(FIND(".",IndicatorsTable[[#This Row],[INDICATOR_CODE]],6)),FIND(".",IndicatorsTable[[#This Row],[INDICATOR_CODE]]),FIND(".",IndicatorsTable[[#This Row],[INDICATOR_CODE]],6)))</f>
        <v>S3</v>
      </c>
      <c r="C554" s="5" t="str">
        <f>IF(LEFT(IndicatorsTable[[#This Row],[OS_NB_CODE]],1)="O","Overall",IF(LEFT(IndicatorsTable[[#This Row],[OS_NB_CODE]],1)="S","Subindicator",IF(IndicatorsTable[[#This Row],[IFMAIN]] ="Main","Main",IF(LEFT(IndicatorsTable[[#This Row],[OS_NB_CODE]],1)="C","Context",""))))</f>
        <v>Subindicator</v>
      </c>
      <c r="D554" s="6" t="s">
        <v>774</v>
      </c>
      <c r="E554" s="6" t="str">
        <f>IF(IndicatorsTable[[#This Row],[OS_NB_CODE]]="O1",VLOOKUP(IndicatorsTable[[#This Row],[POLICY_CODE]],Table7[#All],2,FALSE),"")</f>
        <v/>
      </c>
      <c r="F554" s="6" t="str">
        <f>IF(IndicatorsTable[[#This Row],[OS_NB_CODE]]="O1",VLOOKUP(IndicatorsTable[[#This Row],[POLICY_CODE]],Table7[#All],3,FALSE),"")</f>
        <v/>
      </c>
      <c r="G554" s="6" t="s">
        <v>2559</v>
      </c>
      <c r="H554" s="6"/>
      <c r="I554" s="6" t="str">
        <f>IndicatorsTable[[#This Row],[INDICATOR_CODE]]&amp;"."&amp;IndicatorsTable[[#This Row],[SUBPOLICY_CODE]]</f>
        <v>PA11c.S3.</v>
      </c>
      <c r="J554" s="6"/>
      <c r="K554" s="6"/>
      <c r="L554" s="7">
        <f t="shared" si="18"/>
        <v>553</v>
      </c>
      <c r="M554" s="6" t="s">
        <v>71</v>
      </c>
      <c r="N554" s="7">
        <f t="shared" si="19"/>
        <v>553</v>
      </c>
      <c r="O554" s="6">
        <v>9</v>
      </c>
      <c r="P554" s="6" t="s">
        <v>72</v>
      </c>
      <c r="Q554" s="6" t="s">
        <v>2560</v>
      </c>
      <c r="R554" s="6"/>
      <c r="S554" s="6" t="s">
        <v>2561</v>
      </c>
      <c r="T554" s="6" t="s">
        <v>2562</v>
      </c>
      <c r="U554" s="50"/>
      <c r="V554" s="6"/>
      <c r="W554" s="52"/>
      <c r="X554" s="6"/>
      <c r="Y554" s="6" t="s">
        <v>77</v>
      </c>
      <c r="Z554" s="8" t="s">
        <v>232</v>
      </c>
      <c r="AA554" s="6" t="s">
        <v>2563</v>
      </c>
      <c r="AB554" s="6" t="s">
        <v>79</v>
      </c>
      <c r="AC554" s="6" t="s">
        <v>80</v>
      </c>
      <c r="AD554" s="6" t="s">
        <v>81</v>
      </c>
      <c r="AE554" s="6"/>
      <c r="AF554" s="6">
        <v>-3</v>
      </c>
      <c r="AG554" s="6" t="s">
        <v>629</v>
      </c>
      <c r="AH554" s="6"/>
      <c r="AI554" s="6"/>
      <c r="AJ554" s="6" t="s">
        <v>2148</v>
      </c>
      <c r="AK554" s="1"/>
      <c r="AL554" t="s">
        <v>1121</v>
      </c>
      <c r="AM554" s="1">
        <v>1</v>
      </c>
      <c r="AN554" s="1" t="e">
        <f>VLOOKUP(S554,'breaks 2014'!$C$19:$H$317,3,FALSE)</f>
        <v>#N/A</v>
      </c>
      <c r="AO554" s="1"/>
      <c r="AP554" s="1"/>
      <c r="AQ554" s="6" t="s">
        <v>2564</v>
      </c>
      <c r="AR554" s="6" t="s">
        <v>143</v>
      </c>
      <c r="AS554" s="6"/>
      <c r="AT554" s="6"/>
      <c r="AU554" s="6"/>
      <c r="AV554" s="6"/>
      <c r="AW554" s="6"/>
      <c r="AX554" s="6"/>
      <c r="AY554" s="6"/>
      <c r="AZ554" t="s">
        <v>2564</v>
      </c>
      <c r="BA554" t="s">
        <v>84</v>
      </c>
      <c r="BB554" t="s">
        <v>2150</v>
      </c>
      <c r="BC554" t="s">
        <v>2565</v>
      </c>
      <c r="BD554" t="s">
        <v>2566</v>
      </c>
      <c r="BQ554" s="100"/>
    </row>
    <row r="555" spans="1:69" ht="11.25" customHeight="1" x14ac:dyDescent="0.2">
      <c r="A555" s="4" t="str">
        <f>LEFT(IndicatorsTable[[#This Row],[INDICATOR_CODE]],IF(ISERROR(FIND(".",IndicatorsTable[[#This Row],[INDICATOR_CODE]],6)),FIND(".",IndicatorsTable[[#This Row],[INDICATOR_CODE]]),FIND(".",IndicatorsTable[[#This Row],[INDICATOR_CODE]],6))-1)</f>
        <v>PA11c</v>
      </c>
      <c r="B555" s="5" t="str">
        <f>RIGHT(IndicatorsTable[[#This Row],[INDICATOR_CODE]],LEN(IndicatorsTable[[#This Row],[INDICATOR_CODE]])-IF(ISERROR(FIND(".",IndicatorsTable[[#This Row],[INDICATOR_CODE]],6)),FIND(".",IndicatorsTable[[#This Row],[INDICATOR_CODE]]),FIND(".",IndicatorsTable[[#This Row],[INDICATOR_CODE]],6)))</f>
        <v>S4</v>
      </c>
      <c r="C555" s="5" t="str">
        <f>IF(LEFT(IndicatorsTable[[#This Row],[OS_NB_CODE]],1)="O","Overall",IF(LEFT(IndicatorsTable[[#This Row],[OS_NB_CODE]],1)="S","Subindicator",IF(IndicatorsTable[[#This Row],[IFMAIN]] ="Main","Main",IF(LEFT(IndicatorsTable[[#This Row],[OS_NB_CODE]],1)="C","Context",""))))</f>
        <v>Subindicator</v>
      </c>
      <c r="D555" s="6" t="s">
        <v>89</v>
      </c>
      <c r="E555" s="6" t="str">
        <f>IF(IndicatorsTable[[#This Row],[OS_NB_CODE]]="O1",VLOOKUP(IndicatorsTable[[#This Row],[POLICY_CODE]],Table7[#All],2,FALSE),"")</f>
        <v/>
      </c>
      <c r="F555" s="6" t="str">
        <f>IF(IndicatorsTable[[#This Row],[OS_NB_CODE]]="O1",VLOOKUP(IndicatorsTable[[#This Row],[POLICY_CODE]],Table7[#All],3,FALSE),"")</f>
        <v/>
      </c>
      <c r="G555" s="6" t="s">
        <v>2567</v>
      </c>
      <c r="H555" s="6"/>
      <c r="I555" s="6" t="str">
        <f>IndicatorsTable[[#This Row],[INDICATOR_CODE]]&amp;"."&amp;IndicatorsTable[[#This Row],[SUBPOLICY_CODE]]</f>
        <v>PA11c.S4.</v>
      </c>
      <c r="J555" s="6"/>
      <c r="K555" s="6"/>
      <c r="L555" s="7">
        <f t="shared" si="18"/>
        <v>554</v>
      </c>
      <c r="M555" s="6" t="s">
        <v>71</v>
      </c>
      <c r="N555" s="7">
        <f t="shared" si="19"/>
        <v>554</v>
      </c>
      <c r="O555" s="6">
        <v>9</v>
      </c>
      <c r="P555" s="6" t="s">
        <v>72</v>
      </c>
      <c r="Q555" s="6" t="s">
        <v>2568</v>
      </c>
      <c r="R555" s="6"/>
      <c r="S555" s="6" t="s">
        <v>2569</v>
      </c>
      <c r="T555" s="6" t="s">
        <v>2569</v>
      </c>
      <c r="U555" s="50"/>
      <c r="V555" s="6"/>
      <c r="W555" s="52"/>
      <c r="X555" s="6"/>
      <c r="Y555" s="6" t="s">
        <v>232</v>
      </c>
      <c r="Z555" s="8" t="s">
        <v>77</v>
      </c>
      <c r="AA555" s="6" t="s">
        <v>1177</v>
      </c>
      <c r="AB555" s="6" t="s">
        <v>79</v>
      </c>
      <c r="AC555" s="6" t="s">
        <v>80</v>
      </c>
      <c r="AD555" s="6" t="s">
        <v>81</v>
      </c>
      <c r="AE555" s="6"/>
      <c r="AF555" s="6">
        <v>-3</v>
      </c>
      <c r="AG555" s="6" t="s">
        <v>629</v>
      </c>
      <c r="AH555" s="6"/>
      <c r="AI555" s="6"/>
      <c r="AJ555" s="6" t="s">
        <v>2166</v>
      </c>
      <c r="AK555" s="1"/>
      <c r="AL555" t="s">
        <v>1121</v>
      </c>
      <c r="AM555" s="1">
        <v>1</v>
      </c>
      <c r="AN555" s="1" t="e">
        <f>VLOOKUP(S555,'breaks 2014'!$C$19:$H$317,3,FALSE)</f>
        <v>#N/A</v>
      </c>
      <c r="AO555" s="1"/>
      <c r="AP555" s="1"/>
      <c r="AQ555" s="6" t="s">
        <v>2172</v>
      </c>
      <c r="AR555" s="6" t="s">
        <v>84</v>
      </c>
      <c r="AS555" s="6" t="s">
        <v>85</v>
      </c>
      <c r="AT555" s="6" t="s">
        <v>2173</v>
      </c>
      <c r="AU555" s="6" t="s">
        <v>2544</v>
      </c>
      <c r="AV555" s="6"/>
      <c r="AW555" s="6"/>
      <c r="AX555" s="6"/>
      <c r="AY555" s="6"/>
      <c r="BQ555" s="100"/>
    </row>
    <row r="556" spans="1:69" ht="11.25" customHeight="1" x14ac:dyDescent="0.2">
      <c r="A556" s="4" t="str">
        <f>LEFT(IndicatorsTable[[#This Row],[INDICATOR_CODE]],IF(ISERROR(FIND(".",IndicatorsTable[[#This Row],[INDICATOR_CODE]],6)),FIND(".",IndicatorsTable[[#This Row],[INDICATOR_CODE]]),FIND(".",IndicatorsTable[[#This Row],[INDICATOR_CODE]],6))-1)</f>
        <v>PA11c</v>
      </c>
      <c r="B556" s="5" t="str">
        <f>RIGHT(IndicatorsTable[[#This Row],[INDICATOR_CODE]],LEN(IndicatorsTable[[#This Row],[INDICATOR_CODE]])-IF(ISERROR(FIND(".",IndicatorsTable[[#This Row],[INDICATOR_CODE]],6)),FIND(".",IndicatorsTable[[#This Row],[INDICATOR_CODE]]),FIND(".",IndicatorsTable[[#This Row],[INDICATOR_CODE]],6)))</f>
        <v>S5</v>
      </c>
      <c r="C556" s="5" t="str">
        <f>IF(LEFT(IndicatorsTable[[#This Row],[OS_NB_CODE]],1)="O","Overall",IF(LEFT(IndicatorsTable[[#This Row],[OS_NB_CODE]],1)="S","Subindicator",IF(IndicatorsTable[[#This Row],[IFMAIN]] ="Main","Main",IF(LEFT(IndicatorsTable[[#This Row],[OS_NB_CODE]],1)="C","Context",""))))</f>
        <v>Subindicator</v>
      </c>
      <c r="D556" s="6" t="s">
        <v>774</v>
      </c>
      <c r="E556" s="6" t="str">
        <f>IF(IndicatorsTable[[#This Row],[OS_NB_CODE]]="O1",VLOOKUP(IndicatorsTable[[#This Row],[POLICY_CODE]],Table7[#All],2,FALSE),"")</f>
        <v/>
      </c>
      <c r="F556" s="6" t="str">
        <f>IF(IndicatorsTable[[#This Row],[OS_NB_CODE]]="O1",VLOOKUP(IndicatorsTable[[#This Row],[POLICY_CODE]],Table7[#All],3,FALSE),"")</f>
        <v/>
      </c>
      <c r="G556" s="6" t="s">
        <v>2570</v>
      </c>
      <c r="H556" s="6"/>
      <c r="I556" s="6" t="str">
        <f>IndicatorsTable[[#This Row],[INDICATOR_CODE]]&amp;"."&amp;IndicatorsTable[[#This Row],[SUBPOLICY_CODE]]</f>
        <v>PA11c.S5.</v>
      </c>
      <c r="J556" s="6"/>
      <c r="K556" s="6"/>
      <c r="L556" s="7">
        <f t="shared" si="18"/>
        <v>555</v>
      </c>
      <c r="M556" s="6" t="s">
        <v>71</v>
      </c>
      <c r="N556" s="7">
        <f t="shared" si="19"/>
        <v>555</v>
      </c>
      <c r="O556" s="6">
        <v>9</v>
      </c>
      <c r="P556" s="6" t="s">
        <v>72</v>
      </c>
      <c r="Q556" s="6" t="s">
        <v>2571</v>
      </c>
      <c r="R556" s="6"/>
      <c r="S556" s="6" t="s">
        <v>2571</v>
      </c>
      <c r="T556" s="6" t="s">
        <v>2571</v>
      </c>
      <c r="U556" s="50"/>
      <c r="V556" s="6"/>
      <c r="W556" s="52"/>
      <c r="X556" s="6"/>
      <c r="Y556" s="6" t="s">
        <v>77</v>
      </c>
      <c r="Z556" s="8" t="s">
        <v>232</v>
      </c>
      <c r="AA556" s="6" t="s">
        <v>417</v>
      </c>
      <c r="AB556" s="6" t="s">
        <v>417</v>
      </c>
      <c r="AC556" s="6" t="s">
        <v>418</v>
      </c>
      <c r="AD556" s="6" t="s">
        <v>81</v>
      </c>
      <c r="AE556" s="6"/>
      <c r="AF556" s="6">
        <v>-3</v>
      </c>
      <c r="AG556" s="6" t="s">
        <v>629</v>
      </c>
      <c r="AH556" s="6"/>
      <c r="AI556" s="6"/>
      <c r="AJ556" s="6"/>
      <c r="AK556" s="1"/>
      <c r="AL556" t="s">
        <v>1121</v>
      </c>
      <c r="AM556" s="1">
        <v>2</v>
      </c>
      <c r="AN556" s="1"/>
      <c r="AO556" s="1"/>
      <c r="AP556" s="1"/>
      <c r="AQ556" s="6" t="s">
        <v>2267</v>
      </c>
      <c r="AR556" s="6" t="s">
        <v>84</v>
      </c>
      <c r="AS556" s="6" t="s">
        <v>85</v>
      </c>
      <c r="AT556" s="6" t="s">
        <v>121</v>
      </c>
      <c r="AU556" s="6"/>
      <c r="AV556" s="6"/>
      <c r="AW556" s="6"/>
      <c r="AX556" s="6"/>
      <c r="AY556" s="6"/>
      <c r="BQ556" s="100"/>
    </row>
    <row r="557" spans="1:69" ht="11.25" customHeight="1" x14ac:dyDescent="0.2">
      <c r="A557" s="4" t="str">
        <f>LEFT(IndicatorsTable[[#This Row],[INDICATOR_CODE]],IF(ISERROR(FIND(".",IndicatorsTable[[#This Row],[INDICATOR_CODE]],6)),FIND(".",IndicatorsTable[[#This Row],[INDICATOR_CODE]]),FIND(".",IndicatorsTable[[#This Row],[INDICATOR_CODE]],6))-1)</f>
        <v>PA11c</v>
      </c>
      <c r="B557" s="5" t="str">
        <f>RIGHT(IndicatorsTable[[#This Row],[INDICATOR_CODE]],LEN(IndicatorsTable[[#This Row],[INDICATOR_CODE]])-IF(ISERROR(FIND(".",IndicatorsTable[[#This Row],[INDICATOR_CODE]],6)),FIND(".",IndicatorsTable[[#This Row],[INDICATOR_CODE]]),FIND(".",IndicatorsTable[[#This Row],[INDICATOR_CODE]],6)))</f>
        <v>S6</v>
      </c>
      <c r="C557" s="5" t="str">
        <f>IF(LEFT(IndicatorsTable[[#This Row],[OS_NB_CODE]],1)="O","Overall",IF(LEFT(IndicatorsTable[[#This Row],[OS_NB_CODE]],1)="S","Subindicator",IF(IndicatorsTable[[#This Row],[IFMAIN]] ="Main","Main",IF(LEFT(IndicatorsTable[[#This Row],[OS_NB_CODE]],1)="C","Context",""))))</f>
        <v>Subindicator</v>
      </c>
      <c r="D557" s="6" t="s">
        <v>774</v>
      </c>
      <c r="E557" s="6" t="str">
        <f>IF(IndicatorsTable[[#This Row],[OS_NB_CODE]]="O1",VLOOKUP(IndicatorsTable[[#This Row],[POLICY_CODE]],Table7[#All],2,FALSE),"")</f>
        <v/>
      </c>
      <c r="F557" s="6" t="str">
        <f>IF(IndicatorsTable[[#This Row],[OS_NB_CODE]]="O1",VLOOKUP(IndicatorsTable[[#This Row],[POLICY_CODE]],Table7[#All],3,FALSE),"")</f>
        <v/>
      </c>
      <c r="G557" s="6" t="s">
        <v>2572</v>
      </c>
      <c r="H557" s="6"/>
      <c r="I557" s="6" t="str">
        <f>IndicatorsTable[[#This Row],[INDICATOR_CODE]]&amp;"."&amp;IndicatorsTable[[#This Row],[SUBPOLICY_CODE]]</f>
        <v>PA11c.S6.</v>
      </c>
      <c r="J557" s="6"/>
      <c r="K557" s="6"/>
      <c r="L557" s="7">
        <f t="shared" si="18"/>
        <v>556</v>
      </c>
      <c r="M557" s="6" t="s">
        <v>71</v>
      </c>
      <c r="N557" s="7">
        <f t="shared" si="19"/>
        <v>556</v>
      </c>
      <c r="O557" s="6">
        <v>9</v>
      </c>
      <c r="P557" s="6" t="s">
        <v>72</v>
      </c>
      <c r="Q557" s="6" t="s">
        <v>2573</v>
      </c>
      <c r="R557" s="6"/>
      <c r="S557" s="6" t="s">
        <v>2573</v>
      </c>
      <c r="T557" s="6" t="s">
        <v>2573</v>
      </c>
      <c r="U557" s="50"/>
      <c r="V557" s="6"/>
      <c r="W557" s="52"/>
      <c r="X557" s="6"/>
      <c r="Y557" s="6" t="s">
        <v>77</v>
      </c>
      <c r="Z557" s="8" t="s">
        <v>232</v>
      </c>
      <c r="AA557" s="6" t="s">
        <v>417</v>
      </c>
      <c r="AB557" s="6" t="s">
        <v>417</v>
      </c>
      <c r="AC557" s="6" t="s">
        <v>418</v>
      </c>
      <c r="AD557" s="6" t="s">
        <v>81</v>
      </c>
      <c r="AE557" s="6"/>
      <c r="AF557" s="6">
        <v>-3</v>
      </c>
      <c r="AG557" s="6" t="s">
        <v>629</v>
      </c>
      <c r="AH557" s="6"/>
      <c r="AI557" s="6"/>
      <c r="AJ557" s="6"/>
      <c r="AK557" s="1"/>
      <c r="AL557" t="s">
        <v>1121</v>
      </c>
      <c r="AM557" s="1">
        <v>2</v>
      </c>
      <c r="AN557" s="1"/>
      <c r="AO557" s="1"/>
      <c r="AP557" s="1"/>
      <c r="AQ557" s="6" t="s">
        <v>2260</v>
      </c>
      <c r="AR557" s="6" t="s">
        <v>84</v>
      </c>
      <c r="AS557" s="6" t="s">
        <v>85</v>
      </c>
      <c r="AT557" s="6" t="s">
        <v>2261</v>
      </c>
      <c r="AU557" s="6"/>
      <c r="AV557" s="6"/>
      <c r="AW557" s="6"/>
      <c r="AX557" s="6"/>
      <c r="AY557" s="6"/>
      <c r="BQ557" s="100"/>
    </row>
    <row r="558" spans="1:69" ht="11.25" customHeight="1" x14ac:dyDescent="0.2">
      <c r="A558" s="4" t="str">
        <f>LEFT(IndicatorsTable[[#This Row],[INDICATOR_CODE]],IF(ISERROR(FIND(".",IndicatorsTable[[#This Row],[INDICATOR_CODE]],6)),FIND(".",IndicatorsTable[[#This Row],[INDICATOR_CODE]]),FIND(".",IndicatorsTable[[#This Row],[INDICATOR_CODE]],6))-1)</f>
        <v>PA11c</v>
      </c>
      <c r="B558" s="5" t="str">
        <f>RIGHT(IndicatorsTable[[#This Row],[INDICATOR_CODE]],LEN(IndicatorsTable[[#This Row],[INDICATOR_CODE]])-IF(ISERROR(FIND(".",IndicatorsTable[[#This Row],[INDICATOR_CODE]],6)),FIND(".",IndicatorsTable[[#This Row],[INDICATOR_CODE]]),FIND(".",IndicatorsTable[[#This Row],[INDICATOR_CODE]],6)))</f>
        <v>S7</v>
      </c>
      <c r="C558" s="5" t="str">
        <f>IF(LEFT(IndicatorsTable[[#This Row],[OS_NB_CODE]],1)="O","Overall",IF(LEFT(IndicatorsTable[[#This Row],[OS_NB_CODE]],1)="S","Subindicator",IF(IndicatorsTable[[#This Row],[IFMAIN]] ="Main","Main",IF(LEFT(IndicatorsTable[[#This Row],[OS_NB_CODE]],1)="C","Context",""))))</f>
        <v>Subindicator</v>
      </c>
      <c r="D558" s="6" t="s">
        <v>774</v>
      </c>
      <c r="E558" s="6" t="str">
        <f>IF(IndicatorsTable[[#This Row],[OS_NB_CODE]]="O1",VLOOKUP(IndicatorsTable[[#This Row],[POLICY_CODE]],Table7[#All],2,FALSE),"")</f>
        <v/>
      </c>
      <c r="F558" s="6" t="str">
        <f>IF(IndicatorsTable[[#This Row],[OS_NB_CODE]]="O1",VLOOKUP(IndicatorsTable[[#This Row],[POLICY_CODE]],Table7[#All],3,FALSE),"")</f>
        <v/>
      </c>
      <c r="G558" s="6" t="s">
        <v>2574</v>
      </c>
      <c r="H558" s="6"/>
      <c r="I558" s="6" t="str">
        <f>IndicatorsTable[[#This Row],[INDICATOR_CODE]]&amp;"."&amp;IndicatorsTable[[#This Row],[SUBPOLICY_CODE]]</f>
        <v>PA11c.S7.</v>
      </c>
      <c r="J558" s="6"/>
      <c r="K558" s="6"/>
      <c r="L558" s="7">
        <f t="shared" si="18"/>
        <v>557</v>
      </c>
      <c r="M558" s="6" t="s">
        <v>71</v>
      </c>
      <c r="N558" s="7">
        <f t="shared" si="19"/>
        <v>557</v>
      </c>
      <c r="O558" s="6">
        <v>9</v>
      </c>
      <c r="P558" s="6" t="s">
        <v>72</v>
      </c>
      <c r="Q558" s="6" t="s">
        <v>2575</v>
      </c>
      <c r="R558" s="6"/>
      <c r="S558" s="6" t="s">
        <v>2486</v>
      </c>
      <c r="T558" s="6" t="s">
        <v>2486</v>
      </c>
      <c r="U558" s="50"/>
      <c r="V558" s="6"/>
      <c r="W558" s="52"/>
      <c r="X558" s="6"/>
      <c r="Y558" s="6" t="s">
        <v>232</v>
      </c>
      <c r="Z558" s="8" t="s">
        <v>77</v>
      </c>
      <c r="AA558" s="6" t="s">
        <v>2113</v>
      </c>
      <c r="AB558" s="6" t="s">
        <v>79</v>
      </c>
      <c r="AC558" s="6" t="s">
        <v>80</v>
      </c>
      <c r="AD558" s="6" t="s">
        <v>81</v>
      </c>
      <c r="AE558" s="6"/>
      <c r="AF558" s="6">
        <v>-3</v>
      </c>
      <c r="AG558" s="6" t="s">
        <v>629</v>
      </c>
      <c r="AH558" s="6"/>
      <c r="AI558" s="6"/>
      <c r="AJ558" s="6"/>
      <c r="AK558" s="1"/>
      <c r="AL558" t="s">
        <v>1121</v>
      </c>
      <c r="AM558" s="1">
        <v>1</v>
      </c>
      <c r="AN558" s="1"/>
      <c r="AO558" s="1"/>
      <c r="AP558" s="1"/>
      <c r="AQ558" s="6" t="s">
        <v>2193</v>
      </c>
      <c r="AR558" s="6" t="s">
        <v>84</v>
      </c>
      <c r="AS558" s="6" t="s">
        <v>85</v>
      </c>
      <c r="AT558" s="6" t="s">
        <v>2194</v>
      </c>
      <c r="AU558" s="6" t="s">
        <v>121</v>
      </c>
      <c r="AV558" s="6" t="s">
        <v>2544</v>
      </c>
      <c r="AW558" s="6"/>
      <c r="AX558" s="6"/>
      <c r="AY558" s="6"/>
      <c r="BQ558" s="100"/>
    </row>
    <row r="559" spans="1:69" ht="11.25" customHeight="1" x14ac:dyDescent="0.2">
      <c r="A559" s="4" t="str">
        <f>LEFT(IndicatorsTable[[#This Row],[INDICATOR_CODE]],IF(ISERROR(FIND(".",IndicatorsTable[[#This Row],[INDICATOR_CODE]],6)),FIND(".",IndicatorsTable[[#This Row],[INDICATOR_CODE]]),FIND(".",IndicatorsTable[[#This Row],[INDICATOR_CODE]],6))-1)</f>
        <v>PA11c</v>
      </c>
      <c r="B559" s="5" t="str">
        <f>RIGHT(IndicatorsTable[[#This Row],[INDICATOR_CODE]],LEN(IndicatorsTable[[#This Row],[INDICATOR_CODE]])-IF(ISERROR(FIND(".",IndicatorsTable[[#This Row],[INDICATOR_CODE]],6)),FIND(".",IndicatorsTable[[#This Row],[INDICATOR_CODE]]),FIND(".",IndicatorsTable[[#This Row],[INDICATOR_CODE]],6)))</f>
        <v>S8</v>
      </c>
      <c r="C559" s="5" t="str">
        <f>IF(LEFT(IndicatorsTable[[#This Row],[OS_NB_CODE]],1)="O","Overall",IF(LEFT(IndicatorsTable[[#This Row],[OS_NB_CODE]],1)="S","Subindicator",IF(IndicatorsTable[[#This Row],[IFMAIN]] ="Main","Main",IF(LEFT(IndicatorsTable[[#This Row],[OS_NB_CODE]],1)="C","Context",""))))</f>
        <v>Subindicator</v>
      </c>
      <c r="D559" s="6" t="s">
        <v>89</v>
      </c>
      <c r="E559" s="6" t="str">
        <f>IF(IndicatorsTable[[#This Row],[OS_NB_CODE]]="O1",VLOOKUP(IndicatorsTable[[#This Row],[POLICY_CODE]],Table7[#All],2,FALSE),"")</f>
        <v/>
      </c>
      <c r="F559" s="6" t="str">
        <f>IF(IndicatorsTable[[#This Row],[OS_NB_CODE]]="O1",VLOOKUP(IndicatorsTable[[#This Row],[POLICY_CODE]],Table7[#All],3,FALSE),"")</f>
        <v/>
      </c>
      <c r="G559" s="6" t="s">
        <v>2576</v>
      </c>
      <c r="H559" s="6"/>
      <c r="I559" s="6" t="str">
        <f>IndicatorsTable[[#This Row],[INDICATOR_CODE]]&amp;"."&amp;IndicatorsTable[[#This Row],[SUBPOLICY_CODE]]</f>
        <v>PA11c.S8.</v>
      </c>
      <c r="J559" s="6"/>
      <c r="K559" s="6"/>
      <c r="L559" s="7">
        <f t="shared" si="18"/>
        <v>558</v>
      </c>
      <c r="M559" s="6" t="s">
        <v>71</v>
      </c>
      <c r="N559" s="7">
        <f t="shared" si="19"/>
        <v>558</v>
      </c>
      <c r="O559" s="6">
        <v>9</v>
      </c>
      <c r="P559" s="6" t="s">
        <v>72</v>
      </c>
      <c r="Q559" s="6" t="s">
        <v>2577</v>
      </c>
      <c r="R559" s="6" t="s">
        <v>2578</v>
      </c>
      <c r="S559" s="6" t="s">
        <v>2577</v>
      </c>
      <c r="T559" s="6" t="s">
        <v>2577</v>
      </c>
      <c r="U559" s="50"/>
      <c r="V559" s="6"/>
      <c r="W559" s="52"/>
      <c r="X559" s="6"/>
      <c r="Y559" s="6" t="s">
        <v>232</v>
      </c>
      <c r="Z559" s="8" t="s">
        <v>77</v>
      </c>
      <c r="AA559" s="6" t="s">
        <v>2543</v>
      </c>
      <c r="AB559" s="6" t="s">
        <v>79</v>
      </c>
      <c r="AC559" s="6" t="s">
        <v>80</v>
      </c>
      <c r="AD559" s="6" t="s">
        <v>81</v>
      </c>
      <c r="AE559" s="6"/>
      <c r="AF559" s="6">
        <v>-3</v>
      </c>
      <c r="AG559" s="6" t="s">
        <v>629</v>
      </c>
      <c r="AH559" s="6"/>
      <c r="AI559" s="6"/>
      <c r="AJ559" s="6"/>
      <c r="AK559" s="1"/>
      <c r="AM559" s="1">
        <v>1</v>
      </c>
      <c r="AN559" s="1" t="e">
        <f>VLOOKUP(S559,'breaks 2014'!$C$19:$H$317,3,FALSE)</f>
        <v>#N/A</v>
      </c>
      <c r="AO559" s="1"/>
      <c r="AP559" s="1"/>
      <c r="AQ559" s="6" t="s">
        <v>2579</v>
      </c>
      <c r="AR559" s="6" t="s">
        <v>143</v>
      </c>
      <c r="AS559" s="6"/>
      <c r="AT559" s="6"/>
      <c r="AU559" s="6"/>
      <c r="AV559" s="6"/>
      <c r="AW559" s="6"/>
      <c r="AX559" s="6"/>
      <c r="AY559" s="6"/>
      <c r="AZ559" t="s">
        <v>2579</v>
      </c>
      <c r="BA559" t="s">
        <v>84</v>
      </c>
      <c r="BB559" t="s">
        <v>2200</v>
      </c>
      <c r="BC559" t="s">
        <v>2580</v>
      </c>
      <c r="BQ559" s="100"/>
    </row>
    <row r="560" spans="1:69" ht="11.25" customHeight="1" x14ac:dyDescent="0.2">
      <c r="A560" s="4" t="str">
        <f>LEFT(IndicatorsTable[[#This Row],[INDICATOR_CODE]],IF(ISERROR(FIND(".",IndicatorsTable[[#This Row],[INDICATOR_CODE]],6)),FIND(".",IndicatorsTable[[#This Row],[INDICATOR_CODE]]),FIND(".",IndicatorsTable[[#This Row],[INDICATOR_CODE]],6))-1)</f>
        <v>PA11c</v>
      </c>
      <c r="B560" s="5" t="str">
        <f>RIGHT(IndicatorsTable[[#This Row],[INDICATOR_CODE]],LEN(IndicatorsTable[[#This Row],[INDICATOR_CODE]])-IF(ISERROR(FIND(".",IndicatorsTable[[#This Row],[INDICATOR_CODE]],6)),FIND(".",IndicatorsTable[[#This Row],[INDICATOR_CODE]]),FIND(".",IndicatorsTable[[#This Row],[INDICATOR_CODE]],6)))</f>
        <v>C1</v>
      </c>
      <c r="C560" s="5" t="str">
        <f>IF(LEFT(IndicatorsTable[[#This Row],[OS_NB_CODE]],1)="O","Overall",IF(LEFT(IndicatorsTable[[#This Row],[OS_NB_CODE]],1)="S","Subindicator",IF(IndicatorsTable[[#This Row],[IFMAIN]] ="Main","Main",IF(LEFT(IndicatorsTable[[#This Row],[OS_NB_CODE]],1)="C","Context",""))))</f>
        <v>Context</v>
      </c>
      <c r="D560" s="6" t="s">
        <v>774</v>
      </c>
      <c r="E560" s="6" t="str">
        <f>IF(IndicatorsTable[[#This Row],[OS_NB_CODE]]="O1",VLOOKUP(IndicatorsTable[[#This Row],[POLICY_CODE]],Table7[#All],2,FALSE),"")</f>
        <v/>
      </c>
      <c r="F560" s="6" t="str">
        <f>IF(IndicatorsTable[[#This Row],[OS_NB_CODE]]="O1",VLOOKUP(IndicatorsTable[[#This Row],[POLICY_CODE]],Table7[#All],3,FALSE),"")</f>
        <v/>
      </c>
      <c r="G560" s="6" t="s">
        <v>2581</v>
      </c>
      <c r="H560" s="6"/>
      <c r="I560" s="6" t="str">
        <f>IndicatorsTable[[#This Row],[INDICATOR_CODE]]&amp;"."&amp;IndicatorsTable[[#This Row],[SUBPOLICY_CODE]]</f>
        <v>PA11c.C1.</v>
      </c>
      <c r="J560" s="6"/>
      <c r="K560" s="6"/>
      <c r="L560" s="7">
        <f t="shared" si="18"/>
        <v>559</v>
      </c>
      <c r="M560" s="6" t="s">
        <v>71</v>
      </c>
      <c r="N560" s="7">
        <f t="shared" si="19"/>
        <v>559</v>
      </c>
      <c r="O560" s="6">
        <v>9</v>
      </c>
      <c r="P560" s="6" t="s">
        <v>72</v>
      </c>
      <c r="Q560" s="6" t="s">
        <v>2263</v>
      </c>
      <c r="R560" s="6" t="s">
        <v>2582</v>
      </c>
      <c r="S560" s="6" t="s">
        <v>2265</v>
      </c>
      <c r="T560" s="6" t="s">
        <v>2583</v>
      </c>
      <c r="U560" s="50"/>
      <c r="V560" s="6"/>
      <c r="W560" s="52"/>
      <c r="X560" s="6"/>
      <c r="Y560" s="6" t="s">
        <v>77</v>
      </c>
      <c r="Z560" s="8" t="s">
        <v>232</v>
      </c>
      <c r="AA560" s="6" t="s">
        <v>417</v>
      </c>
      <c r="AB560" s="6" t="s">
        <v>417</v>
      </c>
      <c r="AC560" s="6" t="s">
        <v>418</v>
      </c>
      <c r="AD560" s="6" t="s">
        <v>81</v>
      </c>
      <c r="AE560" s="6"/>
      <c r="AF560" s="6"/>
      <c r="AG560" s="6" t="s">
        <v>629</v>
      </c>
      <c r="AH560" s="6"/>
      <c r="AI560" s="6"/>
      <c r="AJ560" s="6"/>
      <c r="AK560" s="1"/>
      <c r="AL560" t="s">
        <v>1121</v>
      </c>
      <c r="AM560" s="1">
        <v>2</v>
      </c>
      <c r="AN560" s="1" t="e">
        <f>VLOOKUP(S560,'breaks 2014'!$C$19:$H$317,3,FALSE)</f>
        <v>#N/A</v>
      </c>
      <c r="AO560" s="1"/>
      <c r="AP560" s="1"/>
      <c r="AQ560" s="6" t="s">
        <v>2267</v>
      </c>
      <c r="AR560" s="6" t="s">
        <v>84</v>
      </c>
      <c r="AS560" s="6" t="s">
        <v>85</v>
      </c>
      <c r="AT560" s="6" t="s">
        <v>121</v>
      </c>
      <c r="AU560" s="6"/>
      <c r="AV560" s="6"/>
      <c r="AW560" s="6"/>
      <c r="AX560" s="6"/>
      <c r="AY560" s="6"/>
      <c r="BQ560" s="100"/>
    </row>
    <row r="561" spans="1:69" ht="11.25" customHeight="1" x14ac:dyDescent="0.2">
      <c r="A561" s="4" t="str">
        <f>LEFT(IndicatorsTable[[#This Row],[INDICATOR_CODE]],IF(ISERROR(FIND(".",IndicatorsTable[[#This Row],[INDICATOR_CODE]],6)),FIND(".",IndicatorsTable[[#This Row],[INDICATOR_CODE]]),FIND(".",IndicatorsTable[[#This Row],[INDICATOR_CODE]],6))-1)</f>
        <v>PA11c</v>
      </c>
      <c r="B561" s="5" t="str">
        <f>RIGHT(IndicatorsTable[[#This Row],[INDICATOR_CODE]],LEN(IndicatorsTable[[#This Row],[INDICATOR_CODE]])-IF(ISERROR(FIND(".",IndicatorsTable[[#This Row],[INDICATOR_CODE]],6)),FIND(".",IndicatorsTable[[#This Row],[INDICATOR_CODE]]),FIND(".",IndicatorsTable[[#This Row],[INDICATOR_CODE]],6)))</f>
        <v>C2</v>
      </c>
      <c r="C561" s="5" t="str">
        <f>IF(LEFT(IndicatorsTable[[#This Row],[OS_NB_CODE]],1)="O","Overall",IF(LEFT(IndicatorsTable[[#This Row],[OS_NB_CODE]],1)="S","Subindicator",IF(IndicatorsTable[[#This Row],[IFMAIN]] ="Main","Main",IF(LEFT(IndicatorsTable[[#This Row],[OS_NB_CODE]],1)="C","Context",""))))</f>
        <v>Context</v>
      </c>
      <c r="D561" s="6" t="s">
        <v>89</v>
      </c>
      <c r="E561" s="6" t="str">
        <f>IF(IndicatorsTable[[#This Row],[OS_NB_CODE]]="O1",VLOOKUP(IndicatorsTable[[#This Row],[POLICY_CODE]],Table7[#All],2,FALSE),"")</f>
        <v/>
      </c>
      <c r="F561" s="6" t="str">
        <f>IF(IndicatorsTable[[#This Row],[OS_NB_CODE]]="O1",VLOOKUP(IndicatorsTable[[#This Row],[POLICY_CODE]],Table7[#All],3,FALSE),"")</f>
        <v/>
      </c>
      <c r="G561" s="6" t="s">
        <v>2584</v>
      </c>
      <c r="H561" s="6"/>
      <c r="I561" s="6" t="str">
        <f>IndicatorsTable[[#This Row],[INDICATOR_CODE]]&amp;"."&amp;IndicatorsTable[[#This Row],[SUBPOLICY_CODE]]</f>
        <v>PA11c.C2.</v>
      </c>
      <c r="J561" s="6"/>
      <c r="K561" s="6"/>
      <c r="L561" s="7">
        <f t="shared" si="18"/>
        <v>560</v>
      </c>
      <c r="M561" s="6" t="s">
        <v>71</v>
      </c>
      <c r="N561" s="7">
        <f t="shared" si="19"/>
        <v>560</v>
      </c>
      <c r="O561" s="6">
        <v>9</v>
      </c>
      <c r="P561" s="6" t="s">
        <v>72</v>
      </c>
      <c r="Q561" s="6" t="s">
        <v>2573</v>
      </c>
      <c r="R561" s="6" t="s">
        <v>2585</v>
      </c>
      <c r="S561" s="6" t="s">
        <v>2573</v>
      </c>
      <c r="T561" s="6" t="s">
        <v>2586</v>
      </c>
      <c r="U561" s="50"/>
      <c r="V561" s="6"/>
      <c r="W561" s="52"/>
      <c r="X561" s="6"/>
      <c r="Y561" s="6" t="s">
        <v>77</v>
      </c>
      <c r="Z561" s="8" t="s">
        <v>232</v>
      </c>
      <c r="AA561" s="6" t="s">
        <v>417</v>
      </c>
      <c r="AB561" s="6" t="s">
        <v>417</v>
      </c>
      <c r="AC561" s="6" t="s">
        <v>418</v>
      </c>
      <c r="AD561" s="6" t="s">
        <v>81</v>
      </c>
      <c r="AE561" s="6"/>
      <c r="AF561" s="6"/>
      <c r="AG561" s="6" t="s">
        <v>629</v>
      </c>
      <c r="AH561" s="6"/>
      <c r="AI561" s="6"/>
      <c r="AJ561" s="6"/>
      <c r="AK561" s="1"/>
      <c r="AL561" t="s">
        <v>1121</v>
      </c>
      <c r="AM561" s="1">
        <v>1</v>
      </c>
      <c r="AN561" s="1" t="e">
        <f>VLOOKUP(S561,'breaks 2014'!$C$19:$H$317,3,FALSE)</f>
        <v>#N/A</v>
      </c>
      <c r="AO561" s="1"/>
      <c r="AP561" s="1"/>
      <c r="AQ561" s="6" t="s">
        <v>2260</v>
      </c>
      <c r="AR561" s="6" t="s">
        <v>84</v>
      </c>
      <c r="AS561" s="6" t="s">
        <v>85</v>
      </c>
      <c r="AT561" s="6" t="s">
        <v>2261</v>
      </c>
      <c r="AU561" s="6"/>
      <c r="AV561" s="6"/>
      <c r="AW561" s="6"/>
      <c r="AX561" s="6"/>
      <c r="AY561" s="6"/>
      <c r="BQ561" s="100"/>
    </row>
    <row r="562" spans="1:69" ht="11.25" customHeight="1" x14ac:dyDescent="0.2">
      <c r="A562" s="4" t="str">
        <f>LEFT(IndicatorsTable[[#This Row],[INDICATOR_CODE]],IF(ISERROR(FIND(".",IndicatorsTable[[#This Row],[INDICATOR_CODE]],6)),FIND(".",IndicatorsTable[[#This Row],[INDICATOR_CODE]]),FIND(".",IndicatorsTable[[#This Row],[INDICATOR_CODE]],6))-1)</f>
        <v>PA11c</v>
      </c>
      <c r="B562" s="5" t="str">
        <f>RIGHT(IndicatorsTable[[#This Row],[INDICATOR_CODE]],LEN(IndicatorsTable[[#This Row],[INDICATOR_CODE]])-IF(ISERROR(FIND(".",IndicatorsTable[[#This Row],[INDICATOR_CODE]],6)),FIND(".",IndicatorsTable[[#This Row],[INDICATOR_CODE]]),FIND(".",IndicatorsTable[[#This Row],[INDICATOR_CODE]],6)))</f>
        <v>C3</v>
      </c>
      <c r="C562" s="5" t="str">
        <f>IF(LEFT(IndicatorsTable[[#This Row],[OS_NB_CODE]],1)="O","Overall",IF(LEFT(IndicatorsTable[[#This Row],[OS_NB_CODE]],1)="S","Subindicator",IF(IndicatorsTable[[#This Row],[IFMAIN]] ="Main","Main",IF(LEFT(IndicatorsTable[[#This Row],[OS_NB_CODE]],1)="C","Context",""))))</f>
        <v>Context</v>
      </c>
      <c r="D562" s="6" t="s">
        <v>774</v>
      </c>
      <c r="E562" s="6" t="str">
        <f>IF(IndicatorsTable[[#This Row],[OS_NB_CODE]]="O1",VLOOKUP(IndicatorsTable[[#This Row],[POLICY_CODE]],Table7[#All],2,FALSE),"")</f>
        <v/>
      </c>
      <c r="F562" s="6" t="str">
        <f>IF(IndicatorsTable[[#This Row],[OS_NB_CODE]]="O1",VLOOKUP(IndicatorsTable[[#This Row],[POLICY_CODE]],Table7[#All],3,FALSE),"")</f>
        <v/>
      </c>
      <c r="G562" s="6" t="s">
        <v>2587</v>
      </c>
      <c r="H562" s="6"/>
      <c r="I562" s="6" t="str">
        <f>IndicatorsTable[[#This Row],[INDICATOR_CODE]]&amp;"."&amp;IndicatorsTable[[#This Row],[SUBPOLICY_CODE]]</f>
        <v>PA11c.C3.</v>
      </c>
      <c r="J562" s="6"/>
      <c r="K562" s="6"/>
      <c r="L562" s="7">
        <f t="shared" si="18"/>
        <v>561</v>
      </c>
      <c r="M562" s="6"/>
      <c r="N562" s="7">
        <f t="shared" si="19"/>
        <v>561</v>
      </c>
      <c r="O562" s="6">
        <v>10</v>
      </c>
      <c r="P562" s="6"/>
      <c r="Q562" s="6" t="s">
        <v>2588</v>
      </c>
      <c r="R562" s="6" t="s">
        <v>2588</v>
      </c>
      <c r="S562" s="6" t="s">
        <v>2588</v>
      </c>
      <c r="T562" s="6" t="s">
        <v>2588</v>
      </c>
      <c r="U562" s="50"/>
      <c r="V562" s="6"/>
      <c r="W562" s="52"/>
      <c r="X562" s="6"/>
      <c r="Y562" s="6"/>
      <c r="Z562" s="8" t="s">
        <v>232</v>
      </c>
      <c r="AA562" s="6"/>
      <c r="AB562" s="6"/>
      <c r="AC562" s="6"/>
      <c r="AD562" s="6"/>
      <c r="AE562" s="6"/>
      <c r="AF562" s="6"/>
      <c r="AG562" s="6" t="s">
        <v>2589</v>
      </c>
      <c r="AH562" s="6"/>
      <c r="AI562" s="6"/>
      <c r="AJ562" s="6"/>
      <c r="AK562" s="1"/>
      <c r="AL562"/>
      <c r="AM562" s="1">
        <v>1</v>
      </c>
      <c r="AN562" s="1" t="e">
        <f>VLOOKUP(S562,'breaks 2014'!$C$19:$H$317,3,FALSE)</f>
        <v>#N/A</v>
      </c>
      <c r="AO562" s="1"/>
      <c r="AP562" s="1"/>
      <c r="AQ562" s="6"/>
      <c r="AR562" s="6"/>
      <c r="AS562" s="6"/>
      <c r="AT562" s="6"/>
      <c r="AU562" s="6"/>
      <c r="AV562" s="6"/>
      <c r="AW562" s="6"/>
      <c r="AX562" s="6"/>
      <c r="AY562" s="6"/>
      <c r="BQ562" s="100"/>
    </row>
    <row r="563" spans="1:69" ht="11.25" customHeight="1" x14ac:dyDescent="0.2">
      <c r="A563" s="4" t="str">
        <f>LEFT(IndicatorsTable[[#This Row],[INDICATOR_CODE]],IF(ISERROR(FIND(".",IndicatorsTable[[#This Row],[INDICATOR_CODE]],6)),FIND(".",IndicatorsTable[[#This Row],[INDICATOR_CODE]]),FIND(".",IndicatorsTable[[#This Row],[INDICATOR_CODE]],6))-1)</f>
        <v>PA11c</v>
      </c>
      <c r="B563" s="5" t="str">
        <f>RIGHT(IndicatorsTable[[#This Row],[INDICATOR_CODE]],LEN(IndicatorsTable[[#This Row],[INDICATOR_CODE]])-IF(ISERROR(FIND(".",IndicatorsTable[[#This Row],[INDICATOR_CODE]],6)),FIND(".",IndicatorsTable[[#This Row],[INDICATOR_CODE]]),FIND(".",IndicatorsTable[[#This Row],[INDICATOR_CODE]],6)))</f>
        <v>C5</v>
      </c>
      <c r="C563" s="5" t="str">
        <f>IF(LEFT(IndicatorsTable[[#This Row],[OS_NB_CODE]],1)="O","Overall",IF(LEFT(IndicatorsTable[[#This Row],[OS_NB_CODE]],1)="S","Subindicator",IF(IndicatorsTable[[#This Row],[IFMAIN]] ="Main","Main",IF(LEFT(IndicatorsTable[[#This Row],[OS_NB_CODE]],1)="C","Context",""))))</f>
        <v>Context</v>
      </c>
      <c r="D563" s="6" t="s">
        <v>774</v>
      </c>
      <c r="E563" s="6" t="str">
        <f>IF(IndicatorsTable[[#This Row],[OS_NB_CODE]]="O1",VLOOKUP(IndicatorsTable[[#This Row],[POLICY_CODE]],Table7[#All],2,FALSE),"")</f>
        <v/>
      </c>
      <c r="F563" s="6" t="str">
        <f>IF(IndicatorsTable[[#This Row],[OS_NB_CODE]]="O1",VLOOKUP(IndicatorsTable[[#This Row],[POLICY_CODE]],Table7[#All],3,FALSE),"")</f>
        <v/>
      </c>
      <c r="G563" s="6" t="s">
        <v>2590</v>
      </c>
      <c r="H563" s="6" t="s">
        <v>2591</v>
      </c>
      <c r="I563" s="6" t="str">
        <f>IndicatorsTable[[#This Row],[INDICATOR_CODE]]&amp;"."&amp;IndicatorsTable[[#This Row],[SUBPOLICY_CODE]]</f>
        <v>PA11c.C5.public</v>
      </c>
      <c r="J563" s="6"/>
      <c r="K563" s="6"/>
      <c r="L563" s="7">
        <f t="shared" si="18"/>
        <v>562</v>
      </c>
      <c r="M563" s="6"/>
      <c r="N563" s="7">
        <f t="shared" si="19"/>
        <v>562</v>
      </c>
      <c r="O563" s="6">
        <v>10</v>
      </c>
      <c r="P563" s="6"/>
      <c r="Q563" s="6" t="s">
        <v>2592</v>
      </c>
      <c r="R563" s="6" t="s">
        <v>2593</v>
      </c>
      <c r="S563" s="6" t="s">
        <v>2593</v>
      </c>
      <c r="T563" s="6" t="s">
        <v>2593</v>
      </c>
      <c r="U563" s="50"/>
      <c r="V563" s="6"/>
      <c r="W563" s="52"/>
      <c r="X563" s="6"/>
      <c r="Y563" s="6"/>
      <c r="Z563" s="8" t="s">
        <v>77</v>
      </c>
      <c r="AA563" s="6"/>
      <c r="AB563" s="6"/>
      <c r="AC563" s="6"/>
      <c r="AD563" s="6"/>
      <c r="AE563" s="6"/>
      <c r="AF563" s="6"/>
      <c r="AG563" s="6" t="s">
        <v>2215</v>
      </c>
      <c r="AH563" s="6"/>
      <c r="AI563" s="6"/>
      <c r="AJ563" s="6"/>
      <c r="AK563" s="1"/>
      <c r="AL563"/>
      <c r="AM563" s="1">
        <v>1</v>
      </c>
      <c r="AN563" s="1" t="e">
        <f>VLOOKUP(S563,'breaks 2014'!$C$19:$H$317,3,FALSE)</f>
        <v>#N/A</v>
      </c>
      <c r="AO563" s="1"/>
      <c r="AP563" s="1"/>
      <c r="AQ563" s="6"/>
      <c r="AR563" s="6"/>
      <c r="AS563" s="6"/>
      <c r="AT563" s="6"/>
      <c r="AU563" s="6"/>
      <c r="AV563" s="6"/>
      <c r="AW563" s="6"/>
      <c r="AX563" s="6"/>
      <c r="AY563" s="6"/>
      <c r="BQ563" s="100"/>
    </row>
    <row r="564" spans="1:69" ht="11.25" customHeight="1" x14ac:dyDescent="0.2">
      <c r="A564" s="4" t="str">
        <f>LEFT(IndicatorsTable[[#This Row],[INDICATOR_CODE]],IF(ISERROR(FIND(".",IndicatorsTable[[#This Row],[INDICATOR_CODE]],6)),FIND(".",IndicatorsTable[[#This Row],[INDICATOR_CODE]]),FIND(".",IndicatorsTable[[#This Row],[INDICATOR_CODE]],6))-1)</f>
        <v>PA11c</v>
      </c>
      <c r="B564" s="5" t="str">
        <f>RIGHT(IndicatorsTable[[#This Row],[INDICATOR_CODE]],LEN(IndicatorsTable[[#This Row],[INDICATOR_CODE]])-IF(ISERROR(FIND(".",IndicatorsTable[[#This Row],[INDICATOR_CODE]],6)),FIND(".",IndicatorsTable[[#This Row],[INDICATOR_CODE]]),FIND(".",IndicatorsTable[[#This Row],[INDICATOR_CODE]],6)))</f>
        <v>C5</v>
      </c>
      <c r="C564" s="5" t="str">
        <f>IF(LEFT(IndicatorsTable[[#This Row],[OS_NB_CODE]],1)="O","Overall",IF(LEFT(IndicatorsTable[[#This Row],[OS_NB_CODE]],1)="S","Subindicator",IF(IndicatorsTable[[#This Row],[IFMAIN]] ="Main","Main",IF(LEFT(IndicatorsTable[[#This Row],[OS_NB_CODE]],1)="C","Context",""))))</f>
        <v>Context</v>
      </c>
      <c r="D564" s="6" t="s">
        <v>774</v>
      </c>
      <c r="E564" s="6" t="str">
        <f>IF(IndicatorsTable[[#This Row],[OS_NB_CODE]]="O1",VLOOKUP(IndicatorsTable[[#This Row],[POLICY_CODE]],Table7[#All],2,FALSE),"")</f>
        <v/>
      </c>
      <c r="F564" s="6" t="str">
        <f>IF(IndicatorsTable[[#This Row],[OS_NB_CODE]]="O1",VLOOKUP(IndicatorsTable[[#This Row],[POLICY_CODE]],Table7[#All],3,FALSE),"")</f>
        <v/>
      </c>
      <c r="G564" s="6" t="s">
        <v>2590</v>
      </c>
      <c r="H564" s="6" t="s">
        <v>2594</v>
      </c>
      <c r="I564" s="6" t="str">
        <f>IndicatorsTable[[#This Row],[INDICATOR_CODE]]&amp;"."&amp;IndicatorsTable[[#This Row],[SUBPOLICY_CODE]]</f>
        <v>PA11c.C5.private</v>
      </c>
      <c r="J564" s="6"/>
      <c r="K564" s="6"/>
      <c r="L564" s="7">
        <f t="shared" si="18"/>
        <v>563</v>
      </c>
      <c r="M564" s="6"/>
      <c r="N564" s="7">
        <f t="shared" si="19"/>
        <v>563</v>
      </c>
      <c r="O564" s="6">
        <v>10</v>
      </c>
      <c r="P564" s="6"/>
      <c r="Q564" s="6" t="s">
        <v>2595</v>
      </c>
      <c r="R564" s="6" t="s">
        <v>2596</v>
      </c>
      <c r="S564" s="6" t="s">
        <v>2596</v>
      </c>
      <c r="T564" s="6" t="s">
        <v>2596</v>
      </c>
      <c r="U564" s="50"/>
      <c r="V564" s="6"/>
      <c r="W564" s="52"/>
      <c r="X564" s="6"/>
      <c r="Y564" s="6"/>
      <c r="Z564" s="8" t="s">
        <v>77</v>
      </c>
      <c r="AA564" s="6"/>
      <c r="AB564" s="6"/>
      <c r="AC564" s="6"/>
      <c r="AD564" s="6"/>
      <c r="AE564" s="6"/>
      <c r="AF564" s="6"/>
      <c r="AG564" s="6" t="s">
        <v>2215</v>
      </c>
      <c r="AH564" s="6"/>
      <c r="AI564" s="6"/>
      <c r="AJ564" s="6"/>
      <c r="AK564" s="1"/>
      <c r="AL564"/>
      <c r="AM564" s="1">
        <v>1</v>
      </c>
      <c r="AN564" s="1" t="e">
        <f>VLOOKUP(S564,'breaks 2014'!$C$19:$H$317,3,FALSE)</f>
        <v>#N/A</v>
      </c>
      <c r="AO564" s="1"/>
      <c r="AP564" s="1"/>
      <c r="AQ564" s="6"/>
      <c r="AR564" s="6"/>
      <c r="AS564" s="6"/>
      <c r="AT564" s="6"/>
      <c r="AU564" s="6"/>
      <c r="AV564" s="6"/>
      <c r="AW564" s="6"/>
      <c r="AX564" s="6"/>
      <c r="AY564" s="6"/>
      <c r="BQ564" s="100"/>
    </row>
    <row r="565" spans="1:69" ht="11.25" customHeight="1" x14ac:dyDescent="0.2">
      <c r="A565" s="4" t="str">
        <f>LEFT(IndicatorsTable[[#This Row],[INDICATOR_CODE]],IF(ISERROR(FIND(".",IndicatorsTable[[#This Row],[INDICATOR_CODE]],6)),FIND(".",IndicatorsTable[[#This Row],[INDICATOR_CODE]]),FIND(".",IndicatorsTable[[#This Row],[INDICATOR_CODE]],6))-1)</f>
        <v>PA11c</v>
      </c>
      <c r="B565" s="5" t="str">
        <f>RIGHT(IndicatorsTable[[#This Row],[INDICATOR_CODE]],LEN(IndicatorsTable[[#This Row],[INDICATOR_CODE]])-IF(ISERROR(FIND(".",IndicatorsTable[[#This Row],[INDICATOR_CODE]],6)),FIND(".",IndicatorsTable[[#This Row],[INDICATOR_CODE]]),FIND(".",IndicatorsTable[[#This Row],[INDICATOR_CODE]],6)))</f>
        <v>C6</v>
      </c>
      <c r="C565" s="5" t="str">
        <f>IF(LEFT(IndicatorsTable[[#This Row],[OS_NB_CODE]],1)="O","Overall",IF(LEFT(IndicatorsTable[[#This Row],[OS_NB_CODE]],1)="S","Subindicator",IF(IndicatorsTable[[#This Row],[IFMAIN]] ="Main","Main",IF(LEFT(IndicatorsTable[[#This Row],[OS_NB_CODE]],1)="C","Context",""))))</f>
        <v>Context</v>
      </c>
      <c r="D565" s="6" t="s">
        <v>774</v>
      </c>
      <c r="E565" s="6" t="str">
        <f>IF(IndicatorsTable[[#This Row],[OS_NB_CODE]]="O1",VLOOKUP(IndicatorsTable[[#This Row],[POLICY_CODE]],Table7[#All],2,FALSE),"")</f>
        <v/>
      </c>
      <c r="F565" s="6" t="str">
        <f>IF(IndicatorsTable[[#This Row],[OS_NB_CODE]]="O1",VLOOKUP(IndicatorsTable[[#This Row],[POLICY_CODE]],Table7[#All],3,FALSE),"")</f>
        <v/>
      </c>
      <c r="G565" s="6" t="s">
        <v>2597</v>
      </c>
      <c r="H565" s="6" t="s">
        <v>91</v>
      </c>
      <c r="I565" s="6" t="str">
        <f>IndicatorsTable[[#This Row],[INDICATOR_CODE]]&amp;"."&amp;IndicatorsTable[[#This Row],[SUBPOLICY_CODE]]</f>
        <v>PA11c.C6.M</v>
      </c>
      <c r="J565" s="6"/>
      <c r="K565" s="6"/>
      <c r="L565" s="7">
        <f t="shared" si="18"/>
        <v>564</v>
      </c>
      <c r="M565" s="6" t="s">
        <v>71</v>
      </c>
      <c r="N565" s="7">
        <f t="shared" si="19"/>
        <v>564</v>
      </c>
      <c r="O565" s="6">
        <v>9</v>
      </c>
      <c r="P565" s="6" t="s">
        <v>72</v>
      </c>
      <c r="Q565" s="6" t="s">
        <v>2598</v>
      </c>
      <c r="R565" s="6" t="s">
        <v>2286</v>
      </c>
      <c r="S565" s="6" t="s">
        <v>2599</v>
      </c>
      <c r="T565" s="6" t="s">
        <v>2599</v>
      </c>
      <c r="U565" s="50"/>
      <c r="V565" s="6"/>
      <c r="W565" s="52"/>
      <c r="X565" s="6"/>
      <c r="Y565" s="6" t="s">
        <v>232</v>
      </c>
      <c r="Z565" s="8" t="s">
        <v>77</v>
      </c>
      <c r="AA565" s="6" t="s">
        <v>2113</v>
      </c>
      <c r="AB565" s="6" t="s">
        <v>79</v>
      </c>
      <c r="AC565" s="6"/>
      <c r="AD565" s="6" t="s">
        <v>81</v>
      </c>
      <c r="AE565" s="6"/>
      <c r="AF565" s="6"/>
      <c r="AG565" s="6" t="s">
        <v>629</v>
      </c>
      <c r="AH565" s="6"/>
      <c r="AI565" s="6"/>
      <c r="AJ565" s="6"/>
      <c r="AK565" s="1"/>
      <c r="AM565" s="1">
        <v>1</v>
      </c>
      <c r="AN565" s="1" t="e">
        <f>VLOOKUP(S565,'breaks 2014'!$C$19:$H$317,3,FALSE)</f>
        <v>#N/A</v>
      </c>
      <c r="AO565" s="1"/>
      <c r="AP565" s="1"/>
      <c r="AQ565" s="6" t="s">
        <v>2600</v>
      </c>
      <c r="AR565" s="6" t="s">
        <v>143</v>
      </c>
      <c r="AS565" s="6"/>
      <c r="AT565" s="6"/>
      <c r="AU565" s="6"/>
      <c r="AV565" s="6"/>
      <c r="AW565" s="6"/>
      <c r="AX565" s="6"/>
      <c r="AY565" s="6"/>
      <c r="AZ565" t="s">
        <v>2600</v>
      </c>
      <c r="BA565" t="s">
        <v>84</v>
      </c>
      <c r="BB565" t="s">
        <v>2200</v>
      </c>
      <c r="BC565" t="s">
        <v>2601</v>
      </c>
      <c r="BQ565" s="100"/>
    </row>
    <row r="566" spans="1:69" ht="11.25" customHeight="1" x14ac:dyDescent="0.2">
      <c r="A566" s="4" t="str">
        <f>LEFT(IndicatorsTable[[#This Row],[INDICATOR_CODE]],IF(ISERROR(FIND(".",IndicatorsTable[[#This Row],[INDICATOR_CODE]],6)),FIND(".",IndicatorsTable[[#This Row],[INDICATOR_CODE]]),FIND(".",IndicatorsTable[[#This Row],[INDICATOR_CODE]],6))-1)</f>
        <v>PA11c</v>
      </c>
      <c r="B566" s="5" t="str">
        <f>RIGHT(IndicatorsTable[[#This Row],[INDICATOR_CODE]],LEN(IndicatorsTable[[#This Row],[INDICATOR_CODE]])-IF(ISERROR(FIND(".",IndicatorsTable[[#This Row],[INDICATOR_CODE]],6)),FIND(".",IndicatorsTable[[#This Row],[INDICATOR_CODE]]),FIND(".",IndicatorsTable[[#This Row],[INDICATOR_CODE]],6)))</f>
        <v>C6</v>
      </c>
      <c r="C566" s="5" t="str">
        <f>IF(LEFT(IndicatorsTable[[#This Row],[OS_NB_CODE]],1)="O","Overall",IF(LEFT(IndicatorsTable[[#This Row],[OS_NB_CODE]],1)="S","Subindicator",IF(IndicatorsTable[[#This Row],[IFMAIN]] ="Main","Main",IF(LEFT(IndicatorsTable[[#This Row],[OS_NB_CODE]],1)="C","Context",""))))</f>
        <v>Context</v>
      </c>
      <c r="D566" s="6" t="s">
        <v>774</v>
      </c>
      <c r="E566" s="6" t="str">
        <f>IF(IndicatorsTable[[#This Row],[OS_NB_CODE]]="O1",VLOOKUP(IndicatorsTable[[#This Row],[POLICY_CODE]],Table7[#All],2,FALSE),"")</f>
        <v/>
      </c>
      <c r="F566" s="6" t="str">
        <f>IF(IndicatorsTable[[#This Row],[OS_NB_CODE]]="O1",VLOOKUP(IndicatorsTable[[#This Row],[POLICY_CODE]],Table7[#All],3,FALSE),"")</f>
        <v/>
      </c>
      <c r="G566" s="6" t="s">
        <v>2597</v>
      </c>
      <c r="H566" s="6" t="s">
        <v>99</v>
      </c>
      <c r="I566" s="6" t="str">
        <f>IndicatorsTable[[#This Row],[INDICATOR_CODE]]&amp;"."&amp;IndicatorsTable[[#This Row],[SUBPOLICY_CODE]]</f>
        <v>PA11c.C6.F</v>
      </c>
      <c r="J566" s="6"/>
      <c r="K566" s="6"/>
      <c r="L566" s="7">
        <f t="shared" si="18"/>
        <v>565</v>
      </c>
      <c r="M566" s="6" t="s">
        <v>71</v>
      </c>
      <c r="N566" s="7">
        <f t="shared" si="19"/>
        <v>565</v>
      </c>
      <c r="O566" s="6">
        <v>9</v>
      </c>
      <c r="P566" s="6" t="s">
        <v>72</v>
      </c>
      <c r="Q566" s="6" t="s">
        <v>2602</v>
      </c>
      <c r="R566" s="6" t="s">
        <v>2286</v>
      </c>
      <c r="S566" s="6" t="s">
        <v>2603</v>
      </c>
      <c r="T566" s="6" t="s">
        <v>2603</v>
      </c>
      <c r="U566" s="50"/>
      <c r="V566" s="6"/>
      <c r="W566" s="52"/>
      <c r="X566" s="6"/>
      <c r="Y566" s="6" t="s">
        <v>232</v>
      </c>
      <c r="Z566" s="8" t="s">
        <v>77</v>
      </c>
      <c r="AA566" s="6" t="s">
        <v>2113</v>
      </c>
      <c r="AB566" s="6" t="s">
        <v>79</v>
      </c>
      <c r="AC566" s="6"/>
      <c r="AD566" s="6" t="s">
        <v>81</v>
      </c>
      <c r="AE566" s="6"/>
      <c r="AF566" s="6"/>
      <c r="AG566" s="6" t="s">
        <v>629</v>
      </c>
      <c r="AH566" s="6"/>
      <c r="AI566" s="6"/>
      <c r="AJ566" s="6"/>
      <c r="AK566" s="1"/>
      <c r="AM566" s="1">
        <v>1</v>
      </c>
      <c r="AN566" s="1" t="e">
        <f>VLOOKUP(S566,'breaks 2014'!$C$19:$H$317,3,FALSE)</f>
        <v>#N/A</v>
      </c>
      <c r="AO566" s="1"/>
      <c r="AP566" s="1"/>
      <c r="AQ566" s="6" t="s">
        <v>2604</v>
      </c>
      <c r="AR566" s="6" t="s">
        <v>143</v>
      </c>
      <c r="AS566" s="6"/>
      <c r="AT566" s="6"/>
      <c r="AU566" s="6"/>
      <c r="AV566" s="6"/>
      <c r="AW566" s="6"/>
      <c r="AX566" s="6"/>
      <c r="AY566" s="6"/>
      <c r="AZ566" t="s">
        <v>2604</v>
      </c>
      <c r="BA566" t="s">
        <v>84</v>
      </c>
      <c r="BB566" t="s">
        <v>2200</v>
      </c>
      <c r="BC566" t="s">
        <v>2605</v>
      </c>
      <c r="BQ566" s="100"/>
    </row>
    <row r="567" spans="1:69" ht="11.25" customHeight="1" x14ac:dyDescent="0.2">
      <c r="A567" s="4" t="str">
        <f>LEFT(IndicatorsTable[[#This Row],[INDICATOR_CODE]],IF(ISERROR(FIND(".",IndicatorsTable[[#This Row],[INDICATOR_CODE]],6)),FIND(".",IndicatorsTable[[#This Row],[INDICATOR_CODE]]),FIND(".",IndicatorsTable[[#This Row],[INDICATOR_CODE]],6))-1)</f>
        <v>PA11c</v>
      </c>
      <c r="B567" s="5" t="str">
        <f>RIGHT(IndicatorsTable[[#This Row],[INDICATOR_CODE]],LEN(IndicatorsTable[[#This Row],[INDICATOR_CODE]])-IF(ISERROR(FIND(".",IndicatorsTable[[#This Row],[INDICATOR_CODE]],6)),FIND(".",IndicatorsTable[[#This Row],[INDICATOR_CODE]]),FIND(".",IndicatorsTable[[#This Row],[INDICATOR_CODE]],6)))</f>
        <v>C7</v>
      </c>
      <c r="C567" s="5" t="str">
        <f>IF(LEFT(IndicatorsTable[[#This Row],[OS_NB_CODE]],1)="O","Overall",IF(LEFT(IndicatorsTable[[#This Row],[OS_NB_CODE]],1)="S","Subindicator",IF(IndicatorsTable[[#This Row],[IFMAIN]] ="Main","Main",IF(LEFT(IndicatorsTable[[#This Row],[OS_NB_CODE]],1)="C","Context",""))))</f>
        <v>Context</v>
      </c>
      <c r="D567" s="6" t="s">
        <v>89</v>
      </c>
      <c r="E567" s="6" t="str">
        <f>IF(IndicatorsTable[[#This Row],[OS_NB_CODE]]="O1",VLOOKUP(IndicatorsTable[[#This Row],[POLICY_CODE]],Table7[#All],2,FALSE),"")</f>
        <v/>
      </c>
      <c r="F567" s="6" t="str">
        <f>IF(IndicatorsTable[[#This Row],[OS_NB_CODE]]="O1",VLOOKUP(IndicatorsTable[[#This Row],[POLICY_CODE]],Table7[#All],3,FALSE),"")</f>
        <v/>
      </c>
      <c r="G567" s="6" t="s">
        <v>2606</v>
      </c>
      <c r="H567" s="6"/>
      <c r="I567" s="6" t="str">
        <f>IndicatorsTable[[#This Row],[INDICATOR_CODE]]&amp;"."&amp;IndicatorsTable[[#This Row],[SUBPOLICY_CODE]]</f>
        <v>PA11c.C7.</v>
      </c>
      <c r="J567" s="6"/>
      <c r="K567" s="6"/>
      <c r="L567" s="7">
        <f t="shared" si="18"/>
        <v>566</v>
      </c>
      <c r="M567" s="6" t="s">
        <v>71</v>
      </c>
      <c r="N567" s="7">
        <f t="shared" si="19"/>
        <v>566</v>
      </c>
      <c r="O567" s="6">
        <v>9</v>
      </c>
      <c r="P567" s="6" t="s">
        <v>72</v>
      </c>
      <c r="Q567" s="6" t="s">
        <v>2607</v>
      </c>
      <c r="R567" s="6"/>
      <c r="S567" s="6" t="s">
        <v>2608</v>
      </c>
      <c r="T567" s="6" t="s">
        <v>2609</v>
      </c>
      <c r="U567" s="50"/>
      <c r="V567" s="6"/>
      <c r="W567" s="52"/>
      <c r="X567" s="6"/>
      <c r="Y567" s="6" t="s">
        <v>77</v>
      </c>
      <c r="Z567" s="8" t="s">
        <v>232</v>
      </c>
      <c r="AA567" s="6" t="s">
        <v>2610</v>
      </c>
      <c r="AB567" s="6" t="s">
        <v>546</v>
      </c>
      <c r="AC567" s="6" t="s">
        <v>546</v>
      </c>
      <c r="AD567" s="6" t="s">
        <v>81</v>
      </c>
      <c r="AE567" s="6"/>
      <c r="AF567" s="6"/>
      <c r="AG567" s="6" t="s">
        <v>619</v>
      </c>
      <c r="AH567" s="6">
        <v>-1</v>
      </c>
      <c r="AI567" s="6"/>
      <c r="AJ567" s="6"/>
      <c r="AK567" s="1"/>
      <c r="AL567"/>
      <c r="AM567" s="1">
        <v>1</v>
      </c>
      <c r="AN567" s="1" t="e">
        <f>VLOOKUP(S567,'breaks 2014'!$C$19:$H$317,3,FALSE)</f>
        <v>#N/A</v>
      </c>
      <c r="AO567" s="1"/>
      <c r="AP567" s="1"/>
      <c r="AQ567" s="6" t="s">
        <v>620</v>
      </c>
      <c r="AR567" s="6" t="s">
        <v>84</v>
      </c>
      <c r="AS567" s="6" t="s">
        <v>85</v>
      </c>
      <c r="AT567" s="6" t="s">
        <v>613</v>
      </c>
      <c r="AU567" s="6" t="s">
        <v>2611</v>
      </c>
      <c r="AV567" s="6"/>
      <c r="AW567" s="6"/>
      <c r="AX567" s="6"/>
      <c r="AY567" s="6"/>
      <c r="BQ567" s="100"/>
    </row>
  </sheetData>
  <conditionalFormatting sqref="X2:AB2 AD2:AE2 AG2:AK2 AK525:AK526 O497:AI497 AK497:AK499 X156:AC156 AA157:AC158 O119:AK135 O95:AK109 O136:AE136 AH138:AK139 A159:G159 J159:K159 U138:X147 X157:Z159 AF136:AF147 O138:P147 R138:R147 R152:R162 O152:P162 AF152:AK162 U152:W159 X152:AE155 X118:AK118 AG554:AI554 AK554 X545:Z546 AB545:AB546 U547:V550 AD539:AE555 U160:AE162 O565:Q566 X565:Z566 X547:AB555 S566:T566 O137:X137 Y137:AE147 AG136:AK137 A135 AO136:AP136 U148:AK149 O148:S149 O150:AK151 AG140:AK147 AG539:AK553 X522:AK524 O522:W526 X525:AI526 X559:AB564 AG559:AK567 U559:W566 AF562:AF567 O539:T550 AO515:AP529 W539:W555 AO506:AP513 P498:AI499 O498:O503 P528:AK529 O527:O529 O553:O558 AO559:AP567 AC559:AE566 O559:T564 AF545:AF557 AM332 AO138:AP332 P527 P556:P558 Q556:Z557 AE556:AE557 AG555:AK557 Q558:AK558 P500:AK503 O504:AK518 O567:AE567 O163:AK332 A2:T2 C135:K135 A136:K158 A160:K332 AO531:AP538 O531:AK538 AQ531:BM550 A334:K356 AO334:BM356 AM334:AM356 M334:M356 O334:AK356 AM359:AM364 AU454:BM454 AQ298:BP332 AQ296:BB297 BE296:BP297 AQ454:AS454 AV455:BM457 AQ455:AR457 AQ399:AR400 AT399:BM400 AQ513:BM518 AQ512:AS512 AX512:BM512 AU512:AV512 W2:W79 AO3:AP79 X3:AK79 AM2:AM79 AQ2:BP79 O89:Z90 AB89:AK90 AM84:AM90 AO84:BP90 AA90 O116:W118 O110:Z111 X116:Z117 AB110:AK111 AB116:AK117 AO116:AP134 AM95:AM111 AM116:AM330 AO95:BP111 AQ116:BP295 AA111 O359:AK392 AM366:AM392 AQ394:BM398 O393:XFD393 AO359:BP392 AQ401:BM406 O394:AK406 AO394:AP406 AM394:AM406 A531:K567 O407:XFD408 M531:M567 BN394:BP406 AQ444:BM444 O409:AK444 AO409:BP443 AQ458:BM494 O84:AK88 O83:XFD83 O91:XFD94 O112:XFD115 O445:P448 R445:R448 U445:AK445 V446:AK448 AQ449:BM450 AR445:BM445 AR446:AS448 AV446:BM448 AQ451:AU451 AW451:BM451 O496:S496 O495:P495 R495 V495:AK496 AQ497:BM511 AR495:BM496 O521:AK521 O519:P520 R527 R519:R520 U527:AI527 V519:AK519 V520:Z520 AB520:AK520 AQ521:BM526 AR519:BM519 AR520:AS520 AV520:BM520 AQ528:BM529 AQ527:AU527 AW527:BM527 O551:P552 P553 R551:R553 P554:V555 V551:V553 AQ554:BM567 AR551:BM553 AK449:AK451 O449:AI451 O452:AK494 AM409:AM529 BN444:BP529 AO444:AP504 AQ452:BM453 A3:V78 M82:M332 A82:K134 AM82 AO82:BP82 O82:AK82 A359:K529 M359:M529 AM531:AM1048576 A79:K79 O79:V79 N79:N567 M79 L79:L567">
    <cfRule type="expression" dxfId="586" priority="1018" stopIfTrue="1">
      <formula>LEFT($B2,1)="O"</formula>
    </cfRule>
    <cfRule type="expression" dxfId="585" priority="1019" stopIfTrue="1">
      <formula>LEFT($B2,1)="S"</formula>
    </cfRule>
  </conditionalFormatting>
  <conditionalFormatting sqref="AO2:AP2">
    <cfRule type="expression" dxfId="584" priority="1016" stopIfTrue="1">
      <formula>LEFT($B2,1)="O"</formula>
    </cfRule>
    <cfRule type="expression" dxfId="583" priority="1017" stopIfTrue="1">
      <formula>LEFT($B2,1)="S"</formula>
    </cfRule>
  </conditionalFormatting>
  <conditionalFormatting sqref="U2:W2">
    <cfRule type="expression" dxfId="582" priority="1014" stopIfTrue="1">
      <formula>LEFT($B2,1)="O"</formula>
    </cfRule>
    <cfRule type="expression" dxfId="581" priority="1015" stopIfTrue="1">
      <formula>LEFT($B2,1)="S"</formula>
    </cfRule>
  </conditionalFormatting>
  <conditionalFormatting sqref="AC2">
    <cfRule type="expression" dxfId="580" priority="1012" stopIfTrue="1">
      <formula>LEFT($B2,1)="O"</formula>
    </cfRule>
    <cfRule type="expression" dxfId="579" priority="1013" stopIfTrue="1">
      <formula>LEFT($B2,1)="S"</formula>
    </cfRule>
  </conditionalFormatting>
  <conditionalFormatting sqref="AC504 AC515:AC520 AC136 AC123:AC134 AC138:AC147 AC152:AC330 AC332 AC522:AC526 AC501 AF562:AF567 AC528:AC529 AC506:AC513 AC559:AC567 AF545:AF558 AF531:AF538 AC531:AC538 AF334:AF356 AC334:AC356 AC359:AC382 AC2:AC79 AC84:AC88 AF3:AF79 AF84:AF90 AC90 AC95:AC111 AC116:AC121 AF95:AF111 AF116:AF332 AC387:AC392 AF359:AF392 AC394:AC406 AF394:AF406 AF409:AF529 AC409:AC499 AF82 AC82">
    <cfRule type="expression" dxfId="578" priority="1011">
      <formula>$C2="Context"</formula>
    </cfRule>
  </conditionalFormatting>
  <conditionalFormatting sqref="AF2">
    <cfRule type="expression" dxfId="577" priority="1009" stopIfTrue="1">
      <formula>LEFT($B2,1)="O"</formula>
    </cfRule>
    <cfRule type="expression" dxfId="576" priority="1010" stopIfTrue="1">
      <formula>LEFT($B2,1)="S"</formula>
    </cfRule>
  </conditionalFormatting>
  <conditionalFormatting sqref="D2">
    <cfRule type="expression" dxfId="575" priority="1007" stopIfTrue="1">
      <formula>LEFT($B2,1)="O"</formula>
    </cfRule>
    <cfRule type="expression" dxfId="574" priority="1008" stopIfTrue="1">
      <formula>LEFT($B2,1)="S"</formula>
    </cfRule>
  </conditionalFormatting>
  <conditionalFormatting sqref="S2:T2">
    <cfRule type="expression" dxfId="573" priority="1005" stopIfTrue="1">
      <formula>LEFT($B2,1)="O"</formula>
    </cfRule>
    <cfRule type="expression" dxfId="572" priority="1006" stopIfTrue="1">
      <formula>LEFT($B2,1)="S"</formula>
    </cfRule>
  </conditionalFormatting>
  <conditionalFormatting sqref="AF2">
    <cfRule type="expression" dxfId="571" priority="1003" stopIfTrue="1">
      <formula>LEFT($B2,1)="O"</formula>
    </cfRule>
    <cfRule type="expression" dxfId="570" priority="1004" stopIfTrue="1">
      <formula>LEFT($B2,1)="S"</formula>
    </cfRule>
  </conditionalFormatting>
  <conditionalFormatting sqref="AF2">
    <cfRule type="expression" dxfId="569" priority="1002">
      <formula>$C2="Context"</formula>
    </cfRule>
  </conditionalFormatting>
  <conditionalFormatting sqref="AO545:AP555">
    <cfRule type="expression" dxfId="568" priority="998" stopIfTrue="1">
      <formula>LEFT($B545,1)="O"</formula>
    </cfRule>
    <cfRule type="expression" dxfId="567" priority="999" stopIfTrue="1">
      <formula>LEFT($B545,1)="S"</formula>
    </cfRule>
  </conditionalFormatting>
  <conditionalFormatting sqref="U545:W546">
    <cfRule type="expression" dxfId="566" priority="996" stopIfTrue="1">
      <formula>LEFT($B545,1)="O"</formula>
    </cfRule>
    <cfRule type="expression" dxfId="565" priority="997" stopIfTrue="1">
      <formula>LEFT($B545,1)="S"</formula>
    </cfRule>
  </conditionalFormatting>
  <conditionalFormatting sqref="AC545:AC555">
    <cfRule type="expression" dxfId="564" priority="994" stopIfTrue="1">
      <formula>LEFT($B545,1)="O"</formula>
    </cfRule>
    <cfRule type="expression" dxfId="563" priority="995" stopIfTrue="1">
      <formula>LEFT($B545,1)="S"</formula>
    </cfRule>
  </conditionalFormatting>
  <conditionalFormatting sqref="AC545:AC555">
    <cfRule type="expression" dxfId="562" priority="993">
      <formula>$C545="Context"</formula>
    </cfRule>
  </conditionalFormatting>
  <conditionalFormatting sqref="AF559:AF561">
    <cfRule type="expression" dxfId="561" priority="991" stopIfTrue="1">
      <formula>LEFT($B559,1)="O"</formula>
    </cfRule>
    <cfRule type="expression" dxfId="560" priority="992" stopIfTrue="1">
      <formula>LEFT($B559,1)="S"</formula>
    </cfRule>
  </conditionalFormatting>
  <conditionalFormatting sqref="D545:D555">
    <cfRule type="expression" dxfId="559" priority="989" stopIfTrue="1">
      <formula>LEFT($B545,1)="O"</formula>
    </cfRule>
    <cfRule type="expression" dxfId="558" priority="990" stopIfTrue="1">
      <formula>LEFT($B545,1)="S"</formula>
    </cfRule>
  </conditionalFormatting>
  <conditionalFormatting sqref="S545:T550 S554:T555">
    <cfRule type="expression" dxfId="557" priority="987" stopIfTrue="1">
      <formula>LEFT($B545,1)="O"</formula>
    </cfRule>
    <cfRule type="expression" dxfId="556" priority="988" stopIfTrue="1">
      <formula>LEFT($B545,1)="S"</formula>
    </cfRule>
  </conditionalFormatting>
  <conditionalFormatting sqref="AF559:AF561">
    <cfRule type="expression" dxfId="555" priority="985" stopIfTrue="1">
      <formula>LEFT($B559,1)="O"</formula>
    </cfRule>
    <cfRule type="expression" dxfId="554" priority="986" stopIfTrue="1">
      <formula>LEFT($B559,1)="S"</formula>
    </cfRule>
  </conditionalFormatting>
  <conditionalFormatting sqref="AF559:AF561">
    <cfRule type="expression" dxfId="553" priority="984">
      <formula>$C559="Context"</formula>
    </cfRule>
  </conditionalFormatting>
  <conditionalFormatting sqref="X539:AB544">
    <cfRule type="expression" dxfId="552" priority="982" stopIfTrue="1">
      <formula>LEFT($B539,1)="O"</formula>
    </cfRule>
    <cfRule type="expression" dxfId="551" priority="983" stopIfTrue="1">
      <formula>LEFT($B539,1)="S"</formula>
    </cfRule>
  </conditionalFormatting>
  <conditionalFormatting sqref="AO539:AP544">
    <cfRule type="expression" dxfId="550" priority="980" stopIfTrue="1">
      <formula>LEFT($B539,1)="O"</formula>
    </cfRule>
    <cfRule type="expression" dxfId="549" priority="981" stopIfTrue="1">
      <formula>LEFT($B539,1)="S"</formula>
    </cfRule>
  </conditionalFormatting>
  <conditionalFormatting sqref="U539:W544">
    <cfRule type="expression" dxfId="548" priority="978" stopIfTrue="1">
      <formula>LEFT($B539,1)="O"</formula>
    </cfRule>
    <cfRule type="expression" dxfId="547" priority="979" stopIfTrue="1">
      <formula>LEFT($B539,1)="S"</formula>
    </cfRule>
  </conditionalFormatting>
  <conditionalFormatting sqref="AC539:AC544">
    <cfRule type="expression" dxfId="546" priority="976" stopIfTrue="1">
      <formula>LEFT($B539,1)="O"</formula>
    </cfRule>
    <cfRule type="expression" dxfId="545" priority="977" stopIfTrue="1">
      <formula>LEFT($B539,1)="S"</formula>
    </cfRule>
  </conditionalFormatting>
  <conditionalFormatting sqref="AC539:AC544">
    <cfRule type="expression" dxfId="544" priority="975">
      <formula>$C539="Context"</formula>
    </cfRule>
  </conditionalFormatting>
  <conditionalFormatting sqref="AF539:AF544">
    <cfRule type="expression" dxfId="543" priority="973" stopIfTrue="1">
      <formula>LEFT($B539,1)="O"</formula>
    </cfRule>
    <cfRule type="expression" dxfId="542" priority="974" stopIfTrue="1">
      <formula>LEFT($B539,1)="S"</formula>
    </cfRule>
  </conditionalFormatting>
  <conditionalFormatting sqref="D539:D544">
    <cfRule type="expression" dxfId="541" priority="971" stopIfTrue="1">
      <formula>LEFT($B539,1)="O"</formula>
    </cfRule>
    <cfRule type="expression" dxfId="540" priority="972" stopIfTrue="1">
      <formula>LEFT($B539,1)="S"</formula>
    </cfRule>
  </conditionalFormatting>
  <conditionalFormatting sqref="S539:T544">
    <cfRule type="expression" dxfId="539" priority="969" stopIfTrue="1">
      <formula>LEFT($B539,1)="O"</formula>
    </cfRule>
    <cfRule type="expression" dxfId="538" priority="970" stopIfTrue="1">
      <formula>LEFT($B539,1)="S"</formula>
    </cfRule>
  </conditionalFormatting>
  <conditionalFormatting sqref="AF539:AF544">
    <cfRule type="expression" dxfId="537" priority="967" stopIfTrue="1">
      <formula>LEFT($B539,1)="O"</formula>
    </cfRule>
    <cfRule type="expression" dxfId="536" priority="968" stopIfTrue="1">
      <formula>LEFT($B539,1)="S"</formula>
    </cfRule>
  </conditionalFormatting>
  <conditionalFormatting sqref="AF539:AF544">
    <cfRule type="expression" dxfId="535" priority="966">
      <formula>$C539="Context"</formula>
    </cfRule>
  </conditionalFormatting>
  <conditionalFormatting sqref="AC502">
    <cfRule type="expression" dxfId="534" priority="963">
      <formula>$C502="Context"</formula>
    </cfRule>
  </conditionalFormatting>
  <conditionalFormatting sqref="AC503">
    <cfRule type="expression" dxfId="533" priority="962">
      <formula>$C503="Context"</formula>
    </cfRule>
  </conditionalFormatting>
  <conditionalFormatting sqref="AO514:AP514">
    <cfRule type="expression" dxfId="532" priority="957" stopIfTrue="1">
      <formula>LEFT($B514,1)="O"</formula>
    </cfRule>
    <cfRule type="expression" dxfId="531" priority="958" stopIfTrue="1">
      <formula>LEFT($B514,1)="S"</formula>
    </cfRule>
  </conditionalFormatting>
  <conditionalFormatting sqref="AC514">
    <cfRule type="expression" dxfId="530" priority="956">
      <formula>$C514="Context"</formula>
    </cfRule>
  </conditionalFormatting>
  <conditionalFormatting sqref="R565:T565">
    <cfRule type="expression" dxfId="529" priority="954" stopIfTrue="1">
      <formula>LEFT($B565,1)="O"</formula>
    </cfRule>
    <cfRule type="expression" dxfId="528" priority="955" stopIfTrue="1">
      <formula>LEFT($B565,1)="S"</formula>
    </cfRule>
  </conditionalFormatting>
  <conditionalFormatting sqref="S565:T566">
    <cfRule type="expression" dxfId="527" priority="952" stopIfTrue="1">
      <formula>LEFT($B565,1)="O"</formula>
    </cfRule>
    <cfRule type="expression" dxfId="526" priority="953" stopIfTrue="1">
      <formula>LEFT($B565,1)="S"</formula>
    </cfRule>
  </conditionalFormatting>
  <conditionalFormatting sqref="R566">
    <cfRule type="expression" dxfId="525" priority="950" stopIfTrue="1">
      <formula>LEFT($B566,1)="O"</formula>
    </cfRule>
    <cfRule type="expression" dxfId="524" priority="951" stopIfTrue="1">
      <formula>LEFT($B566,1)="S"</formula>
    </cfRule>
  </conditionalFormatting>
  <conditionalFormatting sqref="AA565:AB566">
    <cfRule type="expression" dxfId="523" priority="948" stopIfTrue="1">
      <formula>LEFT($B565,1)="O"</formula>
    </cfRule>
    <cfRule type="expression" dxfId="522" priority="949" stopIfTrue="1">
      <formula>LEFT($B565,1)="S"</formula>
    </cfRule>
  </conditionalFormatting>
  <conditionalFormatting sqref="AO505:AP505">
    <cfRule type="expression" dxfId="521" priority="946" stopIfTrue="1">
      <formula>LEFT($B505,1)="O"</formula>
    </cfRule>
    <cfRule type="expression" dxfId="520" priority="947" stopIfTrue="1">
      <formula>LEFT($B505,1)="S"</formula>
    </cfRule>
  </conditionalFormatting>
  <conditionalFormatting sqref="AC505">
    <cfRule type="expression" dxfId="519" priority="945">
      <formula>$C505="Context"</formula>
    </cfRule>
  </conditionalFormatting>
  <conditionalFormatting sqref="AE502">
    <cfRule type="expression" dxfId="518" priority="931" stopIfTrue="1">
      <formula>LEFT($B502,1)="O"</formula>
    </cfRule>
    <cfRule type="expression" dxfId="517" priority="932" stopIfTrue="1">
      <formula>LEFT($B502,1)="S"</formula>
    </cfRule>
  </conditionalFormatting>
  <conditionalFormatting sqref="AE503">
    <cfRule type="expression" dxfId="516" priority="929" stopIfTrue="1">
      <formula>LEFT($B503,1)="O"</formula>
    </cfRule>
    <cfRule type="expression" dxfId="515" priority="930" stopIfTrue="1">
      <formula>LEFT($B503,1)="S"</formula>
    </cfRule>
  </conditionalFormatting>
  <conditionalFormatting sqref="AJ449">
    <cfRule type="expression" dxfId="514" priority="913" stopIfTrue="1">
      <formula>LEFT($B449,1)="O"</formula>
    </cfRule>
    <cfRule type="expression" dxfId="513" priority="914" stopIfTrue="1">
      <formula>LEFT($B449,1)="S"</formula>
    </cfRule>
  </conditionalFormatting>
  <conditionalFormatting sqref="AJ499">
    <cfRule type="expression" dxfId="512" priority="909" stopIfTrue="1">
      <formula>LEFT($B499,1)="O"</formula>
    </cfRule>
    <cfRule type="expression" dxfId="511" priority="910" stopIfTrue="1">
      <formula>LEFT($B499,1)="S"</formula>
    </cfRule>
  </conditionalFormatting>
  <conditionalFormatting sqref="AJ450:AJ451">
    <cfRule type="expression" dxfId="510" priority="907" stopIfTrue="1">
      <formula>LEFT($B450,1)="O"</formula>
    </cfRule>
    <cfRule type="expression" dxfId="509" priority="908" stopIfTrue="1">
      <formula>LEFT($B450,1)="S"</formula>
    </cfRule>
  </conditionalFormatting>
  <conditionalFormatting sqref="AJ497">
    <cfRule type="expression" dxfId="508" priority="905" stopIfTrue="1">
      <formula>LEFT($B497,1)="O"</formula>
    </cfRule>
    <cfRule type="expression" dxfId="507" priority="906" stopIfTrue="1">
      <formula>LEFT($B497,1)="S"</formula>
    </cfRule>
  </conditionalFormatting>
  <conditionalFormatting sqref="AJ498">
    <cfRule type="expression" dxfId="506" priority="903" stopIfTrue="1">
      <formula>LEFT($B498,1)="O"</formula>
    </cfRule>
    <cfRule type="expression" dxfId="505" priority="904" stopIfTrue="1">
      <formula>LEFT($B498,1)="S"</formula>
    </cfRule>
  </conditionalFormatting>
  <conditionalFormatting sqref="AJ525">
    <cfRule type="expression" dxfId="504" priority="901" stopIfTrue="1">
      <formula>LEFT($B525,1)="O"</formula>
    </cfRule>
    <cfRule type="expression" dxfId="503" priority="902" stopIfTrue="1">
      <formula>LEFT($B525,1)="S"</formula>
    </cfRule>
  </conditionalFormatting>
  <conditionalFormatting sqref="AJ526">
    <cfRule type="expression" dxfId="502" priority="899" stopIfTrue="1">
      <formula>LEFT($B526,1)="O"</formula>
    </cfRule>
    <cfRule type="expression" dxfId="501" priority="900" stopIfTrue="1">
      <formula>LEFT($B526,1)="S"</formula>
    </cfRule>
  </conditionalFormatting>
  <conditionalFormatting sqref="AJ554">
    <cfRule type="expression" dxfId="500" priority="897" stopIfTrue="1">
      <formula>LEFT($B554,1)="O"</formula>
    </cfRule>
    <cfRule type="expression" dxfId="499" priority="898" stopIfTrue="1">
      <formula>LEFT($B554,1)="S"</formula>
    </cfRule>
  </conditionalFormatting>
  <conditionalFormatting sqref="S152">
    <cfRule type="expression" dxfId="498" priority="893" stopIfTrue="1">
      <formula>LEFT($B152,1)="O"</formula>
    </cfRule>
    <cfRule type="expression" dxfId="497" priority="894" stopIfTrue="1">
      <formula>LEFT($B152,1)="S"</formula>
    </cfRule>
  </conditionalFormatting>
  <conditionalFormatting sqref="T157">
    <cfRule type="expression" dxfId="496" priority="873" stopIfTrue="1">
      <formula>LEFT($B157,1)="O"</formula>
    </cfRule>
    <cfRule type="expression" dxfId="495" priority="874" stopIfTrue="1">
      <formula>LEFT($B157,1)="S"</formula>
    </cfRule>
  </conditionalFormatting>
  <conditionalFormatting sqref="T152">
    <cfRule type="expression" dxfId="494" priority="891" stopIfTrue="1">
      <formula>LEFT($B152,1)="O"</formula>
    </cfRule>
    <cfRule type="expression" dxfId="493" priority="892" stopIfTrue="1">
      <formula>LEFT($B152,1)="S"</formula>
    </cfRule>
  </conditionalFormatting>
  <conditionalFormatting sqref="T153">
    <cfRule type="expression" dxfId="492" priority="889" stopIfTrue="1">
      <formula>LEFT($B153,1)="O"</formula>
    </cfRule>
    <cfRule type="expression" dxfId="491" priority="890" stopIfTrue="1">
      <formula>LEFT($B153,1)="S"</formula>
    </cfRule>
  </conditionalFormatting>
  <conditionalFormatting sqref="T154">
    <cfRule type="expression" dxfId="490" priority="887" stopIfTrue="1">
      <formula>LEFT($B154,1)="O"</formula>
    </cfRule>
    <cfRule type="expression" dxfId="489" priority="888" stopIfTrue="1">
      <formula>LEFT($B154,1)="S"</formula>
    </cfRule>
  </conditionalFormatting>
  <conditionalFormatting sqref="S155">
    <cfRule type="expression" dxfId="488" priority="885" stopIfTrue="1">
      <formula>LEFT($B155,1)="O"</formula>
    </cfRule>
    <cfRule type="expression" dxfId="487" priority="886" stopIfTrue="1">
      <formula>LEFT($B155,1)="S"</formula>
    </cfRule>
  </conditionalFormatting>
  <conditionalFormatting sqref="T155">
    <cfRule type="expression" dxfId="486" priority="883" stopIfTrue="1">
      <formula>LEFT($B155,1)="O"</formula>
    </cfRule>
    <cfRule type="expression" dxfId="485" priority="884" stopIfTrue="1">
      <formula>LEFT($B155,1)="S"</formula>
    </cfRule>
  </conditionalFormatting>
  <conditionalFormatting sqref="S156">
    <cfRule type="expression" dxfId="484" priority="881" stopIfTrue="1">
      <formula>LEFT($B156,1)="O"</formula>
    </cfRule>
    <cfRule type="expression" dxfId="483" priority="882" stopIfTrue="1">
      <formula>LEFT($B156,1)="S"</formula>
    </cfRule>
  </conditionalFormatting>
  <conditionalFormatting sqref="S157">
    <cfRule type="expression" dxfId="482" priority="879" stopIfTrue="1">
      <formula>LEFT($B157,1)="O"</formula>
    </cfRule>
    <cfRule type="expression" dxfId="481" priority="880" stopIfTrue="1">
      <formula>LEFT($B157,1)="S"</formula>
    </cfRule>
  </conditionalFormatting>
  <conditionalFormatting sqref="S158">
    <cfRule type="expression" dxfId="480" priority="877" stopIfTrue="1">
      <formula>LEFT($B158,1)="O"</formula>
    </cfRule>
    <cfRule type="expression" dxfId="479" priority="878" stopIfTrue="1">
      <formula>LEFT($B158,1)="S"</formula>
    </cfRule>
  </conditionalFormatting>
  <conditionalFormatting sqref="T156">
    <cfRule type="expression" dxfId="478" priority="875" stopIfTrue="1">
      <formula>LEFT($B156,1)="O"</formula>
    </cfRule>
    <cfRule type="expression" dxfId="477" priority="876" stopIfTrue="1">
      <formula>LEFT($B156,1)="S"</formula>
    </cfRule>
  </conditionalFormatting>
  <conditionalFormatting sqref="T158">
    <cfRule type="expression" dxfId="476" priority="871" stopIfTrue="1">
      <formula>LEFT($B158,1)="O"</formula>
    </cfRule>
    <cfRule type="expression" dxfId="475" priority="872" stopIfTrue="1">
      <formula>LEFT($B158,1)="S"</formula>
    </cfRule>
  </conditionalFormatting>
  <conditionalFormatting sqref="Q144">
    <cfRule type="expression" dxfId="474" priority="857" stopIfTrue="1">
      <formula>LEFT($B144,1)="O"</formula>
    </cfRule>
    <cfRule type="expression" dxfId="473" priority="858" stopIfTrue="1">
      <formula>LEFT($B144,1)="S"</formula>
    </cfRule>
  </conditionalFormatting>
  <conditionalFormatting sqref="Q145">
    <cfRule type="expression" dxfId="472" priority="855" stopIfTrue="1">
      <formula>LEFT($B145,1)="O"</formula>
    </cfRule>
    <cfRule type="expression" dxfId="471" priority="856" stopIfTrue="1">
      <formula>LEFT($B145,1)="S"</formula>
    </cfRule>
  </conditionalFormatting>
  <conditionalFormatting sqref="Q146">
    <cfRule type="expression" dxfId="470" priority="853" stopIfTrue="1">
      <formula>LEFT($B146,1)="O"</formula>
    </cfRule>
    <cfRule type="expression" dxfId="469" priority="854" stopIfTrue="1">
      <formula>LEFT($B146,1)="S"</formula>
    </cfRule>
  </conditionalFormatting>
  <conditionalFormatting sqref="AA159:AD159">
    <cfRule type="expression" dxfId="468" priority="851" stopIfTrue="1">
      <formula>LEFT($B159,1)="O"</formula>
    </cfRule>
    <cfRule type="expression" dxfId="467" priority="852" stopIfTrue="1">
      <formula>LEFT($B159,1)="S"</formula>
    </cfRule>
  </conditionalFormatting>
  <conditionalFormatting sqref="AE156">
    <cfRule type="expression" dxfId="466" priority="839" stopIfTrue="1">
      <formula>LEFT($B156,1)="O"</formula>
    </cfRule>
    <cfRule type="expression" dxfId="465" priority="840" stopIfTrue="1">
      <formula>LEFT($B156,1)="S"</formula>
    </cfRule>
  </conditionalFormatting>
  <conditionalFormatting sqref="S159">
    <cfRule type="expression" dxfId="464" priority="849" stopIfTrue="1">
      <formula>LEFT($B159,1)="O"</formula>
    </cfRule>
    <cfRule type="expression" dxfId="463" priority="850" stopIfTrue="1">
      <formula>LEFT($B159,1)="S"</formula>
    </cfRule>
  </conditionalFormatting>
  <conditionalFormatting sqref="AD156:AD158">
    <cfRule type="expression" dxfId="462" priority="841" stopIfTrue="1">
      <formula>LEFT($B156,1)="O"</formula>
    </cfRule>
    <cfRule type="expression" dxfId="461" priority="842" stopIfTrue="1">
      <formula>LEFT($B156,1)="S"</formula>
    </cfRule>
  </conditionalFormatting>
  <conditionalFormatting sqref="AE157">
    <cfRule type="expression" dxfId="460" priority="837" stopIfTrue="1">
      <formula>LEFT($B157,1)="O"</formula>
    </cfRule>
    <cfRule type="expression" dxfId="459" priority="838" stopIfTrue="1">
      <formula>LEFT($B157,1)="S"</formula>
    </cfRule>
  </conditionalFormatting>
  <conditionalFormatting sqref="T159">
    <cfRule type="expression" dxfId="458" priority="847" stopIfTrue="1">
      <formula>LEFT($B159,1)="O"</formula>
    </cfRule>
    <cfRule type="expression" dxfId="457" priority="848" stopIfTrue="1">
      <formula>LEFT($B159,1)="S"</formula>
    </cfRule>
  </conditionalFormatting>
  <conditionalFormatting sqref="H159:I159">
    <cfRule type="expression" dxfId="456" priority="845" stopIfTrue="1">
      <formula>LEFT($B159,1)="O"</formula>
    </cfRule>
    <cfRule type="expression" dxfId="455" priority="846" stopIfTrue="1">
      <formula>LEFT($B159,1)="S"</formula>
    </cfRule>
  </conditionalFormatting>
  <conditionalFormatting sqref="AE159">
    <cfRule type="expression" dxfId="454" priority="843" stopIfTrue="1">
      <formula>LEFT($B159,1)="O"</formula>
    </cfRule>
    <cfRule type="expression" dxfId="453" priority="844" stopIfTrue="1">
      <formula>LEFT($B159,1)="S"</formula>
    </cfRule>
  </conditionalFormatting>
  <conditionalFormatting sqref="AE158">
    <cfRule type="expression" dxfId="452" priority="835" stopIfTrue="1">
      <formula>LEFT($B158,1)="O"</formula>
    </cfRule>
    <cfRule type="expression" dxfId="451" priority="836" stopIfTrue="1">
      <formula>LEFT($B158,1)="S"</formula>
    </cfRule>
  </conditionalFormatting>
  <conditionalFormatting sqref="B135">
    <cfRule type="expression" dxfId="450" priority="833" stopIfTrue="1">
      <formula>LEFT($B135,1)="O"</formula>
    </cfRule>
    <cfRule type="expression" dxfId="449" priority="834" stopIfTrue="1">
      <formula>LEFT($B135,1)="S"</formula>
    </cfRule>
  </conditionalFormatting>
  <conditionalFormatting sqref="AG138:AG139">
    <cfRule type="expression" dxfId="448" priority="555" stopIfTrue="1">
      <formula>LEFT($B138,1)="O"</formula>
    </cfRule>
    <cfRule type="expression" dxfId="447" priority="556" stopIfTrue="1">
      <formula>LEFT($B138,1)="S"</formula>
    </cfRule>
  </conditionalFormatting>
  <conditionalFormatting sqref="AO137:AP137">
    <cfRule type="expression" dxfId="446" priority="551" stopIfTrue="1">
      <formula>LEFT($B137,1)="O"</formula>
    </cfRule>
    <cfRule type="expression" dxfId="445" priority="552" stopIfTrue="1">
      <formula>LEFT($B137,1)="S"</formula>
    </cfRule>
  </conditionalFormatting>
  <conditionalFormatting sqref="W137">
    <cfRule type="expression" dxfId="444" priority="549" stopIfTrue="1">
      <formula>LEFT($B137,1)="O"</formula>
    </cfRule>
    <cfRule type="expression" dxfId="443" priority="550" stopIfTrue="1">
      <formula>LEFT($B137,1)="S"</formula>
    </cfRule>
  </conditionalFormatting>
  <conditionalFormatting sqref="AC137">
    <cfRule type="expression" dxfId="442" priority="548">
      <formula>$C137="Context"</formula>
    </cfRule>
  </conditionalFormatting>
  <conditionalFormatting sqref="AO135:AP135">
    <cfRule type="expression" dxfId="441" priority="546" stopIfTrue="1">
      <formula>LEFT($B135,1)="O"</formula>
    </cfRule>
    <cfRule type="expression" dxfId="440" priority="547" stopIfTrue="1">
      <formula>LEFT($B135,1)="S"</formula>
    </cfRule>
  </conditionalFormatting>
  <conditionalFormatting sqref="W135">
    <cfRule type="expression" dxfId="439" priority="544" stopIfTrue="1">
      <formula>LEFT($B135,1)="O"</formula>
    </cfRule>
    <cfRule type="expression" dxfId="438" priority="545" stopIfTrue="1">
      <formula>LEFT($B135,1)="S"</formula>
    </cfRule>
  </conditionalFormatting>
  <conditionalFormatting sqref="AC135">
    <cfRule type="expression" dxfId="437" priority="543">
      <formula>$C135="Context"</formula>
    </cfRule>
  </conditionalFormatting>
  <conditionalFormatting sqref="AC89">
    <cfRule type="expression" dxfId="436" priority="502">
      <formula>$C89="Context"</formula>
    </cfRule>
  </conditionalFormatting>
  <conditionalFormatting sqref="AC122">
    <cfRule type="expression" dxfId="435" priority="494">
      <formula>$C122="Context"</formula>
    </cfRule>
  </conditionalFormatting>
  <conditionalFormatting sqref="AA89">
    <cfRule type="expression" dxfId="434" priority="490" stopIfTrue="1">
      <formula>LEFT($B89,1)="O"</formula>
    </cfRule>
    <cfRule type="expression" dxfId="433" priority="491" stopIfTrue="1">
      <formula>LEFT($B89,1)="S"</formula>
    </cfRule>
  </conditionalFormatting>
  <conditionalFormatting sqref="AC148">
    <cfRule type="expression" dxfId="432" priority="441">
      <formula>$C148="Context"</formula>
    </cfRule>
  </conditionalFormatting>
  <conditionalFormatting sqref="AC149">
    <cfRule type="expression" dxfId="431" priority="436">
      <formula>$C149="Context"</formula>
    </cfRule>
  </conditionalFormatting>
  <conditionalFormatting sqref="T148">
    <cfRule type="expression" dxfId="430" priority="432" stopIfTrue="1">
      <formula>LEFT($B148,1)="O"</formula>
    </cfRule>
    <cfRule type="expression" dxfId="429" priority="433" stopIfTrue="1">
      <formula>LEFT($B148,1)="S"</formula>
    </cfRule>
  </conditionalFormatting>
  <conditionalFormatting sqref="T149">
    <cfRule type="expression" dxfId="428" priority="430" stopIfTrue="1">
      <formula>LEFT($B149,1)="O"</formula>
    </cfRule>
    <cfRule type="expression" dxfId="427" priority="431" stopIfTrue="1">
      <formula>LEFT($B149,1)="S"</formula>
    </cfRule>
  </conditionalFormatting>
  <conditionalFormatting sqref="AC150">
    <cfRule type="expression" dxfId="426" priority="427">
      <formula>$C150="Context"</formula>
    </cfRule>
  </conditionalFormatting>
  <conditionalFormatting sqref="AC151">
    <cfRule type="expression" dxfId="425" priority="422">
      <formula>$C151="Context"</formula>
    </cfRule>
  </conditionalFormatting>
  <conditionalFormatting sqref="AA110">
    <cfRule type="expression" dxfId="424" priority="418" stopIfTrue="1">
      <formula>LEFT($B110,1)="O"</formula>
    </cfRule>
    <cfRule type="expression" dxfId="423" priority="419" stopIfTrue="1">
      <formula>LEFT($B110,1)="S"</formula>
    </cfRule>
  </conditionalFormatting>
  <conditionalFormatting sqref="AA116">
    <cfRule type="expression" dxfId="422" priority="414" stopIfTrue="1">
      <formula>LEFT($B116,1)="O"</formula>
    </cfRule>
    <cfRule type="expression" dxfId="421" priority="415" stopIfTrue="1">
      <formula>LEFT($B116,1)="S"</formula>
    </cfRule>
  </conditionalFormatting>
  <conditionalFormatting sqref="AA117">
    <cfRule type="expression" dxfId="420" priority="412" stopIfTrue="1">
      <formula>LEFT($B117,1)="O"</formula>
    </cfRule>
    <cfRule type="expression" dxfId="419" priority="413" stopIfTrue="1">
      <formula>LEFT($B117,1)="S"</formula>
    </cfRule>
  </conditionalFormatting>
  <conditionalFormatting sqref="AA545">
    <cfRule type="expression" dxfId="418" priority="408" stopIfTrue="1">
      <formula>LEFT($B545,1)="O"</formula>
    </cfRule>
    <cfRule type="expression" dxfId="417" priority="409" stopIfTrue="1">
      <formula>LEFT($B545,1)="S"</formula>
    </cfRule>
  </conditionalFormatting>
  <conditionalFormatting sqref="AA546">
    <cfRule type="expression" dxfId="416" priority="406" stopIfTrue="1">
      <formula>LEFT($B546,1)="O"</formula>
    </cfRule>
    <cfRule type="expression" dxfId="415" priority="407" stopIfTrue="1">
      <formula>LEFT($B546,1)="S"</formula>
    </cfRule>
  </conditionalFormatting>
  <conditionalFormatting sqref="AJ340">
    <cfRule type="expression" dxfId="414" priority="394" stopIfTrue="1">
      <formula>LEFT(#REF!,1)="O"</formula>
    </cfRule>
    <cfRule type="expression" dxfId="413" priority="395" stopIfTrue="1">
      <formula>LEFT(#REF!,1)="S"</formula>
    </cfRule>
  </conditionalFormatting>
  <conditionalFormatting sqref="AM365">
    <cfRule type="expression" dxfId="412" priority="390" stopIfTrue="1">
      <formula>LEFT($B365,1)="O"</formula>
    </cfRule>
    <cfRule type="expression" dxfId="411" priority="391" stopIfTrue="1">
      <formula>LEFT($B365,1)="S"</formula>
    </cfRule>
  </conditionalFormatting>
  <conditionalFormatting sqref="AC383:AC386">
    <cfRule type="expression" dxfId="410" priority="355">
      <formula>$C383="Context"</formula>
    </cfRule>
  </conditionalFormatting>
  <conditionalFormatting sqref="AC331">
    <cfRule type="expression" dxfId="409" priority="352">
      <formula>$C331="Context"</formula>
    </cfRule>
  </conditionalFormatting>
  <conditionalFormatting sqref="AM331">
    <cfRule type="expression" dxfId="408" priority="350" stopIfTrue="1">
      <formula>LEFT($B331,1)="O"</formula>
    </cfRule>
    <cfRule type="expression" dxfId="407" priority="351" stopIfTrue="1">
      <formula>LEFT($B331,1)="S"</formula>
    </cfRule>
  </conditionalFormatting>
  <conditionalFormatting sqref="AC521">
    <cfRule type="expression" dxfId="406" priority="339">
      <formula>$C521="Context"</formula>
    </cfRule>
  </conditionalFormatting>
  <conditionalFormatting sqref="AK527">
    <cfRule type="expression" dxfId="405" priority="337" stopIfTrue="1">
      <formula>LEFT($B527,1)="O"</formula>
    </cfRule>
    <cfRule type="expression" dxfId="404" priority="338" stopIfTrue="1">
      <formula>LEFT($B527,1)="S"</formula>
    </cfRule>
  </conditionalFormatting>
  <conditionalFormatting sqref="AC527">
    <cfRule type="expression" dxfId="403" priority="336">
      <formula>$C527="Context"</formula>
    </cfRule>
  </conditionalFormatting>
  <conditionalFormatting sqref="AJ527">
    <cfRule type="expression" dxfId="402" priority="334" stopIfTrue="1">
      <formula>LEFT($B527,1)="O"</formula>
    </cfRule>
    <cfRule type="expression" dxfId="401" priority="335" stopIfTrue="1">
      <formula>LEFT($B527,1)="S"</formula>
    </cfRule>
  </conditionalFormatting>
  <conditionalFormatting sqref="AO556:AP558">
    <cfRule type="expression" dxfId="400" priority="330" stopIfTrue="1">
      <formula>LEFT($B556,1)="O"</formula>
    </cfRule>
    <cfRule type="expression" dxfId="399" priority="331" stopIfTrue="1">
      <formula>LEFT($B556,1)="S"</formula>
    </cfRule>
  </conditionalFormatting>
  <conditionalFormatting sqref="AC558">
    <cfRule type="expression" dxfId="398" priority="325">
      <formula>$C558="Context"</formula>
    </cfRule>
  </conditionalFormatting>
  <conditionalFormatting sqref="AA556:AC556">
    <cfRule type="expression" dxfId="397" priority="323" stopIfTrue="1">
      <formula>LEFT($B556,1)="O"</formula>
    </cfRule>
    <cfRule type="expression" dxfId="396" priority="324" stopIfTrue="1">
      <formula>LEFT($B556,1)="S"</formula>
    </cfRule>
  </conditionalFormatting>
  <conditionalFormatting sqref="AC556">
    <cfRule type="expression" dxfId="395" priority="322">
      <formula>$C556="Context"</formula>
    </cfRule>
  </conditionalFormatting>
  <conditionalFormatting sqref="AA557:AC557">
    <cfRule type="expression" dxfId="394" priority="320" stopIfTrue="1">
      <formula>LEFT($B557,1)="O"</formula>
    </cfRule>
    <cfRule type="expression" dxfId="393" priority="321" stopIfTrue="1">
      <formula>LEFT($B557,1)="S"</formula>
    </cfRule>
  </conditionalFormatting>
  <conditionalFormatting sqref="AC557">
    <cfRule type="expression" dxfId="392" priority="319">
      <formula>$C557="Context"</formula>
    </cfRule>
  </conditionalFormatting>
  <conditionalFormatting sqref="AD556">
    <cfRule type="expression" dxfId="391" priority="317" stopIfTrue="1">
      <formula>LEFT($B556,1)="O"</formula>
    </cfRule>
    <cfRule type="expression" dxfId="390" priority="318" stopIfTrue="1">
      <formula>LEFT($B556,1)="S"</formula>
    </cfRule>
  </conditionalFormatting>
  <conditionalFormatting sqref="AD557">
    <cfRule type="expression" dxfId="389" priority="315" stopIfTrue="1">
      <formula>LEFT($B557,1)="O"</formula>
    </cfRule>
    <cfRule type="expression" dxfId="388" priority="316" stopIfTrue="1">
      <formula>LEFT($B557,1)="S"</formula>
    </cfRule>
  </conditionalFormatting>
  <conditionalFormatting sqref="AC500">
    <cfRule type="expression" dxfId="387" priority="310">
      <formula>$C500="Context"</formula>
    </cfRule>
  </conditionalFormatting>
  <conditionalFormatting sqref="BN531:BN567 BN334:BN356">
    <cfRule type="expression" dxfId="386" priority="224" stopIfTrue="1">
      <formula>LEFT($B334,1)="O"</formula>
    </cfRule>
    <cfRule type="expression" dxfId="385" priority="225" stopIfTrue="1">
      <formula>LEFT($B334,1)="S"</formula>
    </cfRule>
  </conditionalFormatting>
  <conditionalFormatting sqref="BO531:BO567 BO334:BO356">
    <cfRule type="expression" dxfId="384" priority="222" stopIfTrue="1">
      <formula>LEFT($B334,1)="O"</formula>
    </cfRule>
    <cfRule type="expression" dxfId="383" priority="223" stopIfTrue="1">
      <formula>LEFT($B334,1)="S"</formula>
    </cfRule>
  </conditionalFormatting>
  <conditionalFormatting sqref="BP531:BP567 BP334:BP356">
    <cfRule type="expression" dxfId="382" priority="220" stopIfTrue="1">
      <formula>LEFT($B334,1)="O"</formula>
    </cfRule>
    <cfRule type="expression" dxfId="381" priority="221" stopIfTrue="1">
      <formula>LEFT($B334,1)="S"</formula>
    </cfRule>
  </conditionalFormatting>
  <conditionalFormatting sqref="AM530 A530:K530 AO530:BM530 M530 O530:AK530">
    <cfRule type="expression" dxfId="380" priority="218" stopIfTrue="1">
      <formula>LEFT($B530,1)="O"</formula>
    </cfRule>
    <cfRule type="expression" dxfId="379" priority="219" stopIfTrue="1">
      <formula>LEFT($B530,1)="S"</formula>
    </cfRule>
  </conditionalFormatting>
  <conditionalFormatting sqref="AF530 AC530">
    <cfRule type="expression" dxfId="378" priority="217">
      <formula>$C530="Context"</formula>
    </cfRule>
  </conditionalFormatting>
  <conditionalFormatting sqref="BN530">
    <cfRule type="expression" dxfId="377" priority="215" stopIfTrue="1">
      <formula>LEFT($B530,1)="O"</formula>
    </cfRule>
    <cfRule type="expression" dxfId="376" priority="216" stopIfTrue="1">
      <formula>LEFT($B530,1)="S"</formula>
    </cfRule>
  </conditionalFormatting>
  <conditionalFormatting sqref="BO530">
    <cfRule type="expression" dxfId="375" priority="213" stopIfTrue="1">
      <formula>LEFT($B530,1)="O"</formula>
    </cfRule>
    <cfRule type="expression" dxfId="374" priority="214" stopIfTrue="1">
      <formula>LEFT($B530,1)="S"</formula>
    </cfRule>
  </conditionalFormatting>
  <conditionalFormatting sqref="BP530">
    <cfRule type="expression" dxfId="373" priority="211" stopIfTrue="1">
      <formula>LEFT($B530,1)="O"</formula>
    </cfRule>
    <cfRule type="expression" dxfId="372" priority="212" stopIfTrue="1">
      <formula>LEFT($B530,1)="S"</formula>
    </cfRule>
  </conditionalFormatting>
  <conditionalFormatting sqref="AM333 A333:K333 AO333:BM333 AH333:AK333 M333 O333:AF333">
    <cfRule type="expression" dxfId="371" priority="209" stopIfTrue="1">
      <formula>LEFT($B333,1)="O"</formula>
    </cfRule>
    <cfRule type="expression" dxfId="370" priority="210" stopIfTrue="1">
      <formula>LEFT($B333,1)="S"</formula>
    </cfRule>
  </conditionalFormatting>
  <conditionalFormatting sqref="AC333 AF333">
    <cfRule type="expression" dxfId="369" priority="208">
      <formula>$C333="Context"</formula>
    </cfRule>
  </conditionalFormatting>
  <conditionalFormatting sqref="BN333">
    <cfRule type="expression" dxfId="368" priority="206" stopIfTrue="1">
      <formula>LEFT($B333,1)="O"</formula>
    </cfRule>
    <cfRule type="expression" dxfId="367" priority="207" stopIfTrue="1">
      <formula>LEFT($B333,1)="S"</formula>
    </cfRule>
  </conditionalFormatting>
  <conditionalFormatting sqref="BO333">
    <cfRule type="expression" dxfId="366" priority="204" stopIfTrue="1">
      <formula>LEFT($B333,1)="O"</formula>
    </cfRule>
    <cfRule type="expression" dxfId="365" priority="205" stopIfTrue="1">
      <formula>LEFT($B333,1)="S"</formula>
    </cfRule>
  </conditionalFormatting>
  <conditionalFormatting sqref="BP333">
    <cfRule type="expression" dxfId="364" priority="202" stopIfTrue="1">
      <formula>LEFT($B333,1)="O"</formula>
    </cfRule>
    <cfRule type="expression" dxfId="363" priority="203" stopIfTrue="1">
      <formula>LEFT($B333,1)="S"</formula>
    </cfRule>
  </conditionalFormatting>
  <conditionalFormatting sqref="AG333">
    <cfRule type="expression" dxfId="362" priority="200" stopIfTrue="1">
      <formula>LEFT($B333,1)="O"</formula>
    </cfRule>
    <cfRule type="expression" dxfId="361" priority="201" stopIfTrue="1">
      <formula>LEFT($B333,1)="S"</formula>
    </cfRule>
  </conditionalFormatting>
  <conditionalFormatting sqref="A358:K358 AO358:AR358 AM358 M358 O358:AF358 AT358:BM358 AH358:AK358">
    <cfRule type="expression" dxfId="360" priority="198" stopIfTrue="1">
      <formula>LEFT($B358,1)="O"</formula>
    </cfRule>
    <cfRule type="expression" dxfId="359" priority="199" stopIfTrue="1">
      <formula>LEFT($B358,1)="S"</formula>
    </cfRule>
  </conditionalFormatting>
  <conditionalFormatting sqref="AF358 AC358">
    <cfRule type="expression" dxfId="358" priority="197">
      <formula>$C358="Context"</formula>
    </cfRule>
  </conditionalFormatting>
  <conditionalFormatting sqref="BN358">
    <cfRule type="expression" dxfId="357" priority="195" stopIfTrue="1">
      <formula>LEFT($B358,1)="O"</formula>
    </cfRule>
    <cfRule type="expression" dxfId="356" priority="196" stopIfTrue="1">
      <formula>LEFT($B358,1)="S"</formula>
    </cfRule>
  </conditionalFormatting>
  <conditionalFormatting sqref="BO358">
    <cfRule type="expression" dxfId="355" priority="193" stopIfTrue="1">
      <formula>LEFT($B358,1)="O"</formula>
    </cfRule>
    <cfRule type="expression" dxfId="354" priority="194" stopIfTrue="1">
      <formula>LEFT($B358,1)="S"</formula>
    </cfRule>
  </conditionalFormatting>
  <conditionalFormatting sqref="BP358">
    <cfRule type="expression" dxfId="353" priority="191" stopIfTrue="1">
      <formula>LEFT($B358,1)="O"</formula>
    </cfRule>
    <cfRule type="expression" dxfId="352" priority="192" stopIfTrue="1">
      <formula>LEFT($B358,1)="S"</formula>
    </cfRule>
  </conditionalFormatting>
  <conditionalFormatting sqref="AS358">
    <cfRule type="expression" dxfId="351" priority="187" stopIfTrue="1">
      <formula>LEFT($B358,1)="O"</formula>
    </cfRule>
    <cfRule type="expression" dxfId="350" priority="188" stopIfTrue="1">
      <formula>LEFT($B358,1)="S"</formula>
    </cfRule>
  </conditionalFormatting>
  <conditionalFormatting sqref="A357:K357 AO357:AR357 AM357 M357 O357:AK357 AT357:BM357">
    <cfRule type="expression" dxfId="349" priority="185" stopIfTrue="1">
      <formula>LEFT($B357,1)="O"</formula>
    </cfRule>
    <cfRule type="expression" dxfId="348" priority="186" stopIfTrue="1">
      <formula>LEFT($B357,1)="S"</formula>
    </cfRule>
  </conditionalFormatting>
  <conditionalFormatting sqref="AF357 AC357">
    <cfRule type="expression" dxfId="347" priority="184">
      <formula>$C357="Context"</formula>
    </cfRule>
  </conditionalFormatting>
  <conditionalFormatting sqref="BN357">
    <cfRule type="expression" dxfId="346" priority="182" stopIfTrue="1">
      <formula>LEFT($B357,1)="O"</formula>
    </cfRule>
    <cfRule type="expression" dxfId="345" priority="183" stopIfTrue="1">
      <formula>LEFT($B357,1)="S"</formula>
    </cfRule>
  </conditionalFormatting>
  <conditionalFormatting sqref="BO357">
    <cfRule type="expression" dxfId="344" priority="180" stopIfTrue="1">
      <formula>LEFT($B357,1)="O"</formula>
    </cfRule>
    <cfRule type="expression" dxfId="343" priority="181" stopIfTrue="1">
      <formula>LEFT($B357,1)="S"</formula>
    </cfRule>
  </conditionalFormatting>
  <conditionalFormatting sqref="BP357">
    <cfRule type="expression" dxfId="342" priority="178" stopIfTrue="1">
      <formula>LEFT($B357,1)="O"</formula>
    </cfRule>
    <cfRule type="expression" dxfId="341" priority="179" stopIfTrue="1">
      <formula>LEFT($B357,1)="S"</formula>
    </cfRule>
  </conditionalFormatting>
  <conditionalFormatting sqref="AS357">
    <cfRule type="expression" dxfId="340" priority="174" stopIfTrue="1">
      <formula>LEFT($B357,1)="O"</formula>
    </cfRule>
    <cfRule type="expression" dxfId="339" priority="175" stopIfTrue="1">
      <formula>LEFT($B357,1)="S"</formula>
    </cfRule>
  </conditionalFormatting>
  <conditionalFormatting sqref="AG358">
    <cfRule type="expression" dxfId="338" priority="172" stopIfTrue="1">
      <formula>LEFT($B358,1)="O"</formula>
    </cfRule>
    <cfRule type="expression" dxfId="337" priority="173" stopIfTrue="1">
      <formula>LEFT($B358,1)="S"</formula>
    </cfRule>
  </conditionalFormatting>
  <conditionalFormatting sqref="AT454">
    <cfRule type="expression" dxfId="336" priority="170" stopIfTrue="1">
      <formula>LEFT($B454,1)="O"</formula>
    </cfRule>
    <cfRule type="expression" dxfId="335" priority="171" stopIfTrue="1">
      <formula>LEFT($B454,1)="S"</formula>
    </cfRule>
  </conditionalFormatting>
  <conditionalFormatting sqref="BC296:BD297">
    <cfRule type="expression" dxfId="334" priority="168" stopIfTrue="1">
      <formula>LEFT($B296,1)="O"</formula>
    </cfRule>
    <cfRule type="expression" dxfId="333" priority="169" stopIfTrue="1">
      <formula>LEFT($B296,1)="S"</formula>
    </cfRule>
  </conditionalFormatting>
  <conditionalFormatting sqref="AU455 AS455">
    <cfRule type="expression" dxfId="332" priority="166" stopIfTrue="1">
      <formula>LEFT($B455,1)="O"</formula>
    </cfRule>
    <cfRule type="expression" dxfId="331" priority="167" stopIfTrue="1">
      <formula>LEFT($B455,1)="S"</formula>
    </cfRule>
  </conditionalFormatting>
  <conditionalFormatting sqref="AT455">
    <cfRule type="expression" dxfId="330" priority="164" stopIfTrue="1">
      <formula>LEFT($B455,1)="O"</formula>
    </cfRule>
    <cfRule type="expression" dxfId="329" priority="165" stopIfTrue="1">
      <formula>LEFT($B455,1)="S"</formula>
    </cfRule>
  </conditionalFormatting>
  <conditionalFormatting sqref="AU456 AS456">
    <cfRule type="expression" dxfId="328" priority="162" stopIfTrue="1">
      <formula>LEFT($B456,1)="O"</formula>
    </cfRule>
    <cfRule type="expression" dxfId="327" priority="163" stopIfTrue="1">
      <formula>LEFT($B456,1)="S"</formula>
    </cfRule>
  </conditionalFormatting>
  <conditionalFormatting sqref="AT456">
    <cfRule type="expression" dxfId="326" priority="160" stopIfTrue="1">
      <formula>LEFT($B456,1)="O"</formula>
    </cfRule>
    <cfRule type="expression" dxfId="325" priority="161" stopIfTrue="1">
      <formula>LEFT($B456,1)="S"</formula>
    </cfRule>
  </conditionalFormatting>
  <conditionalFormatting sqref="AU457 AS457">
    <cfRule type="expression" dxfId="324" priority="158" stopIfTrue="1">
      <formula>LEFT($B457,1)="O"</formula>
    </cfRule>
    <cfRule type="expression" dxfId="323" priority="159" stopIfTrue="1">
      <formula>LEFT($B457,1)="S"</formula>
    </cfRule>
  </conditionalFormatting>
  <conditionalFormatting sqref="AT457">
    <cfRule type="expression" dxfId="322" priority="156" stopIfTrue="1">
      <formula>LEFT($B457,1)="O"</formula>
    </cfRule>
    <cfRule type="expression" dxfId="321" priority="157" stopIfTrue="1">
      <formula>LEFT($B457,1)="S"</formula>
    </cfRule>
  </conditionalFormatting>
  <conditionalFormatting sqref="AS399">
    <cfRule type="expression" dxfId="320" priority="154" stopIfTrue="1">
      <formula>LEFT($B399,1)="O"</formula>
    </cfRule>
    <cfRule type="expression" dxfId="319" priority="155" stopIfTrue="1">
      <formula>LEFT($B399,1)="S"</formula>
    </cfRule>
  </conditionalFormatting>
  <conditionalFormatting sqref="AS400">
    <cfRule type="expression" dxfId="318" priority="152" stopIfTrue="1">
      <formula>LEFT($B400,1)="O"</formula>
    </cfRule>
    <cfRule type="expression" dxfId="317" priority="153" stopIfTrue="1">
      <formula>LEFT($B400,1)="S"</formula>
    </cfRule>
  </conditionalFormatting>
  <conditionalFormatting sqref="AS512">
    <cfRule type="expression" dxfId="316" priority="148" stopIfTrue="1">
      <formula>LEFT($B512,1)="O"</formula>
    </cfRule>
    <cfRule type="expression" dxfId="315" priority="149" stopIfTrue="1">
      <formula>LEFT($B512,1)="S"</formula>
    </cfRule>
  </conditionalFormatting>
  <conditionalFormatting sqref="Q445">
    <cfRule type="expression" dxfId="314" priority="128" stopIfTrue="1">
      <formula>LEFT($B445,1)="O"</formula>
    </cfRule>
    <cfRule type="expression" dxfId="313" priority="129" stopIfTrue="1">
      <formula>LEFT($B445,1)="S"</formula>
    </cfRule>
  </conditionalFormatting>
  <conditionalFormatting sqref="Q446">
    <cfRule type="expression" dxfId="312" priority="126" stopIfTrue="1">
      <formula>LEFT($B446,1)="O"</formula>
    </cfRule>
    <cfRule type="expression" dxfId="311" priority="127" stopIfTrue="1">
      <formula>LEFT($B446,1)="S"</formula>
    </cfRule>
  </conditionalFormatting>
  <conditionalFormatting sqref="Q447">
    <cfRule type="expression" dxfId="310" priority="124" stopIfTrue="1">
      <formula>LEFT($B447,1)="O"</formula>
    </cfRule>
    <cfRule type="expression" dxfId="309" priority="125" stopIfTrue="1">
      <formula>LEFT($B447,1)="S"</formula>
    </cfRule>
  </conditionalFormatting>
  <conditionalFormatting sqref="Q448">
    <cfRule type="expression" dxfId="308" priority="122" stopIfTrue="1">
      <formula>LEFT($B448,1)="O"</formula>
    </cfRule>
    <cfRule type="expression" dxfId="307" priority="123" stopIfTrue="1">
      <formula>LEFT($B448,1)="S"</formula>
    </cfRule>
  </conditionalFormatting>
  <conditionalFormatting sqref="S445">
    <cfRule type="expression" dxfId="306" priority="120" stopIfTrue="1">
      <formula>LEFT($B445,1)="O"</formula>
    </cfRule>
    <cfRule type="expression" dxfId="305" priority="121" stopIfTrue="1">
      <formula>LEFT($B445,1)="S"</formula>
    </cfRule>
  </conditionalFormatting>
  <conditionalFormatting sqref="S446">
    <cfRule type="expression" dxfId="304" priority="118" stopIfTrue="1">
      <formula>LEFT($B446,1)="O"</formula>
    </cfRule>
    <cfRule type="expression" dxfId="303" priority="119" stopIfTrue="1">
      <formula>LEFT($B446,1)="S"</formula>
    </cfRule>
  </conditionalFormatting>
  <conditionalFormatting sqref="S447">
    <cfRule type="expression" dxfId="302" priority="116" stopIfTrue="1">
      <formula>LEFT($B447,1)="O"</formula>
    </cfRule>
    <cfRule type="expression" dxfId="301" priority="117" stopIfTrue="1">
      <formula>LEFT($B447,1)="S"</formula>
    </cfRule>
  </conditionalFormatting>
  <conditionalFormatting sqref="S448">
    <cfRule type="expression" dxfId="300" priority="114" stopIfTrue="1">
      <formula>LEFT($B448,1)="O"</formula>
    </cfRule>
    <cfRule type="expression" dxfId="299" priority="115" stopIfTrue="1">
      <formula>LEFT($B448,1)="S"</formula>
    </cfRule>
  </conditionalFormatting>
  <conditionalFormatting sqref="T445">
    <cfRule type="expression" dxfId="298" priority="112" stopIfTrue="1">
      <formula>LEFT($B445,1)="O"</formula>
    </cfRule>
    <cfRule type="expression" dxfId="297" priority="113" stopIfTrue="1">
      <formula>LEFT($B445,1)="S"</formula>
    </cfRule>
  </conditionalFormatting>
  <conditionalFormatting sqref="T446">
    <cfRule type="expression" dxfId="296" priority="110" stopIfTrue="1">
      <formula>LEFT($B446,1)="O"</formula>
    </cfRule>
    <cfRule type="expression" dxfId="295" priority="111" stopIfTrue="1">
      <formula>LEFT($B446,1)="S"</formula>
    </cfRule>
  </conditionalFormatting>
  <conditionalFormatting sqref="T447">
    <cfRule type="expression" dxfId="294" priority="108" stopIfTrue="1">
      <formula>LEFT($B447,1)="O"</formula>
    </cfRule>
    <cfRule type="expression" dxfId="293" priority="109" stopIfTrue="1">
      <formula>LEFT($B447,1)="S"</formula>
    </cfRule>
  </conditionalFormatting>
  <conditionalFormatting sqref="T448">
    <cfRule type="expression" dxfId="292" priority="106" stopIfTrue="1">
      <formula>LEFT($B448,1)="O"</formula>
    </cfRule>
    <cfRule type="expression" dxfId="291" priority="107" stopIfTrue="1">
      <formula>LEFT($B448,1)="S"</formula>
    </cfRule>
  </conditionalFormatting>
  <conditionalFormatting sqref="U446">
    <cfRule type="expression" dxfId="290" priority="104" stopIfTrue="1">
      <formula>LEFT($B446,1)="O"</formula>
    </cfRule>
    <cfRule type="expression" dxfId="289" priority="105" stopIfTrue="1">
      <formula>LEFT($B446,1)="S"</formula>
    </cfRule>
  </conditionalFormatting>
  <conditionalFormatting sqref="U447">
    <cfRule type="expression" dxfId="288" priority="102" stopIfTrue="1">
      <formula>LEFT($B447,1)="O"</formula>
    </cfRule>
    <cfRule type="expression" dxfId="287" priority="103" stopIfTrue="1">
      <formula>LEFT($B447,1)="S"</formula>
    </cfRule>
  </conditionalFormatting>
  <conditionalFormatting sqref="U448">
    <cfRule type="expression" dxfId="286" priority="100" stopIfTrue="1">
      <formula>LEFT($B448,1)="O"</formula>
    </cfRule>
    <cfRule type="expression" dxfId="285" priority="101" stopIfTrue="1">
      <formula>LEFT($B448,1)="S"</formula>
    </cfRule>
  </conditionalFormatting>
  <conditionalFormatting sqref="AT446">
    <cfRule type="expression" dxfId="284" priority="98" stopIfTrue="1">
      <formula>LEFT($B446,1)="O"</formula>
    </cfRule>
    <cfRule type="expression" dxfId="283" priority="99" stopIfTrue="1">
      <formula>LEFT($B446,1)="S"</formula>
    </cfRule>
  </conditionalFormatting>
  <conditionalFormatting sqref="AT447">
    <cfRule type="expression" dxfId="282" priority="96" stopIfTrue="1">
      <formula>LEFT($B447,1)="O"</formula>
    </cfRule>
    <cfRule type="expression" dxfId="281" priority="97" stopIfTrue="1">
      <formula>LEFT($B447,1)="S"</formula>
    </cfRule>
  </conditionalFormatting>
  <conditionalFormatting sqref="AT448">
    <cfRule type="expression" dxfId="280" priority="94" stopIfTrue="1">
      <formula>LEFT($B448,1)="O"</formula>
    </cfRule>
    <cfRule type="expression" dxfId="279" priority="95" stopIfTrue="1">
      <formula>LEFT($B448,1)="S"</formula>
    </cfRule>
  </conditionalFormatting>
  <conditionalFormatting sqref="AU446">
    <cfRule type="expression" dxfId="278" priority="92" stopIfTrue="1">
      <formula>LEFT($B446,1)="O"</formula>
    </cfRule>
    <cfRule type="expression" dxfId="277" priority="93" stopIfTrue="1">
      <formula>LEFT($B446,1)="S"</formula>
    </cfRule>
  </conditionalFormatting>
  <conditionalFormatting sqref="AU447">
    <cfRule type="expression" dxfId="276" priority="90" stopIfTrue="1">
      <formula>LEFT($B447,1)="O"</formula>
    </cfRule>
    <cfRule type="expression" dxfId="275" priority="91" stopIfTrue="1">
      <formula>LEFT($B447,1)="S"</formula>
    </cfRule>
  </conditionalFormatting>
  <conditionalFormatting sqref="AU448">
    <cfRule type="expression" dxfId="274" priority="88" stopIfTrue="1">
      <formula>LEFT($B448,1)="O"</formula>
    </cfRule>
    <cfRule type="expression" dxfId="273" priority="89" stopIfTrue="1">
      <formula>LEFT($B448,1)="S"</formula>
    </cfRule>
  </conditionalFormatting>
  <conditionalFormatting sqref="AV451">
    <cfRule type="expression" dxfId="272" priority="86" stopIfTrue="1">
      <formula>LEFT($B451,1)="O"</formula>
    </cfRule>
    <cfRule type="expression" dxfId="271" priority="87" stopIfTrue="1">
      <formula>LEFT($B451,1)="S"</formula>
    </cfRule>
  </conditionalFormatting>
  <conditionalFormatting sqref="Q495">
    <cfRule type="expression" dxfId="270" priority="84" stopIfTrue="1">
      <formula>LEFT($B495,1)="O"</formula>
    </cfRule>
    <cfRule type="expression" dxfId="269" priority="85" stopIfTrue="1">
      <formula>LEFT($B495,1)="S"</formula>
    </cfRule>
  </conditionalFormatting>
  <conditionalFormatting sqref="S495">
    <cfRule type="expression" dxfId="268" priority="82" stopIfTrue="1">
      <formula>LEFT($B495,1)="O"</formula>
    </cfRule>
    <cfRule type="expression" dxfId="267" priority="83" stopIfTrue="1">
      <formula>LEFT($B495,1)="S"</formula>
    </cfRule>
  </conditionalFormatting>
  <conditionalFormatting sqref="T495">
    <cfRule type="expression" dxfId="266" priority="80" stopIfTrue="1">
      <formula>LEFT($B495,1)="O"</formula>
    </cfRule>
    <cfRule type="expression" dxfId="265" priority="81" stopIfTrue="1">
      <formula>LEFT($B495,1)="S"</formula>
    </cfRule>
  </conditionalFormatting>
  <conditionalFormatting sqref="T496">
    <cfRule type="expression" dxfId="264" priority="78" stopIfTrue="1">
      <formula>LEFT($B496,1)="O"</formula>
    </cfRule>
    <cfRule type="expression" dxfId="263" priority="79" stopIfTrue="1">
      <formula>LEFT($B496,1)="S"</formula>
    </cfRule>
  </conditionalFormatting>
  <conditionalFormatting sqref="U495">
    <cfRule type="expression" dxfId="262" priority="76" stopIfTrue="1">
      <formula>LEFT($B495,1)="O"</formula>
    </cfRule>
    <cfRule type="expression" dxfId="261" priority="77" stopIfTrue="1">
      <formula>LEFT($B495,1)="S"</formula>
    </cfRule>
  </conditionalFormatting>
  <conditionalFormatting sqref="U496">
    <cfRule type="expression" dxfId="260" priority="74" stopIfTrue="1">
      <formula>LEFT($B496,1)="O"</formula>
    </cfRule>
    <cfRule type="expression" dxfId="259" priority="75" stopIfTrue="1">
      <formula>LEFT($B496,1)="S"</formula>
    </cfRule>
  </conditionalFormatting>
  <conditionalFormatting sqref="AQ496">
    <cfRule type="expression" dxfId="258" priority="72" stopIfTrue="1">
      <formula>LEFT($B496,1)="O"</formula>
    </cfRule>
    <cfRule type="expression" dxfId="257" priority="73" stopIfTrue="1">
      <formula>LEFT($B496,1)="S"</formula>
    </cfRule>
  </conditionalFormatting>
  <conditionalFormatting sqref="Q519">
    <cfRule type="expression" dxfId="256" priority="70" stopIfTrue="1">
      <formula>LEFT($B519,1)="O"</formula>
    </cfRule>
    <cfRule type="expression" dxfId="255" priority="71" stopIfTrue="1">
      <formula>LEFT($B519,1)="S"</formula>
    </cfRule>
  </conditionalFormatting>
  <conditionalFormatting sqref="Q520">
    <cfRule type="expression" dxfId="254" priority="68" stopIfTrue="1">
      <formula>LEFT($B520,1)="O"</formula>
    </cfRule>
    <cfRule type="expression" dxfId="253" priority="69" stopIfTrue="1">
      <formula>LEFT($B520,1)="S"</formula>
    </cfRule>
  </conditionalFormatting>
  <conditionalFormatting sqref="Q527">
    <cfRule type="expression" dxfId="252" priority="66" stopIfTrue="1">
      <formula>LEFT($B527,1)="O"</formula>
    </cfRule>
    <cfRule type="expression" dxfId="251" priority="67" stopIfTrue="1">
      <formula>LEFT($B527,1)="S"</formula>
    </cfRule>
  </conditionalFormatting>
  <conditionalFormatting sqref="S519">
    <cfRule type="expression" dxfId="250" priority="64" stopIfTrue="1">
      <formula>LEFT($B519,1)="O"</formula>
    </cfRule>
    <cfRule type="expression" dxfId="249" priority="65" stopIfTrue="1">
      <formula>LEFT($B519,1)="S"</formula>
    </cfRule>
  </conditionalFormatting>
  <conditionalFormatting sqref="S520">
    <cfRule type="expression" dxfId="248" priority="62" stopIfTrue="1">
      <formula>LEFT($B520,1)="O"</formula>
    </cfRule>
    <cfRule type="expression" dxfId="247" priority="63" stopIfTrue="1">
      <formula>LEFT($B520,1)="S"</formula>
    </cfRule>
  </conditionalFormatting>
  <conditionalFormatting sqref="S527">
    <cfRule type="expression" dxfId="246" priority="60" stopIfTrue="1">
      <formula>LEFT($B527,1)="O"</formula>
    </cfRule>
    <cfRule type="expression" dxfId="245" priority="61" stopIfTrue="1">
      <formula>LEFT($B527,1)="S"</formula>
    </cfRule>
  </conditionalFormatting>
  <conditionalFormatting sqref="T519">
    <cfRule type="expression" dxfId="244" priority="58" stopIfTrue="1">
      <formula>LEFT($B519,1)="O"</formula>
    </cfRule>
    <cfRule type="expression" dxfId="243" priority="59" stopIfTrue="1">
      <formula>LEFT($B519,1)="S"</formula>
    </cfRule>
  </conditionalFormatting>
  <conditionalFormatting sqref="T520">
    <cfRule type="expression" dxfId="242" priority="56" stopIfTrue="1">
      <formula>LEFT($B520,1)="O"</formula>
    </cfRule>
    <cfRule type="expression" dxfId="241" priority="57" stopIfTrue="1">
      <formula>LEFT($B520,1)="S"</formula>
    </cfRule>
  </conditionalFormatting>
  <conditionalFormatting sqref="T527">
    <cfRule type="expression" dxfId="240" priority="54" stopIfTrue="1">
      <formula>LEFT($B527,1)="O"</formula>
    </cfRule>
    <cfRule type="expression" dxfId="239" priority="55" stopIfTrue="1">
      <formula>LEFT($B527,1)="S"</formula>
    </cfRule>
  </conditionalFormatting>
  <conditionalFormatting sqref="U520">
    <cfRule type="expression" dxfId="238" priority="52" stopIfTrue="1">
      <formula>LEFT($B520,1)="O"</formula>
    </cfRule>
    <cfRule type="expression" dxfId="237" priority="53" stopIfTrue="1">
      <formula>LEFT($B520,1)="S"</formula>
    </cfRule>
  </conditionalFormatting>
  <conditionalFormatting sqref="U519">
    <cfRule type="expression" dxfId="236" priority="50" stopIfTrue="1">
      <formula>LEFT($B519,1)="O"</formula>
    </cfRule>
    <cfRule type="expression" dxfId="235" priority="51" stopIfTrue="1">
      <formula>LEFT($B519,1)="S"</formula>
    </cfRule>
  </conditionalFormatting>
  <conditionalFormatting sqref="AA520">
    <cfRule type="expression" dxfId="234" priority="48" stopIfTrue="1">
      <formula>LEFT($B520,1)="O"</formula>
    </cfRule>
    <cfRule type="expression" dxfId="233" priority="49" stopIfTrue="1">
      <formula>LEFT($B520,1)="S"</formula>
    </cfRule>
  </conditionalFormatting>
  <conditionalFormatting sqref="AQ520">
    <cfRule type="expression" dxfId="232" priority="46" stopIfTrue="1">
      <formula>LEFT($B520,1)="O"</formula>
    </cfRule>
    <cfRule type="expression" dxfId="231" priority="47" stopIfTrue="1">
      <formula>LEFT($B520,1)="S"</formula>
    </cfRule>
  </conditionalFormatting>
  <conditionalFormatting sqref="AT520">
    <cfRule type="expression" dxfId="230" priority="44" stopIfTrue="1">
      <formula>LEFT($B520,1)="O"</formula>
    </cfRule>
    <cfRule type="expression" dxfId="229" priority="45" stopIfTrue="1">
      <formula>LEFT($B520,1)="S"</formula>
    </cfRule>
  </conditionalFormatting>
  <conditionalFormatting sqref="AU520">
    <cfRule type="expression" dxfId="228" priority="42" stopIfTrue="1">
      <formula>LEFT($B520,1)="O"</formula>
    </cfRule>
    <cfRule type="expression" dxfId="227" priority="43" stopIfTrue="1">
      <formula>LEFT($B520,1)="S"</formula>
    </cfRule>
  </conditionalFormatting>
  <conditionalFormatting sqref="AV527">
    <cfRule type="expression" dxfId="226" priority="40" stopIfTrue="1">
      <formula>LEFT($B527,1)="O"</formula>
    </cfRule>
    <cfRule type="expression" dxfId="225" priority="41" stopIfTrue="1">
      <formula>LEFT($B527,1)="S"</formula>
    </cfRule>
  </conditionalFormatting>
  <conditionalFormatting sqref="Q551">
    <cfRule type="expression" dxfId="224" priority="38" stopIfTrue="1">
      <formula>LEFT($B551,1)="O"</formula>
    </cfRule>
    <cfRule type="expression" dxfId="223" priority="39" stopIfTrue="1">
      <formula>LEFT($B551,1)="S"</formula>
    </cfRule>
  </conditionalFormatting>
  <conditionalFormatting sqref="Q552">
    <cfRule type="expression" dxfId="222" priority="36" stopIfTrue="1">
      <formula>LEFT($B552,1)="O"</formula>
    </cfRule>
    <cfRule type="expression" dxfId="221" priority="37" stopIfTrue="1">
      <formula>LEFT($B552,1)="S"</formula>
    </cfRule>
  </conditionalFormatting>
  <conditionalFormatting sqref="Q553">
    <cfRule type="expression" dxfId="220" priority="34" stopIfTrue="1">
      <formula>LEFT($B553,1)="O"</formula>
    </cfRule>
    <cfRule type="expression" dxfId="219" priority="35" stopIfTrue="1">
      <formula>LEFT($B553,1)="S"</formula>
    </cfRule>
  </conditionalFormatting>
  <conditionalFormatting sqref="S551">
    <cfRule type="expression" dxfId="218" priority="32" stopIfTrue="1">
      <formula>LEFT($B551,1)="O"</formula>
    </cfRule>
    <cfRule type="expression" dxfId="217" priority="33" stopIfTrue="1">
      <formula>LEFT($B551,1)="S"</formula>
    </cfRule>
  </conditionalFormatting>
  <conditionalFormatting sqref="S551">
    <cfRule type="expression" dxfId="216" priority="30" stopIfTrue="1">
      <formula>LEFT($B551,1)="O"</formula>
    </cfRule>
    <cfRule type="expression" dxfId="215" priority="31" stopIfTrue="1">
      <formula>LEFT($B551,1)="S"</formula>
    </cfRule>
  </conditionalFormatting>
  <conditionalFormatting sqref="S552">
    <cfRule type="expression" dxfId="214" priority="28" stopIfTrue="1">
      <formula>LEFT($B552,1)="O"</formula>
    </cfRule>
    <cfRule type="expression" dxfId="213" priority="29" stopIfTrue="1">
      <formula>LEFT($B552,1)="S"</formula>
    </cfRule>
  </conditionalFormatting>
  <conditionalFormatting sqref="S552">
    <cfRule type="expression" dxfId="212" priority="26" stopIfTrue="1">
      <formula>LEFT($B552,1)="O"</formula>
    </cfRule>
    <cfRule type="expression" dxfId="211" priority="27" stopIfTrue="1">
      <formula>LEFT($B552,1)="S"</formula>
    </cfRule>
  </conditionalFormatting>
  <conditionalFormatting sqref="S553">
    <cfRule type="expression" dxfId="210" priority="24" stopIfTrue="1">
      <formula>LEFT($B553,1)="O"</formula>
    </cfRule>
    <cfRule type="expression" dxfId="209" priority="25" stopIfTrue="1">
      <formula>LEFT($B553,1)="S"</formula>
    </cfRule>
  </conditionalFormatting>
  <conditionalFormatting sqref="S553">
    <cfRule type="expression" dxfId="208" priority="22" stopIfTrue="1">
      <formula>LEFT($B553,1)="O"</formula>
    </cfRule>
    <cfRule type="expression" dxfId="207" priority="23" stopIfTrue="1">
      <formula>LEFT($B553,1)="S"</formula>
    </cfRule>
  </conditionalFormatting>
  <conditionalFormatting sqref="T551">
    <cfRule type="expression" dxfId="206" priority="20" stopIfTrue="1">
      <formula>LEFT($B551,1)="O"</formula>
    </cfRule>
    <cfRule type="expression" dxfId="205" priority="21" stopIfTrue="1">
      <formula>LEFT($B551,1)="S"</formula>
    </cfRule>
  </conditionalFormatting>
  <conditionalFormatting sqref="T551">
    <cfRule type="expression" dxfId="204" priority="18" stopIfTrue="1">
      <formula>LEFT($B551,1)="O"</formula>
    </cfRule>
    <cfRule type="expression" dxfId="203" priority="19" stopIfTrue="1">
      <formula>LEFT($B551,1)="S"</formula>
    </cfRule>
  </conditionalFormatting>
  <conditionalFormatting sqref="T552">
    <cfRule type="expression" dxfId="202" priority="16" stopIfTrue="1">
      <formula>LEFT($B552,1)="O"</formula>
    </cfRule>
    <cfRule type="expression" dxfId="201" priority="17" stopIfTrue="1">
      <formula>LEFT($B552,1)="S"</formula>
    </cfRule>
  </conditionalFormatting>
  <conditionalFormatting sqref="T552">
    <cfRule type="expression" dxfId="200" priority="14" stopIfTrue="1">
      <formula>LEFT($B552,1)="O"</formula>
    </cfRule>
    <cfRule type="expression" dxfId="199" priority="15" stopIfTrue="1">
      <formula>LEFT($B552,1)="S"</formula>
    </cfRule>
  </conditionalFormatting>
  <conditionalFormatting sqref="T553">
    <cfRule type="expression" dxfId="198" priority="12" stopIfTrue="1">
      <formula>LEFT($B553,1)="O"</formula>
    </cfRule>
    <cfRule type="expression" dxfId="197" priority="13" stopIfTrue="1">
      <formula>LEFT($B553,1)="S"</formula>
    </cfRule>
  </conditionalFormatting>
  <conditionalFormatting sqref="T553">
    <cfRule type="expression" dxfId="196" priority="10" stopIfTrue="1">
      <formula>LEFT($B553,1)="O"</formula>
    </cfRule>
    <cfRule type="expression" dxfId="195" priority="11" stopIfTrue="1">
      <formula>LEFT($B553,1)="S"</formula>
    </cfRule>
  </conditionalFormatting>
  <conditionalFormatting sqref="U551">
    <cfRule type="expression" dxfId="194" priority="8" stopIfTrue="1">
      <formula>LEFT($B551,1)="O"</formula>
    </cfRule>
    <cfRule type="expression" dxfId="193" priority="9" stopIfTrue="1">
      <formula>LEFT($B551,1)="S"</formula>
    </cfRule>
  </conditionalFormatting>
  <conditionalFormatting sqref="U552">
    <cfRule type="expression" dxfId="192" priority="6" stopIfTrue="1">
      <formula>LEFT($B552,1)="O"</formula>
    </cfRule>
    <cfRule type="expression" dxfId="191" priority="7" stopIfTrue="1">
      <formula>LEFT($B552,1)="S"</formula>
    </cfRule>
  </conditionalFormatting>
  <conditionalFormatting sqref="U553">
    <cfRule type="expression" dxfId="190" priority="4" stopIfTrue="1">
      <formula>LEFT($B553,1)="O"</formula>
    </cfRule>
    <cfRule type="expression" dxfId="189" priority="5" stopIfTrue="1">
      <formula>LEFT($B553,1)="S"</formula>
    </cfRule>
  </conditionalFormatting>
  <conditionalFormatting sqref="AM80:AM81 AO80:BP81 A80:K81 O80:AK81 M80:M81">
    <cfRule type="expression" dxfId="188" priority="2" stopIfTrue="1">
      <formula>LEFT($B80,1)="O"</formula>
    </cfRule>
    <cfRule type="expression" dxfId="187" priority="3" stopIfTrue="1">
      <formula>LEFT($B80,1)="S"</formula>
    </cfRule>
  </conditionalFormatting>
  <conditionalFormatting sqref="AC80:AC81 AF80:AF81">
    <cfRule type="expression" dxfId="186" priority="1">
      <formula>$C80="Context"</formula>
    </cfRule>
  </conditionalFormatting>
  <hyperlinks>
    <hyperlink ref="H126" r:id="rId1" location="OLE_LINK31_x0009_1,83564,83602,3,,ER older workers aged 55-64 by g" display="ER older workers aged 55-64 by gender" xr:uid="{00000000-0004-0000-0000-000000000000}"/>
    <hyperlink ref="H127" r:id="rId2" location="OLE_LINK31_x0009_1,83564,83602,3,,ER older workers aged 55-64 by g" display="ER older workers aged 55-64 by gender" xr:uid="{00000000-0004-0000-0000-000001000000}"/>
    <hyperlink ref="H164" r:id="rId3" location="OLE_LINK36_x0009_1,86314,86347,3,,ER of non-EU nationals by gender" display="ER of non-EU nationals by gender" xr:uid="{00000000-0004-0000-0000-000002000000}"/>
    <hyperlink ref="H165" r:id="rId4" location="OLE_LINK36_x0009_1,86314,86347,3,,ER of non-EU nationals by gender" display="ER of non-EU nationals by gender" xr:uid="{00000000-0004-0000-0000-000003000000}"/>
    <hyperlink ref="H166" r:id="rId5" location="OLE_LINK38_x0009_1,86666,86755,3,,Employment rate of recent immigr" display="Employment rate of recent immigrants to the EU (non-EU nationals) - total and by gender" xr:uid="{00000000-0004-0000-0000-000004000000}"/>
    <hyperlink ref="H167" r:id="rId6" location="OLE_LINK38_x0009_1,86666,86755,3,,Employment rate of recent immigr" display="Employment rate of recent immigrants to the EU (non-EU nationals) - total and by gender" xr:uid="{00000000-0004-0000-0000-000005000000}"/>
    <hyperlink ref="H168" r:id="rId7" location="OLE_LINK38_x0009_1,86666,86755,3,,Employment rate of recent immigr" display="Employment rate of recent immigrants to the EU (non-EU nationals) - total and by gender" xr:uid="{00000000-0004-0000-0000-000006000000}"/>
    <hyperlink ref="H244" r:id="rId8" location="OLE_LINK53_x0009_1,99706,99879,3,,Net replacement rate after 6 mon" display="Net replacement rate after 6 months of unemployment – unemployment benefits relative to the wage previously earned (net of taxes) after a spell of unemployment (67% of AW)" xr:uid="{00000000-0004-0000-0000-000007000000}"/>
    <hyperlink ref="H245" r:id="rId9" location="OLE_LINK53_x0009_1,99706,99879,3,,Net replacement rate after 6 mon" display="Net replacement rate after 6 months of unemployment – unemployment benefits relative to the wage previously earned (net of taxes) after a spell of unemployment (67% of AW)" xr:uid="{00000000-0004-0000-0000-000008000000}"/>
    <hyperlink ref="H246" r:id="rId10" location="OLE_LINK53_x0009_1,99706,99879,3,,Net replacement rate after 6 mon" display="Net replacement rate after 6 months of unemployment – unemployment benefits relative to the wage previously earned (net of taxes) after a spell of unemployment (67% of AW)" xr:uid="{00000000-0004-0000-0000-000009000000}"/>
    <hyperlink ref="H247" r:id="rId11" location="OLE_LINK53_x0009_1,99706,99879,3,,Net replacement rate after 6 mon" display="Net replacement rate after 6 months of unemployment – unemployment benefits relative to the wage previously earned (net of taxes) after a spell of unemployment (67% of AW)" xr:uid="{00000000-0004-0000-0000-00000A000000}"/>
    <hyperlink ref="H268" r:id="rId12" location="OLE_LINK61_x0009_1,106978,107062,3,,Inactivity and part-time work du" display="Inactivity and part-time work due to personal and family responsibilities by gender" xr:uid="{00000000-0004-0000-0000-00000B000000}"/>
    <hyperlink ref="H269" r:id="rId13" location="OLE_LINK61_x0009_1,106978,107062,3,,Inactivity and part-time work du" display="Inactivity and part-time work due to personal and family responsibilities by gender" xr:uid="{00000000-0004-0000-0000-00000C000000}"/>
    <hyperlink ref="H272" r:id="rId14"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D000000}"/>
    <hyperlink ref="H273" r:id="rId15"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E000000}"/>
    <hyperlink ref="H342" r:id="rId16" location="OLE_LINK78_x0009_1,116613,116810,3,,Employment impact of parenthood " display="Employment impact of parenthood by gender (Difference in percentage points between employment rates - age group 20-49 - without the presence of any children and with presence of a child aged 0-6)" xr:uid="{00000000-0004-0000-0000-00000F000000}"/>
    <hyperlink ref="H343" r:id="rId17" location="OLE_LINK80_x0009_1,117113,117232,3,,Transitions by pay level by gend" display="Transitions by pay level by gender - Fraction of individuals with at least the same pay level as in the previous year" xr:uid="{00000000-0004-0000-0000-000010000000}"/>
    <hyperlink ref="H344" r:id="rId18" location="OLE_LINK80_x0009_1,117113,117232,3,,Transitions by pay level by gend" display="Transitions by pay level by gender - Fraction of individuals with at least the same pay level as in the previous year" xr:uid="{00000000-0004-0000-0000-000011000000}"/>
    <hyperlink ref="H352" r:id="rId19" location="OLE_LINK83_x0009_1,119334,119416,3,,Share of adult population (aged " display="Share of adult population (aged 25-64) having attained high (tertiary) education" xr:uid="{00000000-0004-0000-0000-000012000000}"/>
    <hyperlink ref="H353" r:id="rId20" location="OLE_LINK83_x0009_1,119334,119416,3,,Share of adult population (aged " display="Share of adult population (aged 25-64) having attained high (tertiary) education" xr:uid="{00000000-0004-0000-0000-000013000000}"/>
    <hyperlink ref="U2" r:id="rId21" location="OLE_LINK1_x0009_1,20362,20396,3,,Employment rate (age group 20-64)" xr:uid="{00000000-0004-0000-0000-000014000000}"/>
    <hyperlink ref="U3" r:id="rId22" location="OLE_LINK2_x0009_1,78794,78845,3,,Employment rate of population ag" xr:uid="{00000000-0004-0000-0000-000015000000}"/>
    <hyperlink ref="U4" r:id="rId23" location="OLE_LINK2_x0009_1,78794,78845,3,,Employment rate of population ag" xr:uid="{00000000-0004-0000-0000-000016000000}"/>
    <hyperlink ref="U5" r:id="rId24" location="OLE_LINK4_x0009_1,79095,79149,3,,Employment rate of older worker" xr:uid="{00000000-0004-0000-0000-000017000000}"/>
    <hyperlink ref="U6" r:id="rId25" location="OLE_LINK5_x0009_1,79371,79414,3,,Employment rate of young people" xr:uid="{00000000-0004-0000-0000-000018000000}"/>
    <hyperlink ref="U7" r:id="rId26" location="OLE_LINK6_x0009_1,79801,79897,3,,Employment rate of low-skilled (" xr:uid="{00000000-0004-0000-0000-000019000000}"/>
    <hyperlink ref="U8" r:id="rId27" location="OLE_LINK7_x0009_1,80104,80151,3,,Employment rate of non-EU nation" xr:uid="{00000000-0004-0000-0000-00001A000000}"/>
    <hyperlink ref="U82" r:id="rId28" location="OLE_LINK12_x0009_1,23650,23672,3,,NEET rate (age 15-24)_x000d_" xr:uid="{00000000-0004-0000-0000-00001B000000}"/>
    <hyperlink ref="U84" r:id="rId29" location="OLE_LINK8_x0009_1,80954,81002,3,,NEET rate for population aged 15" xr:uid="{00000000-0004-0000-0000-00001C000000}"/>
    <hyperlink ref="U85" r:id="rId30" location="OLE_LINK8_x0009_1,80954,81002,3,,NEET rate for population aged 15" xr:uid="{00000000-0004-0000-0000-00001D000000}"/>
    <hyperlink ref="U86" r:id="rId31" location="OLE_LINK10_x0009_1,81477,81530,3,,Youth unemployment rate, for pop" xr:uid="{00000000-0004-0000-0000-00001E000000}"/>
    <hyperlink ref="U87" r:id="rId32" location="OLE_LINK11_x0009_1,82842,82896,3,,Youth unemployment ratio, for po" xr:uid="{00000000-0004-0000-0000-00001F000000}"/>
    <hyperlink ref="U123" r:id="rId33" location="OLE_LINK13_x0009_1,28963,29015,3,,Employment rate for older worker" xr:uid="{00000000-0004-0000-0000-000020000000}"/>
    <hyperlink ref="U126" r:id="rId34" location="OLE_LINK31_x0009_1,83564,83602,3,,ER older workers aged 55-64 by g" xr:uid="{00000000-0004-0000-0000-000021000000}"/>
    <hyperlink ref="U127" r:id="rId35" location="OLE_LINK31_x0009_1,83564,83602,3,,ER older workers aged 55-64 by g" xr:uid="{00000000-0004-0000-0000-000022000000}"/>
    <hyperlink ref="U163" r:id="rId36" location="OLE_LINK14_x0009_1,32090,32143,3,,Employment rate for non-EU natio" xr:uid="{00000000-0004-0000-0000-000023000000}"/>
    <hyperlink ref="U164" r:id="rId37" location="OLE_LINK36_x0009_1,86314,86347,3,,ER of non-EU nationals by gender" xr:uid="{00000000-0004-0000-0000-000024000000}"/>
    <hyperlink ref="U165" r:id="rId38" location="OLE_LINK36_x0009_1,86314,86347,3,,ER of non-EU nationals by gender" xr:uid="{00000000-0004-0000-0000-000025000000}"/>
    <hyperlink ref="U166" r:id="rId39" location="OLE_LINK38_x0009_1,86666,86755,3,,Employment rate of recent immigr" xr:uid="{00000000-0004-0000-0000-000026000000}"/>
    <hyperlink ref="U167" r:id="rId40" location="OLE_LINK38_x0009_1,86666,86755,3,,Employment rate of recent immigr" xr:uid="{00000000-0004-0000-0000-000027000000}"/>
    <hyperlink ref="U168" r:id="rId41" location="OLE_LINK38_x0009_1,86666,86755,3,,Employment rate of recent immigr" xr:uid="{00000000-0004-0000-0000-000028000000}"/>
    <hyperlink ref="U213" r:id="rId42" location="OLE_LINK44_x0009_1,89761,89781,3,,Job tenure in years_x000d_" xr:uid="{00000000-0004-0000-0000-000029000000}"/>
    <hyperlink ref="U214" r:id="rId43" location="OLE_LINK44_x0009_1,89761,89781,3,,Job tenure in years_x000d_" xr:uid="{00000000-0004-0000-0000-00002A000000}"/>
    <hyperlink ref="U215" r:id="rId44" location="OLE_LINK44_x0009_1,89761,89781,3,,Job tenure in years_x000d_" xr:uid="{00000000-0004-0000-0000-00002B000000}"/>
    <hyperlink ref="U216" r:id="rId45" location="OLE_LINK44_x0009_1,89761,89781,3,,Job tenure in years_x000d_" xr:uid="{00000000-0004-0000-0000-00002C000000}"/>
    <hyperlink ref="U224" r:id="rId46" location="OLE_LINK16_x0009_1,40397,40504,3,,Long-term unemployment rate (sha" xr:uid="{00000000-0004-0000-0000-00002D000000}"/>
    <hyperlink ref="U227" r:id="rId47" location="OLE_LINK48_x0009_1,93860,93955,3,,Expenditure on ALMP (cat. 1.1.2" xr:uid="{00000000-0004-0000-0000-00002E000000}"/>
    <hyperlink ref="U228" r:id="rId48" location="OLE_LINK49_x0009_1,94766,94846,3,,Expenditure on ALMP (cat. 1.1.2" xr:uid="{00000000-0004-0000-0000-00002F000000}"/>
    <hyperlink ref="U229" r:id="rId49" location="OLE_LINK50_x0009_1,95316,95434,3,,Activation – number of participa" xr:uid="{00000000-0004-0000-0000-000030000000}"/>
    <hyperlink ref="U242" r:id="rId50" location="OLE_LINK17_x0009_1,43838,43876,3,,At-risk-of-poverty rate of unemp" xr:uid="{00000000-0004-0000-0000-000031000000}"/>
    <hyperlink ref="U244" r:id="rId51" location="OLE_LINK53_x0009_1,99706,99879,3,,Net replacement rate after 6 mon" xr:uid="{00000000-0004-0000-0000-000032000000}"/>
    <hyperlink ref="U245" r:id="rId52" location="OLE_LINK53_x0009_1,99706,99879,3,,Net replacement rate after 6 mon" xr:uid="{00000000-0004-0000-0000-000033000000}"/>
    <hyperlink ref="U246" r:id="rId53" location="OLE_LINK53_x0009_1,99706,99879,3,,Net replacement rate after 6 mon" xr:uid="{00000000-0004-0000-0000-000034000000}"/>
    <hyperlink ref="U247" r:id="rId54" location="OLE_LINK53_x0009_1,99706,99879,3,,Net replacement rate after 6 mon" xr:uid="{00000000-0004-0000-0000-000035000000}"/>
    <hyperlink ref="U248" r:id="rId55" location="OLE_LINK54_x0009_1,100842,101014,3,,Net replacement rate after 5 yea" xr:uid="{00000000-0004-0000-0000-000036000000}"/>
    <hyperlink ref="U249" r:id="rId56" location="OLE_LINK54_x0009_1,100842,101014,3,,Net replacement rate after 5 yea" xr:uid="{00000000-0004-0000-0000-000037000000}"/>
    <hyperlink ref="U250" r:id="rId57" location="OLE_LINK54_x0009_1,100842,101014,3,,Net replacement rate after 5 yea" xr:uid="{00000000-0004-0000-0000-000038000000}"/>
    <hyperlink ref="U251" r:id="rId58" location="OLE_LINK54_x0009_1,100842,101014,3,,Net replacement rate after 5 yea" xr:uid="{00000000-0004-0000-0000-000039000000}"/>
    <hyperlink ref="U255" r:id="rId59" location="OLE_LINK51_x0009_1,96018,96113,3,,Expenditure on LMP supports (cat" xr:uid="{00000000-0004-0000-0000-00003A000000}"/>
    <hyperlink ref="U256" r:id="rId60" location="OLE_LINK52_x0009_1,96560,96642,3,,Expenditure on LMP supports (cat" xr:uid="{00000000-0004-0000-0000-00003B000000}"/>
    <hyperlink ref="U258" r:id="rId61" location="OLE_LINK18_x0009_1,47939,47988,3,,Unemployment trap – tax rate on " xr:uid="{00000000-0004-0000-0000-00003C000000}"/>
    <hyperlink ref="U259" r:id="rId62" location="OLE_LINK56_x0009_1,102137,102335,3,,In-work-poverty risk - Individua" xr:uid="{00000000-0004-0000-0000-00003D000000}"/>
    <hyperlink ref="U260" r:id="rId63" location="OLE_LINK57_x0009_1,103102,103147,3,,Low wage trap – tax rate on low " xr:uid="{00000000-0004-0000-0000-00003E000000}"/>
    <hyperlink ref="U261" r:id="rId64" location="OLE_LINK58_x0009_1,104556,104665,3,,Transitions by pay level - Fract" xr:uid="{00000000-0004-0000-0000-00003F000000}"/>
    <hyperlink ref="U262" r:id="rId65" location="OLE_LINK59_x0009_1,105287,105454,3,,Inactivity trap for the second m" xr:uid="{00000000-0004-0000-0000-000040000000}"/>
    <hyperlink ref="U263" r:id="rId66" location="OLE_LINK60_x0009_1,106058,106098,3,,Low wage trap for second earner " xr:uid="{00000000-0004-0000-0000-000041000000}"/>
    <hyperlink ref="U265" r:id="rId67" location="OLE_LINK19_x0009_1,50145,50219,3,,Inactivity and part-time work du" xr:uid="{00000000-0004-0000-0000-000042000000}"/>
    <hyperlink ref="U268" r:id="rId68" location="OLE_LINK61_x0009_1,106978,107062,3,,Inactivity and part-time work du" xr:uid="{00000000-0004-0000-0000-000043000000}"/>
    <hyperlink ref="U269" r:id="rId69" location="OLE_LINK61_x0009_1,106978,107062,3,,Inactivity and part-time work du" xr:uid="{00000000-0004-0000-0000-000044000000}"/>
    <hyperlink ref="U270" r:id="rId70" location="OLE_LINK63_x0009_1,107361,107455,3,,Inactivity and part-time work du" xr:uid="{00000000-0004-0000-0000-000045000000}"/>
    <hyperlink ref="U272" r:id="rId71" location="OLE_LINK64_x0009_1,108029,108251,3,,Child care – Children cared for " xr:uid="{00000000-0004-0000-0000-000046000000}"/>
    <hyperlink ref="U273" r:id="rId72" location="OLE_LINK64_x0009_1,108029,108251,3,,Child care – Children cared for " xr:uid="{00000000-0004-0000-0000-000047000000}"/>
    <hyperlink ref="U277" r:id="rId73" location="OLE_LINK66_x0009_1,111118,111150,3,,Employment impact of parenthood_x000d_" xr:uid="{00000000-0004-0000-0000-000048000000}"/>
    <hyperlink ref="U279" r:id="rId74" location="OLE_LINK67_x0009_1,111726,111793,3,,Drop in theoretical replacement " xr:uid="{00000000-0004-0000-0000-000049000000}"/>
    <hyperlink ref="U289" r:id="rId75" location="OLE_LINK20_x0009_1,52756,52801,3,,Employment growth over 3 most re" xr:uid="{00000000-0004-0000-0000-00004A000000}"/>
    <hyperlink ref="U290" r:id="rId76" location="OLE_LINK68_x0009_1,111990,112068,3,,Overall employment growth: total" xr:uid="{00000000-0004-0000-0000-00004B000000}"/>
    <hyperlink ref="U291" r:id="rId77" location="OLE_LINK68_x0009_1,111990,112068,3,,Overall employment growth: total" xr:uid="{00000000-0004-0000-0000-00004C000000}"/>
    <hyperlink ref="U292" r:id="rId78" location="OLE_LINK70_x0009_1,112287,112344,3,,Employment growth by activity –" xr:uid="{00000000-0004-0000-0000-00004D000000}"/>
    <hyperlink ref="U293" r:id="rId79" location="OLE_LINK70_x0009_1,112287,112344,3,,Employment growth by activity –" xr:uid="{00000000-0004-0000-0000-00004E000000}"/>
    <hyperlink ref="U294" r:id="rId80" location="OLE_LINK70_x0009_1,112287,112344,3,,Employment growth by activity –" xr:uid="{00000000-0004-0000-0000-00004F000000}"/>
    <hyperlink ref="U295" r:id="rId81" location="OLE_LINK70_x0009_1,112287,112344,3,,Employment growth by activity –" xr:uid="{00000000-0004-0000-0000-000050000000}"/>
    <hyperlink ref="U298" r:id="rId82" location="OLE_LINK71_x0009_1,112894,112938,3,,Employment in newly established" xr:uid="{00000000-0004-0000-0000-000051000000}"/>
    <hyperlink ref="U299" r:id="rId83" location="OLE_LINK72_x0009_1,113678,113753,3,,Self-employment – Share of self-" xr:uid="{00000000-0004-0000-0000-000052000000}"/>
    <hyperlink ref="U323" r:id="rId84" location="OLE_LINK26_x0009_1,68580,68641,3,,Nominal unit labour cost- growth" xr:uid="{00000000-0004-0000-0000-000053000000}"/>
    <hyperlink ref="U342" r:id="rId85" location="OLE_LINK78_x0009_1,116613,116810,3,,Employment impact of parenthood " xr:uid="{00000000-0004-0000-0000-000054000000}"/>
    <hyperlink ref="U343" r:id="rId86" location="OLE_LINK80_x0009_1,117113,117232,3,,Transitions by pay level by gend" xr:uid="{00000000-0004-0000-0000-000055000000}"/>
    <hyperlink ref="U344" r:id="rId87" location="OLE_LINK80_x0009_1,117113,117232,3,,Transitions by pay level by gend" xr:uid="{00000000-0004-0000-0000-000056000000}"/>
    <hyperlink ref="U345" r:id="rId88" location="OLE_LINK81_x0009_1,117429,117597,3,,Inactivity trap for the second m" xr:uid="{00000000-0004-0000-0000-000057000000}"/>
    <hyperlink ref="U346" r:id="rId89" location="OLE_LINK82_x0009_1,118230,118270,3,,Low wage trap for second earner " xr:uid="{00000000-0004-0000-0000-000058000000}"/>
    <hyperlink ref="U351" r:id="rId90" location="OLE_LINK23_x0009_1,60332,60422,3,,Share of adult population (aged " xr:uid="{00000000-0004-0000-0000-000059000000}"/>
    <hyperlink ref="U352" r:id="rId91" location="OLE_LINK83_x0009_1,119334,119416,3,,Share of adult population (aged " xr:uid="{00000000-0004-0000-0000-00005A000000}"/>
    <hyperlink ref="U353" r:id="rId92" location="OLE_LINK83_x0009_1,119334,119416,3,,Share of adult population (aged " xr:uid="{00000000-0004-0000-0000-00005B000000}"/>
    <hyperlink ref="U354" r:id="rId93" location="OLE_LINK84_x0009_1,119586,119712,3,,Youth education attainment level" xr:uid="{00000000-0004-0000-0000-00005C000000}"/>
    <hyperlink ref="U356" r:id="rId94" location="OLE_LINK86_x0009_1,121460,121515,3,,Labour productivity growth over " xr:uid="{00000000-0004-0000-0000-00005D000000}"/>
    <hyperlink ref="U367" r:id="rId95" location="OLE_LINK24_x0009_1,61479,61565,3,,Percentage of adult population a" xr:uid="{00000000-0004-0000-0000-00005E000000}"/>
    <hyperlink ref="U368" r:id="rId96" location="OLE_LINK87_x0009_1,121789,121887,3,,Percentage of adult population a" xr:uid="{00000000-0004-0000-0000-00005F000000}"/>
    <hyperlink ref="U369" r:id="rId97" location="OLE_LINK88_x0009_1,122098,122194,3,,Percentage of adult population a" xr:uid="{00000000-0004-0000-0000-000060000000}"/>
    <hyperlink ref="U370" r:id="rId98" location="OLE_LINK89_x0009_1,122403,122499,3,,Percentage of adult population a" xr:uid="{00000000-0004-0000-0000-000061000000}"/>
    <hyperlink ref="U371" r:id="rId99" location="OLE_LINK90_x0009_1,122716,122803,3,,Public spending on human resourc" xr:uid="{00000000-0004-0000-0000-000062000000}"/>
    <hyperlink ref="U372" r:id="rId100" location="OLE_LINK91_x0009_1,124456,124499,3,,Transitions in labour status and" xr:uid="{00000000-0004-0000-0000-000063000000}"/>
    <hyperlink ref="U391" r:id="rId101" location="OLE_LINK25_x0009_1,64839,64881,3,,Early leavers from education and" xr:uid="{00000000-0004-0000-0000-000064000000}"/>
    <hyperlink ref="U416" r:id="rId102" location="OLE_LINK93_x0009_1,125160,125233,3,,Share of low-achieving 15-years " xr:uid="{00000000-0004-0000-0000-000065000000}"/>
    <hyperlink ref="U438" r:id="rId103" location="OLE_LINK26_x0009_1,68580,68641,3,,Nominal unit labour cost- growth" xr:uid="{00000000-0004-0000-0000-000066000000}"/>
    <hyperlink ref="U439" r:id="rId104" location="OLE_LINK97_x0009_1,128309,128382,3,,(Nominal) compensation per emplo" xr:uid="{00000000-0004-0000-0000-000067000000}"/>
    <hyperlink ref="U440" r:id="rId105" location="OLE_LINK98_x0009_1,129114,129204,3,,Labour productivity growth - GDP" xr:uid="{00000000-0004-0000-0000-000068000000}"/>
    <hyperlink ref="U441" r:id="rId106" location="OLE_LINK96_x0009_1,126683,126742,3,,Real unit labour cost - growth o" xr:uid="{00000000-0004-0000-0000-000069000000}"/>
    <hyperlink ref="U443" r:id="rId107" location="OLE_LINK27_x0009_1,72831,72870,3,,People at risk of poverty or exc" xr:uid="{00000000-0004-0000-0000-00006A000000}"/>
    <hyperlink ref="U444" r:id="rId108" location="OLE_LINK99_x0009_1,131286,131365,3,,At risk of poverty rate (60% of " xr:uid="{00000000-0004-0000-0000-00006B000000}"/>
    <hyperlink ref="U493" r:id="rId109" location="OLE_LINK28_x0009_1,76412,76460,3,,Children at-risk-of poverty or e" xr:uid="{00000000-0004-0000-0000-00006F000000}"/>
    <hyperlink ref="U494" r:id="rId110" location="OLE_LINK103_x0009_1,138436,138479,3,,At risk of poverty rate of child" xr:uid="{00000000-0004-0000-0000-000070000000}"/>
    <hyperlink ref="U497" r:id="rId111" location="OLE_LINK105_x0009_1,140181,140256,3,,Impact of social transfers (othe" xr:uid="{00000000-0004-0000-0000-000073000000}"/>
    <hyperlink ref="U498" r:id="rId112" location="OLE_LINK105_x0009_1,140181,140256,3,,Impact of social transfers (othe" xr:uid="{00000000-0004-0000-0000-000074000000}"/>
    <hyperlink ref="U515" r:id="rId113" location="OLE_LINK29_x0009_1,77218,77265,3,,People at risk of poverty or exc" xr:uid="{00000000-0004-0000-0000-000075000000}"/>
    <hyperlink ref="U516" r:id="rId114" location="OLE_LINK107_x0009_1,141661,141700,3,,At risk of poverty rate (18-64) " xr:uid="{00000000-0004-0000-0000-000076000000}"/>
    <hyperlink ref="U517" r:id="rId115" location="OLE_LINK107_x0009_1,141661,141700,3,,At risk of poverty rate (18-64) " xr:uid="{00000000-0004-0000-0000-000077000000}"/>
    <hyperlink ref="U518" r:id="rId116" location="OLE_LINK107_x0009_1,141661,141700,3,,At risk of poverty rate (18-64) " xr:uid="{00000000-0004-0000-0000-000078000000}"/>
    <hyperlink ref="U522" r:id="rId117" location="OLE_LINK110_x0009_1,143945,143970,3,,In-work poverty (by sex)_x000d_" xr:uid="{00000000-0004-0000-0000-00007B000000}"/>
    <hyperlink ref="U523" r:id="rId118" location="OLE_LINK110_x0009_1,143945,143970,3,,In-work poverty (by sex)_x000d_" xr:uid="{00000000-0004-0000-0000-00007C000000}"/>
    <hyperlink ref="U524" r:id="rId119" location="OLE_LINK110_x0009_1,143945,143970,3,,In-work poverty (by sex)_x000d_" xr:uid="{00000000-0004-0000-0000-00007D000000}"/>
    <hyperlink ref="U525" r:id="rId120" location="OLE_LINK105_x0009_1,140181,140256,3,,Impact of social transfers (othe" xr:uid="{00000000-0004-0000-0000-00007E000000}"/>
    <hyperlink ref="U526" r:id="rId121" location="OLE_LINK105_x0009_1,140181,140256,3,,Impact of social transfers (othe" xr:uid="{00000000-0004-0000-0000-00007F000000}"/>
    <hyperlink ref="U536" r:id="rId122" location="OLE_LINK59_x0009_1,105287,105454,3,,Inactivity trap for the second m" xr:uid="{00000000-0004-0000-0000-000080000000}"/>
    <hyperlink ref="U547" r:id="rId123" location="OLE_LINK30_x0009_1,77973,78018,3,,People at risk of poverty or exc" xr:uid="{00000000-0004-0000-0000-000081000000}"/>
    <hyperlink ref="U548" r:id="rId124" location="OLE_LINK111_x0009_1,144611,144664,3,,At risk of poverty rate of older" xr:uid="{00000000-0004-0000-0000-000082000000}"/>
    <hyperlink ref="U549" r:id="rId125" location="OLE_LINK111_x0009_1,144611,144664,3,,At risk of poverty rate of older" xr:uid="{00000000-0004-0000-0000-000083000000}"/>
    <hyperlink ref="U550" r:id="rId126" location="OLE_LINK111_x0009_1,144611,144664,3,,At risk of poverty rate of older" xr:uid="{00000000-0004-0000-0000-000084000000}"/>
    <hyperlink ref="H248" r:id="rId127" location="OLE_LINK53_x0009_1,99706,99879,3,,Net replacement rate after 6 mon" display="Net replacement rate after 6 months of unemployment – unemployment benefits relative to the wage previously earned (net of taxes) after a spell of unemployment (67% of AW)" xr:uid="{00000000-0004-0000-0000-000088000000}"/>
    <hyperlink ref="H249" r:id="rId128" location="OLE_LINK53_x0009_1,99706,99879,3,,Net replacement rate after 6 mon" display="Net replacement rate after 6 months of unemployment – unemployment benefits relative to the wage previously earned (net of taxes) after a spell of unemployment (67% of AW)" xr:uid="{00000000-0004-0000-0000-000089000000}"/>
    <hyperlink ref="H250" r:id="rId129" location="OLE_LINK53_x0009_1,99706,99879,3,,Net replacement rate after 6 mon" display="Net replacement rate after 6 months of unemployment – unemployment benefits relative to the wage previously earned (net of taxes) after a spell of unemployment (67% of AW)" xr:uid="{00000000-0004-0000-0000-00008A000000}"/>
    <hyperlink ref="H251" r:id="rId130" location="OLE_LINK53_x0009_1,99706,99879,3,,Net replacement rate after 6 mon" display="Net replacement rate after 6 months of unemployment – unemployment benefits relative to the wage previously earned (net of taxes) after a spell of unemployment (67% of AW)" xr:uid="{00000000-0004-0000-0000-00008B000000}"/>
    <hyperlink ref="U415" r:id="rId131" location="OLE_LINK92_x0009_1,124594,124664,3,,Completion of tertiary or equiva" xr:uid="{00000000-0004-0000-0000-00008C000000}"/>
    <hyperlink ref="U394" r:id="rId132" location="OLE_LINK95_x0009_1,125821,125844,3,,NEET (age group 15-24)_x000d_" xr:uid="{00000000-0004-0000-0000-00008D000000}"/>
    <hyperlink ref="U392" r:id="rId133" location="OLE_LINK94_x0009_1,125418,125555,3,,Share of children between 4 year" xr:uid="{00000000-0004-0000-0000-00008E000000}"/>
    <hyperlink ref="U418" r:id="rId134" location="OLE_LINK93_x0009_1,125160,125233,3,,Share of low-achieving 15-years " xr:uid="{00000000-0004-0000-0000-00008F000000}"/>
    <hyperlink ref="U417" r:id="rId135" location="OLE_LINK93_x0009_1,125160,125233,3,,Share of low-achieving 15-years " xr:uid="{00000000-0004-0000-0000-000090000000}"/>
    <hyperlink ref="H275" r:id="rId136"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1000000}"/>
    <hyperlink ref="H276" r:id="rId137"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2000000}"/>
    <hyperlink ref="U275" r:id="rId138" location="OLE_LINK64_x0009_1,108029,108251,3,,Child care – Children cared for " xr:uid="{00000000-0004-0000-0000-000093000000}"/>
    <hyperlink ref="U276" r:id="rId139" location="OLE_LINK64_x0009_1,108029,108251,3,,Child care – Children cared for " xr:uid="{00000000-0004-0000-0000-000094000000}"/>
    <hyperlink ref="U424" r:id="rId140" location="OLE_LINK84_x0009_1,119586,119712,3,,Youth education attainment level" xr:uid="{00000000-0004-0000-0000-000095000000}"/>
    <hyperlink ref="U521" r:id="rId141" location="OLE_LINK16_x0009_1,40397,40504,3,,Long-term unemployment rate (sha" xr:uid="{00000000-0004-0000-0000-000096000000}"/>
    <hyperlink ref="U446" r:id="rId142" location="OLE_LINK102_x0009_1,135485,135540,3,,People aged 0-59 living in joble" display="People aged 0-59 living in jobless households (by sex)" xr:uid="{C2F0D476-6DB7-4A16-982A-3360669FFA77}"/>
    <hyperlink ref="U447" r:id="rId143" location="OLE_LINK102_x0009_1,135485,135540,3,,People aged 0-59 living in joble" display="People aged 0-59 living in jobless households (by sex)" xr:uid="{646DE2AE-42D8-4662-B5D0-BF63F7B13BDD}"/>
    <hyperlink ref="U448" r:id="rId144" location="OLE_LINK102_x0009_1,135485,135540,3,,People aged 0-59 living in joble" display="People aged 0-59 living in jobless households (by sex)" xr:uid="{468D74DE-936F-4158-BDF9-728D05B80144}"/>
    <hyperlink ref="U495" r:id="rId145" location="OLE_LINK104_x0009_1,139419,139498,3,,Children living in a household s" display="Children living in a household suffering from severe material deprivation (4+)" xr:uid="{5B0F2A4E-8991-4C7B-9ABB-207839D2AF66}"/>
    <hyperlink ref="U496" r:id="rId146" location="OLE_LINK106_x0009_1,140987,141032,3,,Children (0-17) living in jobles" display="Children (0-17) living in jobless households" xr:uid="{FE201CA1-5B35-4D11-8197-8D68B00E27FA}"/>
    <hyperlink ref="U520" r:id="rId147" location="OLE_LINK109_x0009_1,142970,143025,3,,Adults 18-59 not students living" display="Adults 18-59 not students living in jobless households" xr:uid="{7FF7C0E3-F58D-4A30-8AA2-0533A6628ED3}"/>
    <hyperlink ref="U519" r:id="rId148" location="OLE_LINK108_x0009_1,142341,142426,3,,Adults (18-64) living in a house" display="Adults (18-64) living in a household suffering from severe material deprivation (4+)" xr:uid="{16D273B1-316C-41C4-A71E-6A5BE87DC716}"/>
    <hyperlink ref="U551" r:id="rId149" location="OLE_LINK112_x0009_1,145279,145336,3,,Severe material deprivation of o" display="Severe material deprivation of older people (65+) by sex" xr:uid="{49B259A6-EB20-4AAF-AB70-1215CAAEAA37}"/>
    <hyperlink ref="U552" r:id="rId150" location="OLE_LINK112_x0009_1,145279,145336,3,,Severe material deprivation of o" display="Severe material deprivation of older people (65+) by sex" xr:uid="{FEF14E0A-6A5B-4030-AD14-4F5BF70811C6}"/>
    <hyperlink ref="U553" r:id="rId151" location="OLE_LINK112_x0009_1,145279,145336,3,,Severe material deprivation of o" display="Severe material deprivation of older people (65+) by sex" xr:uid="{672FD499-DEAB-42DB-850B-3ABD468E0FC3}"/>
  </hyperlinks>
  <pageMargins left="0.7" right="0.7" top="0.75" bottom="0.75" header="0.3" footer="0.3"/>
  <pageSetup scale="18" fitToHeight="0" orientation="landscape" r:id="rId152"/>
  <ignoredErrors>
    <ignoredError sqref="A79:A81 D80:F80 D81:F81 H80 H81 J80:K80 J81:K81 P80:BQ80 P81:BQ81 M80 M81 C81 C80 B79:C79 B81 B80 I79:I81" calculatedColumn="1"/>
  </ignoredErrors>
  <tableParts count="1">
    <tablePart r:id="rId1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D34"/>
  <sheetViews>
    <sheetView workbookViewId="0">
      <pane xSplit="2" ySplit="2" topLeftCell="J3" activePane="bottomRight" state="frozen"/>
      <selection pane="topRight" activeCell="B1" sqref="B1"/>
      <selection pane="bottomLeft" activeCell="A3" sqref="A3"/>
      <selection pane="bottomRight" activeCell="L11" sqref="L11"/>
    </sheetView>
  </sheetViews>
  <sheetFormatPr defaultColWidth="9.28515625" defaultRowHeight="10.199999999999999" x14ac:dyDescent="0.2"/>
  <cols>
    <col min="1" max="1" width="9.28515625" style="65"/>
    <col min="2" max="2" width="37.7109375" style="65" customWidth="1"/>
    <col min="3" max="3" width="10" style="65" customWidth="1"/>
    <col min="4" max="5" width="15.28515625" style="66" customWidth="1"/>
    <col min="6" max="6" width="13.85546875" style="66" customWidth="1"/>
    <col min="7" max="7" width="22.7109375" style="66" customWidth="1"/>
    <col min="8" max="9" width="23.28515625" style="65" customWidth="1"/>
    <col min="10" max="10" width="15" style="65" customWidth="1"/>
    <col min="11" max="11" width="43" style="65" customWidth="1"/>
    <col min="12" max="19" width="19.140625" style="65" customWidth="1"/>
    <col min="20" max="20" width="5.7109375" style="65" customWidth="1"/>
    <col min="21" max="78" width="50.85546875" style="65" customWidth="1"/>
    <col min="79" max="16384" width="9.28515625" style="65"/>
  </cols>
  <sheetData>
    <row r="1" spans="1:30" s="64" customFormat="1" x14ac:dyDescent="0.2">
      <c r="B1" s="62" t="e">
        <f>#REF!</f>
        <v>#REF!</v>
      </c>
      <c r="C1" s="62" t="s">
        <v>3105</v>
      </c>
      <c r="D1" s="62" t="e">
        <f>#REF!</f>
        <v>#REF!</v>
      </c>
      <c r="E1" s="62" t="s">
        <v>0</v>
      </c>
      <c r="F1" s="62" t="s">
        <v>4</v>
      </c>
      <c r="G1" s="62" t="s">
        <v>16</v>
      </c>
      <c r="H1" s="63" t="s">
        <v>18</v>
      </c>
      <c r="I1" s="63" t="s">
        <v>19</v>
      </c>
      <c r="J1" s="63" t="s">
        <v>3106</v>
      </c>
      <c r="K1" s="63" t="s">
        <v>3107</v>
      </c>
      <c r="L1" s="64" t="s">
        <v>3108</v>
      </c>
      <c r="M1" s="64" t="s">
        <v>3109</v>
      </c>
      <c r="N1" s="64" t="s">
        <v>3110</v>
      </c>
      <c r="O1" s="64" t="s">
        <v>3111</v>
      </c>
      <c r="P1" s="64" t="s">
        <v>3112</v>
      </c>
      <c r="Q1" s="64" t="s">
        <v>3113</v>
      </c>
      <c r="R1" s="64" t="s">
        <v>3114</v>
      </c>
      <c r="S1" s="64" t="s">
        <v>3115</v>
      </c>
      <c r="T1" s="64" t="s">
        <v>3116</v>
      </c>
      <c r="U1" s="64" t="s">
        <v>3117</v>
      </c>
    </row>
    <row r="2" spans="1:30" x14ac:dyDescent="0.2">
      <c r="B2" s="65" t="e">
        <f>MATCH(B1,#REF!,0)</f>
        <v>#REF!</v>
      </c>
      <c r="D2" s="66" t="e">
        <f>MATCH(D1,#REF!,0)</f>
        <v>#REF!</v>
      </c>
      <c r="E2" s="66" t="e">
        <f>MATCH(E1,#REF!,0)</f>
        <v>#REF!</v>
      </c>
      <c r="F2" s="66" t="e">
        <f>MATCH(F1,#REF!,0)</f>
        <v>#REF!</v>
      </c>
      <c r="G2" s="66" t="e">
        <f>MATCH(G1,#REF!,0)</f>
        <v>#REF!</v>
      </c>
      <c r="H2" s="66" t="e">
        <f>MATCH(H1,#REF!,0)</f>
        <v>#REF!</v>
      </c>
      <c r="I2" s="66" t="e">
        <f>MATCH(I1,#REF!,0)</f>
        <v>#REF!</v>
      </c>
      <c r="P2" s="66" t="e">
        <f>MATCH(P1,#REF!,0)</f>
        <v>#REF!</v>
      </c>
    </row>
    <row r="3" spans="1:30" x14ac:dyDescent="0.2">
      <c r="A3" s="65">
        <f>A2+1</f>
        <v>1</v>
      </c>
      <c r="B3" s="65" t="s">
        <v>3118</v>
      </c>
      <c r="C3" s="65">
        <v>1</v>
      </c>
      <c r="D3" s="66" t="e">
        <f>VLOOKUP($B3,#REF!,D$2,FALSE)</f>
        <v>#REF!</v>
      </c>
      <c r="E3" s="66" t="e">
        <f>VLOOKUP($B3,#REF!,E$2,FALSE)</f>
        <v>#REF!</v>
      </c>
      <c r="F3" s="66" t="e">
        <f>VLOOKUP($E3,#REF!,F$2-E$2+1,FALSE)</f>
        <v>#REF!</v>
      </c>
      <c r="G3" s="66" t="e">
        <f>VLOOKUP($B3,#REF!,G$2,FALSE)</f>
        <v>#REF!</v>
      </c>
      <c r="H3" s="66" t="e">
        <f>VLOOKUP($B3,#REF!,H$2,FALSE)</f>
        <v>#REF!</v>
      </c>
      <c r="I3" s="66" t="e">
        <f>VLOOKUP($B3,#REF!,I$2,FALSE)</f>
        <v>#REF!</v>
      </c>
      <c r="J3" s="65" t="s">
        <v>3119</v>
      </c>
      <c r="K3" s="65" t="s">
        <v>3120</v>
      </c>
      <c r="L3" s="65" t="s">
        <v>3121</v>
      </c>
      <c r="M3" s="65" t="s">
        <v>3122</v>
      </c>
      <c r="N3" s="65" t="s">
        <v>3123</v>
      </c>
      <c r="O3" s="65" t="s">
        <v>3124</v>
      </c>
      <c r="P3" s="66" t="e">
        <f>VLOOKUP($B3,#REF!,P$2,FALSE)</f>
        <v>#REF!</v>
      </c>
      <c r="Q3" s="67" t="s">
        <v>3125</v>
      </c>
      <c r="R3" s="65" t="s">
        <v>3126</v>
      </c>
      <c r="S3" s="68" t="s">
        <v>3127</v>
      </c>
      <c r="T3" s="68">
        <f>COUNTA(U3:AX3)</f>
        <v>5</v>
      </c>
      <c r="U3" s="65" t="s">
        <v>3128</v>
      </c>
      <c r="V3" s="65" t="s">
        <v>3129</v>
      </c>
      <c r="W3" s="65" t="s">
        <v>3130</v>
      </c>
      <c r="X3" s="65" t="s">
        <v>3131</v>
      </c>
      <c r="Y3" s="65" t="s">
        <v>3132</v>
      </c>
    </row>
    <row r="4" spans="1:30" x14ac:dyDescent="0.2">
      <c r="A4" s="65">
        <f t="shared" ref="A4:A34" si="0">A3+1</f>
        <v>2</v>
      </c>
      <c r="B4" s="65" t="s">
        <v>3133</v>
      </c>
      <c r="C4" s="65">
        <v>1</v>
      </c>
      <c r="D4" s="66" t="e">
        <f>VLOOKUP($B4,#REF!,D$2,FALSE)</f>
        <v>#REF!</v>
      </c>
      <c r="E4" s="66" t="e">
        <f>VLOOKUP($B4,#REF!,E$2,FALSE)</f>
        <v>#REF!</v>
      </c>
      <c r="F4" s="66" t="e">
        <f>VLOOKUP($E4,#REF!,F$2-E$2+1,FALSE)</f>
        <v>#REF!</v>
      </c>
      <c r="G4" s="66" t="e">
        <f>VLOOKUP($B4,#REF!,G$2,FALSE)</f>
        <v>#REF!</v>
      </c>
      <c r="H4" s="66" t="e">
        <f>VLOOKUP($B4,#REF!,H$2,FALSE)</f>
        <v>#REF!</v>
      </c>
      <c r="I4" s="66" t="e">
        <f>VLOOKUP($B4,#REF!,I$2,FALSE)</f>
        <v>#REF!</v>
      </c>
      <c r="J4" s="65" t="s">
        <v>3134</v>
      </c>
      <c r="K4" s="65" t="s">
        <v>3135</v>
      </c>
      <c r="L4" s="65" t="s">
        <v>3136</v>
      </c>
      <c r="M4" s="65" t="s">
        <v>2907</v>
      </c>
      <c r="N4" s="65" t="s">
        <v>3123</v>
      </c>
      <c r="O4" s="65" t="s">
        <v>3124</v>
      </c>
      <c r="P4" s="66" t="e">
        <f>VLOOKUP($B4,#REF!,P$2,FALSE)</f>
        <v>#REF!</v>
      </c>
      <c r="Q4" s="67" t="s">
        <v>3125</v>
      </c>
      <c r="R4" s="65" t="str">
        <f>R3</f>
        <v>The EU headline target is aiming to raise to 75% the employment rate for women and men aged 20-64.</v>
      </c>
      <c r="S4" s="65" t="str">
        <f>S3</f>
        <v xml:space="preserve">- Current use:   
EU 2020 headline target
JAF: Overall indicator for policy area 1 (Increase labour market participation)
'- Previous use: EMCO 17.M1, SPC-OA-10 
</v>
      </c>
      <c r="T4" s="68">
        <f>COUNTA(U4:AX4)</f>
        <v>5</v>
      </c>
      <c r="U4" s="65" t="str">
        <f t="shared" ref="U4:Y4" si="1">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4" s="65" t="str">
        <f t="shared" si="1"/>
        <v xml:space="preserve">Eurostat's quality grade to this indicator is 'A'. Data is collected from reliable sources applying high standards with regard to the methodology and ensuring high comparability. </v>
      </c>
      <c r="W4" s="65" t="str">
        <f t="shared" si="1"/>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4" s="65" t="str">
        <f t="shared" si="1"/>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4" s="65" t="str">
        <f t="shared" si="1"/>
        <v>Annual EU-LFS data encompass the four reference quarters in the year. Before early 2000s the EU-LFS was conducted annually in spring. The changeover from an annual survey to a continuous, quarterly survey took place between 1998 and 2004, depending on the Member State.</v>
      </c>
    </row>
    <row r="5" spans="1:30" x14ac:dyDescent="0.2">
      <c r="A5" s="65">
        <f t="shared" si="0"/>
        <v>3</v>
      </c>
      <c r="B5" s="65" t="s">
        <v>3137</v>
      </c>
      <c r="C5" s="65">
        <v>1</v>
      </c>
      <c r="D5" s="66" t="e">
        <f>VLOOKUP($B5,#REF!,D$2,FALSE)</f>
        <v>#REF!</v>
      </c>
      <c r="E5" s="66" t="e">
        <f>VLOOKUP($B5,#REF!,E$2,FALSE)</f>
        <v>#REF!</v>
      </c>
      <c r="F5" s="66" t="e">
        <f>VLOOKUP($E5,#REF!,F$2-E$2+1,FALSE)</f>
        <v>#REF!</v>
      </c>
      <c r="G5" s="66" t="e">
        <f>VLOOKUP($B5,#REF!,G$2,FALSE)</f>
        <v>#REF!</v>
      </c>
      <c r="H5" s="66" t="e">
        <f>VLOOKUP($B5,#REF!,H$2,FALSE)</f>
        <v>#REF!</v>
      </c>
      <c r="I5" s="66" t="e">
        <f>VLOOKUP($B5,#REF!,I$2,FALSE)</f>
        <v>#REF!</v>
      </c>
      <c r="J5" s="65" t="s">
        <v>3134</v>
      </c>
      <c r="K5" s="65" t="s">
        <v>3138</v>
      </c>
      <c r="L5" s="65" t="s">
        <v>3139</v>
      </c>
      <c r="M5" s="65" t="s">
        <v>2907</v>
      </c>
      <c r="N5" s="65" t="s">
        <v>3123</v>
      </c>
      <c r="O5" s="65" t="s">
        <v>3124</v>
      </c>
      <c r="P5" s="66" t="e">
        <f>VLOOKUP($B5,#REF!,P$2,FALSE)</f>
        <v>#REF!</v>
      </c>
      <c r="Q5" s="67" t="s">
        <v>3125</v>
      </c>
      <c r="R5" s="65" t="str">
        <f>R3</f>
        <v>The EU headline target is aiming to raise to 75% the employment rate for women and men aged 20-64.</v>
      </c>
      <c r="S5" s="65" t="str">
        <f>S3</f>
        <v xml:space="preserve">- Current use:   
EU 2020 headline target
JAF: Overall indicator for policy area 1 (Increase labour market participation)
'- Previous use: EMCO 17.M1, SPC-OA-10 
</v>
      </c>
      <c r="T5" s="68">
        <f>COUNTA(U5:AX5)</f>
        <v>5</v>
      </c>
      <c r="U5" s="65" t="str">
        <f t="shared" ref="U5:Y5" si="2">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5" s="65" t="str">
        <f t="shared" si="2"/>
        <v xml:space="preserve">Eurostat's quality grade to this indicator is 'A'. Data is collected from reliable sources applying high standards with regard to the methodology and ensuring high comparability. </v>
      </c>
      <c r="W5" s="65" t="str">
        <f t="shared" si="2"/>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5" s="65" t="str">
        <f t="shared" si="2"/>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5" s="65" t="str">
        <f t="shared" si="2"/>
        <v>Annual EU-LFS data encompass the four reference quarters in the year. Before early 2000s the EU-LFS was conducted annually in spring. The changeover from an annual survey to a continuous, quarterly survey took place between 1998 and 2004, depending on the Member State.</v>
      </c>
    </row>
    <row r="6" spans="1:30" x14ac:dyDescent="0.2">
      <c r="A6" s="65">
        <f t="shared" si="0"/>
        <v>4</v>
      </c>
      <c r="B6" s="65" t="s">
        <v>3140</v>
      </c>
      <c r="C6" s="65">
        <v>1</v>
      </c>
      <c r="D6" s="66" t="e">
        <f>VLOOKUP($B6,#REF!,D$2,FALSE)</f>
        <v>#REF!</v>
      </c>
      <c r="E6" s="66" t="e">
        <f>VLOOKUP($B6,#REF!,E$2,FALSE)</f>
        <v>#REF!</v>
      </c>
      <c r="F6" s="66" t="e">
        <f>VLOOKUP($E6,#REF!,F$2-E$2+1,FALSE)</f>
        <v>#REF!</v>
      </c>
      <c r="G6" s="66" t="e">
        <f>VLOOKUP($B6,#REF!,G$2,FALSE)</f>
        <v>#REF!</v>
      </c>
      <c r="H6" s="66" t="e">
        <f>VLOOKUP($B6,#REF!,H$2,FALSE)</f>
        <v>#REF!</v>
      </c>
      <c r="I6" s="66" t="e">
        <f>VLOOKUP($B6,#REF!,I$2,FALSE)</f>
        <v>#REF!</v>
      </c>
      <c r="J6" s="65" t="s">
        <v>3134</v>
      </c>
      <c r="K6" s="65" t="s">
        <v>3141</v>
      </c>
      <c r="L6" s="65" t="s">
        <v>3142</v>
      </c>
      <c r="M6" s="65" t="s">
        <v>2907</v>
      </c>
      <c r="N6" s="65" t="s">
        <v>3123</v>
      </c>
      <c r="O6" s="65" t="s">
        <v>3124</v>
      </c>
      <c r="P6" s="66" t="e">
        <f>VLOOKUP($B6,#REF!,P$2,FALSE)</f>
        <v>#REF!</v>
      </c>
      <c r="Q6" s="67" t="s">
        <v>3125</v>
      </c>
      <c r="R6" s="65" t="s">
        <v>3143</v>
      </c>
      <c r="S6" s="65" t="s">
        <v>3144</v>
      </c>
      <c r="T6" s="68">
        <f>COUNTA(U6:AX6)</f>
        <v>4</v>
      </c>
      <c r="U6" s="65" t="s">
        <v>3145</v>
      </c>
      <c r="V6" s="65" t="s">
        <v>3130</v>
      </c>
      <c r="W6" s="65" t="s">
        <v>3131</v>
      </c>
      <c r="X6" s="65" t="s">
        <v>3132</v>
      </c>
      <c r="Y6" s="70"/>
    </row>
    <row r="7" spans="1:30" x14ac:dyDescent="0.2">
      <c r="A7" s="65">
        <f>A6+1</f>
        <v>5</v>
      </c>
      <c r="B7" s="65" t="s">
        <v>3146</v>
      </c>
      <c r="C7" s="65">
        <v>1</v>
      </c>
      <c r="D7" s="66" t="e">
        <f>VLOOKUP($B7,#REF!,D$2,FALSE)</f>
        <v>#REF!</v>
      </c>
      <c r="E7" s="66" t="e">
        <f>VLOOKUP($B7,#REF!,E$2,FALSE)</f>
        <v>#REF!</v>
      </c>
      <c r="F7" s="66" t="e">
        <f>VLOOKUP($E7,#REF!,F$2-E$2+1,FALSE)</f>
        <v>#REF!</v>
      </c>
      <c r="G7" s="66" t="e">
        <f>VLOOKUP($B7,#REF!,G$2,FALSE)</f>
        <v>#REF!</v>
      </c>
      <c r="H7" s="66" t="e">
        <f>VLOOKUP($B7,#REF!,H$2,FALSE)</f>
        <v>#REF!</v>
      </c>
      <c r="I7" s="66" t="e">
        <f>VLOOKUP($B7,#REF!,I$2,FALSE)</f>
        <v>#REF!</v>
      </c>
      <c r="J7" s="65" t="s">
        <v>3134</v>
      </c>
      <c r="K7" s="65" t="s">
        <v>3147</v>
      </c>
      <c r="L7" s="65" t="s">
        <v>3148</v>
      </c>
      <c r="M7" s="65" t="s">
        <v>2907</v>
      </c>
      <c r="N7" s="65" t="s">
        <v>3123</v>
      </c>
      <c r="O7" s="65" t="s">
        <v>3124</v>
      </c>
      <c r="P7" s="66" t="e">
        <f>VLOOKUP($B7,#REF!,P$2,FALSE)</f>
        <v>#REF!</v>
      </c>
      <c r="Q7" s="67" t="s">
        <v>3125</v>
      </c>
      <c r="R7" s="65" t="s">
        <v>3126</v>
      </c>
      <c r="S7" s="69" t="s">
        <v>2907</v>
      </c>
      <c r="T7" s="69"/>
      <c r="U7" s="65" t="s">
        <v>2907</v>
      </c>
      <c r="Y7" s="70"/>
    </row>
    <row r="8" spans="1:30" x14ac:dyDescent="0.2">
      <c r="A8" s="65">
        <f t="shared" si="0"/>
        <v>6</v>
      </c>
      <c r="B8" s="65" t="s">
        <v>3149</v>
      </c>
      <c r="C8" s="65">
        <v>1</v>
      </c>
      <c r="D8" s="66" t="e">
        <f>VLOOKUP($B8,#REF!,D$2,FALSE)</f>
        <v>#REF!</v>
      </c>
      <c r="E8" s="66" t="e">
        <f>VLOOKUP($B8,#REF!,E$2,FALSE)</f>
        <v>#REF!</v>
      </c>
      <c r="F8" s="66" t="e">
        <f>VLOOKUP($E8,#REF!,F$2-E$2+1,FALSE)</f>
        <v>#REF!</v>
      </c>
      <c r="G8" s="66" t="e">
        <f>VLOOKUP($B8,#REF!,G$2,FALSE)</f>
        <v>#REF!</v>
      </c>
      <c r="H8" s="66" t="e">
        <f>VLOOKUP($B8,#REF!,H$2,FALSE)</f>
        <v>#REF!</v>
      </c>
      <c r="I8" s="66" t="e">
        <f>VLOOKUP($B8,#REF!,I$2,FALSE)</f>
        <v>#REF!</v>
      </c>
      <c r="J8" s="65" t="s">
        <v>3134</v>
      </c>
      <c r="K8" s="65" t="s">
        <v>3150</v>
      </c>
      <c r="L8" s="65" t="s">
        <v>3151</v>
      </c>
      <c r="M8" s="65" t="s">
        <v>2907</v>
      </c>
      <c r="N8" s="65" t="s">
        <v>3152</v>
      </c>
      <c r="O8" s="65" t="s">
        <v>3124</v>
      </c>
      <c r="P8" s="66" t="e">
        <f>VLOOKUP($B8,#REF!,P$2,FALSE)</f>
        <v>#REF!</v>
      </c>
      <c r="Q8" s="67" t="s">
        <v>3125</v>
      </c>
      <c r="R8" s="65" t="s">
        <v>3126</v>
      </c>
      <c r="S8" s="69" t="s">
        <v>2907</v>
      </c>
      <c r="T8" s="70"/>
      <c r="U8" s="65" t="s">
        <v>2907</v>
      </c>
      <c r="Y8" s="70"/>
    </row>
    <row r="9" spans="1:30" x14ac:dyDescent="0.2">
      <c r="A9" s="65">
        <f t="shared" si="0"/>
        <v>7</v>
      </c>
      <c r="B9" s="65" t="s">
        <v>3153</v>
      </c>
      <c r="C9" s="65">
        <v>1</v>
      </c>
      <c r="D9" s="66" t="e">
        <f>VLOOKUP($B9,#REF!,D$2,FALSE)</f>
        <v>#REF!</v>
      </c>
      <c r="E9" s="66" t="e">
        <f>VLOOKUP($B9,#REF!,E$2,FALSE)</f>
        <v>#REF!</v>
      </c>
      <c r="F9" s="66" t="e">
        <f>VLOOKUP($E9,#REF!,F$2-E$2+1,FALSE)</f>
        <v>#REF!</v>
      </c>
      <c r="G9" s="66" t="e">
        <f>VLOOKUP($B9,#REF!,G$2,FALSE)</f>
        <v>#REF!</v>
      </c>
      <c r="H9" s="66" t="e">
        <f>VLOOKUP($B9,#REF!,H$2,FALSE)</f>
        <v>#REF!</v>
      </c>
      <c r="I9" s="66" t="e">
        <f>VLOOKUP($B9,#REF!,I$2,FALSE)</f>
        <v>#REF!</v>
      </c>
      <c r="J9" s="65" t="s">
        <v>3134</v>
      </c>
      <c r="K9" s="65" t="s">
        <v>3154</v>
      </c>
      <c r="L9" s="65" t="s">
        <v>3155</v>
      </c>
      <c r="M9" s="65" t="s">
        <v>3156</v>
      </c>
      <c r="N9" s="65" t="s">
        <v>3152</v>
      </c>
      <c r="O9" s="65" t="s">
        <v>3157</v>
      </c>
      <c r="P9" s="66" t="e">
        <f>VLOOKUP($B9,#REF!,P$2,FALSE)</f>
        <v>#REF!</v>
      </c>
      <c r="Q9" s="67" t="s">
        <v>3125</v>
      </c>
      <c r="R9" s="65" t="s">
        <v>3158</v>
      </c>
      <c r="S9" s="65" t="s">
        <v>3144</v>
      </c>
      <c r="T9" s="68">
        <f>COUNTA(U9:AX9)</f>
        <v>8</v>
      </c>
      <c r="U9" s="65" t="s">
        <v>3130</v>
      </c>
      <c r="V9" s="65" t="s">
        <v>3131</v>
      </c>
      <c r="W9" s="65" t="s">
        <v>3159</v>
      </c>
      <c r="X9" s="65" t="s">
        <v>3160</v>
      </c>
      <c r="Y9" s="70" t="s">
        <v>3161</v>
      </c>
      <c r="Z9" s="65" t="s">
        <v>3162</v>
      </c>
      <c r="AA9" s="65" t="s">
        <v>3163</v>
      </c>
      <c r="AB9" s="65" t="s">
        <v>3164</v>
      </c>
    </row>
    <row r="10" spans="1:30" ht="193.8" x14ac:dyDescent="0.2">
      <c r="A10" s="65">
        <f t="shared" si="0"/>
        <v>8</v>
      </c>
      <c r="B10" s="6" t="s">
        <v>3165</v>
      </c>
      <c r="C10" s="65">
        <v>1</v>
      </c>
      <c r="D10" s="66" t="e">
        <f>VLOOKUP($B10,#REF!,D$2,FALSE)</f>
        <v>#REF!</v>
      </c>
      <c r="E10" s="66" t="e">
        <f>VLOOKUP($B10,#REF!,E$2,FALSE)</f>
        <v>#REF!</v>
      </c>
      <c r="F10" s="66" t="e">
        <f>VLOOKUP($E10,#REF!,F$2-E$2+1,FALSE)</f>
        <v>#REF!</v>
      </c>
      <c r="G10" s="66" t="e">
        <f>VLOOKUP($B10,#REF!,G$2,FALSE)</f>
        <v>#REF!</v>
      </c>
      <c r="H10" s="66" t="e">
        <f>VLOOKUP($B10,#REF!,H$2,FALSE)</f>
        <v>#REF!</v>
      </c>
      <c r="I10" s="66" t="e">
        <f>VLOOKUP($B10,#REF!,I$2,FALSE)</f>
        <v>#REF!</v>
      </c>
      <c r="J10" s="65" t="s">
        <v>3119</v>
      </c>
      <c r="K10" s="65" t="s">
        <v>3166</v>
      </c>
      <c r="L10" s="71" t="s">
        <v>3167</v>
      </c>
      <c r="M10" s="65" t="s">
        <v>3168</v>
      </c>
      <c r="N10" s="65" t="s">
        <v>3152</v>
      </c>
      <c r="O10" s="65" t="s">
        <v>3169</v>
      </c>
      <c r="P10" s="66" t="e">
        <f>VLOOKUP($B10,#REF!,P$2,FALSE)</f>
        <v>#REF!</v>
      </c>
      <c r="Q10" s="67" t="s">
        <v>3125</v>
      </c>
      <c r="R10" s="65" t="s">
        <v>3170</v>
      </c>
      <c r="S10" s="68" t="s">
        <v>3171</v>
      </c>
      <c r="T10" s="68">
        <f>COUNTA(U10:AX10)</f>
        <v>10</v>
      </c>
      <c r="U10" s="65" t="s">
        <v>3172</v>
      </c>
      <c r="V10" s="65" t="s">
        <v>3173</v>
      </c>
      <c r="W10" s="65" t="s">
        <v>3174</v>
      </c>
      <c r="X10" s="68" t="s">
        <v>3175</v>
      </c>
      <c r="Y10" s="65" t="s">
        <v>3176</v>
      </c>
      <c r="Z10" s="65" t="s">
        <v>3130</v>
      </c>
      <c r="AA10" s="65" t="s">
        <v>3177</v>
      </c>
      <c r="AB10" s="65" t="s">
        <v>3178</v>
      </c>
      <c r="AC10" s="65" t="s">
        <v>3131</v>
      </c>
      <c r="AD10" s="65" t="s">
        <v>3179</v>
      </c>
    </row>
    <row r="11" spans="1:30" ht="183.6" x14ac:dyDescent="0.2">
      <c r="A11" s="65">
        <f t="shared" si="0"/>
        <v>9</v>
      </c>
      <c r="B11" s="6" t="s">
        <v>3180</v>
      </c>
      <c r="C11" s="65">
        <v>1</v>
      </c>
      <c r="D11" s="66" t="e">
        <f>VLOOKUP($B11,#REF!,D$2,FALSE)</f>
        <v>#REF!</v>
      </c>
      <c r="E11" s="66" t="e">
        <f>VLOOKUP($B11,#REF!,E$2,FALSE)</f>
        <v>#REF!</v>
      </c>
      <c r="F11" s="66" t="e">
        <f>VLOOKUP($E11,#REF!,F$2-E$2+1,FALSE)</f>
        <v>#REF!</v>
      </c>
      <c r="G11" s="66" t="e">
        <f>VLOOKUP($B11,#REF!,G$2,FALSE)</f>
        <v>#REF!</v>
      </c>
      <c r="H11" s="66" t="e">
        <f>VLOOKUP($B11,#REF!,H$2,FALSE)</f>
        <v>#REF!</v>
      </c>
      <c r="I11" s="66" t="e">
        <f>VLOOKUP($B11,#REF!,I$2,FALSE)</f>
        <v>#REF!</v>
      </c>
      <c r="J11" s="65" t="s">
        <v>3134</v>
      </c>
      <c r="K11" s="65" t="s">
        <v>3181</v>
      </c>
      <c r="L11" s="71" t="s">
        <v>3182</v>
      </c>
      <c r="M11" s="65" t="s">
        <v>2907</v>
      </c>
      <c r="N11" s="65" t="s">
        <v>3152</v>
      </c>
      <c r="O11" s="65" t="s">
        <v>3169</v>
      </c>
      <c r="P11" s="66" t="e">
        <f>VLOOKUP($B11,#REF!,P$2,FALSE)</f>
        <v>#REF!</v>
      </c>
      <c r="Q11" s="67" t="s">
        <v>3125</v>
      </c>
      <c r="R11"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1" s="65" t="str">
        <f>S10</f>
        <v>- Current use:   
JAF: Overall indicator for policy area 1 (Increase labour market participation)</v>
      </c>
      <c r="T11" s="68">
        <f t="shared" ref="T11:T12" si="3">COUNTA(U11:AX11)</f>
        <v>10</v>
      </c>
      <c r="U11" s="65" t="str">
        <f>U10</f>
        <v>Youth neither in employment nor education and training (NEET) is an indicator on youth who are disengaged from both work and education and could there for be considered to be at risk labour market and social exclusion.</v>
      </c>
      <c r="V11" s="65" t="str">
        <f t="shared" ref="V11:AD11" si="4">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1" s="65" t="str">
        <f t="shared" si="4"/>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1" s="65" t="str">
        <f t="shared" si="4"/>
        <v xml:space="preserve">NEET' refers to persons fulfilling the following two conditions: 
- They are not employed (i.e. they are either unemployed or inactive)
- They did not received any education or training (formal or non-formal) in the four weeks preceding the survey 
</v>
      </c>
      <c r="Y11" s="65" t="str">
        <f t="shared" si="4"/>
        <v xml:space="preserve">The number of these people is divided by the total population of the same age group (excluding those, who have not answered to the question 'participation to education and training'). </v>
      </c>
      <c r="Z11" s="65" t="str">
        <f t="shared" si="4"/>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1" s="65" t="str">
        <f t="shared" si="4"/>
        <v>Unemployed persons are those who
- were without work during the reference week and
- were currently available for work and 
- were either actively seeking work in the past four weeks or had already found a job to start within the next three months.</v>
      </c>
      <c r="AB11" s="65" t="str">
        <f t="shared" si="4"/>
        <v>Inactive persons are those who neither classified as employed nor as unemployed.</v>
      </c>
      <c r="AC11" s="65" t="str">
        <f t="shared" si="4"/>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1" s="65" t="str">
        <f t="shared" si="4"/>
        <v>The results are not totally representative in some Member States due to a small sample sizes. 
The populations are rather small in certain countries and cases. The group of NEET is small, so the sample is not big enough to capture them correctly.</v>
      </c>
    </row>
    <row r="12" spans="1:30" ht="193.8" x14ac:dyDescent="0.2">
      <c r="A12" s="65">
        <f t="shared" si="0"/>
        <v>10</v>
      </c>
      <c r="B12" s="6" t="s">
        <v>3183</v>
      </c>
      <c r="C12" s="65">
        <v>1</v>
      </c>
      <c r="D12" s="66" t="e">
        <f>VLOOKUP($B12,#REF!,D$2,FALSE)</f>
        <v>#REF!</v>
      </c>
      <c r="E12" s="66" t="e">
        <f>VLOOKUP($B12,#REF!,E$2,FALSE)</f>
        <v>#REF!</v>
      </c>
      <c r="F12" s="66" t="e">
        <f>VLOOKUP($E12,#REF!,F$2-E$2+1,FALSE)</f>
        <v>#REF!</v>
      </c>
      <c r="G12" s="66" t="e">
        <f>VLOOKUP($B12,#REF!,G$2,FALSE)</f>
        <v>#REF!</v>
      </c>
      <c r="H12" s="66" t="e">
        <f>VLOOKUP($B12,#REF!,H$2,FALSE)</f>
        <v>#REF!</v>
      </c>
      <c r="I12" s="66" t="e">
        <f>VLOOKUP($B12,#REF!,I$2,FALSE)</f>
        <v>#REF!</v>
      </c>
      <c r="J12" s="65" t="s">
        <v>3134</v>
      </c>
      <c r="K12" s="65" t="s">
        <v>3184</v>
      </c>
      <c r="L12" s="71" t="s">
        <v>3185</v>
      </c>
      <c r="M12" s="65" t="s">
        <v>2907</v>
      </c>
      <c r="N12" s="65" t="s">
        <v>3152</v>
      </c>
      <c r="O12" s="65" t="s">
        <v>3169</v>
      </c>
      <c r="P12" s="66" t="e">
        <f>VLOOKUP($B12,#REF!,P$2,FALSE)</f>
        <v>#REF!</v>
      </c>
      <c r="Q12" s="67" t="s">
        <v>3125</v>
      </c>
      <c r="R12"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2" s="65" t="str">
        <f>S10</f>
        <v>- Current use:   
JAF: Overall indicator for policy area 1 (Increase labour market participation)</v>
      </c>
      <c r="T12" s="68">
        <f t="shared" si="3"/>
        <v>10</v>
      </c>
      <c r="U12" s="65" t="str">
        <f>U10</f>
        <v>Youth neither in employment nor education and training (NEET) is an indicator on youth who are disengaged from both work and education and could there for be considered to be at risk labour market and social exclusion.</v>
      </c>
      <c r="V12" s="65" t="str">
        <f t="shared" ref="V12:AD12" si="5">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2" s="65" t="str">
        <f t="shared" si="5"/>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2" s="65" t="str">
        <f t="shared" si="5"/>
        <v xml:space="preserve">NEET' refers to persons fulfilling the following two conditions: 
- They are not employed (i.e. they are either unemployed or inactive)
- They did not received any education or training (formal or non-formal) in the four weeks preceding the survey 
</v>
      </c>
      <c r="Y12" s="65" t="str">
        <f t="shared" si="5"/>
        <v xml:space="preserve">The number of these people is divided by the total population of the same age group (excluding those, who have not answered to the question 'participation to education and training'). </v>
      </c>
      <c r="Z12" s="65" t="str">
        <f t="shared" si="5"/>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2" s="65" t="str">
        <f t="shared" si="5"/>
        <v>Unemployed persons are those who
- were without work during the reference week and
- were currently available for work and 
- were either actively seeking work in the past four weeks or had already found a job to start within the next three months.</v>
      </c>
      <c r="AB12" s="65" t="str">
        <f t="shared" si="5"/>
        <v>Inactive persons are those who neither classified as employed nor as unemployed.</v>
      </c>
      <c r="AC12" s="65" t="str">
        <f t="shared" si="5"/>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2" s="65" t="str">
        <f t="shared" si="5"/>
        <v>The results are not totally representative in some Member States due to a small sample sizes. 
The populations are rather small in certain countries and cases. The group of NEET is small, so the sample is not big enough to capture them correctly.</v>
      </c>
    </row>
    <row r="13" spans="1:30" x14ac:dyDescent="0.2">
      <c r="A13" s="65">
        <f t="shared" si="0"/>
        <v>11</v>
      </c>
      <c r="B13" s="6" t="s">
        <v>3186</v>
      </c>
      <c r="C13" s="65">
        <v>1</v>
      </c>
      <c r="D13" s="66" t="e">
        <f>VLOOKUP($B13,#REF!,D$2,FALSE)</f>
        <v>#REF!</v>
      </c>
      <c r="E13" s="66" t="e">
        <f>VLOOKUP($B13,#REF!,E$2,FALSE)</f>
        <v>#REF!</v>
      </c>
      <c r="F13" s="66" t="e">
        <f>VLOOKUP($E13,#REF!,F$2-E$2+1,FALSE)</f>
        <v>#REF!</v>
      </c>
      <c r="G13" s="66" t="e">
        <f>VLOOKUP($B13,#REF!,G$2,FALSE)</f>
        <v>#REF!</v>
      </c>
      <c r="H13" s="66" t="e">
        <f>VLOOKUP($B13,#REF!,H$2,FALSE)</f>
        <v>#REF!</v>
      </c>
      <c r="I13" s="66" t="e">
        <f>VLOOKUP($B13,#REF!,I$2,FALSE)</f>
        <v>#REF!</v>
      </c>
      <c r="J13" s="65" t="s">
        <v>3134</v>
      </c>
      <c r="K13" s="65" t="s">
        <v>406</v>
      </c>
      <c r="L13" s="65" t="s">
        <v>3187</v>
      </c>
      <c r="M13" s="65" t="s">
        <v>3156</v>
      </c>
      <c r="N13" s="65" t="s">
        <v>3123</v>
      </c>
      <c r="O13" s="65" t="s">
        <v>2907</v>
      </c>
      <c r="P13" s="66" t="e">
        <f>VLOOKUP($B13,#REF!,P$2,FALSE)</f>
        <v>#REF!</v>
      </c>
      <c r="Q13" s="65" t="s">
        <v>2907</v>
      </c>
      <c r="R13" s="65" t="s">
        <v>2907</v>
      </c>
      <c r="S13" s="65" t="s">
        <v>2907</v>
      </c>
      <c r="U13" s="65" t="s">
        <v>2907</v>
      </c>
    </row>
    <row r="14" spans="1:30" x14ac:dyDescent="0.2">
      <c r="A14" s="65">
        <f t="shared" si="0"/>
        <v>12</v>
      </c>
      <c r="B14" s="6" t="s">
        <v>3188</v>
      </c>
      <c r="C14" s="65">
        <v>1</v>
      </c>
      <c r="D14" s="66" t="e">
        <f>VLOOKUP($B14,#REF!,D$2,FALSE)</f>
        <v>#REF!</v>
      </c>
      <c r="E14" s="66" t="e">
        <f>VLOOKUP($B14,#REF!,E$2,FALSE)</f>
        <v>#REF!</v>
      </c>
      <c r="F14" s="66" t="e">
        <f>VLOOKUP($E14,#REF!,F$2-E$2+1,FALSE)</f>
        <v>#REF!</v>
      </c>
      <c r="G14" s="66" t="e">
        <f>VLOOKUP($B14,#REF!,G$2,FALSE)</f>
        <v>#REF!</v>
      </c>
      <c r="H14" s="66" t="e">
        <f>VLOOKUP($B14,#REF!,H$2,FALSE)</f>
        <v>#REF!</v>
      </c>
      <c r="I14" s="66" t="e">
        <f>VLOOKUP($B14,#REF!,I$2,FALSE)</f>
        <v>#REF!</v>
      </c>
      <c r="J14" s="65" t="s">
        <v>3134</v>
      </c>
      <c r="K14" s="65" t="s">
        <v>410</v>
      </c>
      <c r="L14" s="65" t="s">
        <v>3189</v>
      </c>
      <c r="M14" s="65" t="s">
        <v>3156</v>
      </c>
      <c r="N14" s="65" t="s">
        <v>3152</v>
      </c>
      <c r="O14" s="65" t="s">
        <v>2907</v>
      </c>
      <c r="P14" s="66" t="e">
        <f>VLOOKUP($B14,#REF!,P$2,FALSE)</f>
        <v>#REF!</v>
      </c>
      <c r="Q14" s="65" t="s">
        <v>2907</v>
      </c>
      <c r="R14" s="65" t="s">
        <v>2907</v>
      </c>
      <c r="S14" s="65" t="s">
        <v>2907</v>
      </c>
      <c r="U14" s="65" t="s">
        <v>2907</v>
      </c>
    </row>
    <row r="15" spans="1:30" x14ac:dyDescent="0.2">
      <c r="A15" s="65">
        <f t="shared" si="0"/>
        <v>13</v>
      </c>
      <c r="B15" s="6" t="s">
        <v>3190</v>
      </c>
      <c r="C15" s="65">
        <v>1</v>
      </c>
      <c r="D15" s="66" t="e">
        <f>VLOOKUP($B15,#REF!,D$2,FALSE)</f>
        <v>#REF!</v>
      </c>
      <c r="E15" s="66" t="e">
        <f>VLOOKUP($B15,#REF!,E$2,FALSE)</f>
        <v>#REF!</v>
      </c>
      <c r="F15" s="66" t="e">
        <f>VLOOKUP($E15,#REF!,F$2-E$2+1,FALSE)</f>
        <v>#REF!</v>
      </c>
      <c r="G15" s="66" t="e">
        <f>VLOOKUP($B15,#REF!,G$2,FALSE)</f>
        <v>#REF!</v>
      </c>
      <c r="H15" s="66" t="e">
        <f>VLOOKUP($B15,#REF!,H$2,FALSE)</f>
        <v>#REF!</v>
      </c>
      <c r="I15" s="66" t="e">
        <f>VLOOKUP($B15,#REF!,I$2,FALSE)</f>
        <v>#REF!</v>
      </c>
      <c r="J15" s="65" t="s">
        <v>3134</v>
      </c>
      <c r="K15" s="65" t="s">
        <v>416</v>
      </c>
      <c r="M15" s="65" t="s">
        <v>3156</v>
      </c>
      <c r="N15" s="65" t="s">
        <v>3152</v>
      </c>
      <c r="O15" s="65" t="s">
        <v>2907</v>
      </c>
      <c r="P15" s="66" t="e">
        <f>VLOOKUP($B15,#REF!,P$2,FALSE)</f>
        <v>#REF!</v>
      </c>
      <c r="Q15" s="65" t="s">
        <v>2907</v>
      </c>
      <c r="R15" s="65" t="s">
        <v>2907</v>
      </c>
      <c r="S15" s="65" t="s">
        <v>2907</v>
      </c>
      <c r="U15" s="65" t="s">
        <v>2907</v>
      </c>
    </row>
    <row r="16" spans="1:30" x14ac:dyDescent="0.2">
      <c r="A16" s="65">
        <f t="shared" si="0"/>
        <v>14</v>
      </c>
      <c r="B16" s="6" t="s">
        <v>3191</v>
      </c>
      <c r="C16" s="65">
        <v>1</v>
      </c>
      <c r="D16" s="66" t="e">
        <f>VLOOKUP($B16,#REF!,D$2,FALSE)</f>
        <v>#REF!</v>
      </c>
      <c r="E16" s="66" t="e">
        <f>VLOOKUP($B16,#REF!,E$2,FALSE)</f>
        <v>#REF!</v>
      </c>
      <c r="F16" s="66" t="e">
        <f>VLOOKUP($E16,#REF!,F$2-E$2+1,FALSE)</f>
        <v>#REF!</v>
      </c>
      <c r="G16" s="66" t="e">
        <f>VLOOKUP($B16,#REF!,G$2,FALSE)</f>
        <v>#REF!</v>
      </c>
      <c r="H16" s="66" t="e">
        <f>VLOOKUP($B16,#REF!,H$2,FALSE)</f>
        <v>#REF!</v>
      </c>
      <c r="I16" s="66" t="e">
        <f>VLOOKUP($B16,#REF!,I$2,FALSE)</f>
        <v>#REF!</v>
      </c>
      <c r="J16" s="65" t="s">
        <v>3134</v>
      </c>
      <c r="K16" s="65" t="s">
        <v>424</v>
      </c>
      <c r="L16" s="65" t="s">
        <v>3192</v>
      </c>
      <c r="M16" s="65" t="s">
        <v>3156</v>
      </c>
      <c r="N16" s="65" t="s">
        <v>3152</v>
      </c>
      <c r="O16" s="65" t="s">
        <v>3169</v>
      </c>
      <c r="P16" s="66" t="e">
        <f>VLOOKUP($B16,#REF!,P$2,FALSE)</f>
        <v>#REF!</v>
      </c>
      <c r="Q16" s="65" t="s">
        <v>2907</v>
      </c>
      <c r="R16" s="65" t="s">
        <v>2907</v>
      </c>
      <c r="S16" s="65" t="s">
        <v>2907</v>
      </c>
      <c r="U16" s="65" t="s">
        <v>2907</v>
      </c>
    </row>
    <row r="17" spans="1:25" x14ac:dyDescent="0.2">
      <c r="A17" s="65">
        <f t="shared" si="0"/>
        <v>15</v>
      </c>
      <c r="B17" s="6" t="s">
        <v>3193</v>
      </c>
      <c r="C17" s="65">
        <v>1</v>
      </c>
      <c r="D17" s="66" t="e">
        <f>VLOOKUP($B17,#REF!,D$2,FALSE)</f>
        <v>#REF!</v>
      </c>
      <c r="E17" s="66" t="e">
        <f>VLOOKUP($B17,#REF!,E$2,FALSE)</f>
        <v>#REF!</v>
      </c>
      <c r="F17" s="66" t="e">
        <f>VLOOKUP($E17,#REF!,F$2-E$2+1,FALSE)</f>
        <v>#REF!</v>
      </c>
      <c r="G17" s="66" t="e">
        <f>VLOOKUP($B17,#REF!,G$2,FALSE)</f>
        <v>#REF!</v>
      </c>
      <c r="H17" s="66" t="e">
        <f>VLOOKUP($B17,#REF!,H$2,FALSE)</f>
        <v>#REF!</v>
      </c>
      <c r="I17" s="66" t="e">
        <f>VLOOKUP($B17,#REF!,I$2,FALSE)</f>
        <v>#REF!</v>
      </c>
      <c r="J17" s="65" t="s">
        <v>3134</v>
      </c>
      <c r="K17" s="65" t="s">
        <v>428</v>
      </c>
      <c r="L17" s="65" t="s">
        <v>3194</v>
      </c>
      <c r="M17" s="65" t="s">
        <v>3156</v>
      </c>
      <c r="N17" s="65" t="s">
        <v>3152</v>
      </c>
      <c r="O17" s="65" t="s">
        <v>3169</v>
      </c>
      <c r="P17" s="66" t="e">
        <f>VLOOKUP($B17,#REF!,P$2,FALSE)</f>
        <v>#REF!</v>
      </c>
      <c r="Q17" s="65" t="s">
        <v>2907</v>
      </c>
      <c r="R17" s="65" t="s">
        <v>2907</v>
      </c>
      <c r="S17" s="65" t="s">
        <v>2907</v>
      </c>
      <c r="U17" s="65" t="s">
        <v>2907</v>
      </c>
    </row>
    <row r="18" spans="1:25" x14ac:dyDescent="0.2">
      <c r="A18" s="65">
        <f t="shared" si="0"/>
        <v>16</v>
      </c>
      <c r="B18" s="6" t="s">
        <v>3140</v>
      </c>
      <c r="C18" s="65">
        <v>2</v>
      </c>
      <c r="D18" s="66" t="e">
        <f>VLOOKUP($B18,#REF!,D$2,FALSE)</f>
        <v>#REF!</v>
      </c>
      <c r="E18" s="66" t="e">
        <f>VLOOKUP($B18,#REF!,E$2,FALSE)</f>
        <v>#REF!</v>
      </c>
      <c r="F18" s="66" t="e">
        <f>VLOOKUP($E18,#REF!,F$2-E$2+1,FALSE)</f>
        <v>#REF!</v>
      </c>
      <c r="G18" s="66" t="s">
        <v>3195</v>
      </c>
      <c r="H18" s="66" t="s">
        <v>3195</v>
      </c>
      <c r="I18" s="66" t="s">
        <v>3195</v>
      </c>
      <c r="J18" s="65" t="s">
        <v>3119</v>
      </c>
      <c r="K18" s="65" t="s">
        <v>3195</v>
      </c>
      <c r="L18" s="65" t="s">
        <v>3195</v>
      </c>
      <c r="M18" s="65" t="s">
        <v>3195</v>
      </c>
      <c r="N18" s="65" t="s">
        <v>3195</v>
      </c>
      <c r="O18" s="65" t="s">
        <v>3195</v>
      </c>
      <c r="P18" s="65" t="s">
        <v>3195</v>
      </c>
      <c r="Q18" s="65" t="s">
        <v>3195</v>
      </c>
      <c r="R18" s="65" t="s">
        <v>3195</v>
      </c>
      <c r="S18" s="65" t="s">
        <v>3195</v>
      </c>
      <c r="T18" s="65" t="s">
        <v>3195</v>
      </c>
      <c r="U18" s="65" t="s">
        <v>3195</v>
      </c>
      <c r="V18" s="70"/>
      <c r="W18" s="70"/>
      <c r="X18" s="70"/>
      <c r="Y18" s="70"/>
    </row>
    <row r="19" spans="1:25" x14ac:dyDescent="0.2">
      <c r="A19" s="65">
        <f t="shared" si="0"/>
        <v>17</v>
      </c>
      <c r="B19" s="6" t="s">
        <v>3196</v>
      </c>
      <c r="C19" s="65">
        <v>1</v>
      </c>
      <c r="D19" s="66" t="e">
        <f>VLOOKUP($B19,#REF!,D$2,FALSE)</f>
        <v>#REF!</v>
      </c>
      <c r="E19" s="66" t="e">
        <f>VLOOKUP($B19,#REF!,E$2,FALSE)</f>
        <v>#REF!</v>
      </c>
      <c r="F19" s="66" t="e">
        <f>VLOOKUP($E19,#REF!,F$2-E$2+1,FALSE)</f>
        <v>#REF!</v>
      </c>
      <c r="G19" s="66" t="e">
        <f>VLOOKUP($B19,#REF!,G$2,FALSE)</f>
        <v>#REF!</v>
      </c>
      <c r="H19" s="66" t="e">
        <f>VLOOKUP($B19,#REF!,H$2,FALSE)</f>
        <v>#REF!</v>
      </c>
      <c r="I19" s="66" t="e">
        <f>VLOOKUP($B19,#REF!,I$2,FALSE)</f>
        <v>#REF!</v>
      </c>
      <c r="J19" s="65" t="s">
        <v>3134</v>
      </c>
      <c r="K19" s="65" t="s">
        <v>3197</v>
      </c>
      <c r="L19" s="65" t="s">
        <v>3198</v>
      </c>
      <c r="M19" s="65" t="s">
        <v>3156</v>
      </c>
      <c r="N19" s="65" t="s">
        <v>3123</v>
      </c>
      <c r="O19" s="65" t="s">
        <v>3124</v>
      </c>
      <c r="P19" s="66" t="e">
        <f>VLOOKUP($B19,#REF!,P$2,FALSE)</f>
        <v>#REF!</v>
      </c>
      <c r="Q19" s="67" t="s">
        <v>3125</v>
      </c>
      <c r="R19" s="65" t="s">
        <v>3143</v>
      </c>
      <c r="S19" s="65" t="s">
        <v>2907</v>
      </c>
      <c r="U19" s="65" t="s">
        <v>2907</v>
      </c>
    </row>
    <row r="20" spans="1:25" x14ac:dyDescent="0.2">
      <c r="A20" s="65">
        <f t="shared" si="0"/>
        <v>18</v>
      </c>
      <c r="B20" s="6" t="s">
        <v>3199</v>
      </c>
      <c r="C20" s="65">
        <v>1</v>
      </c>
      <c r="D20" s="66" t="e">
        <f>VLOOKUP($B20,#REF!,D$2,FALSE)</f>
        <v>#REF!</v>
      </c>
      <c r="E20" s="66" t="e">
        <f>VLOOKUP($B20,#REF!,E$2,FALSE)</f>
        <v>#REF!</v>
      </c>
      <c r="F20" s="66" t="e">
        <f>VLOOKUP($E20,#REF!,F$2-E$2+1,FALSE)</f>
        <v>#REF!</v>
      </c>
      <c r="G20" s="66" t="e">
        <f>VLOOKUP($B20,#REF!,G$2,FALSE)</f>
        <v>#REF!</v>
      </c>
      <c r="H20" s="66" t="e">
        <f>VLOOKUP($B20,#REF!,H$2,FALSE)</f>
        <v>#REF!</v>
      </c>
      <c r="I20" s="66" t="e">
        <f>VLOOKUP($B20,#REF!,I$2,FALSE)</f>
        <v>#REF!</v>
      </c>
      <c r="J20" s="65" t="s">
        <v>3134</v>
      </c>
      <c r="K20" s="65" t="s">
        <v>3200</v>
      </c>
      <c r="L20" s="65" t="s">
        <v>3201</v>
      </c>
      <c r="M20" s="65" t="s">
        <v>3156</v>
      </c>
      <c r="N20" s="65" t="s">
        <v>3123</v>
      </c>
      <c r="O20" s="65" t="s">
        <v>3124</v>
      </c>
      <c r="P20" s="66" t="e">
        <f>VLOOKUP($B20,#REF!,P$2,FALSE)</f>
        <v>#REF!</v>
      </c>
      <c r="Q20" s="67" t="s">
        <v>3125</v>
      </c>
      <c r="R20" s="65" t="s">
        <v>3143</v>
      </c>
      <c r="S20" s="65" t="s">
        <v>2907</v>
      </c>
      <c r="U20" s="65" t="s">
        <v>2907</v>
      </c>
    </row>
    <row r="21" spans="1:25" x14ac:dyDescent="0.2">
      <c r="A21" s="65">
        <f t="shared" si="0"/>
        <v>19</v>
      </c>
      <c r="B21" s="6" t="s">
        <v>3202</v>
      </c>
      <c r="C21" s="65">
        <v>1</v>
      </c>
      <c r="D21" s="66" t="e">
        <f>VLOOKUP($B21,#REF!,D$2,FALSE)</f>
        <v>#REF!</v>
      </c>
      <c r="E21" s="66" t="e">
        <f>VLOOKUP($B21,#REF!,E$2,FALSE)</f>
        <v>#REF!</v>
      </c>
      <c r="F21" s="66" t="e">
        <f>VLOOKUP($E21,#REF!,F$2-E$2+1,FALSE)</f>
        <v>#REF!</v>
      </c>
      <c r="G21" s="66" t="e">
        <f>VLOOKUP($B21,#REF!,G$2,FALSE)</f>
        <v>#REF!</v>
      </c>
      <c r="H21" s="66" t="e">
        <f>VLOOKUP($B21,#REF!,H$2,FALSE)</f>
        <v>#REF!</v>
      </c>
      <c r="I21" s="66" t="e">
        <f>VLOOKUP($B21,#REF!,I$2,FALSE)</f>
        <v>#REF!</v>
      </c>
      <c r="J21" s="65" t="s">
        <v>3134</v>
      </c>
      <c r="K21" s="65" t="s">
        <v>3203</v>
      </c>
      <c r="L21" s="65" t="s">
        <v>3204</v>
      </c>
      <c r="N21" s="65" t="s">
        <v>3123</v>
      </c>
      <c r="O21" s="65" t="s">
        <v>3124</v>
      </c>
      <c r="P21" s="66" t="e">
        <f>VLOOKUP($B21,#REF!,P$2,FALSE)</f>
        <v>#REF!</v>
      </c>
      <c r="Q21" s="67" t="s">
        <v>3125</v>
      </c>
      <c r="R21" s="65" t="s">
        <v>3143</v>
      </c>
      <c r="S21" s="65" t="s">
        <v>2907</v>
      </c>
      <c r="U21" s="65" t="s">
        <v>2907</v>
      </c>
    </row>
    <row r="22" spans="1:25" x14ac:dyDescent="0.2">
      <c r="A22" s="65">
        <f t="shared" si="0"/>
        <v>20</v>
      </c>
      <c r="B22" s="6" t="s">
        <v>3205</v>
      </c>
      <c r="C22" s="65">
        <v>1</v>
      </c>
      <c r="D22" s="66" t="e">
        <f>VLOOKUP($B22,#REF!,D$2,FALSE)</f>
        <v>#REF!</v>
      </c>
      <c r="E22" s="66" t="e">
        <f>VLOOKUP($B22,#REF!,E$2,FALSE)</f>
        <v>#REF!</v>
      </c>
      <c r="F22" s="66" t="e">
        <f>VLOOKUP($E22,#REF!,F$2-E$2+1,FALSE)</f>
        <v>#REF!</v>
      </c>
      <c r="G22" s="66" t="e">
        <f>VLOOKUP($B22,#REF!,G$2,FALSE)</f>
        <v>#REF!</v>
      </c>
      <c r="H22" s="66" t="e">
        <f>VLOOKUP($B22,#REF!,H$2,FALSE)</f>
        <v>#REF!</v>
      </c>
      <c r="I22" s="66" t="e">
        <f>VLOOKUP($B22,#REF!,I$2,FALSE)</f>
        <v>#REF!</v>
      </c>
      <c r="J22" s="65" t="s">
        <v>3134</v>
      </c>
      <c r="K22" s="65" t="s">
        <v>3206</v>
      </c>
      <c r="L22" s="65" t="s">
        <v>3207</v>
      </c>
      <c r="M22" s="65" t="s">
        <v>2907</v>
      </c>
      <c r="N22" s="65" t="s">
        <v>3123</v>
      </c>
      <c r="O22" s="65" t="s">
        <v>3124</v>
      </c>
      <c r="P22" s="66" t="e">
        <f>VLOOKUP($B22,#REF!,P$2,FALSE)</f>
        <v>#REF!</v>
      </c>
      <c r="Q22" s="67" t="s">
        <v>3125</v>
      </c>
      <c r="R22" s="65" t="s">
        <v>3143</v>
      </c>
      <c r="S22" s="65" t="s">
        <v>2907</v>
      </c>
      <c r="U22" s="65" t="s">
        <v>2907</v>
      </c>
    </row>
    <row r="23" spans="1:25" x14ac:dyDescent="0.2">
      <c r="A23" s="65">
        <f t="shared" si="0"/>
        <v>21</v>
      </c>
      <c r="B23" s="6" t="s">
        <v>3208</v>
      </c>
      <c r="C23" s="65">
        <v>1</v>
      </c>
      <c r="D23" s="66" t="e">
        <f>VLOOKUP($B23,#REF!,D$2,FALSE)</f>
        <v>#REF!</v>
      </c>
      <c r="E23" s="66" t="e">
        <f>VLOOKUP($B23,#REF!,E$2,FALSE)</f>
        <v>#REF!</v>
      </c>
      <c r="F23" s="66" t="e">
        <f>VLOOKUP($E23,#REF!,F$2-E$2+1,FALSE)</f>
        <v>#REF!</v>
      </c>
      <c r="G23" s="66" t="e">
        <f>VLOOKUP($B23,#REF!,G$2,FALSE)</f>
        <v>#REF!</v>
      </c>
      <c r="H23" s="66" t="e">
        <f>VLOOKUP($B23,#REF!,H$2,FALSE)</f>
        <v>#REF!</v>
      </c>
      <c r="I23" s="66" t="e">
        <f>VLOOKUP($B23,#REF!,I$2,FALSE)</f>
        <v>#REF!</v>
      </c>
      <c r="J23" s="65" t="s">
        <v>2907</v>
      </c>
      <c r="K23" s="65" t="s">
        <v>2907</v>
      </c>
      <c r="L23" s="65" t="s">
        <v>2907</v>
      </c>
      <c r="M23" s="65" t="s">
        <v>2907</v>
      </c>
      <c r="N23" s="65" t="s">
        <v>2907</v>
      </c>
      <c r="O23" s="65" t="s">
        <v>2907</v>
      </c>
      <c r="P23" s="65" t="s">
        <v>2907</v>
      </c>
      <c r="Q23" s="65" t="s">
        <v>2907</v>
      </c>
      <c r="R23" s="65" t="s">
        <v>2907</v>
      </c>
      <c r="S23" s="65" t="s">
        <v>2907</v>
      </c>
      <c r="U23" s="65" t="s">
        <v>2907</v>
      </c>
    </row>
    <row r="24" spans="1:25" x14ac:dyDescent="0.2">
      <c r="A24" s="65">
        <f t="shared" si="0"/>
        <v>22</v>
      </c>
      <c r="B24" s="6" t="s">
        <v>3209</v>
      </c>
      <c r="C24" s="65">
        <v>1</v>
      </c>
      <c r="D24" s="66" t="e">
        <f>VLOOKUP($B24,#REF!,D$2,FALSE)</f>
        <v>#REF!</v>
      </c>
      <c r="E24" s="66" t="e">
        <f>VLOOKUP($B24,#REF!,E$2,FALSE)</f>
        <v>#REF!</v>
      </c>
      <c r="F24" s="66" t="e">
        <f>VLOOKUP($E24,#REF!,F$2-E$2+1,FALSE)</f>
        <v>#REF!</v>
      </c>
      <c r="G24" s="66" t="e">
        <f>VLOOKUP($B24,#REF!,G$2,FALSE)</f>
        <v>#REF!</v>
      </c>
      <c r="H24" s="66" t="e">
        <f>VLOOKUP($B24,#REF!,H$2,FALSE)</f>
        <v>#REF!</v>
      </c>
      <c r="I24" s="66" t="e">
        <f>VLOOKUP($B24,#REF!,I$2,FALSE)</f>
        <v>#REF!</v>
      </c>
      <c r="J24" s="65" t="s">
        <v>2907</v>
      </c>
      <c r="K24" s="65" t="s">
        <v>2907</v>
      </c>
      <c r="L24" s="65" t="s">
        <v>2907</v>
      </c>
      <c r="M24" s="65" t="s">
        <v>2907</v>
      </c>
      <c r="N24" s="65" t="s">
        <v>2907</v>
      </c>
      <c r="O24" s="65" t="s">
        <v>2907</v>
      </c>
      <c r="P24" s="65" t="s">
        <v>2907</v>
      </c>
      <c r="Q24" s="65" t="s">
        <v>2907</v>
      </c>
      <c r="R24" s="65" t="s">
        <v>2907</v>
      </c>
      <c r="S24" s="65" t="s">
        <v>2907</v>
      </c>
      <c r="U24" s="65" t="s">
        <v>2907</v>
      </c>
    </row>
    <row r="25" spans="1:25" x14ac:dyDescent="0.2">
      <c r="A25" s="65">
        <f t="shared" si="0"/>
        <v>23</v>
      </c>
      <c r="B25" s="6" t="s">
        <v>3210</v>
      </c>
      <c r="C25" s="65">
        <v>1</v>
      </c>
      <c r="D25" s="66" t="e">
        <f>VLOOKUP($B25,#REF!,D$2,FALSE)</f>
        <v>#REF!</v>
      </c>
      <c r="E25" s="66" t="e">
        <f>VLOOKUP($B25,#REF!,E$2,FALSE)</f>
        <v>#REF!</v>
      </c>
      <c r="F25" s="66" t="e">
        <f>VLOOKUP($E25,#REF!,F$2-E$2+1,FALSE)</f>
        <v>#REF!</v>
      </c>
      <c r="G25" s="66" t="e">
        <f>VLOOKUP($B25,#REF!,G$2,FALSE)</f>
        <v>#REF!</v>
      </c>
      <c r="H25" s="66" t="e">
        <f>VLOOKUP($B25,#REF!,H$2,FALSE)</f>
        <v>#REF!</v>
      </c>
      <c r="I25" s="66" t="e">
        <f>VLOOKUP($B25,#REF!,I$2,FALSE)</f>
        <v>#REF!</v>
      </c>
      <c r="J25" s="65" t="s">
        <v>2907</v>
      </c>
      <c r="K25" s="65" t="s">
        <v>2907</v>
      </c>
      <c r="L25" s="65" t="s">
        <v>2907</v>
      </c>
      <c r="M25" s="65" t="s">
        <v>2907</v>
      </c>
      <c r="N25" s="65" t="s">
        <v>2907</v>
      </c>
      <c r="O25" s="65" t="s">
        <v>2907</v>
      </c>
      <c r="P25" s="65" t="s">
        <v>2907</v>
      </c>
      <c r="Q25" s="65" t="s">
        <v>2907</v>
      </c>
      <c r="R25" s="65" t="s">
        <v>2907</v>
      </c>
      <c r="S25" s="65" t="s">
        <v>2907</v>
      </c>
      <c r="U25" s="65" t="s">
        <v>2907</v>
      </c>
    </row>
    <row r="26" spans="1:25" x14ac:dyDescent="0.2">
      <c r="A26" s="65">
        <f t="shared" si="0"/>
        <v>24</v>
      </c>
      <c r="B26" s="6" t="s">
        <v>3211</v>
      </c>
      <c r="C26" s="65">
        <v>1</v>
      </c>
      <c r="D26" s="66" t="e">
        <f>VLOOKUP($B26,#REF!,D$2,FALSE)</f>
        <v>#REF!</v>
      </c>
      <c r="E26" s="66" t="e">
        <f>VLOOKUP($B26,#REF!,E$2,FALSE)</f>
        <v>#REF!</v>
      </c>
      <c r="F26" s="66" t="e">
        <f>VLOOKUP($E26,#REF!,F$2-E$2+1,FALSE)</f>
        <v>#REF!</v>
      </c>
      <c r="G26" s="66" t="e">
        <f>VLOOKUP($B26,#REF!,G$2,FALSE)</f>
        <v>#REF!</v>
      </c>
      <c r="H26" s="66" t="e">
        <f>VLOOKUP($B26,#REF!,H$2,FALSE)</f>
        <v>#REF!</v>
      </c>
      <c r="I26" s="66" t="e">
        <f>VLOOKUP($B26,#REF!,I$2,FALSE)</f>
        <v>#REF!</v>
      </c>
      <c r="J26" s="65" t="s">
        <v>2907</v>
      </c>
      <c r="K26" s="65" t="s">
        <v>2907</v>
      </c>
      <c r="L26" s="65" t="s">
        <v>2907</v>
      </c>
      <c r="M26" s="65" t="s">
        <v>2907</v>
      </c>
      <c r="N26" s="65" t="s">
        <v>2907</v>
      </c>
      <c r="O26" s="65" t="s">
        <v>2907</v>
      </c>
      <c r="P26" s="65" t="s">
        <v>2907</v>
      </c>
      <c r="Q26" s="65" t="s">
        <v>2907</v>
      </c>
      <c r="R26" s="65" t="s">
        <v>2907</v>
      </c>
      <c r="S26" s="65" t="s">
        <v>2907</v>
      </c>
      <c r="U26" s="65" t="s">
        <v>2907</v>
      </c>
    </row>
    <row r="27" spans="1:25" x14ac:dyDescent="0.2">
      <c r="A27" s="65">
        <f t="shared" si="0"/>
        <v>25</v>
      </c>
      <c r="B27" s="6" t="s">
        <v>3212</v>
      </c>
      <c r="C27" s="65">
        <v>1</v>
      </c>
      <c r="D27" s="66" t="e">
        <f>VLOOKUP($B27,#REF!,D$2,FALSE)</f>
        <v>#REF!</v>
      </c>
      <c r="E27" s="66" t="e">
        <f>VLOOKUP($B27,#REF!,E$2,FALSE)</f>
        <v>#REF!</v>
      </c>
      <c r="F27" s="66" t="e">
        <f>VLOOKUP($E27,#REF!,F$2-E$2+1,FALSE)</f>
        <v>#REF!</v>
      </c>
      <c r="G27" s="66" t="e">
        <f>VLOOKUP($B27,#REF!,G$2,FALSE)</f>
        <v>#REF!</v>
      </c>
      <c r="H27" s="66" t="e">
        <f>VLOOKUP($B27,#REF!,H$2,FALSE)</f>
        <v>#REF!</v>
      </c>
      <c r="I27" s="66" t="e">
        <f>VLOOKUP($B27,#REF!,I$2,FALSE)</f>
        <v>#REF!</v>
      </c>
      <c r="J27" s="65" t="s">
        <v>2907</v>
      </c>
      <c r="K27" s="65" t="s">
        <v>2907</v>
      </c>
      <c r="L27" s="65" t="s">
        <v>2907</v>
      </c>
      <c r="M27" s="65" t="s">
        <v>2907</v>
      </c>
      <c r="N27" s="65" t="s">
        <v>2907</v>
      </c>
      <c r="O27" s="65" t="s">
        <v>2907</v>
      </c>
      <c r="P27" s="65" t="s">
        <v>2907</v>
      </c>
      <c r="Q27" s="65" t="s">
        <v>2907</v>
      </c>
      <c r="R27" s="65" t="s">
        <v>2907</v>
      </c>
      <c r="S27" s="65" t="s">
        <v>2907</v>
      </c>
      <c r="U27" s="65" t="s">
        <v>2907</v>
      </c>
    </row>
    <row r="28" spans="1:25" x14ac:dyDescent="0.2">
      <c r="A28" s="65">
        <f t="shared" si="0"/>
        <v>26</v>
      </c>
      <c r="B28" s="6" t="s">
        <v>3213</v>
      </c>
      <c r="C28" s="65">
        <v>1</v>
      </c>
      <c r="D28" s="66" t="e">
        <f>VLOOKUP($B28,#REF!,D$2,FALSE)</f>
        <v>#REF!</v>
      </c>
      <c r="E28" s="66" t="e">
        <f>VLOOKUP($B28,#REF!,E$2,FALSE)</f>
        <v>#REF!</v>
      </c>
      <c r="F28" s="66" t="e">
        <f>VLOOKUP($E28,#REF!,F$2-E$2+1,FALSE)</f>
        <v>#REF!</v>
      </c>
      <c r="G28" s="66" t="e">
        <f>VLOOKUP($B28,#REF!,G$2,FALSE)</f>
        <v>#REF!</v>
      </c>
      <c r="H28" s="66" t="e">
        <f>VLOOKUP($B28,#REF!,H$2,FALSE)</f>
        <v>#REF!</v>
      </c>
      <c r="I28" s="66" t="e">
        <f>VLOOKUP($B28,#REF!,I$2,FALSE)</f>
        <v>#REF!</v>
      </c>
      <c r="J28" s="65" t="s">
        <v>2907</v>
      </c>
      <c r="K28" s="65" t="s">
        <v>2907</v>
      </c>
      <c r="L28" s="65" t="s">
        <v>2907</v>
      </c>
      <c r="M28" s="65" t="s">
        <v>2907</v>
      </c>
      <c r="N28" s="65" t="s">
        <v>2907</v>
      </c>
      <c r="O28" s="65" t="s">
        <v>2907</v>
      </c>
      <c r="P28" s="65" t="s">
        <v>2907</v>
      </c>
      <c r="Q28" s="65" t="s">
        <v>2907</v>
      </c>
      <c r="R28" s="65" t="s">
        <v>2907</v>
      </c>
      <c r="S28" s="65" t="s">
        <v>2907</v>
      </c>
      <c r="U28" s="65" t="s">
        <v>2907</v>
      </c>
    </row>
    <row r="29" spans="1:25" x14ac:dyDescent="0.2">
      <c r="A29" s="65">
        <f t="shared" si="0"/>
        <v>27</v>
      </c>
      <c r="B29" s="6" t="s">
        <v>3153</v>
      </c>
      <c r="C29" s="65">
        <v>2</v>
      </c>
      <c r="D29" s="66" t="e">
        <f>VLOOKUP($B29,#REF!,D$2,FALSE)</f>
        <v>#REF!</v>
      </c>
      <c r="E29" s="66" t="e">
        <f>VLOOKUP($B29,#REF!,E$2,FALSE)</f>
        <v>#REF!</v>
      </c>
      <c r="F29" s="66" t="e">
        <f>VLOOKUP($E29,#REF!,F$2-E$2+1,FALSE)</f>
        <v>#REF!</v>
      </c>
      <c r="G29" s="66" t="s">
        <v>3195</v>
      </c>
      <c r="H29" s="66" t="s">
        <v>3195</v>
      </c>
      <c r="I29" s="66" t="s">
        <v>3195</v>
      </c>
      <c r="J29" s="65" t="s">
        <v>3119</v>
      </c>
      <c r="K29" s="65" t="s">
        <v>3195</v>
      </c>
      <c r="L29" s="65" t="s">
        <v>3195</v>
      </c>
      <c r="M29" s="65" t="s">
        <v>3195</v>
      </c>
      <c r="N29" s="65" t="s">
        <v>3195</v>
      </c>
      <c r="O29" s="65" t="s">
        <v>3195</v>
      </c>
      <c r="P29" s="65" t="s">
        <v>3195</v>
      </c>
      <c r="Q29" s="65" t="s">
        <v>3195</v>
      </c>
      <c r="R29" s="65" t="s">
        <v>3195</v>
      </c>
      <c r="S29" s="65" t="s">
        <v>3195</v>
      </c>
      <c r="T29" s="65" t="s">
        <v>3195</v>
      </c>
      <c r="U29" s="65" t="s">
        <v>3195</v>
      </c>
    </row>
    <row r="30" spans="1:25" x14ac:dyDescent="0.2">
      <c r="A30" s="65">
        <f t="shared" si="0"/>
        <v>28</v>
      </c>
      <c r="B30" s="6" t="s">
        <v>3214</v>
      </c>
      <c r="C30" s="65">
        <v>1</v>
      </c>
      <c r="D30" s="66" t="e">
        <f>VLOOKUP($B30,#REF!,D$2,FALSE)</f>
        <v>#REF!</v>
      </c>
      <c r="E30" s="66" t="e">
        <f>VLOOKUP($B30,#REF!,E$2,FALSE)</f>
        <v>#REF!</v>
      </c>
      <c r="F30" s="66" t="e">
        <f>VLOOKUP($E30,#REF!,F$2-E$2+1,FALSE)</f>
        <v>#REF!</v>
      </c>
      <c r="G30" s="66" t="e">
        <f>VLOOKUP($B30,#REF!,G$2,FALSE)</f>
        <v>#REF!</v>
      </c>
      <c r="H30" s="66" t="e">
        <f>VLOOKUP($B30,#REF!,H$2,FALSE)</f>
        <v>#REF!</v>
      </c>
      <c r="I30" s="66" t="e">
        <f>VLOOKUP($B30,#REF!,I$2,FALSE)</f>
        <v>#REF!</v>
      </c>
      <c r="J30" s="65" t="s">
        <v>3134</v>
      </c>
    </row>
    <row r="31" spans="1:25" x14ac:dyDescent="0.2">
      <c r="A31" s="65">
        <f t="shared" si="0"/>
        <v>29</v>
      </c>
      <c r="B31" s="6" t="s">
        <v>3215</v>
      </c>
      <c r="C31" s="65">
        <v>1</v>
      </c>
      <c r="D31" s="66" t="e">
        <f>VLOOKUP($B31,#REF!,D$2,FALSE)</f>
        <v>#REF!</v>
      </c>
      <c r="E31" s="66" t="e">
        <f>VLOOKUP($B31,#REF!,E$2,FALSE)</f>
        <v>#REF!</v>
      </c>
      <c r="F31" s="66" t="e">
        <f>VLOOKUP($E31,#REF!,F$2-E$2+1,FALSE)</f>
        <v>#REF!</v>
      </c>
      <c r="G31" s="66" t="e">
        <f>VLOOKUP($B31,#REF!,G$2,FALSE)</f>
        <v>#REF!</v>
      </c>
      <c r="H31" s="66" t="e">
        <f>VLOOKUP($B31,#REF!,H$2,FALSE)</f>
        <v>#REF!</v>
      </c>
      <c r="I31" s="66" t="e">
        <f>VLOOKUP($B31,#REF!,I$2,FALSE)</f>
        <v>#REF!</v>
      </c>
      <c r="J31" s="65" t="s">
        <v>3134</v>
      </c>
    </row>
    <row r="32" spans="1:25" x14ac:dyDescent="0.2">
      <c r="A32" s="65">
        <f t="shared" si="0"/>
        <v>30</v>
      </c>
      <c r="B32" s="6" t="s">
        <v>3216</v>
      </c>
      <c r="C32" s="65">
        <v>1</v>
      </c>
      <c r="D32" s="66" t="e">
        <f>VLOOKUP($B32,#REF!,D$2,FALSE)</f>
        <v>#REF!</v>
      </c>
      <c r="E32" s="66" t="e">
        <f>VLOOKUP($B32,#REF!,E$2,FALSE)</f>
        <v>#REF!</v>
      </c>
      <c r="F32" s="66" t="e">
        <f>VLOOKUP($E32,#REF!,F$2-E$2+1,FALSE)</f>
        <v>#REF!</v>
      </c>
      <c r="G32" s="66" t="e">
        <f>VLOOKUP($B32,#REF!,G$2,FALSE)</f>
        <v>#REF!</v>
      </c>
      <c r="H32" s="66" t="e">
        <f>VLOOKUP($B32,#REF!,H$2,FALSE)</f>
        <v>#REF!</v>
      </c>
      <c r="I32" s="66" t="e">
        <f>VLOOKUP($B32,#REF!,I$2,FALSE)</f>
        <v>#REF!</v>
      </c>
      <c r="J32" s="65" t="s">
        <v>3134</v>
      </c>
    </row>
    <row r="33" spans="1:10" x14ac:dyDescent="0.2">
      <c r="A33" s="65">
        <f t="shared" si="0"/>
        <v>31</v>
      </c>
      <c r="B33" s="6" t="s">
        <v>3217</v>
      </c>
      <c r="C33" s="65">
        <v>1</v>
      </c>
      <c r="D33" s="66" t="e">
        <f>VLOOKUP($B33,#REF!,D$2,FALSE)</f>
        <v>#REF!</v>
      </c>
      <c r="E33" s="66" t="e">
        <f>VLOOKUP($B33,#REF!,E$2,FALSE)</f>
        <v>#REF!</v>
      </c>
      <c r="F33" s="66" t="e">
        <f>VLOOKUP($E33,#REF!,F$2-E$2+1,FALSE)</f>
        <v>#REF!</v>
      </c>
      <c r="G33" s="66" t="e">
        <f>VLOOKUP($B33,#REF!,G$2,FALSE)</f>
        <v>#REF!</v>
      </c>
      <c r="H33" s="66" t="e">
        <f>VLOOKUP($B33,#REF!,H$2,FALSE)</f>
        <v>#REF!</v>
      </c>
      <c r="I33" s="66" t="e">
        <f>VLOOKUP($B33,#REF!,I$2,FALSE)</f>
        <v>#REF!</v>
      </c>
      <c r="J33" s="65" t="s">
        <v>3134</v>
      </c>
    </row>
    <row r="34" spans="1:10" x14ac:dyDescent="0.2">
      <c r="A34" s="65">
        <f t="shared" si="0"/>
        <v>32</v>
      </c>
      <c r="B34" s="6" t="s">
        <v>3218</v>
      </c>
      <c r="C34" s="65">
        <v>1</v>
      </c>
      <c r="D34" s="66" t="e">
        <f>VLOOKUP($B34,#REF!,D$2,FALSE)</f>
        <v>#REF!</v>
      </c>
      <c r="E34" s="66" t="e">
        <f>VLOOKUP($B34,#REF!,E$2,FALSE)</f>
        <v>#REF!</v>
      </c>
      <c r="F34" s="66" t="e">
        <f>VLOOKUP($E34,#REF!,F$2-E$2+1,FALSE)</f>
        <v>#REF!</v>
      </c>
      <c r="G34" s="66" t="e">
        <f>VLOOKUP($B34,#REF!,G$2,FALSE)</f>
        <v>#REF!</v>
      </c>
      <c r="H34" s="66" t="e">
        <f>VLOOKUP($B34,#REF!,H$2,FALSE)</f>
        <v>#REF!</v>
      </c>
      <c r="I34" s="66" t="e">
        <f>VLOOKUP($B34,#REF!,I$2,FALSE)</f>
        <v>#REF!</v>
      </c>
      <c r="J34" s="65" t="s">
        <v>3134</v>
      </c>
    </row>
  </sheetData>
  <conditionalFormatting sqref="B18:B28">
    <cfRule type="expression" dxfId="28" priority="3" stopIfTrue="1">
      <formula>LEFT($C18,1)="O"</formula>
    </cfRule>
    <cfRule type="expression" dxfId="27" priority="4" stopIfTrue="1">
      <formula>LEFT($C18,1)="S"</formula>
    </cfRule>
  </conditionalFormatting>
  <conditionalFormatting sqref="B29:B34">
    <cfRule type="expression" dxfId="26" priority="1" stopIfTrue="1">
      <formula>LEFT($C29,1)="O"</formula>
    </cfRule>
    <cfRule type="expression" dxfId="25" priority="2" stopIfTrue="1">
      <formula>LEFT($C29,1)="S"</formula>
    </cfRule>
  </conditionalFormatting>
  <hyperlinks>
    <hyperlink ref="Q3" r:id="rId1" xr:uid="{00000000-0004-0000-0900-000000000000}"/>
    <hyperlink ref="Q4" r:id="rId2" xr:uid="{00000000-0004-0000-0900-000001000000}"/>
    <hyperlink ref="Q5" r:id="rId3" xr:uid="{00000000-0004-0000-0900-000002000000}"/>
    <hyperlink ref="Q10" r:id="rId4" xr:uid="{00000000-0004-0000-0900-000003000000}"/>
    <hyperlink ref="Q11" r:id="rId5" xr:uid="{00000000-0004-0000-0900-000004000000}"/>
    <hyperlink ref="Q12" r:id="rId6" xr:uid="{00000000-0004-0000-0900-000005000000}"/>
    <hyperlink ref="Q6" r:id="rId7" xr:uid="{00000000-0004-0000-0900-000006000000}"/>
    <hyperlink ref="Q7" r:id="rId8" xr:uid="{00000000-0004-0000-0900-000007000000}"/>
    <hyperlink ref="Q8" r:id="rId9" xr:uid="{00000000-0004-0000-0900-000008000000}"/>
    <hyperlink ref="Q9" r:id="rId10" xr:uid="{00000000-0004-0000-0900-000009000000}"/>
    <hyperlink ref="Q19" r:id="rId11" xr:uid="{00000000-0004-0000-0900-00000A000000}"/>
    <hyperlink ref="Q20" r:id="rId12" xr:uid="{00000000-0004-0000-0900-00000B000000}"/>
    <hyperlink ref="Q21" r:id="rId13" xr:uid="{00000000-0004-0000-0900-00000C000000}"/>
    <hyperlink ref="Q22"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DB42-CF93-4E11-8A69-5E7BDA940A44}">
  <sheetPr>
    <tabColor rgb="FFFF0000"/>
  </sheetPr>
  <dimension ref="A1:BQ9"/>
  <sheetViews>
    <sheetView workbookViewId="0">
      <selection activeCell="W4" sqref="W4"/>
    </sheetView>
  </sheetViews>
  <sheetFormatPr defaultRowHeight="10.199999999999999" x14ac:dyDescent="0.2"/>
  <sheetData>
    <row r="1" spans="1:69" ht="11.25" customHeight="1" x14ac:dyDescent="0.2">
      <c r="A1" s="4" t="s">
        <v>2730</v>
      </c>
      <c r="B1" s="5" t="s">
        <v>3073</v>
      </c>
      <c r="C1" s="5" t="s">
        <v>2834</v>
      </c>
      <c r="D1" s="6" t="s">
        <v>89</v>
      </c>
      <c r="E1" s="6" t="s">
        <v>2947</v>
      </c>
      <c r="F1" s="6" t="s">
        <v>2947</v>
      </c>
      <c r="G1" s="6" t="s">
        <v>2125</v>
      </c>
      <c r="H1" s="6" t="s">
        <v>227</v>
      </c>
      <c r="I1" s="6" t="s">
        <v>3261</v>
      </c>
      <c r="J1" s="6" t="s">
        <v>2126</v>
      </c>
      <c r="K1" s="6" t="s">
        <v>70</v>
      </c>
      <c r="L1" s="7">
        <v>430</v>
      </c>
      <c r="M1" s="6" t="s">
        <v>71</v>
      </c>
      <c r="N1" s="7">
        <v>430</v>
      </c>
      <c r="O1" s="6">
        <v>8</v>
      </c>
      <c r="P1" s="6" t="s">
        <v>72</v>
      </c>
      <c r="Q1" s="6" t="s">
        <v>2127</v>
      </c>
      <c r="R1" s="6" t="s">
        <v>2128</v>
      </c>
      <c r="S1" s="6" t="s">
        <v>2129</v>
      </c>
      <c r="T1" s="6" t="s">
        <v>2130</v>
      </c>
      <c r="U1" s="50" t="s">
        <v>2131</v>
      </c>
      <c r="V1" s="6"/>
      <c r="W1" s="52"/>
      <c r="X1" s="6"/>
      <c r="Y1" s="6" t="s">
        <v>232</v>
      </c>
      <c r="Z1" s="8" t="s">
        <v>77</v>
      </c>
      <c r="AA1" s="6" t="s">
        <v>2113</v>
      </c>
      <c r="AB1" s="6" t="s">
        <v>79</v>
      </c>
      <c r="AC1" s="6" t="s">
        <v>80</v>
      </c>
      <c r="AD1" s="6" t="s">
        <v>81</v>
      </c>
      <c r="AE1" s="6"/>
      <c r="AF1" s="6">
        <v>-3</v>
      </c>
      <c r="AG1" s="6" t="s">
        <v>629</v>
      </c>
      <c r="AH1" s="6"/>
      <c r="AI1" s="6"/>
      <c r="AJ1" s="6"/>
      <c r="AK1" s="1"/>
      <c r="AL1" s="45"/>
      <c r="AM1" s="1">
        <v>1</v>
      </c>
      <c r="AN1" s="1" t="e">
        <v>#N/A</v>
      </c>
      <c r="AO1" s="1"/>
      <c r="AP1" s="1"/>
      <c r="AQ1" s="6" t="s">
        <v>3262</v>
      </c>
      <c r="AR1" s="6" t="s">
        <v>84</v>
      </c>
      <c r="AS1" s="6" t="s">
        <v>85</v>
      </c>
      <c r="AT1" s="6" t="s">
        <v>2133</v>
      </c>
      <c r="AU1" s="6" t="s">
        <v>3263</v>
      </c>
      <c r="AV1" s="6"/>
      <c r="AW1" s="6"/>
      <c r="AX1" s="6"/>
      <c r="AY1" s="6"/>
      <c r="BQ1" s="101" t="s">
        <v>84</v>
      </c>
    </row>
    <row r="2" spans="1:69" ht="11.25" customHeight="1" x14ac:dyDescent="0.2">
      <c r="A2" s="4" t="s">
        <v>2730</v>
      </c>
      <c r="B2" s="5" t="s">
        <v>3073</v>
      </c>
      <c r="C2" s="5" t="s">
        <v>2834</v>
      </c>
      <c r="D2" s="6" t="s">
        <v>89</v>
      </c>
      <c r="E2" s="6" t="s">
        <v>2947</v>
      </c>
      <c r="F2" s="6" t="s">
        <v>2947</v>
      </c>
      <c r="G2" s="6" t="s">
        <v>2125</v>
      </c>
      <c r="H2" s="6" t="s">
        <v>91</v>
      </c>
      <c r="I2" s="6" t="s">
        <v>3264</v>
      </c>
      <c r="J2" s="6"/>
      <c r="K2" s="6"/>
      <c r="L2" s="7">
        <v>431</v>
      </c>
      <c r="M2" s="6" t="s">
        <v>71</v>
      </c>
      <c r="N2" s="7">
        <v>431</v>
      </c>
      <c r="O2" s="6">
        <v>8</v>
      </c>
      <c r="P2" s="6" t="s">
        <v>72</v>
      </c>
      <c r="Q2" s="6" t="s">
        <v>2134</v>
      </c>
      <c r="R2" s="6" t="s">
        <v>2128</v>
      </c>
      <c r="S2" s="6" t="s">
        <v>2135</v>
      </c>
      <c r="T2" s="6" t="s">
        <v>2136</v>
      </c>
      <c r="U2" s="50" t="s">
        <v>2131</v>
      </c>
      <c r="V2" s="6"/>
      <c r="W2" s="52"/>
      <c r="X2" s="6"/>
      <c r="Y2" s="6" t="s">
        <v>232</v>
      </c>
      <c r="Z2" s="8" t="s">
        <v>77</v>
      </c>
      <c r="AA2" s="6" t="s">
        <v>2137</v>
      </c>
      <c r="AB2" s="6" t="s">
        <v>79</v>
      </c>
      <c r="AC2" s="6" t="s">
        <v>80</v>
      </c>
      <c r="AD2" s="6" t="s">
        <v>81</v>
      </c>
      <c r="AE2" s="6"/>
      <c r="AF2" s="6">
        <v>-3</v>
      </c>
      <c r="AG2" s="6" t="s">
        <v>629</v>
      </c>
      <c r="AH2" s="6"/>
      <c r="AI2" s="6"/>
      <c r="AJ2" s="6"/>
      <c r="AK2" s="1"/>
      <c r="AL2" s="45"/>
      <c r="AM2" s="1">
        <v>1</v>
      </c>
      <c r="AN2" s="1" t="e">
        <v>#N/A</v>
      </c>
      <c r="AO2" s="1"/>
      <c r="AP2" s="1"/>
      <c r="AQ2" s="6" t="s">
        <v>3262</v>
      </c>
      <c r="AR2" s="6" t="s">
        <v>84</v>
      </c>
      <c r="AS2" s="6" t="s">
        <v>98</v>
      </c>
      <c r="AT2" s="6" t="s">
        <v>2133</v>
      </c>
      <c r="AU2" s="6" t="s">
        <v>3263</v>
      </c>
      <c r="AV2" s="6"/>
      <c r="AW2" s="6"/>
      <c r="AX2" s="6"/>
      <c r="AY2" s="6"/>
      <c r="BQ2" s="101" t="s">
        <v>84</v>
      </c>
    </row>
    <row r="3" spans="1:69" ht="11.25" customHeight="1" x14ac:dyDescent="0.2">
      <c r="A3" s="4" t="s">
        <v>2730</v>
      </c>
      <c r="B3" s="5" t="s">
        <v>3073</v>
      </c>
      <c r="C3" s="5" t="s">
        <v>2834</v>
      </c>
      <c r="D3" s="6" t="s">
        <v>89</v>
      </c>
      <c r="E3" s="6" t="s">
        <v>2947</v>
      </c>
      <c r="F3" s="6" t="s">
        <v>2947</v>
      </c>
      <c r="G3" s="6" t="s">
        <v>2125</v>
      </c>
      <c r="H3" s="6" t="s">
        <v>99</v>
      </c>
      <c r="I3" s="6" t="s">
        <v>3265</v>
      </c>
      <c r="J3" s="6"/>
      <c r="K3" s="6"/>
      <c r="L3" s="7">
        <v>432</v>
      </c>
      <c r="M3" s="6" t="s">
        <v>71</v>
      </c>
      <c r="N3" s="7">
        <v>432</v>
      </c>
      <c r="O3" s="6">
        <v>8</v>
      </c>
      <c r="P3" s="6" t="s">
        <v>72</v>
      </c>
      <c r="Q3" s="6" t="s">
        <v>2138</v>
      </c>
      <c r="R3" s="6" t="s">
        <v>2128</v>
      </c>
      <c r="S3" s="6" t="s">
        <v>2139</v>
      </c>
      <c r="T3" s="6" t="s">
        <v>2140</v>
      </c>
      <c r="U3" s="50" t="s">
        <v>2131</v>
      </c>
      <c r="V3" s="6"/>
      <c r="W3" s="52"/>
      <c r="X3" s="6"/>
      <c r="Y3" s="6" t="s">
        <v>232</v>
      </c>
      <c r="Z3" s="8" t="s">
        <v>77</v>
      </c>
      <c r="AA3" s="6" t="s">
        <v>2141</v>
      </c>
      <c r="AB3" s="6" t="s">
        <v>79</v>
      </c>
      <c r="AC3" s="6" t="s">
        <v>80</v>
      </c>
      <c r="AD3" s="6" t="s">
        <v>81</v>
      </c>
      <c r="AE3" s="6"/>
      <c r="AF3" s="6">
        <v>-3</v>
      </c>
      <c r="AG3" s="6" t="s">
        <v>629</v>
      </c>
      <c r="AH3" s="6"/>
      <c r="AI3" s="6"/>
      <c r="AJ3" s="6"/>
      <c r="AK3" s="1"/>
      <c r="AL3" s="45"/>
      <c r="AM3" s="1">
        <v>1</v>
      </c>
      <c r="AN3" s="1" t="e">
        <v>#N/A</v>
      </c>
      <c r="AO3" s="1"/>
      <c r="AP3" s="1"/>
      <c r="AQ3" s="6" t="s">
        <v>3262</v>
      </c>
      <c r="AR3" s="6" t="s">
        <v>84</v>
      </c>
      <c r="AS3" s="6" t="s">
        <v>104</v>
      </c>
      <c r="AT3" s="6" t="s">
        <v>2133</v>
      </c>
      <c r="AU3" s="6" t="s">
        <v>3263</v>
      </c>
      <c r="AV3" s="6"/>
      <c r="AW3" s="6"/>
      <c r="AX3" s="6"/>
      <c r="AY3" s="6"/>
      <c r="BQ3" s="101" t="s">
        <v>84</v>
      </c>
    </row>
    <row r="4" spans="1:69" ht="11.25" customHeight="1" x14ac:dyDescent="0.2">
      <c r="A4" s="4" t="s">
        <v>2730</v>
      </c>
      <c r="B4" s="5" t="s">
        <v>3085</v>
      </c>
      <c r="C4" s="5" t="s">
        <v>2834</v>
      </c>
      <c r="D4" s="6" t="s">
        <v>774</v>
      </c>
      <c r="E4" s="6" t="s">
        <v>2947</v>
      </c>
      <c r="F4" s="6" t="s">
        <v>2947</v>
      </c>
      <c r="G4" s="6" t="s">
        <v>2160</v>
      </c>
      <c r="H4" s="6"/>
      <c r="I4" s="6" t="s">
        <v>3266</v>
      </c>
      <c r="J4" s="6"/>
      <c r="K4" s="6"/>
      <c r="L4" s="7">
        <v>435</v>
      </c>
      <c r="M4" s="6" t="s">
        <v>71</v>
      </c>
      <c r="N4" s="7">
        <v>435</v>
      </c>
      <c r="O4" s="6">
        <v>8</v>
      </c>
      <c r="P4" s="6" t="s">
        <v>72</v>
      </c>
      <c r="Q4" s="6" t="s">
        <v>2161</v>
      </c>
      <c r="R4" s="6"/>
      <c r="S4" s="6" t="s">
        <v>2162</v>
      </c>
      <c r="T4" s="6" t="s">
        <v>2162</v>
      </c>
      <c r="U4" s="50"/>
      <c r="V4" s="6"/>
      <c r="W4" s="52"/>
      <c r="X4" s="6"/>
      <c r="Y4" s="6" t="s">
        <v>232</v>
      </c>
      <c r="Z4" s="8" t="s">
        <v>77</v>
      </c>
      <c r="AA4" s="6" t="s">
        <v>2113</v>
      </c>
      <c r="AB4" s="6" t="s">
        <v>79</v>
      </c>
      <c r="AC4" s="6" t="s">
        <v>80</v>
      </c>
      <c r="AD4" s="6" t="s">
        <v>81</v>
      </c>
      <c r="AE4" s="6"/>
      <c r="AF4" s="6">
        <v>-3</v>
      </c>
      <c r="AG4" s="6" t="s">
        <v>629</v>
      </c>
      <c r="AH4" s="6"/>
      <c r="AI4" s="6"/>
      <c r="AJ4" s="6"/>
      <c r="AK4" s="1"/>
      <c r="AL4" t="s">
        <v>1121</v>
      </c>
      <c r="AM4" s="1">
        <v>1</v>
      </c>
      <c r="AN4" s="1"/>
      <c r="AO4" s="1"/>
      <c r="AP4" s="1"/>
      <c r="AQ4" s="6" t="s">
        <v>3267</v>
      </c>
      <c r="AR4" s="6" t="s">
        <v>84</v>
      </c>
      <c r="AS4" s="6" t="s">
        <v>85</v>
      </c>
      <c r="AT4" s="6" t="s">
        <v>2164</v>
      </c>
      <c r="AU4" s="6" t="s">
        <v>3268</v>
      </c>
      <c r="AV4" s="6" t="s">
        <v>1081</v>
      </c>
      <c r="AW4" s="6" t="s">
        <v>3269</v>
      </c>
      <c r="AX4" s="6"/>
      <c r="AY4" s="6"/>
      <c r="BQ4" s="101" t="s">
        <v>84</v>
      </c>
    </row>
    <row r="5" spans="1:69" ht="11.25" customHeight="1" x14ac:dyDescent="0.2">
      <c r="A5" s="4" t="s">
        <v>2732</v>
      </c>
      <c r="B5" s="5" t="s">
        <v>3073</v>
      </c>
      <c r="C5" s="5" t="s">
        <v>2834</v>
      </c>
      <c r="D5" s="6" t="s">
        <v>89</v>
      </c>
      <c r="E5" s="6" t="s">
        <v>2947</v>
      </c>
      <c r="F5" s="6" t="s">
        <v>2947</v>
      </c>
      <c r="G5" s="6" t="s">
        <v>2349</v>
      </c>
      <c r="H5" s="6"/>
      <c r="I5" s="6" t="s">
        <v>3270</v>
      </c>
      <c r="J5" s="6"/>
      <c r="K5" s="6"/>
      <c r="L5" s="7">
        <v>483</v>
      </c>
      <c r="M5" s="6" t="s">
        <v>71</v>
      </c>
      <c r="N5" s="7">
        <v>483</v>
      </c>
      <c r="O5" s="6">
        <v>9</v>
      </c>
      <c r="P5" s="6" t="s">
        <v>72</v>
      </c>
      <c r="Q5" s="6" t="s">
        <v>2350</v>
      </c>
      <c r="R5" s="6" t="s">
        <v>2351</v>
      </c>
      <c r="S5" s="6" t="s">
        <v>2352</v>
      </c>
      <c r="T5" s="6" t="s">
        <v>2353</v>
      </c>
      <c r="U5" s="50" t="s">
        <v>2354</v>
      </c>
      <c r="V5" s="6"/>
      <c r="W5" s="52"/>
      <c r="X5" s="6"/>
      <c r="Y5" s="6" t="s">
        <v>232</v>
      </c>
      <c r="Z5" s="8" t="s">
        <v>77</v>
      </c>
      <c r="AA5" s="6" t="s">
        <v>2341</v>
      </c>
      <c r="AB5" s="6" t="s">
        <v>79</v>
      </c>
      <c r="AC5" s="6" t="s">
        <v>80</v>
      </c>
      <c r="AD5" s="6" t="s">
        <v>81</v>
      </c>
      <c r="AE5" s="6"/>
      <c r="AF5" s="6">
        <v>-3</v>
      </c>
      <c r="AG5" s="6" t="s">
        <v>629</v>
      </c>
      <c r="AH5" s="6"/>
      <c r="AI5" s="6"/>
      <c r="AJ5" s="6"/>
      <c r="AK5" s="1"/>
      <c r="AL5" s="45"/>
      <c r="AM5" s="1">
        <v>1</v>
      </c>
      <c r="AN5" s="1" t="e">
        <v>#N/A</v>
      </c>
      <c r="AO5" s="1"/>
      <c r="AP5" s="1"/>
      <c r="AQ5" s="6" t="s">
        <v>3262</v>
      </c>
      <c r="AR5" s="6" t="s">
        <v>84</v>
      </c>
      <c r="AS5" s="6" t="s">
        <v>85</v>
      </c>
      <c r="AT5" s="6" t="s">
        <v>2133</v>
      </c>
      <c r="AU5" s="6" t="s">
        <v>2342</v>
      </c>
      <c r="AV5" s="6"/>
      <c r="AW5" s="6"/>
      <c r="AX5" s="6"/>
      <c r="AY5" s="6"/>
      <c r="BQ5" s="101" t="s">
        <v>84</v>
      </c>
    </row>
    <row r="6" spans="1:69" ht="11.25" customHeight="1" x14ac:dyDescent="0.2">
      <c r="A6" s="4" t="s">
        <v>2732</v>
      </c>
      <c r="B6" s="5" t="s">
        <v>3086</v>
      </c>
      <c r="C6" s="5" t="s">
        <v>3238</v>
      </c>
      <c r="D6" s="6" t="s">
        <v>89</v>
      </c>
      <c r="E6" s="6" t="s">
        <v>2947</v>
      </c>
      <c r="F6" s="6" t="s">
        <v>2947</v>
      </c>
      <c r="G6" s="6" t="s">
        <v>2397</v>
      </c>
      <c r="H6" s="6" t="s">
        <v>2398</v>
      </c>
      <c r="I6" s="6" t="s">
        <v>3271</v>
      </c>
      <c r="J6" s="6"/>
      <c r="K6" s="6"/>
      <c r="L6" s="7">
        <v>491</v>
      </c>
      <c r="M6" s="6" t="s">
        <v>71</v>
      </c>
      <c r="N6" s="7">
        <v>491</v>
      </c>
      <c r="O6" s="6">
        <v>9</v>
      </c>
      <c r="P6" s="6" t="s">
        <v>72</v>
      </c>
      <c r="Q6" s="6" t="s">
        <v>2399</v>
      </c>
      <c r="R6" s="6"/>
      <c r="S6" s="6" t="s">
        <v>2400</v>
      </c>
      <c r="T6" s="6" t="s">
        <v>2400</v>
      </c>
      <c r="U6" s="50"/>
      <c r="V6" s="6"/>
      <c r="W6" s="52"/>
      <c r="X6" s="6"/>
      <c r="Y6" s="6" t="s">
        <v>232</v>
      </c>
      <c r="Z6" s="8" t="s">
        <v>77</v>
      </c>
      <c r="AA6" s="6" t="s">
        <v>2341</v>
      </c>
      <c r="AB6" s="6" t="s">
        <v>79</v>
      </c>
      <c r="AC6" s="6" t="s">
        <v>80</v>
      </c>
      <c r="AD6" s="6" t="s">
        <v>81</v>
      </c>
      <c r="AE6" s="6"/>
      <c r="AF6" s="6"/>
      <c r="AG6" s="6" t="s">
        <v>629</v>
      </c>
      <c r="AH6" s="6"/>
      <c r="AI6" s="6"/>
      <c r="AJ6" s="6"/>
      <c r="AK6" s="1"/>
      <c r="AL6" t="s">
        <v>1121</v>
      </c>
      <c r="AM6" s="1">
        <v>1</v>
      </c>
      <c r="AN6" s="1" t="e">
        <v>#N/A</v>
      </c>
      <c r="AO6" s="1"/>
      <c r="AP6" s="1"/>
      <c r="AQ6" s="6" t="s">
        <v>3267</v>
      </c>
      <c r="AR6" s="6" t="s">
        <v>84</v>
      </c>
      <c r="AS6" s="6" t="s">
        <v>85</v>
      </c>
      <c r="AT6" s="6" t="s">
        <v>3272</v>
      </c>
      <c r="AU6" s="6" t="s">
        <v>3268</v>
      </c>
      <c r="AV6" s="6" t="s">
        <v>2342</v>
      </c>
      <c r="AW6" s="6" t="s">
        <v>3269</v>
      </c>
      <c r="AX6" s="6"/>
      <c r="AY6" s="6"/>
      <c r="BQ6" s="101" t="s">
        <v>84</v>
      </c>
    </row>
    <row r="7" spans="1:69" s="1" customFormat="1" ht="11.25" customHeight="1" x14ac:dyDescent="0.2">
      <c r="A7" s="4" t="s">
        <v>2732</v>
      </c>
      <c r="B7" s="5" t="s">
        <v>3086</v>
      </c>
      <c r="C7" s="5" t="s">
        <v>3238</v>
      </c>
      <c r="D7" s="6" t="s">
        <v>89</v>
      </c>
      <c r="E7" s="6" t="s">
        <v>2947</v>
      </c>
      <c r="F7" s="6" t="s">
        <v>2947</v>
      </c>
      <c r="G7" s="6" t="s">
        <v>2397</v>
      </c>
      <c r="H7" s="6" t="s">
        <v>2402</v>
      </c>
      <c r="I7" s="6" t="s">
        <v>3273</v>
      </c>
      <c r="J7" s="6"/>
      <c r="K7" s="6"/>
      <c r="L7" s="7">
        <v>492</v>
      </c>
      <c r="M7" s="6" t="s">
        <v>71</v>
      </c>
      <c r="N7" s="7">
        <v>492</v>
      </c>
      <c r="O7" s="6">
        <v>9</v>
      </c>
      <c r="P7" s="6" t="s">
        <v>72</v>
      </c>
      <c r="Q7" s="6" t="s">
        <v>2403</v>
      </c>
      <c r="R7" s="6"/>
      <c r="S7" s="6" t="s">
        <v>2404</v>
      </c>
      <c r="T7" s="6" t="s">
        <v>2405</v>
      </c>
      <c r="U7" s="47"/>
      <c r="V7" s="6"/>
      <c r="W7" s="52"/>
      <c r="X7" s="6"/>
      <c r="Y7" s="6" t="s">
        <v>232</v>
      </c>
      <c r="Z7" s="8" t="s">
        <v>77</v>
      </c>
      <c r="AA7" s="6" t="s">
        <v>2341</v>
      </c>
      <c r="AB7" s="6" t="s">
        <v>79</v>
      </c>
      <c r="AC7" s="6" t="s">
        <v>80</v>
      </c>
      <c r="AD7" s="6" t="s">
        <v>81</v>
      </c>
      <c r="AE7" s="6"/>
      <c r="AF7" s="6"/>
      <c r="AG7" s="6" t="s">
        <v>629</v>
      </c>
      <c r="AH7" s="6"/>
      <c r="AI7" s="6"/>
      <c r="AJ7" s="6"/>
      <c r="AL7" s="1" t="s">
        <v>1121</v>
      </c>
      <c r="AM7" s="1">
        <v>1</v>
      </c>
      <c r="AN7" s="1" t="e">
        <v>#N/A</v>
      </c>
      <c r="AQ7" s="6" t="s">
        <v>3267</v>
      </c>
      <c r="AR7" s="6" t="s">
        <v>84</v>
      </c>
      <c r="AS7" s="6" t="s">
        <v>85</v>
      </c>
      <c r="AT7" s="6" t="s">
        <v>2164</v>
      </c>
      <c r="AU7" s="6" t="s">
        <v>3268</v>
      </c>
      <c r="AV7" s="6" t="s">
        <v>2342</v>
      </c>
      <c r="AW7" s="6" t="s">
        <v>3269</v>
      </c>
      <c r="AX7" s="6"/>
      <c r="AY7" s="6"/>
      <c r="AZ7"/>
      <c r="BA7"/>
      <c r="BB7"/>
      <c r="BC7"/>
      <c r="BD7"/>
      <c r="BE7"/>
      <c r="BF7"/>
      <c r="BG7"/>
      <c r="BH7"/>
      <c r="BI7"/>
      <c r="BJ7"/>
      <c r="BK7"/>
      <c r="BL7"/>
      <c r="BM7"/>
      <c r="BN7"/>
      <c r="BO7"/>
      <c r="BP7"/>
      <c r="BQ7" s="101" t="s">
        <v>84</v>
      </c>
    </row>
    <row r="8" spans="1:69" ht="11.25" customHeight="1" x14ac:dyDescent="0.2">
      <c r="A8" s="4" t="s">
        <v>2734</v>
      </c>
      <c r="B8" s="5" t="s">
        <v>3073</v>
      </c>
      <c r="C8" s="5" t="s">
        <v>2834</v>
      </c>
      <c r="D8" s="6" t="s">
        <v>89</v>
      </c>
      <c r="E8" s="6" t="s">
        <v>2947</v>
      </c>
      <c r="F8" s="6" t="s">
        <v>2947</v>
      </c>
      <c r="G8" s="6" t="s">
        <v>2447</v>
      </c>
      <c r="H8" s="6"/>
      <c r="I8" s="6" t="s">
        <v>3274</v>
      </c>
      <c r="J8" s="6"/>
      <c r="K8" s="6"/>
      <c r="L8" s="7">
        <v>507</v>
      </c>
      <c r="M8" s="6" t="s">
        <v>71</v>
      </c>
      <c r="N8" s="7">
        <v>507</v>
      </c>
      <c r="O8" s="6">
        <v>9</v>
      </c>
      <c r="P8" s="6" t="s">
        <v>72</v>
      </c>
      <c r="Q8" s="6" t="s">
        <v>2448</v>
      </c>
      <c r="R8" s="6" t="s">
        <v>2128</v>
      </c>
      <c r="S8" s="6" t="s">
        <v>2449</v>
      </c>
      <c r="T8" s="6" t="s">
        <v>2450</v>
      </c>
      <c r="U8" s="50" t="s">
        <v>2451</v>
      </c>
      <c r="V8" s="6"/>
      <c r="W8" s="52"/>
      <c r="X8" s="6"/>
      <c r="Y8" s="6" t="s">
        <v>232</v>
      </c>
      <c r="Z8" s="8" t="s">
        <v>77</v>
      </c>
      <c r="AA8" s="6" t="s">
        <v>2452</v>
      </c>
      <c r="AB8" s="6" t="s">
        <v>79</v>
      </c>
      <c r="AC8" s="6" t="s">
        <v>80</v>
      </c>
      <c r="AD8" s="6" t="s">
        <v>81</v>
      </c>
      <c r="AE8" s="6"/>
      <c r="AF8" s="6">
        <v>-3</v>
      </c>
      <c r="AG8" s="6" t="s">
        <v>629</v>
      </c>
      <c r="AH8" s="6"/>
      <c r="AI8" s="6"/>
      <c r="AJ8" s="6"/>
      <c r="AK8" s="1"/>
      <c r="AL8" s="45"/>
      <c r="AM8" s="1">
        <v>1</v>
      </c>
      <c r="AN8" s="1" t="e">
        <v>#N/A</v>
      </c>
      <c r="AO8" s="1"/>
      <c r="AP8" s="1"/>
      <c r="AQ8" s="6" t="s">
        <v>3262</v>
      </c>
      <c r="AR8" s="6" t="s">
        <v>84</v>
      </c>
      <c r="AS8" s="6" t="s">
        <v>85</v>
      </c>
      <c r="AT8" s="6" t="s">
        <v>2133</v>
      </c>
      <c r="AU8" s="6" t="s">
        <v>1209</v>
      </c>
      <c r="AV8" s="6"/>
      <c r="AW8" s="6"/>
      <c r="AX8" s="6"/>
      <c r="AY8" s="6"/>
      <c r="BQ8" s="101" t="s">
        <v>84</v>
      </c>
    </row>
    <row r="9" spans="1:69" ht="11.25" customHeight="1" x14ac:dyDescent="0.2">
      <c r="A9" s="4" t="s">
        <v>2734</v>
      </c>
      <c r="B9" s="5" t="s">
        <v>3101</v>
      </c>
      <c r="C9" s="5" t="s">
        <v>2834</v>
      </c>
      <c r="D9" s="6" t="s">
        <v>774</v>
      </c>
      <c r="E9" s="6" t="s">
        <v>2947</v>
      </c>
      <c r="F9" s="6" t="s">
        <v>2947</v>
      </c>
      <c r="G9" s="6" t="s">
        <v>2479</v>
      </c>
      <c r="H9" s="6"/>
      <c r="I9" s="6" t="s">
        <v>3275</v>
      </c>
      <c r="J9" s="6"/>
      <c r="K9" s="6"/>
      <c r="L9" s="7">
        <v>514</v>
      </c>
      <c r="M9" s="6" t="s">
        <v>71</v>
      </c>
      <c r="N9" s="7">
        <v>514</v>
      </c>
      <c r="O9" s="6">
        <v>9</v>
      </c>
      <c r="P9" s="6" t="s">
        <v>72</v>
      </c>
      <c r="Q9" s="6" t="s">
        <v>2480</v>
      </c>
      <c r="R9" s="6"/>
      <c r="S9" s="6" t="s">
        <v>2481</v>
      </c>
      <c r="T9" s="6" t="s">
        <v>2481</v>
      </c>
      <c r="U9" s="50"/>
      <c r="V9" s="6"/>
      <c r="W9" s="52"/>
      <c r="X9" s="6"/>
      <c r="Y9" s="6" t="s">
        <v>232</v>
      </c>
      <c r="Z9" s="8" t="s">
        <v>77</v>
      </c>
      <c r="AA9" s="6" t="s">
        <v>2113</v>
      </c>
      <c r="AB9" s="6" t="s">
        <v>79</v>
      </c>
      <c r="AC9" s="6" t="s">
        <v>80</v>
      </c>
      <c r="AD9" s="6" t="s">
        <v>81</v>
      </c>
      <c r="AE9" s="6"/>
      <c r="AF9" s="6">
        <v>-3</v>
      </c>
      <c r="AG9" s="6" t="s">
        <v>629</v>
      </c>
      <c r="AH9" s="6"/>
      <c r="AI9" s="6"/>
      <c r="AJ9" s="6"/>
      <c r="AK9" s="1"/>
      <c r="AL9" t="s">
        <v>1121</v>
      </c>
      <c r="AM9" s="1">
        <v>1</v>
      </c>
      <c r="AN9" s="1"/>
      <c r="AO9" s="1"/>
      <c r="AP9" s="1"/>
      <c r="AQ9" s="6" t="s">
        <v>3267</v>
      </c>
      <c r="AR9" s="6" t="s">
        <v>84</v>
      </c>
      <c r="AS9" s="6" t="s">
        <v>85</v>
      </c>
      <c r="AT9" s="6" t="s">
        <v>2164</v>
      </c>
      <c r="AU9" s="6" t="s">
        <v>3268</v>
      </c>
      <c r="AV9" s="6" t="s">
        <v>1209</v>
      </c>
      <c r="AW9" s="6" t="s">
        <v>3269</v>
      </c>
      <c r="AX9" s="6"/>
      <c r="AY9" s="6"/>
      <c r="BQ9" s="101" t="s">
        <v>84</v>
      </c>
    </row>
  </sheetData>
  <conditionalFormatting sqref="O9:AI9 AO8:AP9 AQ7:BM9 AO1:BM6 O5:AK8 AK4 O4:AI4 O1:AK3 M1:M9 AM1:AM9 A1:K9">
    <cfRule type="expression" dxfId="24" priority="24" stopIfTrue="1">
      <formula>LEFT($B1,1)="O"</formula>
    </cfRule>
    <cfRule type="expression" dxfId="23" priority="25" stopIfTrue="1">
      <formula>LEFT($B1,1)="S"</formula>
    </cfRule>
  </conditionalFormatting>
  <conditionalFormatting sqref="AC8 AC1:AC6 AF1:AF9">
    <cfRule type="expression" dxfId="22" priority="23">
      <formula>$C1="Context"</formula>
    </cfRule>
  </conditionalFormatting>
  <conditionalFormatting sqref="BN1:BN9">
    <cfRule type="expression" dxfId="21" priority="21" stopIfTrue="1">
      <formula>LEFT($B1,1)="O"</formula>
    </cfRule>
    <cfRule type="expression" dxfId="20" priority="22" stopIfTrue="1">
      <formula>LEFT($B1,1)="S"</formula>
    </cfRule>
  </conditionalFormatting>
  <conditionalFormatting sqref="BO1:BO9">
    <cfRule type="expression" dxfId="19" priority="19" stopIfTrue="1">
      <formula>LEFT($B1,1)="O"</formula>
    </cfRule>
    <cfRule type="expression" dxfId="18" priority="20" stopIfTrue="1">
      <formula>LEFT($B1,1)="S"</formula>
    </cfRule>
  </conditionalFormatting>
  <conditionalFormatting sqref="BP1:BP9">
    <cfRule type="expression" dxfId="17" priority="17" stopIfTrue="1">
      <formula>LEFT($B1,1)="O"</formula>
    </cfRule>
    <cfRule type="expression" dxfId="16" priority="18" stopIfTrue="1">
      <formula>LEFT($B1,1)="S"</formula>
    </cfRule>
  </conditionalFormatting>
  <conditionalFormatting sqref="L1:L9 N1:N9">
    <cfRule type="expression" dxfId="15" priority="15" stopIfTrue="1">
      <formula>LEFT($B1,1)="O"</formula>
    </cfRule>
    <cfRule type="expression" dxfId="14" priority="16" stopIfTrue="1">
      <formula>LEFT($B1,1)="S"</formula>
    </cfRule>
  </conditionalFormatting>
  <conditionalFormatting sqref="BQ8 BQ5 BQ1:BQ3">
    <cfRule type="expression" dxfId="13" priority="13" stopIfTrue="1">
      <formula>LEFT($B1,1)="O"</formula>
    </cfRule>
    <cfRule type="expression" dxfId="12" priority="14" stopIfTrue="1">
      <formula>LEFT($B1,1)="S"</formula>
    </cfRule>
  </conditionalFormatting>
  <conditionalFormatting sqref="AJ4">
    <cfRule type="expression" dxfId="11" priority="11" stopIfTrue="1">
      <formula>LEFT($B4,1)="O"</formula>
    </cfRule>
    <cfRule type="expression" dxfId="10" priority="12" stopIfTrue="1">
      <formula>LEFT($B4,1)="S"</formula>
    </cfRule>
  </conditionalFormatting>
  <conditionalFormatting sqref="BQ9 BQ6:BQ7 BQ4">
    <cfRule type="expression" dxfId="9" priority="9" stopIfTrue="1">
      <formula>LEFT($B4,1)="O"</formula>
    </cfRule>
    <cfRule type="expression" dxfId="8" priority="10" stopIfTrue="1">
      <formula>LEFT($B4,1)="S"</formula>
    </cfRule>
  </conditionalFormatting>
  <conditionalFormatting sqref="AO7:AP7">
    <cfRule type="expression" dxfId="7" priority="7" stopIfTrue="1">
      <formula>LEFT($B7,1)="O"</formula>
    </cfRule>
    <cfRule type="expression" dxfId="6" priority="8" stopIfTrue="1">
      <formula>LEFT($B7,1)="S"</formula>
    </cfRule>
  </conditionalFormatting>
  <conditionalFormatting sqref="AC7">
    <cfRule type="expression" dxfId="5" priority="6">
      <formula>$C7="Context"</formula>
    </cfRule>
  </conditionalFormatting>
  <conditionalFormatting sqref="AK9">
    <cfRule type="expression" dxfId="4" priority="4" stopIfTrue="1">
      <formula>LEFT($B9,1)="O"</formula>
    </cfRule>
    <cfRule type="expression" dxfId="3" priority="5" stopIfTrue="1">
      <formula>LEFT($B9,1)="S"</formula>
    </cfRule>
  </conditionalFormatting>
  <conditionalFormatting sqref="AC9">
    <cfRule type="expression" dxfId="2" priority="3">
      <formula>$C9="Context"</formula>
    </cfRule>
  </conditionalFormatting>
  <conditionalFormatting sqref="AJ9">
    <cfRule type="expression" dxfId="1" priority="1" stopIfTrue="1">
      <formula>LEFT($B9,1)="O"</formula>
    </cfRule>
    <cfRule type="expression" dxfId="0" priority="2" stopIfTrue="1">
      <formula>LEFT($B9,1)="S"</formula>
    </cfRule>
  </conditionalFormatting>
  <hyperlinks>
    <hyperlink ref="U1" r:id="rId1" location="OLE_LINK102_x0009_1,135485,135540,3,,People aged 0-59 living in joble" xr:uid="{8B1E1328-C5E2-4039-A8BC-6211498AD2E4}"/>
    <hyperlink ref="U2" r:id="rId2" location="OLE_LINK102_x0009_1,135485,135540,3,,People aged 0-59 living in joble" xr:uid="{54894A71-23DF-4CEC-AB02-A28FD282688B}"/>
    <hyperlink ref="U3" r:id="rId3" location="OLE_LINK102_x0009_1,135485,135540,3,,People aged 0-59 living in joble" xr:uid="{44135008-B947-4165-B069-F3127F470470}"/>
    <hyperlink ref="U5" r:id="rId4" location="OLE_LINK106_x0009_1,140987,141032,3,,Children (0-17) living in jobles" xr:uid="{E8EF341C-19DF-442E-A6B6-3B4CDDFEA414}"/>
    <hyperlink ref="U8" r:id="rId5" location="OLE_LINK109_x0009_1,142970,143025,3,,Adults 18-59 not students living" xr:uid="{677E6EED-F804-4846-A799-35CDF29072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FF0000"/>
  </sheetPr>
  <dimension ref="A1:F36"/>
  <sheetViews>
    <sheetView zoomScale="145" zoomScaleNormal="145" workbookViewId="0">
      <selection activeCell="F32" sqref="F32"/>
    </sheetView>
  </sheetViews>
  <sheetFormatPr defaultColWidth="17" defaultRowHeight="10.199999999999999" x14ac:dyDescent="0.2"/>
  <cols>
    <col min="1" max="1" width="12.7109375" customWidth="1"/>
    <col min="2" max="2" width="16.140625" bestFit="1" customWidth="1"/>
    <col min="3" max="3" width="14.28515625" customWidth="1"/>
    <col min="4" max="5" width="5.7109375" customWidth="1"/>
  </cols>
  <sheetData>
    <row r="1" spans="1:6" x14ac:dyDescent="0.2">
      <c r="A1" t="s">
        <v>2612</v>
      </c>
      <c r="B1" t="s">
        <v>2613</v>
      </c>
      <c r="C1" t="s">
        <v>2614</v>
      </c>
      <c r="D1" t="s">
        <v>2615</v>
      </c>
      <c r="E1" t="s">
        <v>2616</v>
      </c>
      <c r="F1" t="s">
        <v>2617</v>
      </c>
    </row>
    <row r="2" spans="1:6" x14ac:dyDescent="0.2">
      <c r="A2">
        <v>101</v>
      </c>
      <c r="B2" t="s">
        <v>2618</v>
      </c>
      <c r="C2" t="s">
        <v>2619</v>
      </c>
      <c r="D2" t="s">
        <v>1121</v>
      </c>
      <c r="E2" t="s">
        <v>1121</v>
      </c>
      <c r="F2" t="s">
        <v>1121</v>
      </c>
    </row>
    <row r="3" spans="1:6" x14ac:dyDescent="0.2">
      <c r="A3">
        <v>102</v>
      </c>
      <c r="B3" t="s">
        <v>2620</v>
      </c>
      <c r="C3" t="s">
        <v>2621</v>
      </c>
      <c r="D3" t="s">
        <v>1121</v>
      </c>
      <c r="E3" t="s">
        <v>81</v>
      </c>
      <c r="F3" t="s">
        <v>1121</v>
      </c>
    </row>
    <row r="4" spans="1:6" x14ac:dyDescent="0.2">
      <c r="A4">
        <v>103</v>
      </c>
      <c r="B4" t="s">
        <v>2622</v>
      </c>
      <c r="C4" t="s">
        <v>2623</v>
      </c>
      <c r="D4" t="s">
        <v>1121</v>
      </c>
      <c r="E4" t="s">
        <v>81</v>
      </c>
      <c r="F4" t="s">
        <v>1121</v>
      </c>
    </row>
    <row r="5" spans="1:6" x14ac:dyDescent="0.2">
      <c r="A5">
        <v>104</v>
      </c>
      <c r="B5" t="s">
        <v>2624</v>
      </c>
      <c r="C5" t="s">
        <v>2625</v>
      </c>
      <c r="D5" t="s">
        <v>1121</v>
      </c>
      <c r="E5" t="s">
        <v>81</v>
      </c>
      <c r="F5" t="s">
        <v>1121</v>
      </c>
    </row>
    <row r="6" spans="1:6" x14ac:dyDescent="0.2">
      <c r="A6">
        <v>105</v>
      </c>
      <c r="B6" t="s">
        <v>2626</v>
      </c>
      <c r="C6" t="s">
        <v>2627</v>
      </c>
      <c r="D6" t="s">
        <v>1121</v>
      </c>
      <c r="E6" t="s">
        <v>1121</v>
      </c>
      <c r="F6" t="s">
        <v>1121</v>
      </c>
    </row>
    <row r="7" spans="1:6" x14ac:dyDescent="0.2">
      <c r="A7">
        <v>106</v>
      </c>
      <c r="B7" t="s">
        <v>2628</v>
      </c>
      <c r="C7" t="s">
        <v>2629</v>
      </c>
      <c r="D7" t="s">
        <v>1121</v>
      </c>
      <c r="E7" t="s">
        <v>1121</v>
      </c>
      <c r="F7" t="s">
        <v>1121</v>
      </c>
    </row>
    <row r="8" spans="1:6" x14ac:dyDescent="0.2">
      <c r="A8">
        <v>107</v>
      </c>
      <c r="B8" t="s">
        <v>2630</v>
      </c>
      <c r="C8" t="s">
        <v>2631</v>
      </c>
      <c r="D8" t="s">
        <v>1121</v>
      </c>
      <c r="E8" t="s">
        <v>1121</v>
      </c>
      <c r="F8" t="s">
        <v>1121</v>
      </c>
    </row>
    <row r="9" spans="1:6" x14ac:dyDescent="0.2">
      <c r="A9">
        <v>108</v>
      </c>
      <c r="B9" t="s">
        <v>2632</v>
      </c>
      <c r="C9" t="s">
        <v>2633</v>
      </c>
      <c r="D9" t="s">
        <v>1121</v>
      </c>
      <c r="E9" t="s">
        <v>1121</v>
      </c>
      <c r="F9" t="s">
        <v>1121</v>
      </c>
    </row>
    <row r="10" spans="1:6" x14ac:dyDescent="0.2">
      <c r="A10">
        <v>109</v>
      </c>
      <c r="B10" t="s">
        <v>2634</v>
      </c>
      <c r="C10" t="s">
        <v>2635</v>
      </c>
      <c r="D10" t="s">
        <v>1121</v>
      </c>
      <c r="E10" t="s">
        <v>1121</v>
      </c>
      <c r="F10" t="s">
        <v>1121</v>
      </c>
    </row>
    <row r="11" spans="1:6" x14ac:dyDescent="0.2">
      <c r="A11">
        <v>110</v>
      </c>
      <c r="B11" t="s">
        <v>2636</v>
      </c>
      <c r="C11" t="s">
        <v>2637</v>
      </c>
      <c r="D11" t="s">
        <v>1121</v>
      </c>
      <c r="E11" t="s">
        <v>1121</v>
      </c>
      <c r="F11" t="s">
        <v>1121</v>
      </c>
    </row>
    <row r="12" spans="1:6" x14ac:dyDescent="0.2">
      <c r="A12">
        <v>111</v>
      </c>
      <c r="B12" t="s">
        <v>2638</v>
      </c>
      <c r="C12" t="s">
        <v>2639</v>
      </c>
      <c r="D12" t="s">
        <v>1121</v>
      </c>
      <c r="E12" t="s">
        <v>81</v>
      </c>
      <c r="F12" t="s">
        <v>1121</v>
      </c>
    </row>
    <row r="13" spans="1:6" x14ac:dyDescent="0.2">
      <c r="A13">
        <v>112</v>
      </c>
      <c r="B13" t="s">
        <v>2640</v>
      </c>
      <c r="C13" t="s">
        <v>2641</v>
      </c>
      <c r="D13" t="s">
        <v>1121</v>
      </c>
      <c r="E13" t="s">
        <v>1121</v>
      </c>
      <c r="F13" t="s">
        <v>1121</v>
      </c>
    </row>
    <row r="14" spans="1:6" x14ac:dyDescent="0.2">
      <c r="A14">
        <v>113</v>
      </c>
      <c r="B14" t="s">
        <v>2642</v>
      </c>
      <c r="C14" t="s">
        <v>2643</v>
      </c>
      <c r="D14" t="s">
        <v>1121</v>
      </c>
      <c r="E14" t="s">
        <v>1121</v>
      </c>
      <c r="F14" t="s">
        <v>1121</v>
      </c>
    </row>
    <row r="15" spans="1:6" x14ac:dyDescent="0.2">
      <c r="A15">
        <v>114</v>
      </c>
      <c r="B15" t="s">
        <v>2644</v>
      </c>
      <c r="C15" t="s">
        <v>2645</v>
      </c>
      <c r="D15" t="s">
        <v>1121</v>
      </c>
      <c r="E15" t="s">
        <v>1121</v>
      </c>
      <c r="F15" t="s">
        <v>1121</v>
      </c>
    </row>
    <row r="16" spans="1:6" x14ac:dyDescent="0.2">
      <c r="A16">
        <v>115</v>
      </c>
      <c r="B16" t="s">
        <v>2646</v>
      </c>
      <c r="C16" t="s">
        <v>2647</v>
      </c>
      <c r="D16" t="s">
        <v>1121</v>
      </c>
      <c r="E16" t="s">
        <v>1121</v>
      </c>
      <c r="F16" t="s">
        <v>1121</v>
      </c>
    </row>
    <row r="17" spans="1:6" x14ac:dyDescent="0.2">
      <c r="A17">
        <v>116</v>
      </c>
      <c r="B17" t="s">
        <v>2648</v>
      </c>
      <c r="C17" t="s">
        <v>2649</v>
      </c>
      <c r="D17" t="s">
        <v>1121</v>
      </c>
      <c r="E17" t="s">
        <v>1121</v>
      </c>
      <c r="F17" t="s">
        <v>1121</v>
      </c>
    </row>
    <row r="18" spans="1:6" x14ac:dyDescent="0.2">
      <c r="A18">
        <v>117</v>
      </c>
      <c r="B18" t="s">
        <v>2650</v>
      </c>
      <c r="C18" t="s">
        <v>2651</v>
      </c>
      <c r="D18" t="s">
        <v>1121</v>
      </c>
      <c r="E18" t="s">
        <v>81</v>
      </c>
      <c r="F18" t="s">
        <v>1121</v>
      </c>
    </row>
    <row r="19" spans="1:6" x14ac:dyDescent="0.2">
      <c r="A19">
        <v>118</v>
      </c>
      <c r="B19" t="s">
        <v>2652</v>
      </c>
      <c r="C19" t="s">
        <v>2653</v>
      </c>
      <c r="D19" t="s">
        <v>1121</v>
      </c>
      <c r="E19" t="s">
        <v>1121</v>
      </c>
      <c r="F19" t="s">
        <v>1121</v>
      </c>
    </row>
    <row r="20" spans="1:6" x14ac:dyDescent="0.2">
      <c r="A20">
        <v>119</v>
      </c>
      <c r="B20" t="s">
        <v>2654</v>
      </c>
      <c r="C20" t="s">
        <v>2655</v>
      </c>
      <c r="D20" t="s">
        <v>1121</v>
      </c>
      <c r="E20" t="s">
        <v>1121</v>
      </c>
      <c r="F20" t="s">
        <v>1121</v>
      </c>
    </row>
    <row r="21" spans="1:6" x14ac:dyDescent="0.2">
      <c r="A21">
        <v>120</v>
      </c>
      <c r="B21" t="s">
        <v>2656</v>
      </c>
      <c r="C21" t="s">
        <v>2657</v>
      </c>
      <c r="D21" t="s">
        <v>1121</v>
      </c>
      <c r="E21" t="s">
        <v>1121</v>
      </c>
      <c r="F21" t="s">
        <v>1121</v>
      </c>
    </row>
    <row r="22" spans="1:6" x14ac:dyDescent="0.2">
      <c r="A22">
        <v>121</v>
      </c>
      <c r="B22" t="s">
        <v>2658</v>
      </c>
      <c r="C22" t="s">
        <v>2659</v>
      </c>
      <c r="D22" t="s">
        <v>1121</v>
      </c>
      <c r="E22" t="s">
        <v>81</v>
      </c>
      <c r="F22" t="s">
        <v>1121</v>
      </c>
    </row>
    <row r="23" spans="1:6" x14ac:dyDescent="0.2">
      <c r="A23">
        <v>122</v>
      </c>
      <c r="B23" t="s">
        <v>2660</v>
      </c>
      <c r="C23" t="s">
        <v>1257</v>
      </c>
      <c r="D23" t="s">
        <v>1121</v>
      </c>
      <c r="E23" t="s">
        <v>1121</v>
      </c>
      <c r="F23" t="s">
        <v>1121</v>
      </c>
    </row>
    <row r="24" spans="1:6" x14ac:dyDescent="0.2">
      <c r="A24">
        <v>123</v>
      </c>
      <c r="B24" t="s">
        <v>2661</v>
      </c>
      <c r="C24" t="s">
        <v>2662</v>
      </c>
      <c r="D24" t="s">
        <v>1121</v>
      </c>
      <c r="E24" t="s">
        <v>81</v>
      </c>
      <c r="F24" t="s">
        <v>1121</v>
      </c>
    </row>
    <row r="25" spans="1:6" x14ac:dyDescent="0.2">
      <c r="A25">
        <v>124</v>
      </c>
      <c r="B25" t="s">
        <v>2663</v>
      </c>
      <c r="C25" t="s">
        <v>2664</v>
      </c>
      <c r="D25" t="s">
        <v>1121</v>
      </c>
      <c r="E25" t="s">
        <v>1121</v>
      </c>
      <c r="F25" t="s">
        <v>1121</v>
      </c>
    </row>
    <row r="26" spans="1:6" x14ac:dyDescent="0.2">
      <c r="A26">
        <v>125</v>
      </c>
      <c r="B26" t="s">
        <v>2665</v>
      </c>
      <c r="C26" t="s">
        <v>2666</v>
      </c>
      <c r="D26" t="s">
        <v>1121</v>
      </c>
      <c r="E26" t="s">
        <v>1121</v>
      </c>
      <c r="F26" t="s">
        <v>1121</v>
      </c>
    </row>
    <row r="27" spans="1:6" x14ac:dyDescent="0.2">
      <c r="A27">
        <v>126</v>
      </c>
      <c r="B27" t="s">
        <v>2667</v>
      </c>
      <c r="C27" t="s">
        <v>2668</v>
      </c>
      <c r="D27" t="s">
        <v>1121</v>
      </c>
      <c r="E27" t="s">
        <v>1121</v>
      </c>
      <c r="F27" t="s">
        <v>1121</v>
      </c>
    </row>
    <row r="28" spans="1:6" x14ac:dyDescent="0.2">
      <c r="A28">
        <v>127</v>
      </c>
      <c r="B28" t="s">
        <v>2669</v>
      </c>
      <c r="C28" t="s">
        <v>2670</v>
      </c>
      <c r="D28" t="s">
        <v>1121</v>
      </c>
      <c r="E28" t="s">
        <v>81</v>
      </c>
      <c r="F28" t="s">
        <v>1121</v>
      </c>
    </row>
    <row r="29" spans="1:6" x14ac:dyDescent="0.2">
      <c r="A29">
        <v>128</v>
      </c>
      <c r="B29" t="s">
        <v>2671</v>
      </c>
      <c r="C29" t="s">
        <v>2672</v>
      </c>
      <c r="D29" t="s">
        <v>2673</v>
      </c>
      <c r="E29" t="s">
        <v>2673</v>
      </c>
      <c r="F29" t="s">
        <v>1121</v>
      </c>
    </row>
    <row r="30" spans="1:6" x14ac:dyDescent="0.2">
      <c r="A30">
        <v>301</v>
      </c>
      <c r="B30" t="s">
        <v>2674</v>
      </c>
      <c r="C30" t="s">
        <v>2675</v>
      </c>
      <c r="D30" t="s">
        <v>2673</v>
      </c>
      <c r="E30" t="s">
        <v>2673</v>
      </c>
      <c r="F30" t="s">
        <v>1121</v>
      </c>
    </row>
    <row r="31" spans="1:6" x14ac:dyDescent="0.2">
      <c r="A31">
        <v>302</v>
      </c>
      <c r="B31" t="s">
        <v>2676</v>
      </c>
      <c r="C31" t="s">
        <v>2677</v>
      </c>
      <c r="D31" t="s">
        <v>2673</v>
      </c>
      <c r="E31" t="s">
        <v>2673</v>
      </c>
      <c r="F31" t="s">
        <v>1121</v>
      </c>
    </row>
    <row r="32" spans="1:6" x14ac:dyDescent="0.2">
      <c r="A32">
        <v>303</v>
      </c>
      <c r="B32" t="s">
        <v>2678</v>
      </c>
      <c r="C32" t="s">
        <v>2679</v>
      </c>
      <c r="D32" t="s">
        <v>2673</v>
      </c>
      <c r="E32" t="s">
        <v>2673</v>
      </c>
      <c r="F32" t="s">
        <v>81</v>
      </c>
    </row>
    <row r="33" spans="1:6" x14ac:dyDescent="0.2">
      <c r="A33">
        <v>304</v>
      </c>
      <c r="B33" t="s">
        <v>2680</v>
      </c>
      <c r="C33" t="s">
        <v>2681</v>
      </c>
      <c r="D33" t="s">
        <v>2673</v>
      </c>
      <c r="E33" t="s">
        <v>2673</v>
      </c>
      <c r="F33" t="s">
        <v>1121</v>
      </c>
    </row>
    <row r="34" spans="1:6" x14ac:dyDescent="0.2">
      <c r="A34">
        <v>305</v>
      </c>
      <c r="B34" t="s">
        <v>2682</v>
      </c>
      <c r="C34" t="s">
        <v>2683</v>
      </c>
      <c r="D34" t="s">
        <v>2673</v>
      </c>
      <c r="E34" t="s">
        <v>2673</v>
      </c>
      <c r="F34" t="s">
        <v>1121</v>
      </c>
    </row>
    <row r="35" spans="1:6" x14ac:dyDescent="0.2">
      <c r="A35">
        <v>306</v>
      </c>
      <c r="B35" t="s">
        <v>2684</v>
      </c>
      <c r="C35" t="s">
        <v>2685</v>
      </c>
      <c r="D35" t="s">
        <v>2673</v>
      </c>
      <c r="E35" t="s">
        <v>2673</v>
      </c>
      <c r="F35" t="s">
        <v>1121</v>
      </c>
    </row>
    <row r="36" spans="1:6" x14ac:dyDescent="0.2">
      <c r="A36">
        <v>307</v>
      </c>
      <c r="B36" t="s">
        <v>2686</v>
      </c>
      <c r="C36" t="s">
        <v>298</v>
      </c>
      <c r="D36" t="s">
        <v>2673</v>
      </c>
      <c r="E36" t="s">
        <v>2673</v>
      </c>
      <c r="F36" t="s">
        <v>1121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tabColor rgb="FFFF0000"/>
  </sheetPr>
  <dimension ref="A1:B42"/>
  <sheetViews>
    <sheetView workbookViewId="0">
      <selection activeCell="C21" sqref="C21"/>
    </sheetView>
  </sheetViews>
  <sheetFormatPr defaultRowHeight="10.199999999999999" x14ac:dyDescent="0.2"/>
  <cols>
    <col min="2" max="2" width="11.28515625" customWidth="1"/>
  </cols>
  <sheetData>
    <row r="1" spans="1:2" x14ac:dyDescent="0.2">
      <c r="A1" t="s">
        <v>545</v>
      </c>
      <c r="B1" t="s">
        <v>2687</v>
      </c>
    </row>
    <row r="2" spans="1:2" x14ac:dyDescent="0.2">
      <c r="A2">
        <v>1990</v>
      </c>
      <c r="B2" t="s">
        <v>81</v>
      </c>
    </row>
    <row r="3" spans="1:2" x14ac:dyDescent="0.2">
      <c r="A3">
        <v>1991</v>
      </c>
      <c r="B3" t="s">
        <v>81</v>
      </c>
    </row>
    <row r="4" spans="1:2" x14ac:dyDescent="0.2">
      <c r="A4">
        <v>1992</v>
      </c>
      <c r="B4" t="s">
        <v>81</v>
      </c>
    </row>
    <row r="5" spans="1:2" x14ac:dyDescent="0.2">
      <c r="A5">
        <v>1993</v>
      </c>
      <c r="B5" t="s">
        <v>81</v>
      </c>
    </row>
    <row r="6" spans="1:2" x14ac:dyDescent="0.2">
      <c r="A6">
        <v>1994</v>
      </c>
      <c r="B6" t="s">
        <v>81</v>
      </c>
    </row>
    <row r="7" spans="1:2" x14ac:dyDescent="0.2">
      <c r="A7">
        <v>1995</v>
      </c>
      <c r="B7" t="s">
        <v>81</v>
      </c>
    </row>
    <row r="8" spans="1:2" x14ac:dyDescent="0.2">
      <c r="A8">
        <v>1996</v>
      </c>
      <c r="B8" t="s">
        <v>81</v>
      </c>
    </row>
    <row r="9" spans="1:2" x14ac:dyDescent="0.2">
      <c r="A9">
        <v>1997</v>
      </c>
      <c r="B9" t="s">
        <v>81</v>
      </c>
    </row>
    <row r="10" spans="1:2" x14ac:dyDescent="0.2">
      <c r="A10">
        <v>1998</v>
      </c>
      <c r="B10" t="s">
        <v>81</v>
      </c>
    </row>
    <row r="11" spans="1:2" x14ac:dyDescent="0.2">
      <c r="A11">
        <v>1999</v>
      </c>
      <c r="B11" t="s">
        <v>81</v>
      </c>
    </row>
    <row r="12" spans="1:2" x14ac:dyDescent="0.2">
      <c r="A12">
        <v>2000</v>
      </c>
      <c r="B12" t="s">
        <v>1121</v>
      </c>
    </row>
    <row r="13" spans="1:2" x14ac:dyDescent="0.2">
      <c r="A13">
        <v>2001</v>
      </c>
      <c r="B13" t="s">
        <v>1121</v>
      </c>
    </row>
    <row r="14" spans="1:2" x14ac:dyDescent="0.2">
      <c r="A14">
        <v>2002</v>
      </c>
      <c r="B14" t="s">
        <v>1121</v>
      </c>
    </row>
    <row r="15" spans="1:2" x14ac:dyDescent="0.2">
      <c r="A15">
        <v>2003</v>
      </c>
      <c r="B15" t="s">
        <v>1121</v>
      </c>
    </row>
    <row r="16" spans="1:2" x14ac:dyDescent="0.2">
      <c r="A16">
        <v>2004</v>
      </c>
      <c r="B16" t="s">
        <v>1121</v>
      </c>
    </row>
    <row r="17" spans="1:2" x14ac:dyDescent="0.2">
      <c r="A17">
        <v>2005</v>
      </c>
      <c r="B17" t="s">
        <v>1121</v>
      </c>
    </row>
    <row r="18" spans="1:2" x14ac:dyDescent="0.2">
      <c r="A18">
        <v>2006</v>
      </c>
      <c r="B18" t="s">
        <v>1121</v>
      </c>
    </row>
    <row r="19" spans="1:2" x14ac:dyDescent="0.2">
      <c r="A19">
        <v>2007</v>
      </c>
      <c r="B19" t="s">
        <v>1121</v>
      </c>
    </row>
    <row r="20" spans="1:2" x14ac:dyDescent="0.2">
      <c r="A20">
        <v>2008</v>
      </c>
      <c r="B20" t="s">
        <v>1121</v>
      </c>
    </row>
    <row r="21" spans="1:2" x14ac:dyDescent="0.2">
      <c r="A21">
        <v>2009</v>
      </c>
      <c r="B21" t="s">
        <v>1121</v>
      </c>
    </row>
    <row r="22" spans="1:2" x14ac:dyDescent="0.2">
      <c r="A22">
        <v>2010</v>
      </c>
      <c r="B22" t="s">
        <v>1121</v>
      </c>
    </row>
    <row r="23" spans="1:2" x14ac:dyDescent="0.2">
      <c r="A23">
        <v>2011</v>
      </c>
      <c r="B23" t="s">
        <v>1121</v>
      </c>
    </row>
    <row r="24" spans="1:2" x14ac:dyDescent="0.2">
      <c r="A24">
        <v>2012</v>
      </c>
      <c r="B24" t="s">
        <v>1121</v>
      </c>
    </row>
    <row r="25" spans="1:2" x14ac:dyDescent="0.2">
      <c r="A25">
        <v>2013</v>
      </c>
      <c r="B25" t="s">
        <v>1121</v>
      </c>
    </row>
    <row r="26" spans="1:2" x14ac:dyDescent="0.2">
      <c r="A26">
        <v>2014</v>
      </c>
      <c r="B26" t="s">
        <v>1121</v>
      </c>
    </row>
    <row r="27" spans="1:2" x14ac:dyDescent="0.2">
      <c r="A27">
        <v>2015</v>
      </c>
      <c r="B27" t="s">
        <v>1121</v>
      </c>
    </row>
    <row r="28" spans="1:2" x14ac:dyDescent="0.2">
      <c r="A28">
        <v>2016</v>
      </c>
      <c r="B28" t="s">
        <v>1121</v>
      </c>
    </row>
    <row r="29" spans="1:2" x14ac:dyDescent="0.2">
      <c r="A29">
        <v>2017</v>
      </c>
      <c r="B29" t="s">
        <v>1121</v>
      </c>
    </row>
    <row r="30" spans="1:2" x14ac:dyDescent="0.2">
      <c r="A30">
        <v>2018</v>
      </c>
      <c r="B30" t="s">
        <v>1121</v>
      </c>
    </row>
    <row r="31" spans="1:2" x14ac:dyDescent="0.2">
      <c r="A31">
        <v>2019</v>
      </c>
      <c r="B31" t="s">
        <v>1121</v>
      </c>
    </row>
    <row r="32" spans="1:2" x14ac:dyDescent="0.2">
      <c r="A32">
        <v>2020</v>
      </c>
      <c r="B32" t="s">
        <v>81</v>
      </c>
    </row>
    <row r="33" spans="1:2" x14ac:dyDescent="0.2">
      <c r="A33">
        <v>2021</v>
      </c>
      <c r="B33" t="s">
        <v>81</v>
      </c>
    </row>
    <row r="34" spans="1:2" x14ac:dyDescent="0.2">
      <c r="A34">
        <v>2022</v>
      </c>
      <c r="B34" t="s">
        <v>81</v>
      </c>
    </row>
    <row r="35" spans="1:2" x14ac:dyDescent="0.2">
      <c r="A35">
        <v>2023</v>
      </c>
      <c r="B35" t="s">
        <v>81</v>
      </c>
    </row>
    <row r="36" spans="1:2" x14ac:dyDescent="0.2">
      <c r="A36">
        <v>2024</v>
      </c>
      <c r="B36" t="s">
        <v>81</v>
      </c>
    </row>
    <row r="37" spans="1:2" x14ac:dyDescent="0.2">
      <c r="A37">
        <v>2025</v>
      </c>
      <c r="B37" t="s">
        <v>81</v>
      </c>
    </row>
    <row r="38" spans="1:2" x14ac:dyDescent="0.2">
      <c r="A38">
        <v>2026</v>
      </c>
      <c r="B38" t="s">
        <v>81</v>
      </c>
    </row>
    <row r="39" spans="1:2" x14ac:dyDescent="0.2">
      <c r="A39">
        <v>2027</v>
      </c>
      <c r="B39" t="s">
        <v>81</v>
      </c>
    </row>
    <row r="40" spans="1:2" x14ac:dyDescent="0.2">
      <c r="A40">
        <v>2028</v>
      </c>
      <c r="B40" t="s">
        <v>81</v>
      </c>
    </row>
    <row r="41" spans="1:2" x14ac:dyDescent="0.2">
      <c r="A41">
        <v>2029</v>
      </c>
      <c r="B41" t="s">
        <v>81</v>
      </c>
    </row>
    <row r="42" spans="1:2" x14ac:dyDescent="0.2">
      <c r="A42">
        <v>2030</v>
      </c>
      <c r="B42"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rgb="FFFF0000"/>
  </sheetPr>
  <dimension ref="A1:C24"/>
  <sheetViews>
    <sheetView zoomScale="130" zoomScaleNormal="130" workbookViewId="0">
      <selection activeCell="C3" sqref="C3"/>
    </sheetView>
  </sheetViews>
  <sheetFormatPr defaultRowHeight="10.199999999999999" x14ac:dyDescent="0.2"/>
  <cols>
    <col min="1" max="1" width="14.140625" customWidth="1"/>
    <col min="2" max="3" width="45.85546875" customWidth="1"/>
  </cols>
  <sheetData>
    <row r="1" spans="1:3" x14ac:dyDescent="0.2">
      <c r="A1" t="s">
        <v>0</v>
      </c>
      <c r="B1" t="s">
        <v>4</v>
      </c>
      <c r="C1" t="s">
        <v>5</v>
      </c>
    </row>
    <row r="2" spans="1:3" x14ac:dyDescent="0.2">
      <c r="A2" t="s">
        <v>2688</v>
      </c>
      <c r="B2" t="s">
        <v>2689</v>
      </c>
      <c r="C2" t="s">
        <v>2690</v>
      </c>
    </row>
    <row r="3" spans="1:3" x14ac:dyDescent="0.2">
      <c r="A3" t="s">
        <v>2691</v>
      </c>
      <c r="B3" t="s">
        <v>2689</v>
      </c>
      <c r="C3" t="s">
        <v>2692</v>
      </c>
    </row>
    <row r="4" spans="1:3" x14ac:dyDescent="0.2">
      <c r="A4" t="s">
        <v>2693</v>
      </c>
      <c r="B4" t="s">
        <v>2689</v>
      </c>
      <c r="C4" t="s">
        <v>2694</v>
      </c>
    </row>
    <row r="5" spans="1:3" x14ac:dyDescent="0.2">
      <c r="A5" t="s">
        <v>2695</v>
      </c>
      <c r="B5" t="s">
        <v>2689</v>
      </c>
      <c r="C5" t="s">
        <v>2696</v>
      </c>
    </row>
    <row r="6" spans="1:3" x14ac:dyDescent="0.2">
      <c r="A6" t="s">
        <v>2697</v>
      </c>
      <c r="B6" t="s">
        <v>2698</v>
      </c>
      <c r="C6" t="s">
        <v>2699</v>
      </c>
    </row>
    <row r="7" spans="1:3" x14ac:dyDescent="0.2">
      <c r="A7" t="s">
        <v>2700</v>
      </c>
      <c r="B7" t="s">
        <v>2698</v>
      </c>
      <c r="C7" t="s">
        <v>2701</v>
      </c>
    </row>
    <row r="8" spans="1:3" x14ac:dyDescent="0.2">
      <c r="A8" t="s">
        <v>2702</v>
      </c>
      <c r="B8" t="s">
        <v>2703</v>
      </c>
      <c r="C8" t="s">
        <v>2703</v>
      </c>
    </row>
    <row r="9" spans="1:3" x14ac:dyDescent="0.2">
      <c r="A9" t="s">
        <v>2704</v>
      </c>
      <c r="B9" t="s">
        <v>2705</v>
      </c>
      <c r="C9" t="s">
        <v>2706</v>
      </c>
    </row>
    <row r="10" spans="1:3" x14ac:dyDescent="0.2">
      <c r="A10" t="s">
        <v>2707</v>
      </c>
      <c r="B10" t="s">
        <v>2705</v>
      </c>
      <c r="C10" t="s">
        <v>2708</v>
      </c>
    </row>
    <row r="11" spans="1:3" x14ac:dyDescent="0.2">
      <c r="A11" t="s">
        <v>2709</v>
      </c>
      <c r="B11" t="s">
        <v>2710</v>
      </c>
      <c r="C11" t="s">
        <v>2710</v>
      </c>
    </row>
    <row r="12" spans="1:3" x14ac:dyDescent="0.2">
      <c r="A12" t="s">
        <v>2711</v>
      </c>
      <c r="B12" t="s">
        <v>2712</v>
      </c>
      <c r="C12" t="s">
        <v>2712</v>
      </c>
    </row>
    <row r="13" spans="1:3" x14ac:dyDescent="0.2">
      <c r="A13" t="s">
        <v>2713</v>
      </c>
      <c r="B13" t="s">
        <v>2712</v>
      </c>
      <c r="C13" t="s">
        <v>2714</v>
      </c>
    </row>
    <row r="14" spans="1:3" x14ac:dyDescent="0.2">
      <c r="A14" t="s">
        <v>2715</v>
      </c>
      <c r="B14" t="s">
        <v>2716</v>
      </c>
      <c r="C14" t="s">
        <v>2717</v>
      </c>
    </row>
    <row r="15" spans="1:3" x14ac:dyDescent="0.2">
      <c r="A15" t="s">
        <v>2718</v>
      </c>
      <c r="B15" t="s">
        <v>2716</v>
      </c>
      <c r="C15" t="s">
        <v>1654</v>
      </c>
    </row>
    <row r="16" spans="1:3" x14ac:dyDescent="0.2">
      <c r="A16" t="s">
        <v>2719</v>
      </c>
      <c r="B16" t="s">
        <v>2720</v>
      </c>
      <c r="C16" t="s">
        <v>2721</v>
      </c>
    </row>
    <row r="17" spans="1:3" x14ac:dyDescent="0.2">
      <c r="A17" t="s">
        <v>2722</v>
      </c>
      <c r="B17" t="s">
        <v>2720</v>
      </c>
      <c r="C17" t="s">
        <v>2723</v>
      </c>
    </row>
    <row r="18" spans="1:3" x14ac:dyDescent="0.2">
      <c r="A18" t="s">
        <v>2724</v>
      </c>
      <c r="B18" t="s">
        <v>2725</v>
      </c>
      <c r="C18" t="s">
        <v>2725</v>
      </c>
    </row>
    <row r="19" spans="1:3" x14ac:dyDescent="0.2">
      <c r="A19" t="s">
        <v>2726</v>
      </c>
      <c r="B19" t="s">
        <v>2725</v>
      </c>
      <c r="C19" t="s">
        <v>2727</v>
      </c>
    </row>
    <row r="20" spans="1:3" x14ac:dyDescent="0.2">
      <c r="A20" t="s">
        <v>2728</v>
      </c>
      <c r="B20" t="s">
        <v>2729</v>
      </c>
      <c r="C20" t="s">
        <v>2729</v>
      </c>
    </row>
    <row r="21" spans="1:3" x14ac:dyDescent="0.2">
      <c r="A21" t="s">
        <v>2730</v>
      </c>
      <c r="B21" t="s">
        <v>2731</v>
      </c>
      <c r="C21" t="s">
        <v>2731</v>
      </c>
    </row>
    <row r="22" spans="1:3" x14ac:dyDescent="0.2">
      <c r="A22" t="s">
        <v>2732</v>
      </c>
      <c r="B22" t="s">
        <v>2731</v>
      </c>
      <c r="C22" t="s">
        <v>2733</v>
      </c>
    </row>
    <row r="23" spans="1:3" x14ac:dyDescent="0.2">
      <c r="A23" t="s">
        <v>2734</v>
      </c>
      <c r="B23" t="s">
        <v>2731</v>
      </c>
      <c r="C23" t="s">
        <v>2735</v>
      </c>
    </row>
    <row r="24" spans="1:3" x14ac:dyDescent="0.2">
      <c r="A24" t="s">
        <v>2736</v>
      </c>
      <c r="B24" t="s">
        <v>2731</v>
      </c>
      <c r="C24" t="s">
        <v>2737</v>
      </c>
    </row>
  </sheetData>
  <conditionalFormatting sqref="A2:C24">
    <cfRule type="expression" dxfId="116" priority="5985" stopIfTrue="1">
      <formula>LEFT(#REF!,1)="O"</formula>
    </cfRule>
    <cfRule type="expression" dxfId="115" priority="5986" stopIfTrue="1">
      <formula>LEFT(#REF!,1)="S"</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70C0"/>
  </sheetPr>
  <dimension ref="A1:J193"/>
  <sheetViews>
    <sheetView topLeftCell="A37" workbookViewId="0">
      <selection activeCell="B72" sqref="B72:B193"/>
    </sheetView>
  </sheetViews>
  <sheetFormatPr defaultRowHeight="10.199999999999999" x14ac:dyDescent="0.2"/>
  <cols>
    <col min="1" max="1" width="33.85546875" customWidth="1"/>
    <col min="4" max="5" width="25.28515625" customWidth="1"/>
    <col min="9" max="9" width="33.85546875" customWidth="1"/>
  </cols>
  <sheetData>
    <row r="1" spans="1:10" x14ac:dyDescent="0.2">
      <c r="A1" t="s">
        <v>2738</v>
      </c>
      <c r="B1" t="s">
        <v>2739</v>
      </c>
    </row>
    <row r="2" spans="1:10" x14ac:dyDescent="0.2">
      <c r="A2" t="s">
        <v>2422</v>
      </c>
      <c r="B2" t="s">
        <v>2740</v>
      </c>
      <c r="E2" t="s">
        <v>83</v>
      </c>
      <c r="F2">
        <f t="shared" ref="F2:F33" si="0">MATCH(E2,$A$2:$A$71,FALSE)</f>
        <v>55</v>
      </c>
      <c r="I2" t="s">
        <v>2422</v>
      </c>
      <c r="J2" t="s">
        <v>2740</v>
      </c>
    </row>
    <row r="3" spans="1:10" x14ac:dyDescent="0.2">
      <c r="A3" t="s">
        <v>620</v>
      </c>
      <c r="B3" t="s">
        <v>2741</v>
      </c>
      <c r="E3" t="s">
        <v>2422</v>
      </c>
      <c r="F3">
        <f t="shared" si="0"/>
        <v>1</v>
      </c>
      <c r="I3" t="s">
        <v>620</v>
      </c>
      <c r="J3" t="s">
        <v>2741</v>
      </c>
    </row>
    <row r="4" spans="1:10" x14ac:dyDescent="0.2">
      <c r="A4" t="s">
        <v>1658</v>
      </c>
      <c r="B4" t="s">
        <v>2742</v>
      </c>
      <c r="E4" t="s">
        <v>620</v>
      </c>
      <c r="F4">
        <f t="shared" si="0"/>
        <v>2</v>
      </c>
      <c r="I4" t="s">
        <v>1658</v>
      </c>
      <c r="J4" t="s">
        <v>2742</v>
      </c>
    </row>
    <row r="5" spans="1:10" x14ac:dyDescent="0.2">
      <c r="A5" t="s">
        <v>1216</v>
      </c>
      <c r="B5" t="s">
        <v>2743</v>
      </c>
      <c r="E5" t="s">
        <v>1658</v>
      </c>
      <c r="F5">
        <f t="shared" si="0"/>
        <v>3</v>
      </c>
      <c r="I5" t="s">
        <v>1216</v>
      </c>
      <c r="J5" t="s">
        <v>2743</v>
      </c>
    </row>
    <row r="6" spans="1:10" x14ac:dyDescent="0.2">
      <c r="A6" t="s">
        <v>1535</v>
      </c>
      <c r="B6" t="s">
        <v>2743</v>
      </c>
      <c r="E6" t="s">
        <v>1216</v>
      </c>
      <c r="F6">
        <f t="shared" si="0"/>
        <v>4</v>
      </c>
      <c r="I6" t="s">
        <v>1535</v>
      </c>
      <c r="J6" t="s">
        <v>2743</v>
      </c>
    </row>
    <row r="7" spans="1:10" x14ac:dyDescent="0.2">
      <c r="A7" t="s">
        <v>1202</v>
      </c>
      <c r="B7" t="s">
        <v>2743</v>
      </c>
      <c r="E7" t="s">
        <v>1535</v>
      </c>
      <c r="F7">
        <f t="shared" si="0"/>
        <v>5</v>
      </c>
      <c r="I7" t="s">
        <v>1202</v>
      </c>
      <c r="J7" t="s">
        <v>2743</v>
      </c>
    </row>
    <row r="8" spans="1:10" x14ac:dyDescent="0.2">
      <c r="A8" t="s">
        <v>2045</v>
      </c>
      <c r="B8" t="s">
        <v>2744</v>
      </c>
      <c r="E8" t="s">
        <v>1202</v>
      </c>
      <c r="F8">
        <f t="shared" si="0"/>
        <v>6</v>
      </c>
      <c r="I8" t="s">
        <v>2045</v>
      </c>
      <c r="J8" t="s">
        <v>2744</v>
      </c>
    </row>
    <row r="9" spans="1:10" x14ac:dyDescent="0.2">
      <c r="A9" t="s">
        <v>2050</v>
      </c>
      <c r="B9" t="s">
        <v>2744</v>
      </c>
      <c r="E9" t="s">
        <v>2045</v>
      </c>
      <c r="F9">
        <f t="shared" si="0"/>
        <v>7</v>
      </c>
      <c r="I9" t="s">
        <v>2050</v>
      </c>
      <c r="J9" t="s">
        <v>2744</v>
      </c>
    </row>
    <row r="10" spans="1:10" x14ac:dyDescent="0.2">
      <c r="A10" t="s">
        <v>1942</v>
      </c>
      <c r="B10" t="s">
        <v>2744</v>
      </c>
      <c r="E10" t="s">
        <v>2050</v>
      </c>
      <c r="F10">
        <f t="shared" si="0"/>
        <v>8</v>
      </c>
      <c r="I10" t="s">
        <v>1942</v>
      </c>
      <c r="J10" t="s">
        <v>2744</v>
      </c>
    </row>
    <row r="11" spans="1:10" x14ac:dyDescent="0.2">
      <c r="A11" t="s">
        <v>1955</v>
      </c>
      <c r="B11" t="s">
        <v>2744</v>
      </c>
      <c r="E11" t="s">
        <v>1942</v>
      </c>
      <c r="F11">
        <f t="shared" si="0"/>
        <v>9</v>
      </c>
      <c r="I11" t="s">
        <v>1955</v>
      </c>
      <c r="J11" t="s">
        <v>2744</v>
      </c>
    </row>
    <row r="12" spans="1:10" x14ac:dyDescent="0.2">
      <c r="A12" t="s">
        <v>714</v>
      </c>
      <c r="B12" t="s">
        <v>2744</v>
      </c>
      <c r="E12" t="s">
        <v>1955</v>
      </c>
      <c r="F12">
        <f t="shared" si="0"/>
        <v>10</v>
      </c>
      <c r="I12" t="s">
        <v>714</v>
      </c>
      <c r="J12" t="s">
        <v>2744</v>
      </c>
    </row>
    <row r="13" spans="1:10" x14ac:dyDescent="0.2">
      <c r="A13" t="s">
        <v>1896</v>
      </c>
      <c r="B13" t="s">
        <v>2744</v>
      </c>
      <c r="E13" t="s">
        <v>714</v>
      </c>
      <c r="F13">
        <f t="shared" si="0"/>
        <v>11</v>
      </c>
      <c r="I13" t="s">
        <v>1896</v>
      </c>
      <c r="J13" t="s">
        <v>2744</v>
      </c>
    </row>
    <row r="14" spans="1:10" x14ac:dyDescent="0.2">
      <c r="A14" t="s">
        <v>395</v>
      </c>
      <c r="B14" t="s">
        <v>2744</v>
      </c>
      <c r="E14" t="s">
        <v>1896</v>
      </c>
      <c r="F14">
        <f t="shared" si="0"/>
        <v>12</v>
      </c>
      <c r="I14" t="s">
        <v>395</v>
      </c>
      <c r="J14" t="s">
        <v>2744</v>
      </c>
    </row>
    <row r="15" spans="1:10" x14ac:dyDescent="0.2">
      <c r="A15" t="s">
        <v>471</v>
      </c>
      <c r="B15" t="s">
        <v>2744</v>
      </c>
      <c r="E15" t="s">
        <v>395</v>
      </c>
      <c r="F15">
        <f t="shared" si="0"/>
        <v>13</v>
      </c>
      <c r="I15" t="s">
        <v>471</v>
      </c>
      <c r="J15" t="s">
        <v>2744</v>
      </c>
    </row>
    <row r="16" spans="1:10" x14ac:dyDescent="0.2">
      <c r="A16" t="s">
        <v>1815</v>
      </c>
      <c r="B16" t="s">
        <v>2745</v>
      </c>
      <c r="E16" t="s">
        <v>471</v>
      </c>
      <c r="F16">
        <f t="shared" si="0"/>
        <v>14</v>
      </c>
      <c r="I16" t="s">
        <v>1815</v>
      </c>
      <c r="J16" t="s">
        <v>2745</v>
      </c>
    </row>
    <row r="17" spans="1:10" x14ac:dyDescent="0.2">
      <c r="A17" t="s">
        <v>1903</v>
      </c>
      <c r="B17" t="s">
        <v>2746</v>
      </c>
      <c r="E17" t="s">
        <v>1815</v>
      </c>
      <c r="F17">
        <f t="shared" si="0"/>
        <v>15</v>
      </c>
      <c r="I17" t="s">
        <v>1903</v>
      </c>
      <c r="J17" t="s">
        <v>2746</v>
      </c>
    </row>
    <row r="18" spans="1:10" x14ac:dyDescent="0.2">
      <c r="A18" t="s">
        <v>1927</v>
      </c>
      <c r="B18" t="s">
        <v>2747</v>
      </c>
      <c r="E18" t="s">
        <v>1903</v>
      </c>
      <c r="F18">
        <f t="shared" si="0"/>
        <v>16</v>
      </c>
      <c r="I18" t="s">
        <v>1927</v>
      </c>
      <c r="J18" t="s">
        <v>2747</v>
      </c>
    </row>
    <row r="19" spans="1:10" x14ac:dyDescent="0.2">
      <c r="A19" t="s">
        <v>1725</v>
      </c>
      <c r="B19" t="s">
        <v>2746</v>
      </c>
      <c r="E19" t="s">
        <v>1927</v>
      </c>
      <c r="F19">
        <f t="shared" si="0"/>
        <v>17</v>
      </c>
      <c r="I19" t="s">
        <v>1725</v>
      </c>
      <c r="J19" t="s">
        <v>2746</v>
      </c>
    </row>
    <row r="20" spans="1:10" x14ac:dyDescent="0.2">
      <c r="A20" t="s">
        <v>2073</v>
      </c>
      <c r="B20" t="s">
        <v>2748</v>
      </c>
      <c r="E20" t="s">
        <v>1725</v>
      </c>
      <c r="F20">
        <f t="shared" si="0"/>
        <v>18</v>
      </c>
      <c r="I20" t="s">
        <v>2073</v>
      </c>
      <c r="J20" t="s">
        <v>2748</v>
      </c>
    </row>
    <row r="21" spans="1:10" x14ac:dyDescent="0.2">
      <c r="A21" t="s">
        <v>1515</v>
      </c>
      <c r="B21" t="s">
        <v>2749</v>
      </c>
      <c r="E21" t="s">
        <v>2073</v>
      </c>
      <c r="F21">
        <f t="shared" si="0"/>
        <v>19</v>
      </c>
      <c r="I21" t="s">
        <v>1515</v>
      </c>
      <c r="J21" t="s">
        <v>2749</v>
      </c>
    </row>
    <row r="22" spans="1:10" x14ac:dyDescent="0.2">
      <c r="A22" t="s">
        <v>2750</v>
      </c>
      <c r="B22" t="s">
        <v>2751</v>
      </c>
      <c r="E22" t="s">
        <v>1515</v>
      </c>
      <c r="F22">
        <f t="shared" si="0"/>
        <v>20</v>
      </c>
      <c r="I22" t="s">
        <v>2750</v>
      </c>
      <c r="J22" t="s">
        <v>2751</v>
      </c>
    </row>
    <row r="23" spans="1:10" x14ac:dyDescent="0.2">
      <c r="A23" t="s">
        <v>2752</v>
      </c>
      <c r="B23" t="s">
        <v>2753</v>
      </c>
      <c r="E23" t="s">
        <v>611</v>
      </c>
      <c r="F23">
        <f t="shared" si="0"/>
        <v>23</v>
      </c>
      <c r="I23" t="s">
        <v>2752</v>
      </c>
      <c r="J23" t="s">
        <v>2753</v>
      </c>
    </row>
    <row r="24" spans="1:10" x14ac:dyDescent="0.2">
      <c r="A24" t="s">
        <v>611</v>
      </c>
      <c r="B24" t="s">
        <v>2754</v>
      </c>
      <c r="E24" t="s">
        <v>1286</v>
      </c>
      <c r="F24">
        <f t="shared" si="0"/>
        <v>25</v>
      </c>
      <c r="I24" t="s">
        <v>611</v>
      </c>
      <c r="J24" t="s">
        <v>2754</v>
      </c>
    </row>
    <row r="25" spans="1:10" x14ac:dyDescent="0.2">
      <c r="A25" t="s">
        <v>2755</v>
      </c>
      <c r="B25" t="s">
        <v>2756</v>
      </c>
      <c r="E25" t="s">
        <v>2180</v>
      </c>
      <c r="F25">
        <f t="shared" si="0"/>
        <v>26</v>
      </c>
      <c r="I25" t="s">
        <v>2755</v>
      </c>
      <c r="J25" t="s">
        <v>2756</v>
      </c>
    </row>
    <row r="26" spans="1:10" x14ac:dyDescent="0.2">
      <c r="A26" t="s">
        <v>1286</v>
      </c>
      <c r="B26" t="s">
        <v>2757</v>
      </c>
      <c r="E26" t="s">
        <v>1208</v>
      </c>
      <c r="F26">
        <f t="shared" si="0"/>
        <v>27</v>
      </c>
      <c r="I26" t="s">
        <v>1286</v>
      </c>
      <c r="J26" t="s">
        <v>2757</v>
      </c>
    </row>
    <row r="27" spans="1:10" x14ac:dyDescent="0.2">
      <c r="A27" t="s">
        <v>2180</v>
      </c>
      <c r="B27" t="s">
        <v>2758</v>
      </c>
      <c r="E27" t="s">
        <v>2207</v>
      </c>
      <c r="F27">
        <f t="shared" si="0"/>
        <v>28</v>
      </c>
      <c r="I27" t="s">
        <v>2180</v>
      </c>
      <c r="J27" t="s">
        <v>2758</v>
      </c>
    </row>
    <row r="28" spans="1:10" x14ac:dyDescent="0.2">
      <c r="A28" t="s">
        <v>1208</v>
      </c>
      <c r="B28" t="s">
        <v>2758</v>
      </c>
      <c r="E28" t="s">
        <v>2121</v>
      </c>
      <c r="F28">
        <f t="shared" si="0"/>
        <v>29</v>
      </c>
      <c r="I28" t="s">
        <v>1208</v>
      </c>
      <c r="J28" t="s">
        <v>2758</v>
      </c>
    </row>
    <row r="29" spans="1:10" x14ac:dyDescent="0.2">
      <c r="A29" t="s">
        <v>2207</v>
      </c>
      <c r="B29" t="s">
        <v>2758</v>
      </c>
      <c r="E29" t="s">
        <v>1122</v>
      </c>
      <c r="F29">
        <f t="shared" si="0"/>
        <v>30</v>
      </c>
      <c r="I29" t="s">
        <v>2207</v>
      </c>
      <c r="J29" t="s">
        <v>2758</v>
      </c>
    </row>
    <row r="30" spans="1:10" x14ac:dyDescent="0.2">
      <c r="A30" t="s">
        <v>2121</v>
      </c>
      <c r="B30" t="s">
        <v>2744</v>
      </c>
      <c r="E30" t="s">
        <v>2163</v>
      </c>
      <c r="F30">
        <f t="shared" si="0"/>
        <v>31</v>
      </c>
      <c r="I30" t="s">
        <v>2121</v>
      </c>
      <c r="J30" t="s">
        <v>2744</v>
      </c>
    </row>
    <row r="31" spans="1:10" x14ac:dyDescent="0.2">
      <c r="A31" t="s">
        <v>1122</v>
      </c>
      <c r="B31" t="s">
        <v>2758</v>
      </c>
      <c r="E31" t="s">
        <v>2172</v>
      </c>
      <c r="F31">
        <f t="shared" si="0"/>
        <v>32</v>
      </c>
      <c r="I31" t="s">
        <v>1122</v>
      </c>
      <c r="J31" t="s">
        <v>2758</v>
      </c>
    </row>
    <row r="32" spans="1:10" x14ac:dyDescent="0.2">
      <c r="A32" t="s">
        <v>2163</v>
      </c>
      <c r="B32" t="s">
        <v>2758</v>
      </c>
      <c r="E32" t="s">
        <v>2176</v>
      </c>
      <c r="F32">
        <f t="shared" si="0"/>
        <v>33</v>
      </c>
      <c r="I32" t="s">
        <v>2163</v>
      </c>
      <c r="J32" t="s">
        <v>2758</v>
      </c>
    </row>
    <row r="33" spans="1:10" x14ac:dyDescent="0.2">
      <c r="A33" t="s">
        <v>2172</v>
      </c>
      <c r="B33" t="s">
        <v>2758</v>
      </c>
      <c r="E33" t="s">
        <v>2132</v>
      </c>
      <c r="F33">
        <f t="shared" si="0"/>
        <v>34</v>
      </c>
      <c r="I33" t="s">
        <v>2172</v>
      </c>
      <c r="J33" t="s">
        <v>2758</v>
      </c>
    </row>
    <row r="34" spans="1:10" x14ac:dyDescent="0.2">
      <c r="A34" t="s">
        <v>2176</v>
      </c>
      <c r="B34" t="s">
        <v>2759</v>
      </c>
      <c r="E34" t="s">
        <v>886</v>
      </c>
      <c r="F34">
        <f t="shared" ref="F34:F65" si="1">MATCH(E34,$A$2:$A$71,FALSE)</f>
        <v>35</v>
      </c>
      <c r="I34" t="s">
        <v>2176</v>
      </c>
      <c r="J34" t="s">
        <v>2759</v>
      </c>
    </row>
    <row r="35" spans="1:10" x14ac:dyDescent="0.2">
      <c r="A35" t="s">
        <v>2132</v>
      </c>
      <c r="B35" t="s">
        <v>2758</v>
      </c>
      <c r="E35" t="s">
        <v>1822</v>
      </c>
      <c r="F35">
        <f t="shared" si="1"/>
        <v>36</v>
      </c>
      <c r="I35" t="s">
        <v>2132</v>
      </c>
      <c r="J35" t="s">
        <v>2758</v>
      </c>
    </row>
    <row r="36" spans="1:10" x14ac:dyDescent="0.2">
      <c r="A36" t="s">
        <v>886</v>
      </c>
      <c r="B36" t="s">
        <v>2759</v>
      </c>
      <c r="E36" t="s">
        <v>2193</v>
      </c>
      <c r="F36">
        <f t="shared" si="1"/>
        <v>37</v>
      </c>
      <c r="I36" t="s">
        <v>886</v>
      </c>
      <c r="J36" t="s">
        <v>2759</v>
      </c>
    </row>
    <row r="37" spans="1:10" x14ac:dyDescent="0.2">
      <c r="A37" t="s">
        <v>1822</v>
      </c>
      <c r="B37" t="s">
        <v>2759</v>
      </c>
      <c r="E37" t="s">
        <v>2124</v>
      </c>
      <c r="F37">
        <f t="shared" si="1"/>
        <v>38</v>
      </c>
      <c r="I37" t="s">
        <v>1822</v>
      </c>
      <c r="J37" t="s">
        <v>2759</v>
      </c>
    </row>
    <row r="38" spans="1:10" x14ac:dyDescent="0.2">
      <c r="A38" t="s">
        <v>2193</v>
      </c>
      <c r="B38" t="s">
        <v>2758</v>
      </c>
      <c r="E38" t="s">
        <v>2760</v>
      </c>
      <c r="F38">
        <f t="shared" si="1"/>
        <v>39</v>
      </c>
      <c r="I38" t="s">
        <v>2193</v>
      </c>
      <c r="J38" t="s">
        <v>2758</v>
      </c>
    </row>
    <row r="39" spans="1:10" x14ac:dyDescent="0.2">
      <c r="A39" t="s">
        <v>2124</v>
      </c>
      <c r="B39" t="s">
        <v>2761</v>
      </c>
      <c r="E39" t="s">
        <v>2260</v>
      </c>
      <c r="F39">
        <f t="shared" si="1"/>
        <v>40</v>
      </c>
      <c r="I39" t="s">
        <v>2124</v>
      </c>
      <c r="J39" t="s">
        <v>2761</v>
      </c>
    </row>
    <row r="40" spans="1:10" x14ac:dyDescent="0.2">
      <c r="A40" t="s">
        <v>2760</v>
      </c>
      <c r="B40" t="s">
        <v>2758</v>
      </c>
      <c r="E40" t="s">
        <v>2267</v>
      </c>
      <c r="F40">
        <f t="shared" si="1"/>
        <v>41</v>
      </c>
      <c r="I40" t="s">
        <v>2760</v>
      </c>
      <c r="J40" t="s">
        <v>2758</v>
      </c>
    </row>
    <row r="41" spans="1:10" x14ac:dyDescent="0.2">
      <c r="A41" t="s">
        <v>2260</v>
      </c>
      <c r="B41" t="s">
        <v>2758</v>
      </c>
      <c r="E41" t="s">
        <v>377</v>
      </c>
      <c r="F41">
        <f t="shared" si="1"/>
        <v>42</v>
      </c>
      <c r="I41" t="s">
        <v>2260</v>
      </c>
      <c r="J41" t="s">
        <v>2758</v>
      </c>
    </row>
    <row r="42" spans="1:10" x14ac:dyDescent="0.2">
      <c r="A42" t="s">
        <v>2267</v>
      </c>
      <c r="B42" t="s">
        <v>2758</v>
      </c>
      <c r="E42" t="s">
        <v>330</v>
      </c>
      <c r="F42">
        <f t="shared" si="1"/>
        <v>43</v>
      </c>
      <c r="I42" t="s">
        <v>2267</v>
      </c>
      <c r="J42" t="s">
        <v>2758</v>
      </c>
    </row>
    <row r="43" spans="1:10" x14ac:dyDescent="0.2">
      <c r="A43" t="s">
        <v>377</v>
      </c>
      <c r="B43" t="s">
        <v>2744</v>
      </c>
      <c r="E43" t="s">
        <v>969</v>
      </c>
      <c r="F43">
        <f t="shared" si="1"/>
        <v>44</v>
      </c>
      <c r="I43" t="s">
        <v>377</v>
      </c>
      <c r="J43" t="s">
        <v>2744</v>
      </c>
    </row>
    <row r="44" spans="1:10" x14ac:dyDescent="0.2">
      <c r="A44" t="s">
        <v>330</v>
      </c>
      <c r="B44" t="s">
        <v>2744</v>
      </c>
      <c r="E44" t="s">
        <v>751</v>
      </c>
      <c r="F44">
        <f t="shared" si="1"/>
        <v>45</v>
      </c>
      <c r="I44" t="s">
        <v>330</v>
      </c>
      <c r="J44" t="s">
        <v>2744</v>
      </c>
    </row>
    <row r="45" spans="1:10" x14ac:dyDescent="0.2">
      <c r="A45" t="s">
        <v>969</v>
      </c>
      <c r="B45" t="s">
        <v>2744</v>
      </c>
      <c r="E45" t="s">
        <v>118</v>
      </c>
      <c r="F45">
        <f t="shared" si="1"/>
        <v>46</v>
      </c>
      <c r="I45" t="s">
        <v>969</v>
      </c>
      <c r="J45" t="s">
        <v>2744</v>
      </c>
    </row>
    <row r="46" spans="1:10" x14ac:dyDescent="0.2">
      <c r="A46" t="s">
        <v>751</v>
      </c>
      <c r="B46" t="s">
        <v>2744</v>
      </c>
      <c r="E46" t="s">
        <v>135</v>
      </c>
      <c r="F46">
        <f t="shared" si="1"/>
        <v>47</v>
      </c>
      <c r="I46" t="s">
        <v>751</v>
      </c>
      <c r="J46" t="s">
        <v>2744</v>
      </c>
    </row>
    <row r="47" spans="1:10" x14ac:dyDescent="0.2">
      <c r="A47" t="s">
        <v>118</v>
      </c>
      <c r="B47" t="s">
        <v>2744</v>
      </c>
      <c r="E47" t="s">
        <v>823</v>
      </c>
      <c r="F47">
        <f t="shared" si="1"/>
        <v>48</v>
      </c>
      <c r="I47" t="s">
        <v>118</v>
      </c>
      <c r="J47" t="s">
        <v>2744</v>
      </c>
    </row>
    <row r="48" spans="1:10" x14ac:dyDescent="0.2">
      <c r="A48" t="s">
        <v>135</v>
      </c>
      <c r="B48" t="s">
        <v>2744</v>
      </c>
      <c r="E48" t="s">
        <v>2762</v>
      </c>
      <c r="F48">
        <f t="shared" si="1"/>
        <v>49</v>
      </c>
      <c r="I48" t="s">
        <v>135</v>
      </c>
      <c r="J48" t="s">
        <v>2744</v>
      </c>
    </row>
    <row r="49" spans="1:10" x14ac:dyDescent="0.2">
      <c r="A49" t="s">
        <v>823</v>
      </c>
      <c r="B49" t="s">
        <v>2744</v>
      </c>
      <c r="E49" t="s">
        <v>710</v>
      </c>
      <c r="F49">
        <f t="shared" si="1"/>
        <v>50</v>
      </c>
      <c r="I49" t="s">
        <v>823</v>
      </c>
      <c r="J49" t="s">
        <v>2744</v>
      </c>
    </row>
    <row r="50" spans="1:10" x14ac:dyDescent="0.2">
      <c r="A50" t="s">
        <v>2762</v>
      </c>
      <c r="B50" t="s">
        <v>2744</v>
      </c>
      <c r="E50" t="s">
        <v>810</v>
      </c>
      <c r="F50">
        <f t="shared" si="1"/>
        <v>51</v>
      </c>
      <c r="I50" t="s">
        <v>2762</v>
      </c>
      <c r="J50" t="s">
        <v>2744</v>
      </c>
    </row>
    <row r="51" spans="1:10" x14ac:dyDescent="0.2">
      <c r="A51" t="s">
        <v>710</v>
      </c>
      <c r="B51" t="s">
        <v>2744</v>
      </c>
      <c r="E51" t="s">
        <v>311</v>
      </c>
      <c r="F51">
        <f t="shared" si="1"/>
        <v>52</v>
      </c>
      <c r="I51" t="s">
        <v>710</v>
      </c>
      <c r="J51" t="s">
        <v>2744</v>
      </c>
    </row>
    <row r="52" spans="1:10" x14ac:dyDescent="0.2">
      <c r="A52" t="s">
        <v>810</v>
      </c>
      <c r="B52" t="s">
        <v>2744</v>
      </c>
      <c r="E52" t="s">
        <v>240</v>
      </c>
      <c r="F52">
        <f t="shared" si="1"/>
        <v>53</v>
      </c>
      <c r="I52" t="s">
        <v>810</v>
      </c>
      <c r="J52" t="s">
        <v>2744</v>
      </c>
    </row>
    <row r="53" spans="1:10" x14ac:dyDescent="0.2">
      <c r="A53" t="s">
        <v>311</v>
      </c>
      <c r="B53" t="s">
        <v>2744</v>
      </c>
      <c r="E53" t="s">
        <v>547</v>
      </c>
      <c r="F53">
        <f t="shared" si="1"/>
        <v>54</v>
      </c>
      <c r="I53" t="s">
        <v>311</v>
      </c>
      <c r="J53" t="s">
        <v>2744</v>
      </c>
    </row>
    <row r="54" spans="1:10" x14ac:dyDescent="0.2">
      <c r="A54" t="s">
        <v>240</v>
      </c>
      <c r="B54" t="s">
        <v>2744</v>
      </c>
      <c r="E54" t="s">
        <v>2763</v>
      </c>
      <c r="F54">
        <f t="shared" si="1"/>
        <v>56</v>
      </c>
      <c r="I54" t="s">
        <v>240</v>
      </c>
      <c r="J54" t="s">
        <v>2744</v>
      </c>
    </row>
    <row r="55" spans="1:10" x14ac:dyDescent="0.2">
      <c r="A55" t="s">
        <v>547</v>
      </c>
      <c r="B55" t="s">
        <v>2764</v>
      </c>
      <c r="E55" t="s">
        <v>1100</v>
      </c>
      <c r="F55">
        <f t="shared" si="1"/>
        <v>57</v>
      </c>
      <c r="I55" t="s">
        <v>547</v>
      </c>
      <c r="J55" t="s">
        <v>2764</v>
      </c>
    </row>
    <row r="56" spans="1:10" x14ac:dyDescent="0.2">
      <c r="A56" t="s">
        <v>83</v>
      </c>
      <c r="B56" t="s">
        <v>2765</v>
      </c>
      <c r="E56" t="s">
        <v>1085</v>
      </c>
      <c r="F56">
        <f t="shared" si="1"/>
        <v>58</v>
      </c>
      <c r="I56" t="s">
        <v>83</v>
      </c>
      <c r="J56" t="s">
        <v>2765</v>
      </c>
    </row>
    <row r="57" spans="1:10" x14ac:dyDescent="0.2">
      <c r="A57" t="s">
        <v>2763</v>
      </c>
      <c r="B57" t="s">
        <v>2766</v>
      </c>
      <c r="E57" t="s">
        <v>1078</v>
      </c>
      <c r="F57">
        <f t="shared" si="1"/>
        <v>59</v>
      </c>
      <c r="I57" t="s">
        <v>2763</v>
      </c>
      <c r="J57" t="s">
        <v>2766</v>
      </c>
    </row>
    <row r="58" spans="1:10" x14ac:dyDescent="0.2">
      <c r="A58" t="s">
        <v>1100</v>
      </c>
      <c r="B58" t="s">
        <v>2767</v>
      </c>
      <c r="E58" t="s">
        <v>1103</v>
      </c>
      <c r="F58">
        <f t="shared" si="1"/>
        <v>60</v>
      </c>
      <c r="I58" t="s">
        <v>1100</v>
      </c>
      <c r="J58" t="s">
        <v>2767</v>
      </c>
    </row>
    <row r="59" spans="1:10" x14ac:dyDescent="0.2">
      <c r="A59" t="s">
        <v>1085</v>
      </c>
      <c r="B59" t="s">
        <v>2767</v>
      </c>
      <c r="E59" t="s">
        <v>1442</v>
      </c>
      <c r="F59">
        <f t="shared" si="1"/>
        <v>61</v>
      </c>
      <c r="I59" t="s">
        <v>1085</v>
      </c>
      <c r="J59" t="s">
        <v>2767</v>
      </c>
    </row>
    <row r="60" spans="1:10" x14ac:dyDescent="0.2">
      <c r="A60" t="s">
        <v>1078</v>
      </c>
      <c r="B60" t="s">
        <v>2767</v>
      </c>
      <c r="E60" t="s">
        <v>1565</v>
      </c>
      <c r="F60">
        <f t="shared" si="1"/>
        <v>62</v>
      </c>
      <c r="I60" t="s">
        <v>1078</v>
      </c>
      <c r="J60" t="s">
        <v>2767</v>
      </c>
    </row>
    <row r="61" spans="1:10" x14ac:dyDescent="0.2">
      <c r="A61" t="s">
        <v>1103</v>
      </c>
      <c r="B61" t="s">
        <v>2767</v>
      </c>
      <c r="E61" t="s">
        <v>2232</v>
      </c>
      <c r="F61">
        <f t="shared" si="1"/>
        <v>63</v>
      </c>
      <c r="I61" t="s">
        <v>1103</v>
      </c>
      <c r="J61" t="s">
        <v>2767</v>
      </c>
    </row>
    <row r="62" spans="1:10" x14ac:dyDescent="0.2">
      <c r="A62" t="s">
        <v>1442</v>
      </c>
      <c r="B62" t="s">
        <v>2765</v>
      </c>
      <c r="E62" t="s">
        <v>1934</v>
      </c>
      <c r="F62">
        <f t="shared" si="1"/>
        <v>64</v>
      </c>
      <c r="I62" t="s">
        <v>1442</v>
      </c>
      <c r="J62" t="s">
        <v>2765</v>
      </c>
    </row>
    <row r="63" spans="1:10" x14ac:dyDescent="0.2">
      <c r="A63" t="s">
        <v>1565</v>
      </c>
      <c r="B63" t="s">
        <v>2765</v>
      </c>
      <c r="E63" t="s">
        <v>1993</v>
      </c>
      <c r="F63">
        <f t="shared" si="1"/>
        <v>65</v>
      </c>
      <c r="I63" t="s">
        <v>1565</v>
      </c>
      <c r="J63" t="s">
        <v>2765</v>
      </c>
    </row>
    <row r="64" spans="1:10" x14ac:dyDescent="0.2">
      <c r="A64" t="s">
        <v>2232</v>
      </c>
      <c r="B64" t="s">
        <v>2768</v>
      </c>
      <c r="E64" t="s">
        <v>553</v>
      </c>
      <c r="F64">
        <f t="shared" si="1"/>
        <v>66</v>
      </c>
      <c r="I64" t="s">
        <v>2232</v>
      </c>
      <c r="J64" t="s">
        <v>2768</v>
      </c>
    </row>
    <row r="65" spans="1:10" x14ac:dyDescent="0.2">
      <c r="A65" t="s">
        <v>1934</v>
      </c>
      <c r="B65" t="s">
        <v>2744</v>
      </c>
      <c r="E65" t="s">
        <v>575</v>
      </c>
      <c r="F65">
        <f t="shared" si="1"/>
        <v>67</v>
      </c>
      <c r="I65" t="s">
        <v>1934</v>
      </c>
      <c r="J65" t="s">
        <v>2744</v>
      </c>
    </row>
    <row r="66" spans="1:10" x14ac:dyDescent="0.2">
      <c r="A66" t="s">
        <v>1993</v>
      </c>
      <c r="B66" t="s">
        <v>2744</v>
      </c>
      <c r="E66" t="s">
        <v>1796</v>
      </c>
      <c r="F66">
        <f t="shared" ref="F66:F97" si="2">MATCH(E66,$A$2:$A$71,FALSE)</f>
        <v>68</v>
      </c>
      <c r="I66" t="s">
        <v>1993</v>
      </c>
      <c r="J66" t="s">
        <v>2744</v>
      </c>
    </row>
    <row r="67" spans="1:10" x14ac:dyDescent="0.2">
      <c r="A67" t="s">
        <v>553</v>
      </c>
      <c r="B67" t="s">
        <v>2744</v>
      </c>
      <c r="E67" t="s">
        <v>1014</v>
      </c>
      <c r="F67">
        <f t="shared" si="2"/>
        <v>69</v>
      </c>
      <c r="I67" t="s">
        <v>553</v>
      </c>
      <c r="J67" t="s">
        <v>2744</v>
      </c>
    </row>
    <row r="68" spans="1:10" x14ac:dyDescent="0.2">
      <c r="A68" t="s">
        <v>575</v>
      </c>
      <c r="B68" t="s">
        <v>2744</v>
      </c>
      <c r="E68" t="s">
        <v>234</v>
      </c>
      <c r="F68">
        <f t="shared" si="2"/>
        <v>70</v>
      </c>
      <c r="I68" t="s">
        <v>575</v>
      </c>
      <c r="J68" t="s">
        <v>2744</v>
      </c>
    </row>
    <row r="69" spans="1:10" x14ac:dyDescent="0.2">
      <c r="A69" t="s">
        <v>1796</v>
      </c>
      <c r="B69" t="s">
        <v>2744</v>
      </c>
      <c r="E69" t="s">
        <v>2769</v>
      </c>
      <c r="F69" t="e">
        <f t="shared" si="2"/>
        <v>#N/A</v>
      </c>
      <c r="I69" t="s">
        <v>1796</v>
      </c>
      <c r="J69" t="s">
        <v>2744</v>
      </c>
    </row>
    <row r="70" spans="1:10" x14ac:dyDescent="0.2">
      <c r="A70" t="s">
        <v>1014</v>
      </c>
      <c r="B70" t="s">
        <v>2765</v>
      </c>
      <c r="E70" t="s">
        <v>412</v>
      </c>
      <c r="F70" t="e">
        <f t="shared" si="2"/>
        <v>#N/A</v>
      </c>
      <c r="I70" t="s">
        <v>1014</v>
      </c>
      <c r="J70" t="s">
        <v>2765</v>
      </c>
    </row>
    <row r="71" spans="1:10" x14ac:dyDescent="0.2">
      <c r="A71" t="s">
        <v>234</v>
      </c>
      <c r="B71" t="s">
        <v>2744</v>
      </c>
      <c r="E71" t="s">
        <v>420</v>
      </c>
      <c r="F71" t="e">
        <f t="shared" si="2"/>
        <v>#N/A</v>
      </c>
      <c r="I71" t="s">
        <v>234</v>
      </c>
      <c r="J71" t="s">
        <v>2744</v>
      </c>
    </row>
    <row r="72" spans="1:10" x14ac:dyDescent="0.2">
      <c r="A72" t="s">
        <v>2769</v>
      </c>
      <c r="B72" t="s">
        <v>2744</v>
      </c>
      <c r="E72" t="s">
        <v>516</v>
      </c>
      <c r="F72" t="e">
        <f t="shared" si="2"/>
        <v>#N/A</v>
      </c>
    </row>
    <row r="73" spans="1:10" x14ac:dyDescent="0.2">
      <c r="A73" t="s">
        <v>412</v>
      </c>
      <c r="B73" t="s">
        <v>2744</v>
      </c>
      <c r="E73" t="s">
        <v>519</v>
      </c>
      <c r="F73" t="e">
        <f t="shared" si="2"/>
        <v>#N/A</v>
      </c>
    </row>
    <row r="74" spans="1:10" x14ac:dyDescent="0.2">
      <c r="A74" t="s">
        <v>420</v>
      </c>
      <c r="B74" t="s">
        <v>2744</v>
      </c>
      <c r="E74" t="s">
        <v>559</v>
      </c>
      <c r="F74" t="e">
        <f t="shared" si="2"/>
        <v>#N/A</v>
      </c>
    </row>
    <row r="75" spans="1:10" x14ac:dyDescent="0.2">
      <c r="A75" t="s">
        <v>516</v>
      </c>
      <c r="B75" t="s">
        <v>2744</v>
      </c>
      <c r="E75" t="s">
        <v>568</v>
      </c>
      <c r="F75" t="e">
        <f t="shared" si="2"/>
        <v>#N/A</v>
      </c>
    </row>
    <row r="76" spans="1:10" x14ac:dyDescent="0.2">
      <c r="A76" t="s">
        <v>519</v>
      </c>
      <c r="B76" t="s">
        <v>2744</v>
      </c>
      <c r="E76" t="s">
        <v>584</v>
      </c>
      <c r="F76" t="e">
        <f t="shared" si="2"/>
        <v>#N/A</v>
      </c>
    </row>
    <row r="77" spans="1:10" x14ac:dyDescent="0.2">
      <c r="A77" t="s">
        <v>559</v>
      </c>
      <c r="B77" t="s">
        <v>2744</v>
      </c>
      <c r="E77" t="s">
        <v>593</v>
      </c>
      <c r="F77" t="e">
        <f t="shared" si="2"/>
        <v>#N/A</v>
      </c>
    </row>
    <row r="78" spans="1:10" x14ac:dyDescent="0.2">
      <c r="A78" t="s">
        <v>568</v>
      </c>
      <c r="B78" t="s">
        <v>2744</v>
      </c>
      <c r="E78" t="s">
        <v>604</v>
      </c>
      <c r="F78" t="e">
        <f t="shared" si="2"/>
        <v>#N/A</v>
      </c>
    </row>
    <row r="79" spans="1:10" x14ac:dyDescent="0.2">
      <c r="A79" t="s">
        <v>584</v>
      </c>
      <c r="B79" t="s">
        <v>2744</v>
      </c>
      <c r="E79" t="s">
        <v>630</v>
      </c>
      <c r="F79" t="e">
        <f t="shared" si="2"/>
        <v>#N/A</v>
      </c>
    </row>
    <row r="80" spans="1:10" x14ac:dyDescent="0.2">
      <c r="A80" t="s">
        <v>593</v>
      </c>
      <c r="B80" t="s">
        <v>2744</v>
      </c>
      <c r="E80" t="s">
        <v>688</v>
      </c>
      <c r="F80" t="e">
        <f t="shared" si="2"/>
        <v>#N/A</v>
      </c>
    </row>
    <row r="81" spans="1:6" x14ac:dyDescent="0.2">
      <c r="A81" t="s">
        <v>604</v>
      </c>
      <c r="B81" t="s">
        <v>2744</v>
      </c>
      <c r="E81" t="s">
        <v>696</v>
      </c>
      <c r="F81" t="e">
        <f t="shared" si="2"/>
        <v>#N/A</v>
      </c>
    </row>
    <row r="82" spans="1:6" x14ac:dyDescent="0.2">
      <c r="A82" t="s">
        <v>630</v>
      </c>
      <c r="B82" t="s">
        <v>2744</v>
      </c>
      <c r="E82" t="s">
        <v>703</v>
      </c>
      <c r="F82" t="e">
        <f t="shared" si="2"/>
        <v>#N/A</v>
      </c>
    </row>
    <row r="83" spans="1:6" x14ac:dyDescent="0.2">
      <c r="A83" t="s">
        <v>688</v>
      </c>
      <c r="B83" t="s">
        <v>2744</v>
      </c>
      <c r="E83" t="s">
        <v>2770</v>
      </c>
      <c r="F83" t="e">
        <f t="shared" si="2"/>
        <v>#N/A</v>
      </c>
    </row>
    <row r="84" spans="1:6" x14ac:dyDescent="0.2">
      <c r="A84" t="s">
        <v>696</v>
      </c>
      <c r="B84" t="s">
        <v>2744</v>
      </c>
      <c r="E84" t="s">
        <v>2771</v>
      </c>
      <c r="F84" t="e">
        <f t="shared" si="2"/>
        <v>#N/A</v>
      </c>
    </row>
    <row r="85" spans="1:6" x14ac:dyDescent="0.2">
      <c r="A85" t="s">
        <v>703</v>
      </c>
      <c r="B85" t="s">
        <v>2744</v>
      </c>
      <c r="E85" t="s">
        <v>2772</v>
      </c>
      <c r="F85" t="e">
        <f t="shared" si="2"/>
        <v>#N/A</v>
      </c>
    </row>
    <row r="86" spans="1:6" x14ac:dyDescent="0.2">
      <c r="A86" t="s">
        <v>2770</v>
      </c>
      <c r="B86" t="s">
        <v>2744</v>
      </c>
      <c r="E86" t="s">
        <v>2773</v>
      </c>
      <c r="F86" t="e">
        <f t="shared" si="2"/>
        <v>#N/A</v>
      </c>
    </row>
    <row r="87" spans="1:6" x14ac:dyDescent="0.2">
      <c r="A87" t="s">
        <v>2771</v>
      </c>
      <c r="B87" t="s">
        <v>2744</v>
      </c>
      <c r="E87" t="s">
        <v>826</v>
      </c>
      <c r="F87" t="e">
        <f t="shared" si="2"/>
        <v>#N/A</v>
      </c>
    </row>
    <row r="88" spans="1:6" x14ac:dyDescent="0.2">
      <c r="A88" t="s">
        <v>2772</v>
      </c>
      <c r="B88" t="s">
        <v>2744</v>
      </c>
      <c r="E88" t="s">
        <v>835</v>
      </c>
      <c r="F88" t="e">
        <f t="shared" si="2"/>
        <v>#N/A</v>
      </c>
    </row>
    <row r="89" spans="1:6" x14ac:dyDescent="0.2">
      <c r="A89" t="s">
        <v>2773</v>
      </c>
      <c r="B89" t="s">
        <v>2744</v>
      </c>
      <c r="E89" t="s">
        <v>843</v>
      </c>
      <c r="F89" t="e">
        <f t="shared" si="2"/>
        <v>#N/A</v>
      </c>
    </row>
    <row r="90" spans="1:6" x14ac:dyDescent="0.2">
      <c r="A90" t="s">
        <v>826</v>
      </c>
      <c r="B90" t="s">
        <v>2744</v>
      </c>
      <c r="E90" t="s">
        <v>852</v>
      </c>
      <c r="F90" t="e">
        <f t="shared" si="2"/>
        <v>#N/A</v>
      </c>
    </row>
    <row r="91" spans="1:6" x14ac:dyDescent="0.2">
      <c r="A91" t="s">
        <v>835</v>
      </c>
      <c r="B91" t="s">
        <v>2744</v>
      </c>
      <c r="E91" t="s">
        <v>860</v>
      </c>
      <c r="F91" t="e">
        <f t="shared" si="2"/>
        <v>#N/A</v>
      </c>
    </row>
    <row r="92" spans="1:6" x14ac:dyDescent="0.2">
      <c r="A92" t="s">
        <v>843</v>
      </c>
      <c r="B92" t="s">
        <v>2744</v>
      </c>
      <c r="E92" t="s">
        <v>867</v>
      </c>
      <c r="F92" t="e">
        <f t="shared" si="2"/>
        <v>#N/A</v>
      </c>
    </row>
    <row r="93" spans="1:6" x14ac:dyDescent="0.2">
      <c r="A93" t="s">
        <v>852</v>
      </c>
      <c r="B93" t="s">
        <v>2744</v>
      </c>
      <c r="E93" t="s">
        <v>914</v>
      </c>
      <c r="F93" t="e">
        <f t="shared" si="2"/>
        <v>#N/A</v>
      </c>
    </row>
    <row r="94" spans="1:6" x14ac:dyDescent="0.2">
      <c r="A94" t="s">
        <v>860</v>
      </c>
      <c r="B94" t="s">
        <v>2744</v>
      </c>
      <c r="E94" t="s">
        <v>927</v>
      </c>
      <c r="F94" t="e">
        <f t="shared" si="2"/>
        <v>#N/A</v>
      </c>
    </row>
    <row r="95" spans="1:6" x14ac:dyDescent="0.2">
      <c r="A95" t="s">
        <v>867</v>
      </c>
      <c r="B95" t="s">
        <v>2744</v>
      </c>
      <c r="E95" t="s">
        <v>952</v>
      </c>
      <c r="F95" t="e">
        <f t="shared" si="2"/>
        <v>#N/A</v>
      </c>
    </row>
    <row r="96" spans="1:6" x14ac:dyDescent="0.2">
      <c r="A96" t="s">
        <v>914</v>
      </c>
      <c r="B96" t="s">
        <v>2744</v>
      </c>
      <c r="E96" t="s">
        <v>958</v>
      </c>
      <c r="F96" t="e">
        <f t="shared" si="2"/>
        <v>#N/A</v>
      </c>
    </row>
    <row r="97" spans="1:6" x14ac:dyDescent="0.2">
      <c r="A97" t="s">
        <v>927</v>
      </c>
      <c r="B97" t="s">
        <v>2744</v>
      </c>
      <c r="E97" t="s">
        <v>963</v>
      </c>
      <c r="F97" t="e">
        <f t="shared" si="2"/>
        <v>#N/A</v>
      </c>
    </row>
    <row r="98" spans="1:6" x14ac:dyDescent="0.2">
      <c r="A98" t="s">
        <v>952</v>
      </c>
      <c r="B98" t="s">
        <v>2744</v>
      </c>
      <c r="E98" t="s">
        <v>1003</v>
      </c>
      <c r="F98" t="e">
        <f t="shared" ref="F98:F129" si="3">MATCH(E98,$A$2:$A$71,FALSE)</f>
        <v>#N/A</v>
      </c>
    </row>
    <row r="99" spans="1:6" x14ac:dyDescent="0.2">
      <c r="A99" t="s">
        <v>958</v>
      </c>
      <c r="B99" t="s">
        <v>2744</v>
      </c>
      <c r="E99" t="s">
        <v>2774</v>
      </c>
      <c r="F99" t="e">
        <f t="shared" si="3"/>
        <v>#N/A</v>
      </c>
    </row>
    <row r="100" spans="1:6" x14ac:dyDescent="0.2">
      <c r="A100" t="s">
        <v>963</v>
      </c>
      <c r="B100" t="s">
        <v>2744</v>
      </c>
      <c r="E100" t="s">
        <v>1026</v>
      </c>
      <c r="F100" t="e">
        <f t="shared" si="3"/>
        <v>#N/A</v>
      </c>
    </row>
    <row r="101" spans="1:6" x14ac:dyDescent="0.2">
      <c r="A101" t="s">
        <v>1003</v>
      </c>
      <c r="B101" t="s">
        <v>2744</v>
      </c>
      <c r="E101" t="s">
        <v>1038</v>
      </c>
      <c r="F101" t="e">
        <f t="shared" si="3"/>
        <v>#N/A</v>
      </c>
    </row>
    <row r="102" spans="1:6" x14ac:dyDescent="0.2">
      <c r="A102" t="s">
        <v>2774</v>
      </c>
      <c r="B102" t="s">
        <v>2744</v>
      </c>
      <c r="E102" t="s">
        <v>1047</v>
      </c>
      <c r="F102" t="e">
        <f t="shared" si="3"/>
        <v>#N/A</v>
      </c>
    </row>
    <row r="103" spans="1:6" x14ac:dyDescent="0.2">
      <c r="A103" t="s">
        <v>1026</v>
      </c>
      <c r="B103" t="s">
        <v>2744</v>
      </c>
      <c r="E103" t="s">
        <v>1061</v>
      </c>
      <c r="F103" t="e">
        <f t="shared" si="3"/>
        <v>#N/A</v>
      </c>
    </row>
    <row r="104" spans="1:6" x14ac:dyDescent="0.2">
      <c r="A104" t="s">
        <v>1038</v>
      </c>
      <c r="B104" t="s">
        <v>2744</v>
      </c>
      <c r="E104" t="s">
        <v>1138</v>
      </c>
      <c r="F104" t="e">
        <f t="shared" si="3"/>
        <v>#N/A</v>
      </c>
    </row>
    <row r="105" spans="1:6" x14ac:dyDescent="0.2">
      <c r="A105" t="s">
        <v>1047</v>
      </c>
      <c r="B105" t="s">
        <v>2744</v>
      </c>
      <c r="E105" t="s">
        <v>1223</v>
      </c>
      <c r="F105" t="e">
        <f t="shared" si="3"/>
        <v>#N/A</v>
      </c>
    </row>
    <row r="106" spans="1:6" x14ac:dyDescent="0.2">
      <c r="A106" t="s">
        <v>1061</v>
      </c>
      <c r="B106" t="s">
        <v>2744</v>
      </c>
      <c r="E106" t="s">
        <v>2775</v>
      </c>
      <c r="F106" t="e">
        <f t="shared" si="3"/>
        <v>#N/A</v>
      </c>
    </row>
    <row r="107" spans="1:6" x14ac:dyDescent="0.2">
      <c r="A107" t="s">
        <v>1138</v>
      </c>
      <c r="B107" t="s">
        <v>2744</v>
      </c>
      <c r="E107" t="s">
        <v>2776</v>
      </c>
      <c r="F107" t="e">
        <f t="shared" si="3"/>
        <v>#N/A</v>
      </c>
    </row>
    <row r="108" spans="1:6" x14ac:dyDescent="0.2">
      <c r="A108" t="s">
        <v>1223</v>
      </c>
      <c r="B108" t="s">
        <v>2744</v>
      </c>
      <c r="E108" t="s">
        <v>1249</v>
      </c>
      <c r="F108" t="e">
        <f t="shared" si="3"/>
        <v>#N/A</v>
      </c>
    </row>
    <row r="109" spans="1:6" x14ac:dyDescent="0.2">
      <c r="A109" t="s">
        <v>2775</v>
      </c>
      <c r="B109" t="s">
        <v>2744</v>
      </c>
      <c r="E109" t="s">
        <v>1279</v>
      </c>
      <c r="F109" t="e">
        <f t="shared" si="3"/>
        <v>#N/A</v>
      </c>
    </row>
    <row r="110" spans="1:6" x14ac:dyDescent="0.2">
      <c r="A110" t="s">
        <v>2776</v>
      </c>
      <c r="B110" t="s">
        <v>2744</v>
      </c>
      <c r="E110" t="s">
        <v>1296</v>
      </c>
      <c r="F110" t="e">
        <f t="shared" si="3"/>
        <v>#N/A</v>
      </c>
    </row>
    <row r="111" spans="1:6" x14ac:dyDescent="0.2">
      <c r="A111" t="s">
        <v>1249</v>
      </c>
      <c r="B111" t="s">
        <v>2744</v>
      </c>
      <c r="E111" t="s">
        <v>1309</v>
      </c>
      <c r="F111" t="e">
        <f t="shared" si="3"/>
        <v>#N/A</v>
      </c>
    </row>
    <row r="112" spans="1:6" x14ac:dyDescent="0.2">
      <c r="A112" t="s">
        <v>1279</v>
      </c>
      <c r="B112" t="s">
        <v>2744</v>
      </c>
      <c r="E112" t="s">
        <v>1317</v>
      </c>
      <c r="F112" t="e">
        <f t="shared" si="3"/>
        <v>#N/A</v>
      </c>
    </row>
    <row r="113" spans="1:6" x14ac:dyDescent="0.2">
      <c r="A113" t="s">
        <v>1296</v>
      </c>
      <c r="B113" t="s">
        <v>2744</v>
      </c>
      <c r="E113" t="s">
        <v>1347</v>
      </c>
      <c r="F113" t="e">
        <f t="shared" si="3"/>
        <v>#N/A</v>
      </c>
    </row>
    <row r="114" spans="1:6" x14ac:dyDescent="0.2">
      <c r="A114" t="s">
        <v>1309</v>
      </c>
      <c r="B114" t="s">
        <v>2744</v>
      </c>
      <c r="E114" t="s">
        <v>1354</v>
      </c>
      <c r="F114" t="e">
        <f t="shared" si="3"/>
        <v>#N/A</v>
      </c>
    </row>
    <row r="115" spans="1:6" x14ac:dyDescent="0.2">
      <c r="A115" t="s">
        <v>1317</v>
      </c>
      <c r="B115" t="s">
        <v>2744</v>
      </c>
      <c r="E115" t="s">
        <v>1360</v>
      </c>
      <c r="F115" t="e">
        <f t="shared" si="3"/>
        <v>#N/A</v>
      </c>
    </row>
    <row r="116" spans="1:6" x14ac:dyDescent="0.2">
      <c r="A116" t="s">
        <v>1347</v>
      </c>
      <c r="B116" t="s">
        <v>2744</v>
      </c>
      <c r="E116" t="s">
        <v>1370</v>
      </c>
      <c r="F116" t="e">
        <f t="shared" si="3"/>
        <v>#N/A</v>
      </c>
    </row>
    <row r="117" spans="1:6" x14ac:dyDescent="0.2">
      <c r="A117" t="s">
        <v>1354</v>
      </c>
      <c r="B117" t="s">
        <v>2744</v>
      </c>
      <c r="E117" t="s">
        <v>1377</v>
      </c>
      <c r="F117" t="e">
        <f t="shared" si="3"/>
        <v>#N/A</v>
      </c>
    </row>
    <row r="118" spans="1:6" x14ac:dyDescent="0.2">
      <c r="A118" t="s">
        <v>1360</v>
      </c>
      <c r="B118" t="s">
        <v>2744</v>
      </c>
      <c r="E118" t="s">
        <v>1384</v>
      </c>
      <c r="F118" t="e">
        <f t="shared" si="3"/>
        <v>#N/A</v>
      </c>
    </row>
    <row r="119" spans="1:6" x14ac:dyDescent="0.2">
      <c r="A119" t="s">
        <v>1370</v>
      </c>
      <c r="B119" t="s">
        <v>2744</v>
      </c>
      <c r="E119" t="s">
        <v>1391</v>
      </c>
      <c r="F119" t="e">
        <f t="shared" si="3"/>
        <v>#N/A</v>
      </c>
    </row>
    <row r="120" spans="1:6" x14ac:dyDescent="0.2">
      <c r="A120" t="s">
        <v>1377</v>
      </c>
      <c r="B120" t="s">
        <v>2744</v>
      </c>
      <c r="E120" t="s">
        <v>1412</v>
      </c>
      <c r="F120" t="e">
        <f t="shared" si="3"/>
        <v>#N/A</v>
      </c>
    </row>
    <row r="121" spans="1:6" x14ac:dyDescent="0.2">
      <c r="A121" t="s">
        <v>1384</v>
      </c>
      <c r="B121" t="s">
        <v>2744</v>
      </c>
      <c r="E121" t="s">
        <v>1419</v>
      </c>
      <c r="F121" t="e">
        <f t="shared" si="3"/>
        <v>#N/A</v>
      </c>
    </row>
    <row r="122" spans="1:6" x14ac:dyDescent="0.2">
      <c r="A122" t="s">
        <v>1391</v>
      </c>
      <c r="B122" t="s">
        <v>2744</v>
      </c>
      <c r="E122" t="s">
        <v>1429</v>
      </c>
      <c r="F122" t="e">
        <f t="shared" si="3"/>
        <v>#N/A</v>
      </c>
    </row>
    <row r="123" spans="1:6" x14ac:dyDescent="0.2">
      <c r="A123" t="s">
        <v>1412</v>
      </c>
      <c r="B123" t="s">
        <v>2744</v>
      </c>
      <c r="E123" t="s">
        <v>1457</v>
      </c>
      <c r="F123" t="e">
        <f t="shared" si="3"/>
        <v>#N/A</v>
      </c>
    </row>
    <row r="124" spans="1:6" x14ac:dyDescent="0.2">
      <c r="A124" t="s">
        <v>1419</v>
      </c>
      <c r="B124" t="s">
        <v>2744</v>
      </c>
      <c r="E124" t="s">
        <v>1476</v>
      </c>
      <c r="F124" t="e">
        <f t="shared" si="3"/>
        <v>#N/A</v>
      </c>
    </row>
    <row r="125" spans="1:6" x14ac:dyDescent="0.2">
      <c r="A125" t="s">
        <v>1429</v>
      </c>
      <c r="B125" t="s">
        <v>2744</v>
      </c>
      <c r="E125" t="s">
        <v>1481</v>
      </c>
      <c r="F125" t="e">
        <f t="shared" si="3"/>
        <v>#N/A</v>
      </c>
    </row>
    <row r="126" spans="1:6" x14ac:dyDescent="0.2">
      <c r="A126" t="s">
        <v>1457</v>
      </c>
      <c r="B126" t="s">
        <v>2744</v>
      </c>
      <c r="E126" t="s">
        <v>1486</v>
      </c>
      <c r="F126" t="e">
        <f t="shared" si="3"/>
        <v>#N/A</v>
      </c>
    </row>
    <row r="127" spans="1:6" x14ac:dyDescent="0.2">
      <c r="A127" t="s">
        <v>1476</v>
      </c>
      <c r="B127" t="s">
        <v>2744</v>
      </c>
      <c r="E127" t="s">
        <v>1492</v>
      </c>
      <c r="F127" t="e">
        <f t="shared" si="3"/>
        <v>#N/A</v>
      </c>
    </row>
    <row r="128" spans="1:6" x14ac:dyDescent="0.2">
      <c r="A128" t="s">
        <v>1481</v>
      </c>
      <c r="B128" t="s">
        <v>2744</v>
      </c>
      <c r="E128" t="s">
        <v>2777</v>
      </c>
      <c r="F128" t="e">
        <f t="shared" si="3"/>
        <v>#N/A</v>
      </c>
    </row>
    <row r="129" spans="1:6" x14ac:dyDescent="0.2">
      <c r="A129" t="s">
        <v>1486</v>
      </c>
      <c r="B129" t="s">
        <v>2744</v>
      </c>
      <c r="E129" t="s">
        <v>2778</v>
      </c>
      <c r="F129" t="e">
        <f t="shared" si="3"/>
        <v>#N/A</v>
      </c>
    </row>
    <row r="130" spans="1:6" x14ac:dyDescent="0.2">
      <c r="A130" t="s">
        <v>1492</v>
      </c>
      <c r="B130" t="s">
        <v>2744</v>
      </c>
      <c r="E130" t="s">
        <v>1505</v>
      </c>
      <c r="F130" t="e">
        <f t="shared" ref="F130:F161" si="4">MATCH(E130,$A$2:$A$71,FALSE)</f>
        <v>#N/A</v>
      </c>
    </row>
    <row r="131" spans="1:6" x14ac:dyDescent="0.2">
      <c r="A131" t="s">
        <v>2777</v>
      </c>
      <c r="B131" t="s">
        <v>2744</v>
      </c>
      <c r="E131" t="s">
        <v>1529</v>
      </c>
      <c r="F131" t="e">
        <f t="shared" si="4"/>
        <v>#N/A</v>
      </c>
    </row>
    <row r="132" spans="1:6" x14ac:dyDescent="0.2">
      <c r="A132" t="s">
        <v>2778</v>
      </c>
      <c r="B132" t="s">
        <v>2744</v>
      </c>
      <c r="E132" t="s">
        <v>1543</v>
      </c>
      <c r="F132" t="e">
        <f t="shared" si="4"/>
        <v>#N/A</v>
      </c>
    </row>
    <row r="133" spans="1:6" x14ac:dyDescent="0.2">
      <c r="A133" t="s">
        <v>1505</v>
      </c>
      <c r="B133" t="s">
        <v>2744</v>
      </c>
      <c r="E133" t="s">
        <v>1549</v>
      </c>
      <c r="F133" t="e">
        <f t="shared" si="4"/>
        <v>#N/A</v>
      </c>
    </row>
    <row r="134" spans="1:6" x14ac:dyDescent="0.2">
      <c r="A134" t="s">
        <v>1529</v>
      </c>
      <c r="B134" t="s">
        <v>2744</v>
      </c>
      <c r="E134" t="s">
        <v>1574</v>
      </c>
      <c r="F134" t="e">
        <f t="shared" si="4"/>
        <v>#N/A</v>
      </c>
    </row>
    <row r="135" spans="1:6" x14ac:dyDescent="0.2">
      <c r="A135" t="s">
        <v>1543</v>
      </c>
      <c r="B135" t="s">
        <v>2744</v>
      </c>
      <c r="E135" t="s">
        <v>1582</v>
      </c>
      <c r="F135" t="e">
        <f t="shared" si="4"/>
        <v>#N/A</v>
      </c>
    </row>
    <row r="136" spans="1:6" x14ac:dyDescent="0.2">
      <c r="A136" t="s">
        <v>1549</v>
      </c>
      <c r="B136" t="s">
        <v>2744</v>
      </c>
      <c r="E136" t="s">
        <v>1589</v>
      </c>
      <c r="F136" t="e">
        <f t="shared" si="4"/>
        <v>#N/A</v>
      </c>
    </row>
    <row r="137" spans="1:6" x14ac:dyDescent="0.2">
      <c r="A137" t="s">
        <v>1574</v>
      </c>
      <c r="B137" t="s">
        <v>2744</v>
      </c>
      <c r="E137" t="s">
        <v>1595</v>
      </c>
      <c r="F137" t="e">
        <f t="shared" si="4"/>
        <v>#N/A</v>
      </c>
    </row>
    <row r="138" spans="1:6" x14ac:dyDescent="0.2">
      <c r="A138" t="s">
        <v>1582</v>
      </c>
      <c r="B138" t="s">
        <v>2744</v>
      </c>
      <c r="E138" t="s">
        <v>2779</v>
      </c>
      <c r="F138" t="e">
        <f t="shared" si="4"/>
        <v>#N/A</v>
      </c>
    </row>
    <row r="139" spans="1:6" x14ac:dyDescent="0.2">
      <c r="A139" t="s">
        <v>1589</v>
      </c>
      <c r="B139" t="s">
        <v>2744</v>
      </c>
      <c r="E139" t="s">
        <v>2780</v>
      </c>
      <c r="F139" t="e">
        <f t="shared" si="4"/>
        <v>#N/A</v>
      </c>
    </row>
    <row r="140" spans="1:6" x14ac:dyDescent="0.2">
      <c r="A140" t="s">
        <v>1595</v>
      </c>
      <c r="B140" t="s">
        <v>2744</v>
      </c>
      <c r="E140" t="s">
        <v>1630</v>
      </c>
      <c r="F140" t="e">
        <f t="shared" si="4"/>
        <v>#N/A</v>
      </c>
    </row>
    <row r="141" spans="1:6" x14ac:dyDescent="0.2">
      <c r="A141" t="s">
        <v>2779</v>
      </c>
      <c r="B141" t="s">
        <v>2744</v>
      </c>
      <c r="E141" t="s">
        <v>1640</v>
      </c>
      <c r="F141" t="e">
        <f t="shared" si="4"/>
        <v>#N/A</v>
      </c>
    </row>
    <row r="142" spans="1:6" x14ac:dyDescent="0.2">
      <c r="A142" t="s">
        <v>2780</v>
      </c>
      <c r="B142" t="s">
        <v>2744</v>
      </c>
      <c r="E142" t="s">
        <v>1647</v>
      </c>
      <c r="F142" t="e">
        <f t="shared" si="4"/>
        <v>#N/A</v>
      </c>
    </row>
    <row r="143" spans="1:6" x14ac:dyDescent="0.2">
      <c r="A143" t="s">
        <v>1630</v>
      </c>
      <c r="B143" t="s">
        <v>2744</v>
      </c>
      <c r="E143" t="s">
        <v>1651</v>
      </c>
      <c r="F143" t="e">
        <f t="shared" si="4"/>
        <v>#N/A</v>
      </c>
    </row>
    <row r="144" spans="1:6" x14ac:dyDescent="0.2">
      <c r="A144" t="s">
        <v>1640</v>
      </c>
      <c r="B144" t="s">
        <v>2744</v>
      </c>
      <c r="E144" t="s">
        <v>1665</v>
      </c>
      <c r="F144" t="e">
        <f t="shared" si="4"/>
        <v>#N/A</v>
      </c>
    </row>
    <row r="145" spans="1:6" x14ac:dyDescent="0.2">
      <c r="A145" t="s">
        <v>1647</v>
      </c>
      <c r="B145" t="s">
        <v>2744</v>
      </c>
      <c r="E145" t="s">
        <v>1604</v>
      </c>
      <c r="F145" t="e">
        <f t="shared" si="4"/>
        <v>#N/A</v>
      </c>
    </row>
    <row r="146" spans="1:6" x14ac:dyDescent="0.2">
      <c r="A146" t="s">
        <v>1651</v>
      </c>
      <c r="B146" t="s">
        <v>2744</v>
      </c>
      <c r="E146" t="s">
        <v>1675</v>
      </c>
      <c r="F146" t="e">
        <f t="shared" si="4"/>
        <v>#N/A</v>
      </c>
    </row>
    <row r="147" spans="1:6" x14ac:dyDescent="0.2">
      <c r="A147" t="s">
        <v>1665</v>
      </c>
      <c r="B147" t="s">
        <v>2744</v>
      </c>
      <c r="E147" t="s">
        <v>1683</v>
      </c>
      <c r="F147" t="e">
        <f t="shared" si="4"/>
        <v>#N/A</v>
      </c>
    </row>
    <row r="148" spans="1:6" x14ac:dyDescent="0.2">
      <c r="A148" t="s">
        <v>1604</v>
      </c>
      <c r="B148" t="s">
        <v>2744</v>
      </c>
      <c r="E148" t="s">
        <v>1732</v>
      </c>
      <c r="F148" t="e">
        <f t="shared" si="4"/>
        <v>#N/A</v>
      </c>
    </row>
    <row r="149" spans="1:6" x14ac:dyDescent="0.2">
      <c r="A149" t="s">
        <v>1675</v>
      </c>
      <c r="B149" t="s">
        <v>2744</v>
      </c>
      <c r="E149" t="s">
        <v>1782</v>
      </c>
      <c r="F149" t="e">
        <f t="shared" si="4"/>
        <v>#N/A</v>
      </c>
    </row>
    <row r="150" spans="1:6" x14ac:dyDescent="0.2">
      <c r="A150" t="s">
        <v>1683</v>
      </c>
      <c r="B150" t="s">
        <v>2744</v>
      </c>
      <c r="E150" t="s">
        <v>1911</v>
      </c>
      <c r="F150" t="e">
        <f t="shared" si="4"/>
        <v>#N/A</v>
      </c>
    </row>
    <row r="151" spans="1:6" x14ac:dyDescent="0.2">
      <c r="A151" t="s">
        <v>1732</v>
      </c>
      <c r="B151" t="s">
        <v>2744</v>
      </c>
      <c r="E151" t="s">
        <v>1922</v>
      </c>
      <c r="F151" t="e">
        <f t="shared" si="4"/>
        <v>#N/A</v>
      </c>
    </row>
    <row r="152" spans="1:6" x14ac:dyDescent="0.2">
      <c r="A152" t="s">
        <v>1782</v>
      </c>
      <c r="B152" t="s">
        <v>2744</v>
      </c>
      <c r="E152" t="s">
        <v>1974</v>
      </c>
      <c r="F152" t="e">
        <f t="shared" si="4"/>
        <v>#N/A</v>
      </c>
    </row>
    <row r="153" spans="1:6" x14ac:dyDescent="0.2">
      <c r="A153" t="s">
        <v>1911</v>
      </c>
      <c r="B153" t="s">
        <v>2744</v>
      </c>
      <c r="E153" t="s">
        <v>1979</v>
      </c>
      <c r="F153" t="e">
        <f t="shared" si="4"/>
        <v>#N/A</v>
      </c>
    </row>
    <row r="154" spans="1:6" x14ac:dyDescent="0.2">
      <c r="A154" t="s">
        <v>1922</v>
      </c>
      <c r="B154" t="s">
        <v>2744</v>
      </c>
      <c r="E154" t="s">
        <v>2781</v>
      </c>
      <c r="F154" t="e">
        <f t="shared" si="4"/>
        <v>#N/A</v>
      </c>
    </row>
    <row r="155" spans="1:6" x14ac:dyDescent="0.2">
      <c r="A155" t="s">
        <v>1974</v>
      </c>
      <c r="B155" t="s">
        <v>2744</v>
      </c>
      <c r="E155" t="s">
        <v>2015</v>
      </c>
      <c r="F155" t="e">
        <f t="shared" si="4"/>
        <v>#N/A</v>
      </c>
    </row>
    <row r="156" spans="1:6" x14ac:dyDescent="0.2">
      <c r="A156" t="s">
        <v>1979</v>
      </c>
      <c r="B156" t="s">
        <v>2744</v>
      </c>
      <c r="E156" t="s">
        <v>2024</v>
      </c>
      <c r="F156" t="e">
        <f t="shared" si="4"/>
        <v>#N/A</v>
      </c>
    </row>
    <row r="157" spans="1:6" x14ac:dyDescent="0.2">
      <c r="A157" t="s">
        <v>2781</v>
      </c>
      <c r="B157" t="s">
        <v>2744</v>
      </c>
      <c r="E157" t="s">
        <v>2056</v>
      </c>
      <c r="F157" t="e">
        <f t="shared" si="4"/>
        <v>#N/A</v>
      </c>
    </row>
    <row r="158" spans="1:6" x14ac:dyDescent="0.2">
      <c r="A158" t="s">
        <v>2015</v>
      </c>
      <c r="B158" t="s">
        <v>2744</v>
      </c>
      <c r="E158" t="s">
        <v>2060</v>
      </c>
      <c r="F158" t="e">
        <f t="shared" si="4"/>
        <v>#N/A</v>
      </c>
    </row>
    <row r="159" spans="1:6" x14ac:dyDescent="0.2">
      <c r="A159" t="s">
        <v>2024</v>
      </c>
      <c r="B159" t="s">
        <v>2744</v>
      </c>
      <c r="E159" t="s">
        <v>2085</v>
      </c>
      <c r="F159" t="e">
        <f t="shared" si="4"/>
        <v>#N/A</v>
      </c>
    </row>
    <row r="160" spans="1:6" x14ac:dyDescent="0.2">
      <c r="A160" t="s">
        <v>2056</v>
      </c>
      <c r="B160" t="s">
        <v>2744</v>
      </c>
      <c r="E160" t="s">
        <v>2098</v>
      </c>
      <c r="F160" t="e">
        <f t="shared" si="4"/>
        <v>#N/A</v>
      </c>
    </row>
    <row r="161" spans="1:6" x14ac:dyDescent="0.2">
      <c r="A161" t="s">
        <v>2060</v>
      </c>
      <c r="B161" t="s">
        <v>2744</v>
      </c>
      <c r="E161" t="s">
        <v>2107</v>
      </c>
      <c r="F161" t="e">
        <f t="shared" si="4"/>
        <v>#N/A</v>
      </c>
    </row>
    <row r="162" spans="1:6" x14ac:dyDescent="0.2">
      <c r="A162" t="s">
        <v>2085</v>
      </c>
      <c r="B162" t="s">
        <v>2744</v>
      </c>
      <c r="E162" t="s">
        <v>2149</v>
      </c>
      <c r="F162" t="e">
        <f t="shared" ref="F162:F190" si="5">MATCH(E162,$A$2:$A$71,FALSE)</f>
        <v>#N/A</v>
      </c>
    </row>
    <row r="163" spans="1:6" x14ac:dyDescent="0.2">
      <c r="A163" t="s">
        <v>2098</v>
      </c>
      <c r="B163" t="s">
        <v>2744</v>
      </c>
      <c r="E163" t="s">
        <v>2158</v>
      </c>
      <c r="F163" t="e">
        <f t="shared" si="5"/>
        <v>#N/A</v>
      </c>
    </row>
    <row r="164" spans="1:6" x14ac:dyDescent="0.2">
      <c r="A164" t="s">
        <v>2107</v>
      </c>
      <c r="B164" t="s">
        <v>2744</v>
      </c>
      <c r="E164" t="s">
        <v>2199</v>
      </c>
      <c r="F164" t="e">
        <f t="shared" si="5"/>
        <v>#N/A</v>
      </c>
    </row>
    <row r="165" spans="1:6" x14ac:dyDescent="0.2">
      <c r="A165" t="s">
        <v>2149</v>
      </c>
      <c r="B165" t="s">
        <v>2744</v>
      </c>
      <c r="E165" t="s">
        <v>2289</v>
      </c>
      <c r="F165" t="e">
        <f t="shared" si="5"/>
        <v>#N/A</v>
      </c>
    </row>
    <row r="166" spans="1:6" x14ac:dyDescent="0.2">
      <c r="A166" t="s">
        <v>2158</v>
      </c>
      <c r="B166" t="s">
        <v>2744</v>
      </c>
      <c r="E166" t="s">
        <v>2296</v>
      </c>
      <c r="F166" t="e">
        <f t="shared" si="5"/>
        <v>#N/A</v>
      </c>
    </row>
    <row r="167" spans="1:6" x14ac:dyDescent="0.2">
      <c r="A167" t="s">
        <v>2199</v>
      </c>
      <c r="B167" t="s">
        <v>2744</v>
      </c>
      <c r="E167" t="s">
        <v>2303</v>
      </c>
      <c r="F167" t="e">
        <f t="shared" si="5"/>
        <v>#N/A</v>
      </c>
    </row>
    <row r="168" spans="1:6" x14ac:dyDescent="0.2">
      <c r="A168" t="s">
        <v>2289</v>
      </c>
      <c r="B168" t="s">
        <v>2744</v>
      </c>
      <c r="E168" t="s">
        <v>2310</v>
      </c>
      <c r="F168" t="e">
        <f t="shared" si="5"/>
        <v>#N/A</v>
      </c>
    </row>
    <row r="169" spans="1:6" x14ac:dyDescent="0.2">
      <c r="A169" t="s">
        <v>2296</v>
      </c>
      <c r="B169" t="s">
        <v>2744</v>
      </c>
      <c r="E169" t="s">
        <v>2317</v>
      </c>
      <c r="F169" t="e">
        <f t="shared" si="5"/>
        <v>#N/A</v>
      </c>
    </row>
    <row r="170" spans="1:6" x14ac:dyDescent="0.2">
      <c r="A170" t="s">
        <v>2303</v>
      </c>
      <c r="B170" t="s">
        <v>2744</v>
      </c>
      <c r="E170" t="s">
        <v>2324</v>
      </c>
      <c r="F170" t="e">
        <f t="shared" si="5"/>
        <v>#N/A</v>
      </c>
    </row>
    <row r="171" spans="1:6" x14ac:dyDescent="0.2">
      <c r="A171" t="s">
        <v>2310</v>
      </c>
      <c r="B171" t="s">
        <v>2744</v>
      </c>
      <c r="E171" t="s">
        <v>2331</v>
      </c>
      <c r="F171" t="e">
        <f t="shared" si="5"/>
        <v>#N/A</v>
      </c>
    </row>
    <row r="172" spans="1:6" x14ac:dyDescent="0.2">
      <c r="A172" t="s">
        <v>2317</v>
      </c>
      <c r="B172" t="s">
        <v>2744</v>
      </c>
      <c r="E172">
        <v>0</v>
      </c>
      <c r="F172" t="e">
        <f t="shared" si="5"/>
        <v>#N/A</v>
      </c>
    </row>
    <row r="173" spans="1:6" x14ac:dyDescent="0.2">
      <c r="A173" t="s">
        <v>2324</v>
      </c>
      <c r="B173" t="s">
        <v>2744</v>
      </c>
      <c r="E173" t="s">
        <v>2360</v>
      </c>
      <c r="F173" t="e">
        <f t="shared" si="5"/>
        <v>#N/A</v>
      </c>
    </row>
    <row r="174" spans="1:6" x14ac:dyDescent="0.2">
      <c r="A174" t="s">
        <v>2331</v>
      </c>
      <c r="B174" t="s">
        <v>2744</v>
      </c>
      <c r="E174" t="s">
        <v>2367</v>
      </c>
      <c r="F174" t="e">
        <f t="shared" si="5"/>
        <v>#N/A</v>
      </c>
    </row>
    <row r="175" spans="1:6" x14ac:dyDescent="0.2">
      <c r="A175" t="s">
        <v>2360</v>
      </c>
      <c r="B175" t="s">
        <v>2744</v>
      </c>
      <c r="E175" t="s">
        <v>2383</v>
      </c>
      <c r="F175" t="e">
        <f t="shared" si="5"/>
        <v>#N/A</v>
      </c>
    </row>
    <row r="176" spans="1:6" x14ac:dyDescent="0.2">
      <c r="A176" t="s">
        <v>2367</v>
      </c>
      <c r="B176" t="s">
        <v>2744</v>
      </c>
      <c r="E176" t="s">
        <v>2392</v>
      </c>
      <c r="F176" t="e">
        <f t="shared" si="5"/>
        <v>#N/A</v>
      </c>
    </row>
    <row r="177" spans="1:6" x14ac:dyDescent="0.2">
      <c r="A177" t="s">
        <v>2378</v>
      </c>
      <c r="B177" t="s">
        <v>2744</v>
      </c>
      <c r="E177" t="s">
        <v>2470</v>
      </c>
      <c r="F177" t="e">
        <f t="shared" si="5"/>
        <v>#N/A</v>
      </c>
    </row>
    <row r="178" spans="1:6" x14ac:dyDescent="0.2">
      <c r="A178" t="s">
        <v>2383</v>
      </c>
      <c r="B178" t="s">
        <v>2744</v>
      </c>
      <c r="E178" t="s">
        <v>2477</v>
      </c>
      <c r="F178" t="e">
        <f t="shared" si="5"/>
        <v>#N/A</v>
      </c>
    </row>
    <row r="179" spans="1:6" x14ac:dyDescent="0.2">
      <c r="A179" t="s">
        <v>2392</v>
      </c>
      <c r="B179" t="s">
        <v>2744</v>
      </c>
      <c r="E179" t="s">
        <v>2490</v>
      </c>
      <c r="F179" t="e">
        <f t="shared" si="5"/>
        <v>#N/A</v>
      </c>
    </row>
    <row r="180" spans="1:6" x14ac:dyDescent="0.2">
      <c r="A180" t="s">
        <v>2470</v>
      </c>
      <c r="B180" t="s">
        <v>2744</v>
      </c>
      <c r="E180" t="s">
        <v>2500</v>
      </c>
      <c r="F180" t="e">
        <f t="shared" si="5"/>
        <v>#N/A</v>
      </c>
    </row>
    <row r="181" spans="1:6" x14ac:dyDescent="0.2">
      <c r="A181" t="s">
        <v>2477</v>
      </c>
      <c r="B181" t="s">
        <v>2744</v>
      </c>
      <c r="E181" t="s">
        <v>2516</v>
      </c>
      <c r="F181" t="e">
        <f t="shared" si="5"/>
        <v>#N/A</v>
      </c>
    </row>
    <row r="182" spans="1:6" x14ac:dyDescent="0.2">
      <c r="A182" t="s">
        <v>2490</v>
      </c>
      <c r="B182" t="s">
        <v>2744</v>
      </c>
      <c r="E182" t="s">
        <v>2519</v>
      </c>
      <c r="F182" t="e">
        <f t="shared" si="5"/>
        <v>#N/A</v>
      </c>
    </row>
    <row r="183" spans="1:6" x14ac:dyDescent="0.2">
      <c r="A183" t="s">
        <v>2500</v>
      </c>
      <c r="B183" t="s">
        <v>2744</v>
      </c>
      <c r="E183" t="s">
        <v>2522</v>
      </c>
      <c r="F183" t="e">
        <f t="shared" si="5"/>
        <v>#N/A</v>
      </c>
    </row>
    <row r="184" spans="1:6" x14ac:dyDescent="0.2">
      <c r="A184" t="s">
        <v>2516</v>
      </c>
      <c r="B184" t="s">
        <v>2744</v>
      </c>
      <c r="E184" t="s">
        <v>2525</v>
      </c>
      <c r="F184" t="e">
        <f t="shared" si="5"/>
        <v>#N/A</v>
      </c>
    </row>
    <row r="185" spans="1:6" x14ac:dyDescent="0.2">
      <c r="A185" t="s">
        <v>2519</v>
      </c>
      <c r="B185" t="s">
        <v>2744</v>
      </c>
      <c r="E185" t="s">
        <v>2528</v>
      </c>
      <c r="F185" t="e">
        <f t="shared" si="5"/>
        <v>#N/A</v>
      </c>
    </row>
    <row r="186" spans="1:6" x14ac:dyDescent="0.2">
      <c r="A186" t="s">
        <v>2522</v>
      </c>
      <c r="B186" t="s">
        <v>2744</v>
      </c>
      <c r="E186" t="s">
        <v>2531</v>
      </c>
      <c r="F186" t="e">
        <f t="shared" si="5"/>
        <v>#N/A</v>
      </c>
    </row>
    <row r="187" spans="1:6" x14ac:dyDescent="0.2">
      <c r="A187" t="s">
        <v>2525</v>
      </c>
      <c r="B187" t="s">
        <v>2744</v>
      </c>
      <c r="E187" t="s">
        <v>2564</v>
      </c>
      <c r="F187" t="e">
        <f t="shared" si="5"/>
        <v>#N/A</v>
      </c>
    </row>
    <row r="188" spans="1:6" x14ac:dyDescent="0.2">
      <c r="A188" t="s">
        <v>2528</v>
      </c>
      <c r="B188" t="s">
        <v>2744</v>
      </c>
      <c r="E188" t="s">
        <v>2579</v>
      </c>
      <c r="F188" t="e">
        <f t="shared" si="5"/>
        <v>#N/A</v>
      </c>
    </row>
    <row r="189" spans="1:6" x14ac:dyDescent="0.2">
      <c r="A189" t="s">
        <v>2531</v>
      </c>
      <c r="B189" t="s">
        <v>2744</v>
      </c>
      <c r="E189" t="s">
        <v>2600</v>
      </c>
      <c r="F189" t="e">
        <f t="shared" si="5"/>
        <v>#N/A</v>
      </c>
    </row>
    <row r="190" spans="1:6" x14ac:dyDescent="0.2">
      <c r="A190" t="s">
        <v>2564</v>
      </c>
      <c r="B190" t="s">
        <v>2744</v>
      </c>
      <c r="E190" t="s">
        <v>2604</v>
      </c>
      <c r="F190" t="e">
        <f t="shared" si="5"/>
        <v>#N/A</v>
      </c>
    </row>
    <row r="191" spans="1:6" x14ac:dyDescent="0.2">
      <c r="A191" t="s">
        <v>2579</v>
      </c>
      <c r="B191" t="s">
        <v>2744</v>
      </c>
    </row>
    <row r="192" spans="1:6" x14ac:dyDescent="0.2">
      <c r="A192" t="s">
        <v>2600</v>
      </c>
      <c r="B192" t="s">
        <v>2744</v>
      </c>
    </row>
    <row r="193" spans="1:2" x14ac:dyDescent="0.2">
      <c r="A193" t="s">
        <v>2604</v>
      </c>
      <c r="B193" t="s">
        <v>2744</v>
      </c>
    </row>
  </sheetData>
  <sortState xmlns:xlrd2="http://schemas.microsoft.com/office/spreadsheetml/2017/richdata2" ref="I2:J71">
    <sortCondition ref="I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70C0"/>
  </sheetPr>
  <dimension ref="B1:L52"/>
  <sheetViews>
    <sheetView topLeftCell="A4" workbookViewId="0">
      <selection activeCell="B9" sqref="B9"/>
    </sheetView>
  </sheetViews>
  <sheetFormatPr defaultRowHeight="10.199999999999999" x14ac:dyDescent="0.2"/>
  <cols>
    <col min="1" max="1" width="31.28515625" customWidth="1"/>
    <col min="2" max="2" width="49.7109375" customWidth="1"/>
    <col min="3" max="3" width="10.7109375" customWidth="1"/>
    <col min="4" max="4" width="53" customWidth="1"/>
    <col min="5" max="5" width="10.7109375" customWidth="1"/>
    <col min="9" max="9" width="15" customWidth="1"/>
    <col min="10" max="10" width="17.85546875" customWidth="1"/>
  </cols>
  <sheetData>
    <row r="1" spans="2:12" x14ac:dyDescent="0.2">
      <c r="B1" s="6"/>
    </row>
    <row r="2" spans="2:12" x14ac:dyDescent="0.2">
      <c r="I2" t="s">
        <v>2782</v>
      </c>
      <c r="L2" t="s">
        <v>2783</v>
      </c>
    </row>
    <row r="3" spans="2:12" x14ac:dyDescent="0.2">
      <c r="B3" s="46" t="s">
        <v>2784</v>
      </c>
      <c r="C3" s="46" t="s">
        <v>2785</v>
      </c>
      <c r="D3" s="46" t="s">
        <v>2786</v>
      </c>
      <c r="E3" s="46" t="s">
        <v>2787</v>
      </c>
      <c r="I3" t="s">
        <v>2788</v>
      </c>
      <c r="J3" t="s">
        <v>2789</v>
      </c>
    </row>
    <row r="4" spans="2:12" x14ac:dyDescent="0.2">
      <c r="B4" s="46" t="s">
        <v>619</v>
      </c>
      <c r="C4" s="46"/>
      <c r="D4" s="46" t="s">
        <v>619</v>
      </c>
      <c r="E4" s="46">
        <v>2016</v>
      </c>
      <c r="G4" s="84">
        <v>2015</v>
      </c>
      <c r="I4" s="6" t="s">
        <v>2180</v>
      </c>
      <c r="J4" s="6" t="s">
        <v>2790</v>
      </c>
    </row>
    <row r="5" spans="2:12" x14ac:dyDescent="0.2">
      <c r="B5" s="46" t="s">
        <v>1724</v>
      </c>
      <c r="C5" s="46"/>
      <c r="D5" s="46" t="s">
        <v>1724</v>
      </c>
      <c r="E5" s="86">
        <v>2012</v>
      </c>
      <c r="G5" s="84">
        <v>2012</v>
      </c>
      <c r="I5" s="6" t="s">
        <v>1208</v>
      </c>
      <c r="J5" s="6" t="s">
        <v>2755</v>
      </c>
    </row>
    <row r="6" spans="2:12" x14ac:dyDescent="0.2">
      <c r="B6" s="46" t="s">
        <v>1527</v>
      </c>
      <c r="C6" s="46"/>
      <c r="D6" s="46" t="s">
        <v>1527</v>
      </c>
      <c r="E6" s="46">
        <v>2016</v>
      </c>
      <c r="G6" s="84">
        <v>2015</v>
      </c>
      <c r="I6" s="6" t="s">
        <v>2207</v>
      </c>
      <c r="J6" s="6" t="s">
        <v>1286</v>
      </c>
    </row>
    <row r="7" spans="2:12" x14ac:dyDescent="0.2">
      <c r="B7" s="46" t="s">
        <v>82</v>
      </c>
      <c r="C7" s="46"/>
      <c r="D7" s="46" t="s">
        <v>82</v>
      </c>
      <c r="E7" s="46">
        <v>2016</v>
      </c>
      <c r="G7" s="84">
        <v>2015</v>
      </c>
      <c r="I7" s="6" t="s">
        <v>2121</v>
      </c>
      <c r="J7" s="6" t="s">
        <v>2132</v>
      </c>
    </row>
    <row r="8" spans="2:12" x14ac:dyDescent="0.2">
      <c r="B8" s="46" t="s">
        <v>1541</v>
      </c>
      <c r="C8" s="46"/>
      <c r="D8" s="46" t="s">
        <v>1541</v>
      </c>
      <c r="E8" s="46">
        <v>2016</v>
      </c>
      <c r="G8" s="84">
        <v>2015</v>
      </c>
      <c r="I8" s="6" t="s">
        <v>1122</v>
      </c>
      <c r="J8" s="6" t="s">
        <v>886</v>
      </c>
    </row>
    <row r="9" spans="2:12" x14ac:dyDescent="0.2">
      <c r="B9" s="46" t="s">
        <v>629</v>
      </c>
      <c r="C9" s="46"/>
      <c r="D9" s="46" t="s">
        <v>629</v>
      </c>
      <c r="E9" s="46">
        <v>2015</v>
      </c>
      <c r="G9" s="84">
        <v>2014</v>
      </c>
      <c r="I9" s="6" t="s">
        <v>2163</v>
      </c>
      <c r="J9" s="6" t="s">
        <v>2791</v>
      </c>
    </row>
    <row r="10" spans="2:12" x14ac:dyDescent="0.2">
      <c r="B10" s="46" t="s">
        <v>1781</v>
      </c>
      <c r="C10" s="46"/>
      <c r="D10" s="46" t="s">
        <v>1781</v>
      </c>
      <c r="E10" s="46">
        <v>2016</v>
      </c>
      <c r="G10" s="84">
        <v>2015</v>
      </c>
      <c r="I10" s="6" t="s">
        <v>2792</v>
      </c>
      <c r="J10" s="6" t="s">
        <v>1822</v>
      </c>
    </row>
    <row r="11" spans="2:12" x14ac:dyDescent="0.2">
      <c r="B11" s="46" t="s">
        <v>610</v>
      </c>
      <c r="C11" s="46"/>
      <c r="D11" s="46" t="s">
        <v>610</v>
      </c>
      <c r="E11" s="46">
        <v>2016</v>
      </c>
      <c r="G11" s="84">
        <v>2015</v>
      </c>
      <c r="I11" s="6" t="s">
        <v>2793</v>
      </c>
      <c r="J11" s="6" t="s">
        <v>2193</v>
      </c>
    </row>
    <row r="12" spans="2:12" x14ac:dyDescent="0.2">
      <c r="B12" s="46" t="s">
        <v>1059</v>
      </c>
      <c r="C12" s="46"/>
      <c r="D12" s="46" t="s">
        <v>1059</v>
      </c>
      <c r="E12" s="87">
        <v>2015</v>
      </c>
      <c r="G12" s="84">
        <v>2013</v>
      </c>
      <c r="I12" s="6" t="s">
        <v>2172</v>
      </c>
      <c r="J12" s="6" t="s">
        <v>2794</v>
      </c>
    </row>
    <row r="13" spans="2:12" x14ac:dyDescent="0.2">
      <c r="B13" s="46" t="s">
        <v>2795</v>
      </c>
      <c r="C13" s="46"/>
      <c r="D13" s="46" t="s">
        <v>2795</v>
      </c>
      <c r="E13" s="46">
        <v>2014</v>
      </c>
      <c r="G13" s="84">
        <v>2013</v>
      </c>
      <c r="I13" s="6" t="s">
        <v>2193</v>
      </c>
      <c r="J13" s="6" t="s">
        <v>2124</v>
      </c>
    </row>
    <row r="14" spans="2:12" x14ac:dyDescent="0.2">
      <c r="B14" s="46" t="s">
        <v>1136</v>
      </c>
      <c r="C14" s="46"/>
      <c r="D14" s="46" t="s">
        <v>1136</v>
      </c>
      <c r="E14" s="46">
        <v>2015</v>
      </c>
      <c r="G14" s="84">
        <v>2014</v>
      </c>
      <c r="I14" s="6" t="s">
        <v>2760</v>
      </c>
    </row>
    <row r="15" spans="2:12" x14ac:dyDescent="0.2">
      <c r="B15" s="46" t="s">
        <v>925</v>
      </c>
      <c r="C15" s="46"/>
      <c r="D15" s="46" t="s">
        <v>925</v>
      </c>
      <c r="E15" s="46">
        <v>2014</v>
      </c>
      <c r="G15" s="84">
        <v>2013</v>
      </c>
      <c r="I15" s="6" t="s">
        <v>2260</v>
      </c>
    </row>
    <row r="16" spans="2:12" x14ac:dyDescent="0.2">
      <c r="B16" s="46" t="s">
        <v>2215</v>
      </c>
      <c r="C16" s="46"/>
      <c r="D16" s="46" t="s">
        <v>2215</v>
      </c>
      <c r="E16" s="46">
        <v>2014</v>
      </c>
      <c r="G16" s="84">
        <v>2013</v>
      </c>
      <c r="I16" s="6" t="s">
        <v>2267</v>
      </c>
    </row>
    <row r="17" spans="2:7" x14ac:dyDescent="0.2">
      <c r="B17" s="46" t="s">
        <v>2796</v>
      </c>
      <c r="C17" s="46"/>
      <c r="D17" s="46" t="s">
        <v>2796</v>
      </c>
      <c r="E17" s="46">
        <v>2015</v>
      </c>
      <c r="G17" s="84">
        <v>2014</v>
      </c>
    </row>
    <row r="18" spans="2:7" x14ac:dyDescent="0.2">
      <c r="B18" s="46" t="s">
        <v>1514</v>
      </c>
      <c r="C18" s="46"/>
      <c r="D18" s="46" t="s">
        <v>1514</v>
      </c>
      <c r="E18" s="46">
        <v>2014</v>
      </c>
      <c r="G18" s="84">
        <v>2013</v>
      </c>
    </row>
    <row r="19" spans="2:7" x14ac:dyDescent="0.2">
      <c r="B19" s="46" t="s">
        <v>2231</v>
      </c>
      <c r="C19" s="46"/>
      <c r="D19" s="46" t="s">
        <v>2231</v>
      </c>
      <c r="E19" s="46">
        <v>2014</v>
      </c>
      <c r="G19" s="84">
        <v>2013</v>
      </c>
    </row>
    <row r="20" spans="2:7" x14ac:dyDescent="0.2">
      <c r="B20" s="46" t="s">
        <v>913</v>
      </c>
      <c r="C20" s="46"/>
      <c r="D20" s="46" t="s">
        <v>913</v>
      </c>
      <c r="E20" s="87">
        <v>2015</v>
      </c>
      <c r="G20" s="84">
        <v>2014</v>
      </c>
    </row>
    <row r="21" spans="2:7" x14ac:dyDescent="0.2">
      <c r="B21" s="46" t="s">
        <v>2330</v>
      </c>
      <c r="C21" s="46"/>
      <c r="D21" s="46" t="s">
        <v>2330</v>
      </c>
      <c r="E21" s="87">
        <v>2014</v>
      </c>
      <c r="G21" s="84">
        <v>2013</v>
      </c>
    </row>
    <row r="22" spans="2:7" x14ac:dyDescent="0.2">
      <c r="B22" s="46" t="s">
        <v>2001</v>
      </c>
      <c r="C22" s="46"/>
      <c r="D22" s="46" t="s">
        <v>2001</v>
      </c>
      <c r="E22" s="46">
        <v>2015</v>
      </c>
      <c r="G22" s="84">
        <v>2012</v>
      </c>
    </row>
    <row r="23" spans="2:7" x14ac:dyDescent="0.2">
      <c r="B23" s="46" t="s">
        <v>2797</v>
      </c>
      <c r="C23" s="46"/>
      <c r="D23" s="46" t="s">
        <v>2797</v>
      </c>
      <c r="E23" s="87">
        <v>2012</v>
      </c>
      <c r="G23" s="84">
        <v>2011</v>
      </c>
    </row>
    <row r="24" spans="2:7" x14ac:dyDescent="0.2">
      <c r="B24" s="46" t="s">
        <v>1814</v>
      </c>
      <c r="C24" s="46"/>
      <c r="D24" s="46" t="s">
        <v>1814</v>
      </c>
      <c r="E24" s="46">
        <v>2011</v>
      </c>
      <c r="G24" s="84">
        <v>2011</v>
      </c>
    </row>
    <row r="25" spans="2:7" x14ac:dyDescent="0.2">
      <c r="B25" s="46" t="s">
        <v>2798</v>
      </c>
      <c r="C25" s="46"/>
      <c r="D25" s="46" t="s">
        <v>2798</v>
      </c>
      <c r="E25" s="46">
        <v>2009</v>
      </c>
      <c r="G25" s="84">
        <v>2009</v>
      </c>
    </row>
    <row r="26" spans="2:7" x14ac:dyDescent="0.2">
      <c r="B26" s="46" t="s">
        <v>1558</v>
      </c>
      <c r="C26" s="46"/>
      <c r="D26" s="46" t="s">
        <v>1558</v>
      </c>
      <c r="E26" s="46"/>
      <c r="G26" s="84"/>
    </row>
    <row r="27" spans="2:7" x14ac:dyDescent="0.2">
      <c r="B27" s="46" t="s">
        <v>1881</v>
      </c>
      <c r="C27" s="46"/>
      <c r="D27" s="46" t="s">
        <v>1881</v>
      </c>
      <c r="E27" s="46"/>
      <c r="G27" s="84"/>
    </row>
    <row r="28" spans="2:7" x14ac:dyDescent="0.2">
      <c r="B28" s="46" t="s">
        <v>2589</v>
      </c>
      <c r="C28" s="46"/>
      <c r="D28" s="46" t="s">
        <v>2589</v>
      </c>
      <c r="E28" s="46"/>
      <c r="G28" s="84"/>
    </row>
    <row r="29" spans="2:7" x14ac:dyDescent="0.2">
      <c r="B29" s="46" t="s">
        <v>2799</v>
      </c>
      <c r="C29" s="46"/>
      <c r="D29" s="46" t="s">
        <v>2799</v>
      </c>
      <c r="E29" s="46"/>
      <c r="G29" s="84"/>
    </row>
    <row r="30" spans="2:7" x14ac:dyDescent="0.2">
      <c r="B30" s="46" t="s">
        <v>2800</v>
      </c>
      <c r="C30" s="46"/>
      <c r="D30" s="46" t="s">
        <v>2800</v>
      </c>
      <c r="E30" s="46"/>
      <c r="G30" s="84"/>
    </row>
    <row r="31" spans="2:7" x14ac:dyDescent="0.2">
      <c r="B31" s="46" t="s">
        <v>1089</v>
      </c>
      <c r="C31" s="46"/>
      <c r="D31" s="46" t="s">
        <v>1089</v>
      </c>
      <c r="E31" s="46"/>
      <c r="G31" s="84"/>
    </row>
    <row r="32" spans="2:7" x14ac:dyDescent="0.2">
      <c r="B32" s="46" t="s">
        <v>388</v>
      </c>
      <c r="C32" s="46"/>
      <c r="D32" s="46" t="s">
        <v>388</v>
      </c>
      <c r="E32" s="46"/>
      <c r="G32" s="84"/>
    </row>
    <row r="33" spans="2:7" x14ac:dyDescent="0.2">
      <c r="B33" s="46" t="s">
        <v>1323</v>
      </c>
      <c r="C33" s="46"/>
      <c r="D33" s="46" t="s">
        <v>1323</v>
      </c>
      <c r="E33" s="46"/>
      <c r="G33" s="84"/>
    </row>
    <row r="34" spans="2:7" x14ac:dyDescent="0.2">
      <c r="B34" s="46" t="s">
        <v>1243</v>
      </c>
      <c r="C34" s="46"/>
      <c r="D34" s="46" t="s">
        <v>2801</v>
      </c>
      <c r="E34" s="46"/>
      <c r="G34" s="84"/>
    </row>
    <row r="35" spans="2:7" x14ac:dyDescent="0.2">
      <c r="B35" s="46"/>
      <c r="C35" s="46"/>
      <c r="D35" s="46"/>
      <c r="E35" s="46"/>
      <c r="G35" s="84"/>
    </row>
    <row r="36" spans="2:7" x14ac:dyDescent="0.2">
      <c r="B36" s="52"/>
      <c r="C36" s="52"/>
      <c r="D36" s="46"/>
      <c r="E36" s="46"/>
      <c r="G36" s="84"/>
    </row>
    <row r="37" spans="2:7" x14ac:dyDescent="0.2">
      <c r="B37" s="52"/>
      <c r="C37" s="52"/>
      <c r="D37" s="46"/>
      <c r="E37" s="46"/>
      <c r="G37" s="84"/>
    </row>
    <row r="38" spans="2:7" x14ac:dyDescent="0.2">
      <c r="B38" s="46" t="s">
        <v>619</v>
      </c>
      <c r="C38" s="46">
        <v>-1</v>
      </c>
      <c r="D38" s="46" t="s">
        <v>2802</v>
      </c>
      <c r="E38" s="74">
        <f>VLOOKUP(sources[[#This Row],[Source]],sources[],4,FALSE)+sources[[#This Row],[supl]]</f>
        <v>2015</v>
      </c>
      <c r="G38" s="85">
        <f>VLOOKUP(sources[[#This Row],[Source]],sources[],4,FALSE)+sources[[#This Row],[supl]]</f>
        <v>2015</v>
      </c>
    </row>
    <row r="39" spans="2:7" x14ac:dyDescent="0.2">
      <c r="B39" s="46" t="s">
        <v>610</v>
      </c>
      <c r="C39" s="46">
        <v>-1</v>
      </c>
      <c r="D39" s="46" t="s">
        <v>2803</v>
      </c>
      <c r="E39" s="74">
        <f>VLOOKUP(sources[[#This Row],[Source]],sources[],4,FALSE)+sources[[#This Row],[supl]]</f>
        <v>2015</v>
      </c>
      <c r="G39" s="85">
        <f>VLOOKUP(sources[[#This Row],[Source]],sources[],4,FALSE)+sources[[#This Row],[supl]]</f>
        <v>2015</v>
      </c>
    </row>
    <row r="40" spans="2:7" x14ac:dyDescent="0.2">
      <c r="B40" s="46" t="s">
        <v>1724</v>
      </c>
      <c r="C40" s="46">
        <v>-2</v>
      </c>
      <c r="D40" s="46" t="s">
        <v>2804</v>
      </c>
      <c r="E40" s="74">
        <f>VLOOKUP(sources[[#This Row],[Source]],sources[],4,FALSE)+sources[[#This Row],[supl]]</f>
        <v>2010</v>
      </c>
      <c r="G40" s="85">
        <f>VLOOKUP(sources[[#This Row],[Source]],sources[],4,FALSE)+sources[[#This Row],[supl]]</f>
        <v>2010</v>
      </c>
    </row>
    <row r="41" spans="2:7" x14ac:dyDescent="0.2">
      <c r="B41" s="46" t="s">
        <v>1724</v>
      </c>
      <c r="C41" s="46">
        <v>-1</v>
      </c>
      <c r="D41" s="46" t="s">
        <v>2805</v>
      </c>
      <c r="E41" s="74">
        <f>VLOOKUP(sources[[#This Row],[Source]],sources[],4,FALSE)+sources[[#This Row],[supl]]</f>
        <v>2011</v>
      </c>
      <c r="G41" s="85">
        <f>VLOOKUP(sources[[#This Row],[Source]],sources[],4,FALSE)+sources[[#This Row],[supl]]</f>
        <v>2011</v>
      </c>
    </row>
    <row r="42" spans="2:7" x14ac:dyDescent="0.2">
      <c r="B42" s="46" t="s">
        <v>1992</v>
      </c>
      <c r="C42" s="46">
        <v>-2</v>
      </c>
      <c r="D42" s="46" t="s">
        <v>2806</v>
      </c>
      <c r="E42" s="74">
        <f>VLOOKUP(sources[[#This Row],[Source]],sources[],4,FALSE)+sources[[#This Row],[supl]]</f>
        <v>2014</v>
      </c>
      <c r="G42" s="85">
        <f>VLOOKUP(sources[[#This Row],[Source]],sources[],4,FALSE)+sources[[#This Row],[supl]]</f>
        <v>2014</v>
      </c>
    </row>
    <row r="43" spans="2:7" x14ac:dyDescent="0.2">
      <c r="B43" s="46" t="s">
        <v>82</v>
      </c>
      <c r="C43" s="46">
        <v>-1</v>
      </c>
      <c r="D43" s="46" t="s">
        <v>2807</v>
      </c>
      <c r="E43" s="74">
        <f>VLOOKUP(sources[[#This Row],[Source]],sources[],4,FALSE)+sources[[#This Row],[supl]]</f>
        <v>2015</v>
      </c>
      <c r="G43" s="85">
        <f>VLOOKUP(sources[[#This Row],[Source]],sources[],4,FALSE)+sources[[#This Row],[supl]]</f>
        <v>2015</v>
      </c>
    </row>
    <row r="44" spans="2:7" x14ac:dyDescent="0.2">
      <c r="B44" s="46"/>
      <c r="C44" s="46"/>
      <c r="D44" s="46"/>
      <c r="E44" s="74"/>
      <c r="G44" s="85"/>
    </row>
    <row r="45" spans="2:7" x14ac:dyDescent="0.2">
      <c r="B45" s="46" t="s">
        <v>629</v>
      </c>
      <c r="C45" s="46">
        <v>-1</v>
      </c>
      <c r="D45" s="46" t="s">
        <v>2808</v>
      </c>
      <c r="E45" s="74">
        <f>VLOOKUP(sources[[#This Row],[Source]],sources[],4,FALSE)+sources[[#This Row],[supl]]</f>
        <v>2014</v>
      </c>
      <c r="G45" s="85">
        <f>VLOOKUP(sources[[#This Row],[Source]],sources[],4,FALSE)+sources[[#This Row],[supl]]</f>
        <v>2014</v>
      </c>
    </row>
    <row r="46" spans="2:7" x14ac:dyDescent="0.2">
      <c r="B46" s="46" t="s">
        <v>1781</v>
      </c>
      <c r="C46" s="46">
        <v>-3</v>
      </c>
      <c r="D46" s="46" t="s">
        <v>2809</v>
      </c>
      <c r="E46" s="74">
        <f>VLOOKUP(sources[[#This Row],[Source]],sources[],4,FALSE)+sources[[#This Row],[supl]]</f>
        <v>2013</v>
      </c>
      <c r="G46" s="85">
        <f>VLOOKUP(sources[[#This Row],[Source]],sources[],4,FALSE)+sources[[#This Row],[supl]]</f>
        <v>2013</v>
      </c>
    </row>
    <row r="47" spans="2:7" x14ac:dyDescent="0.2">
      <c r="B47" s="46" t="s">
        <v>1781</v>
      </c>
      <c r="C47" s="46">
        <v>-2</v>
      </c>
      <c r="D47" s="46" t="s">
        <v>2810</v>
      </c>
      <c r="E47" s="74">
        <f>VLOOKUP(sources[[#This Row],[Source]],sources[],4,FALSE)+sources[[#This Row],[supl]]</f>
        <v>2014</v>
      </c>
      <c r="G47" s="85">
        <f>VLOOKUP(sources[[#This Row],[Source]],sources[],4,FALSE)+sources[[#This Row],[supl]]</f>
        <v>2014</v>
      </c>
    </row>
    <row r="48" spans="2:7" x14ac:dyDescent="0.2">
      <c r="B48" s="46" t="s">
        <v>1781</v>
      </c>
      <c r="C48" s="46">
        <v>-1</v>
      </c>
      <c r="D48" s="46" t="s">
        <v>2811</v>
      </c>
      <c r="E48" s="74">
        <f>VLOOKUP(sources[[#This Row],[Source]],sources[],4,FALSE)+sources[[#This Row],[supl]]</f>
        <v>2015</v>
      </c>
      <c r="G48" s="85">
        <f>VLOOKUP(sources[[#This Row],[Source]],sources[],4,FALSE)+sources[[#This Row],[supl]]</f>
        <v>2015</v>
      </c>
    </row>
    <row r="49" spans="2:7" x14ac:dyDescent="0.2">
      <c r="B49" s="46" t="s">
        <v>913</v>
      </c>
      <c r="C49" s="46">
        <v>-3</v>
      </c>
      <c r="D49" s="46" t="s">
        <v>2812</v>
      </c>
      <c r="E49" s="74">
        <f>VLOOKUP(sources[[#This Row],[Source]],sources[],4,FALSE)+sources[[#This Row],[supl]]</f>
        <v>2012</v>
      </c>
      <c r="G49" s="85">
        <f>VLOOKUP(sources[[#This Row],[Source]],sources[],4,FALSE)+sources[[#This Row],[supl]]</f>
        <v>2012</v>
      </c>
    </row>
    <row r="50" spans="2:7" x14ac:dyDescent="0.2">
      <c r="B50" s="46" t="s">
        <v>1136</v>
      </c>
      <c r="C50" s="46">
        <v>1</v>
      </c>
      <c r="D50" s="46" t="s">
        <v>2813</v>
      </c>
      <c r="E50" s="74">
        <f>VLOOKUP(sources[[#This Row],[Source]],sources[],4,FALSE)+sources[[#This Row],[supl]]</f>
        <v>2016</v>
      </c>
      <c r="G50" s="85">
        <f>VLOOKUP(sources[[#This Row],[Source]],sources[],4,FALSE)+sources[[#This Row],[supl]]</f>
        <v>2016</v>
      </c>
    </row>
    <row r="51" spans="2:7" x14ac:dyDescent="0.2">
      <c r="B51" s="46" t="s">
        <v>629</v>
      </c>
      <c r="C51" s="52">
        <v>1</v>
      </c>
      <c r="D51" s="46" t="s">
        <v>2814</v>
      </c>
      <c r="E51" s="74">
        <f>VLOOKUP(sources[[#This Row],[Source]],sources[],4,FALSE)+sources[[#This Row],[supl]]</f>
        <v>2016</v>
      </c>
      <c r="G51" s="85">
        <f>VLOOKUP(sources[[#This Row],[Source]],sources[],4,FALSE)+sources[[#This Row],[supl]]</f>
        <v>2016</v>
      </c>
    </row>
    <row r="52" spans="2:7" x14ac:dyDescent="0.2">
      <c r="B52" s="52"/>
      <c r="C52" s="52"/>
      <c r="D52" s="46"/>
      <c r="E52" s="46"/>
      <c r="G52" s="84"/>
    </row>
  </sheetData>
  <sortState xmlns:xlrd2="http://schemas.microsoft.com/office/spreadsheetml/2017/richdata2" ref="B57:E90">
    <sortCondition descending="1" ref="E57:E90"/>
  </sortState>
  <conditionalFormatting sqref="I4:I10 I16">
    <cfRule type="expression" dxfId="114" priority="47" stopIfTrue="1">
      <formula>LEFT($B3,1)="O"</formula>
    </cfRule>
    <cfRule type="expression" dxfId="113" priority="48" stopIfTrue="1">
      <formula>LEFT($B3,1)="S"</formula>
    </cfRule>
  </conditionalFormatting>
  <conditionalFormatting sqref="J4:J9 I11:I14 B36:C37 B52:C52 C51">
    <cfRule type="expression" dxfId="112" priority="45" stopIfTrue="1">
      <formula>LEFT($B4,1)="O"</formula>
    </cfRule>
    <cfRule type="expression" dxfId="111" priority="46" stopIfTrue="1">
      <formula>LEFT($B4,1)="S"</formula>
    </cfRule>
  </conditionalFormatting>
  <conditionalFormatting sqref="B1">
    <cfRule type="expression" dxfId="110" priority="43" stopIfTrue="1">
      <formula>LEFT($B1,1)="O"</formula>
    </cfRule>
    <cfRule type="expression" dxfId="109" priority="44" stopIfTrue="1">
      <formula>LEFT($B1,1)="S"</formula>
    </cfRule>
  </conditionalFormatting>
  <conditionalFormatting sqref="J10:J13">
    <cfRule type="expression" dxfId="108" priority="5675" stopIfTrue="1">
      <formula>LEFT($B11,1)="O"</formula>
    </cfRule>
    <cfRule type="expression" dxfId="107" priority="5676" stopIfTrue="1">
      <formula>LEFT($B11,1)="S"</formula>
    </cfRule>
  </conditionalFormatting>
  <conditionalFormatting sqref="I15">
    <cfRule type="expression" dxfId="106" priority="5747" stopIfTrue="1">
      <formula>LEFT($B48,1)="O"</formula>
    </cfRule>
    <cfRule type="expression" dxfId="105" priority="5748" stopIfTrue="1">
      <formula>LEFT($B48,1)="S"</formula>
    </cfRule>
  </conditionalFormatting>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2:K16390"/>
  <sheetViews>
    <sheetView zoomScale="110" zoomScaleNormal="110" workbookViewId="0"/>
  </sheetViews>
  <sheetFormatPr defaultColWidth="9.28515625" defaultRowHeight="13.8" x14ac:dyDescent="0.2"/>
  <cols>
    <col min="1" max="1" width="3" style="10" customWidth="1"/>
    <col min="2" max="2" width="7" style="10" customWidth="1"/>
    <col min="3" max="3" width="15.85546875" style="10" customWidth="1"/>
    <col min="4" max="4" width="18.140625" style="11" customWidth="1"/>
    <col min="5" max="5" width="16.7109375" style="10" customWidth="1"/>
    <col min="6" max="6" width="7.28515625" style="10" customWidth="1"/>
    <col min="7" max="7" width="73.140625" style="11" customWidth="1"/>
    <col min="8" max="8" width="13.7109375" style="11" customWidth="1"/>
    <col min="9" max="9" width="27.28515625" style="10" customWidth="1"/>
    <col min="10" max="16384" width="9.28515625" style="10"/>
  </cols>
  <sheetData>
    <row r="2" spans="1:9" s="13" customFormat="1" x14ac:dyDescent="0.2">
      <c r="A2" s="12" t="s">
        <v>2815</v>
      </c>
      <c r="D2" s="14"/>
      <c r="G2" s="14"/>
      <c r="H2" s="14"/>
    </row>
    <row r="3" spans="1:9" s="13" customFormat="1" x14ac:dyDescent="0.2">
      <c r="D3" s="14"/>
      <c r="G3" s="14"/>
      <c r="H3" s="14"/>
    </row>
    <row r="4" spans="1:9" s="13" customFormat="1" ht="179.4" x14ac:dyDescent="0.2">
      <c r="B4" s="13" t="s">
        <v>2816</v>
      </c>
      <c r="C4" s="14" t="s">
        <v>2817</v>
      </c>
      <c r="D4" s="14" t="s">
        <v>2818</v>
      </c>
      <c r="E4" s="14" t="s">
        <v>2819</v>
      </c>
      <c r="F4" s="14" t="s">
        <v>2820</v>
      </c>
      <c r="G4" s="14" t="s">
        <v>2821</v>
      </c>
      <c r="H4" s="14" t="s">
        <v>2822</v>
      </c>
    </row>
    <row r="5" spans="1:9" s="13" customFormat="1" x14ac:dyDescent="0.2">
      <c r="D5" s="14"/>
      <c r="G5" s="14"/>
      <c r="H5" s="14"/>
    </row>
    <row r="7" spans="1:9" ht="41.4" x14ac:dyDescent="0.2">
      <c r="B7" s="10" t="s">
        <v>2823</v>
      </c>
      <c r="C7" s="15" t="s">
        <v>2824</v>
      </c>
      <c r="D7" s="16" t="s">
        <v>2825</v>
      </c>
      <c r="E7" s="17"/>
      <c r="F7" s="17"/>
      <c r="G7" s="16" t="s">
        <v>2826</v>
      </c>
      <c r="H7" s="15" t="str">
        <f>IF(ISNUMBER(FIND(".",RIGHT(H13,LEN(H13)-5))),LEFT(H13,FIND(".",H13)+1),LEFT(H13,FIND(".",H13)-1))</f>
        <v>PA1</v>
      </c>
      <c r="I7" s="17" t="s">
        <v>2719</v>
      </c>
    </row>
    <row r="8" spans="1:9" ht="41.4" x14ac:dyDescent="0.2">
      <c r="B8" s="10" t="s">
        <v>2827</v>
      </c>
      <c r="C8" s="15" t="s">
        <v>2824</v>
      </c>
      <c r="D8" s="16" t="s">
        <v>2825</v>
      </c>
      <c r="E8" s="15"/>
      <c r="F8" s="17"/>
      <c r="G8" s="16" t="s">
        <v>2828</v>
      </c>
      <c r="H8" s="15" t="str">
        <f>RIGHT(H13,LEN(H13)-LEN(H7)-1)</f>
        <v>O1</v>
      </c>
      <c r="I8" s="15" t="s">
        <v>2829</v>
      </c>
    </row>
    <row r="9" spans="1:9" ht="41.4" x14ac:dyDescent="0.2">
      <c r="B9" s="10" t="s">
        <v>2830</v>
      </c>
      <c r="C9" s="11" t="s">
        <v>2831</v>
      </c>
      <c r="D9" s="18" t="s">
        <v>2825</v>
      </c>
      <c r="E9" s="11"/>
      <c r="G9" s="11" t="s">
        <v>2832</v>
      </c>
      <c r="H9" s="11" t="s">
        <v>2833</v>
      </c>
      <c r="I9" s="10" t="s">
        <v>2834</v>
      </c>
    </row>
    <row r="10" spans="1:9" ht="27.6" x14ac:dyDescent="0.2">
      <c r="B10" s="10" t="s">
        <v>2835</v>
      </c>
      <c r="C10" s="11" t="s">
        <v>2831</v>
      </c>
      <c r="D10" s="18" t="s">
        <v>2825</v>
      </c>
      <c r="E10" s="19" t="s">
        <v>3</v>
      </c>
      <c r="F10" s="10" t="s">
        <v>2836</v>
      </c>
      <c r="G10" s="20" t="s">
        <v>2837</v>
      </c>
      <c r="H10" s="11" t="s">
        <v>68</v>
      </c>
      <c r="I10" s="10" t="s">
        <v>89</v>
      </c>
    </row>
    <row r="11" spans="1:9" ht="69" x14ac:dyDescent="0.2">
      <c r="B11" s="10" t="s">
        <v>2838</v>
      </c>
      <c r="C11" s="11" t="s">
        <v>4</v>
      </c>
      <c r="D11" s="18"/>
      <c r="E11" s="19" t="s">
        <v>4</v>
      </c>
      <c r="F11" s="10" t="s">
        <v>2836</v>
      </c>
      <c r="G11" s="11" t="s">
        <v>2839</v>
      </c>
      <c r="H11" s="11" t="s">
        <v>2689</v>
      </c>
    </row>
    <row r="12" spans="1:9" ht="55.2" x14ac:dyDescent="0.2">
      <c r="B12" s="10" t="s">
        <v>99</v>
      </c>
      <c r="C12" s="11" t="s">
        <v>4</v>
      </c>
      <c r="D12" s="18"/>
      <c r="E12" s="19" t="s">
        <v>5</v>
      </c>
      <c r="F12" s="10" t="s">
        <v>2836</v>
      </c>
      <c r="G12" s="11" t="s">
        <v>2840</v>
      </c>
      <c r="H12" s="11" t="s">
        <v>2690</v>
      </c>
    </row>
    <row r="13" spans="1:9" ht="55.2" x14ac:dyDescent="0.2">
      <c r="B13" s="10" t="s">
        <v>2841</v>
      </c>
      <c r="C13" s="11" t="s">
        <v>2842</v>
      </c>
      <c r="D13" s="18" t="s">
        <v>2825</v>
      </c>
      <c r="E13" s="19" t="s">
        <v>6</v>
      </c>
      <c r="F13" s="10" t="s">
        <v>2836</v>
      </c>
      <c r="G13" s="11" t="s">
        <v>2843</v>
      </c>
      <c r="H13" s="11" t="s">
        <v>69</v>
      </c>
      <c r="I13" s="10" t="s">
        <v>1727</v>
      </c>
    </row>
    <row r="14" spans="1:9" ht="41.4" x14ac:dyDescent="0.2">
      <c r="B14" s="10" t="s">
        <v>2844</v>
      </c>
      <c r="C14" s="11" t="s">
        <v>2842</v>
      </c>
      <c r="D14" s="18"/>
      <c r="E14" s="11" t="s">
        <v>7</v>
      </c>
      <c r="G14" s="11" t="s">
        <v>2845</v>
      </c>
    </row>
    <row r="15" spans="1:9" ht="41.4" x14ac:dyDescent="0.2">
      <c r="B15" s="10" t="s">
        <v>2846</v>
      </c>
      <c r="C15" s="11" t="s">
        <v>2847</v>
      </c>
      <c r="D15" s="18"/>
      <c r="E15" s="19" t="s">
        <v>9</v>
      </c>
      <c r="F15" s="10" t="s">
        <v>2836</v>
      </c>
      <c r="G15" s="11" t="s">
        <v>2848</v>
      </c>
      <c r="H15" s="11">
        <v>1</v>
      </c>
    </row>
    <row r="16" spans="1:9" ht="27.6" x14ac:dyDescent="0.2">
      <c r="B16" s="10" t="s">
        <v>2849</v>
      </c>
      <c r="C16" s="11" t="s">
        <v>2847</v>
      </c>
      <c r="D16" s="18"/>
      <c r="E16" s="19" t="s">
        <v>10</v>
      </c>
      <c r="F16" s="10" t="s">
        <v>2836</v>
      </c>
      <c r="G16" s="11" t="s">
        <v>2850</v>
      </c>
      <c r="H16" s="11" t="s">
        <v>70</v>
      </c>
    </row>
    <row r="17" spans="2:9" ht="55.2" x14ac:dyDescent="0.2">
      <c r="B17" s="10" t="s">
        <v>2851</v>
      </c>
      <c r="C17" s="21" t="s">
        <v>2847</v>
      </c>
      <c r="D17" s="22"/>
      <c r="E17" s="23" t="s">
        <v>11</v>
      </c>
      <c r="F17" s="24" t="s">
        <v>2836</v>
      </c>
      <c r="G17" s="21" t="s">
        <v>2852</v>
      </c>
      <c r="H17" s="21">
        <v>1</v>
      </c>
      <c r="I17" s="24">
        <v>241</v>
      </c>
    </row>
    <row r="18" spans="2:9" ht="27.6" x14ac:dyDescent="0.2">
      <c r="B18" s="10" t="s">
        <v>2853</v>
      </c>
      <c r="C18" s="11" t="s">
        <v>2847</v>
      </c>
      <c r="D18" s="18"/>
      <c r="E18" s="19" t="s">
        <v>12</v>
      </c>
      <c r="F18" s="10" t="s">
        <v>2836</v>
      </c>
      <c r="G18" s="11" t="s">
        <v>2854</v>
      </c>
      <c r="H18" s="11" t="s">
        <v>2855</v>
      </c>
      <c r="I18" s="10" t="s">
        <v>2855</v>
      </c>
    </row>
    <row r="19" spans="2:9" ht="55.2" x14ac:dyDescent="0.2">
      <c r="B19" s="10" t="s">
        <v>91</v>
      </c>
      <c r="C19" s="21" t="s">
        <v>2847</v>
      </c>
      <c r="D19" s="22"/>
      <c r="E19" s="23" t="s">
        <v>13</v>
      </c>
      <c r="F19" s="24" t="s">
        <v>2836</v>
      </c>
      <c r="G19" s="21" t="s">
        <v>2856</v>
      </c>
      <c r="H19" s="21">
        <v>1</v>
      </c>
      <c r="I19" s="24">
        <v>241</v>
      </c>
    </row>
    <row r="20" spans="2:9" ht="55.2" x14ac:dyDescent="0.2">
      <c r="B20" s="10" t="s">
        <v>143</v>
      </c>
      <c r="C20" s="11" t="s">
        <v>2847</v>
      </c>
      <c r="D20" s="18"/>
      <c r="E20" s="19" t="s">
        <v>14</v>
      </c>
      <c r="F20" s="10" t="s">
        <v>2836</v>
      </c>
      <c r="G20" s="11" t="s">
        <v>2857</v>
      </c>
      <c r="H20" s="11">
        <v>1</v>
      </c>
      <c r="I20" s="10">
        <v>6</v>
      </c>
    </row>
    <row r="21" spans="2:9" ht="27.6" x14ac:dyDescent="0.2">
      <c r="B21" s="10" t="s">
        <v>2858</v>
      </c>
      <c r="C21" s="11" t="s">
        <v>2847</v>
      </c>
      <c r="D21" s="18"/>
      <c r="E21" s="19" t="s">
        <v>15</v>
      </c>
      <c r="F21" s="10" t="s">
        <v>2836</v>
      </c>
      <c r="G21" s="11" t="s">
        <v>2859</v>
      </c>
      <c r="H21" s="11" t="s">
        <v>2860</v>
      </c>
      <c r="I21" s="10" t="s">
        <v>2860</v>
      </c>
    </row>
    <row r="22" spans="2:9" ht="69" x14ac:dyDescent="0.2">
      <c r="B22" s="10" t="s">
        <v>2861</v>
      </c>
      <c r="C22" s="11" t="s">
        <v>2862</v>
      </c>
      <c r="D22" s="18" t="s">
        <v>2825</v>
      </c>
      <c r="E22" s="19" t="s">
        <v>16</v>
      </c>
      <c r="F22" s="10" t="s">
        <v>2836</v>
      </c>
      <c r="G22" s="11" t="s">
        <v>2863</v>
      </c>
      <c r="H22" s="11" t="s">
        <v>73</v>
      </c>
      <c r="I22" s="10" t="s">
        <v>1728</v>
      </c>
    </row>
    <row r="23" spans="2:9" ht="27.6" x14ac:dyDescent="0.2">
      <c r="B23" s="10" t="s">
        <v>2864</v>
      </c>
      <c r="C23" s="11" t="s">
        <v>2862</v>
      </c>
      <c r="D23" s="18"/>
      <c r="E23" s="19" t="s">
        <v>17</v>
      </c>
      <c r="F23" s="10" t="s">
        <v>2836</v>
      </c>
      <c r="G23" s="11" t="s">
        <v>2865</v>
      </c>
    </row>
    <row r="24" spans="2:9" ht="55.2" x14ac:dyDescent="0.2">
      <c r="B24" s="10" t="s">
        <v>2866</v>
      </c>
      <c r="C24" s="11" t="s">
        <v>2862</v>
      </c>
      <c r="D24" s="18" t="s">
        <v>2867</v>
      </c>
      <c r="E24" s="19" t="s">
        <v>18</v>
      </c>
      <c r="F24" s="10" t="s">
        <v>2836</v>
      </c>
      <c r="G24" s="11" t="s">
        <v>2868</v>
      </c>
      <c r="H24" s="11" t="s">
        <v>74</v>
      </c>
      <c r="I24" s="10" t="s">
        <v>1729</v>
      </c>
    </row>
    <row r="25" spans="2:9" ht="55.2" x14ac:dyDescent="0.2">
      <c r="B25" s="10" t="s">
        <v>2869</v>
      </c>
      <c r="C25" s="11" t="s">
        <v>2862</v>
      </c>
      <c r="D25" s="18" t="s">
        <v>2867</v>
      </c>
      <c r="E25" s="19" t="s">
        <v>19</v>
      </c>
      <c r="F25" s="10" t="s">
        <v>2836</v>
      </c>
      <c r="G25" s="11" t="s">
        <v>2870</v>
      </c>
      <c r="H25" s="11" t="s">
        <v>75</v>
      </c>
      <c r="I25" s="10" t="s">
        <v>2871</v>
      </c>
    </row>
    <row r="26" spans="2:9" ht="55.2" x14ac:dyDescent="0.2">
      <c r="B26" s="10" t="s">
        <v>227</v>
      </c>
      <c r="C26" s="11" t="s">
        <v>2831</v>
      </c>
      <c r="D26" s="18"/>
      <c r="E26" s="19" t="s">
        <v>20</v>
      </c>
      <c r="F26" s="10" t="s">
        <v>2836</v>
      </c>
      <c r="G26" s="11" t="s">
        <v>2872</v>
      </c>
      <c r="H26" s="11" t="s">
        <v>76</v>
      </c>
      <c r="I26" s="10" t="s">
        <v>1731</v>
      </c>
    </row>
    <row r="27" spans="2:9" ht="27.6" x14ac:dyDescent="0.2">
      <c r="B27" s="10" t="s">
        <v>2873</v>
      </c>
      <c r="C27" s="11" t="s">
        <v>2831</v>
      </c>
      <c r="D27" s="18"/>
      <c r="E27" s="19" t="s">
        <v>21</v>
      </c>
      <c r="G27" s="11" t="s">
        <v>2874</v>
      </c>
    </row>
    <row r="28" spans="2:9" ht="96.6" x14ac:dyDescent="0.2">
      <c r="B28" s="10" t="s">
        <v>2875</v>
      </c>
      <c r="C28" s="25" t="s">
        <v>2831</v>
      </c>
      <c r="D28" s="26" t="s">
        <v>2867</v>
      </c>
      <c r="E28" s="27" t="s">
        <v>22</v>
      </c>
      <c r="F28" s="28" t="s">
        <v>2836</v>
      </c>
      <c r="G28" s="25" t="s">
        <v>2876</v>
      </c>
      <c r="H28" s="25">
        <v>2011</v>
      </c>
      <c r="I28" s="28">
        <v>2011</v>
      </c>
    </row>
    <row r="29" spans="2:9" ht="55.2" x14ac:dyDescent="0.2">
      <c r="B29" s="10" t="s">
        <v>2877</v>
      </c>
      <c r="C29" s="11" t="s">
        <v>2831</v>
      </c>
      <c r="D29" s="18" t="s">
        <v>2867</v>
      </c>
      <c r="E29" s="19" t="s">
        <v>23</v>
      </c>
      <c r="F29" s="10" t="s">
        <v>2836</v>
      </c>
      <c r="G29" s="11" t="s">
        <v>2878</v>
      </c>
      <c r="H29" s="11" t="s">
        <v>2677</v>
      </c>
      <c r="I29" s="10" t="s">
        <v>2677</v>
      </c>
    </row>
    <row r="30" spans="2:9" ht="55.2" x14ac:dyDescent="0.2">
      <c r="B30" s="10" t="s">
        <v>2879</v>
      </c>
      <c r="C30" s="11" t="s">
        <v>2831</v>
      </c>
      <c r="D30" s="18" t="s">
        <v>2867</v>
      </c>
      <c r="E30" s="19" t="s">
        <v>24</v>
      </c>
      <c r="F30" s="10" t="s">
        <v>2836</v>
      </c>
      <c r="G30" s="11" t="s">
        <v>2880</v>
      </c>
      <c r="H30" s="11" t="s">
        <v>77</v>
      </c>
      <c r="I30" s="10" t="s">
        <v>77</v>
      </c>
    </row>
    <row r="31" spans="2:9" ht="69" x14ac:dyDescent="0.2">
      <c r="B31" s="10" t="s">
        <v>84</v>
      </c>
      <c r="C31" s="11" t="s">
        <v>2831</v>
      </c>
      <c r="D31" s="18" t="s">
        <v>2881</v>
      </c>
      <c r="E31" s="19" t="s">
        <v>25</v>
      </c>
      <c r="F31" s="10" t="s">
        <v>2836</v>
      </c>
      <c r="G31" s="11" t="s">
        <v>2882</v>
      </c>
      <c r="I31" s="10" t="s">
        <v>77</v>
      </c>
    </row>
    <row r="32" spans="2:9" ht="27.6" x14ac:dyDescent="0.2">
      <c r="B32" s="10" t="s">
        <v>2883</v>
      </c>
      <c r="C32" s="11" t="s">
        <v>2831</v>
      </c>
      <c r="D32" s="18" t="s">
        <v>2825</v>
      </c>
      <c r="E32" s="19" t="s">
        <v>26</v>
      </c>
      <c r="F32" s="10" t="s">
        <v>2836</v>
      </c>
      <c r="G32" s="11" t="s">
        <v>2884</v>
      </c>
      <c r="H32" s="11" t="s">
        <v>78</v>
      </c>
      <c r="I32" s="10" t="s">
        <v>1346</v>
      </c>
    </row>
    <row r="33" spans="2:11" ht="55.2" x14ac:dyDescent="0.2">
      <c r="B33" s="10" t="s">
        <v>2885</v>
      </c>
      <c r="C33" s="11" t="s">
        <v>2831</v>
      </c>
      <c r="D33" s="18" t="s">
        <v>2867</v>
      </c>
      <c r="E33" s="19" t="s">
        <v>27</v>
      </c>
      <c r="F33" s="10" t="s">
        <v>2836</v>
      </c>
      <c r="G33" s="11" t="s">
        <v>2886</v>
      </c>
      <c r="H33" s="11" t="s">
        <v>79</v>
      </c>
      <c r="I33" s="10" t="s">
        <v>79</v>
      </c>
    </row>
    <row r="34" spans="2:11" ht="55.2" x14ac:dyDescent="0.2">
      <c r="B34" s="10" t="s">
        <v>2887</v>
      </c>
      <c r="C34" s="11" t="s">
        <v>2831</v>
      </c>
      <c r="D34" s="18" t="s">
        <v>2867</v>
      </c>
      <c r="E34" s="19" t="s">
        <v>28</v>
      </c>
      <c r="F34" s="10" t="s">
        <v>2836</v>
      </c>
      <c r="G34" s="11" t="s">
        <v>2888</v>
      </c>
      <c r="H34" s="11" t="s">
        <v>80</v>
      </c>
    </row>
    <row r="35" spans="2:11" ht="41.4" x14ac:dyDescent="0.2">
      <c r="B35" s="10" t="s">
        <v>2889</v>
      </c>
      <c r="C35" s="11" t="s">
        <v>30</v>
      </c>
      <c r="D35" s="18" t="s">
        <v>2825</v>
      </c>
      <c r="E35" s="19" t="s">
        <v>29</v>
      </c>
      <c r="F35" s="10" t="s">
        <v>2836</v>
      </c>
      <c r="G35" s="11" t="s">
        <v>2890</v>
      </c>
      <c r="H35" s="11" t="s">
        <v>81</v>
      </c>
      <c r="I35" s="10" t="s">
        <v>1121</v>
      </c>
    </row>
    <row r="36" spans="2:11" ht="151.80000000000001" x14ac:dyDescent="0.2">
      <c r="B36" s="10" t="s">
        <v>2891</v>
      </c>
      <c r="C36" s="11" t="s">
        <v>30</v>
      </c>
      <c r="D36" s="18"/>
      <c r="E36" s="29" t="s">
        <v>30</v>
      </c>
      <c r="F36" s="10" t="s">
        <v>2836</v>
      </c>
      <c r="G36" s="11" t="s">
        <v>2892</v>
      </c>
      <c r="I36" s="10" t="s">
        <v>2893</v>
      </c>
    </row>
    <row r="37" spans="2:11" ht="55.2" x14ac:dyDescent="0.2">
      <c r="B37" s="10" t="s">
        <v>2894</v>
      </c>
      <c r="C37" s="11" t="s">
        <v>30</v>
      </c>
      <c r="D37" s="18" t="s">
        <v>2867</v>
      </c>
      <c r="E37" s="29" t="s">
        <v>31</v>
      </c>
      <c r="F37" s="10" t="s">
        <v>2836</v>
      </c>
      <c r="G37" s="11" t="s">
        <v>2895</v>
      </c>
      <c r="H37" s="11">
        <v>-3</v>
      </c>
      <c r="I37" s="10" t="s">
        <v>1058</v>
      </c>
    </row>
    <row r="38" spans="2:11" ht="55.2" x14ac:dyDescent="0.2">
      <c r="B38" s="10" t="s">
        <v>2896</v>
      </c>
      <c r="C38" s="11" t="s">
        <v>2897</v>
      </c>
      <c r="D38" s="18" t="s">
        <v>2825</v>
      </c>
      <c r="E38" s="19" t="s">
        <v>32</v>
      </c>
      <c r="F38" s="10" t="s">
        <v>2836</v>
      </c>
      <c r="G38" s="11" t="s">
        <v>2898</v>
      </c>
      <c r="H38" s="11" t="s">
        <v>82</v>
      </c>
      <c r="I38" s="10" t="s">
        <v>2899</v>
      </c>
    </row>
    <row r="39" spans="2:11" ht="27.6" x14ac:dyDescent="0.2">
      <c r="B39" s="10" t="s">
        <v>2900</v>
      </c>
      <c r="C39" s="11" t="s">
        <v>2897</v>
      </c>
      <c r="D39" s="18"/>
      <c r="E39" s="19" t="s">
        <v>35</v>
      </c>
      <c r="F39" s="10" t="s">
        <v>2836</v>
      </c>
      <c r="G39" s="11" t="s">
        <v>2901</v>
      </c>
    </row>
    <row r="40" spans="2:11" ht="82.8" x14ac:dyDescent="0.3">
      <c r="B40" s="10" t="s">
        <v>2902</v>
      </c>
      <c r="C40" s="11" t="s">
        <v>2831</v>
      </c>
      <c r="D40" s="18"/>
      <c r="E40" s="19" t="s">
        <v>36</v>
      </c>
      <c r="F40" s="10" t="s">
        <v>2836</v>
      </c>
      <c r="G40" s="11" t="s">
        <v>2903</v>
      </c>
      <c r="H40" s="30">
        <v>100</v>
      </c>
      <c r="I40" s="31"/>
    </row>
    <row r="41" spans="2:11" ht="55.2" x14ac:dyDescent="0.2">
      <c r="B41" s="10" t="s">
        <v>2904</v>
      </c>
      <c r="C41" s="11" t="s">
        <v>2905</v>
      </c>
      <c r="D41" s="18" t="s">
        <v>2825</v>
      </c>
      <c r="E41" s="11"/>
      <c r="G41" s="11" t="s">
        <v>2906</v>
      </c>
      <c r="H41" s="11" t="s">
        <v>83</v>
      </c>
      <c r="I41" s="10" t="s">
        <v>2907</v>
      </c>
    </row>
    <row r="42" spans="2:11" ht="27.6" x14ac:dyDescent="0.2">
      <c r="B42" s="10" t="s">
        <v>2908</v>
      </c>
      <c r="C42" s="11" t="s">
        <v>2905</v>
      </c>
      <c r="D42" s="18" t="s">
        <v>2825</v>
      </c>
      <c r="E42" s="11"/>
      <c r="G42" s="11" t="s">
        <v>2909</v>
      </c>
      <c r="H42" s="11" t="s">
        <v>2907</v>
      </c>
      <c r="I42" s="10" t="s">
        <v>2907</v>
      </c>
    </row>
    <row r="43" spans="2:11" ht="82.8" x14ac:dyDescent="0.3">
      <c r="B43" s="10" t="s">
        <v>2910</v>
      </c>
      <c r="C43" s="11" t="s">
        <v>2905</v>
      </c>
      <c r="D43" s="18" t="s">
        <v>2825</v>
      </c>
      <c r="E43" s="11"/>
      <c r="G43" s="11" t="s">
        <v>2911</v>
      </c>
      <c r="H43" s="32" t="s">
        <v>2907</v>
      </c>
      <c r="I43" s="33" t="s">
        <v>2907</v>
      </c>
    </row>
    <row r="44" spans="2:11" ht="55.2" x14ac:dyDescent="0.3">
      <c r="B44" s="10" t="s">
        <v>2912</v>
      </c>
      <c r="C44" s="11" t="s">
        <v>2905</v>
      </c>
      <c r="D44" s="18" t="s">
        <v>2825</v>
      </c>
      <c r="E44" s="11"/>
      <c r="G44" s="11" t="s">
        <v>2913</v>
      </c>
      <c r="H44" s="32" t="s">
        <v>2907</v>
      </c>
      <c r="I44" s="33" t="s">
        <v>2914</v>
      </c>
    </row>
    <row r="45" spans="2:11" ht="165.6" x14ac:dyDescent="0.3">
      <c r="B45" s="10" t="s">
        <v>2915</v>
      </c>
      <c r="C45" s="21" t="s">
        <v>2916</v>
      </c>
      <c r="D45" s="22" t="s">
        <v>2825</v>
      </c>
      <c r="E45" s="23" t="s">
        <v>2917</v>
      </c>
      <c r="F45" s="24" t="s">
        <v>2836</v>
      </c>
      <c r="G45" s="21" t="s">
        <v>2918</v>
      </c>
      <c r="H45" s="34" t="str">
        <f>IF(H44&lt;&gt;":",H44,IF(H41=":",H43,H41))</f>
        <v>lfsi_emp_a</v>
      </c>
      <c r="I45" s="35" t="s">
        <v>2914</v>
      </c>
      <c r="K45" s="36" t="s">
        <v>2919</v>
      </c>
    </row>
    <row r="46" spans="2:11" ht="55.2" x14ac:dyDescent="0.3">
      <c r="B46" s="10" t="s">
        <v>2920</v>
      </c>
      <c r="C46" s="21" t="s">
        <v>2921</v>
      </c>
      <c r="D46" s="22" t="s">
        <v>2825</v>
      </c>
      <c r="E46" s="23" t="s">
        <v>2922</v>
      </c>
      <c r="F46" s="24"/>
      <c r="G46" s="21" t="s">
        <v>2923</v>
      </c>
      <c r="H46" s="34" t="str">
        <f>IF(H44&lt;&gt;":","csv",IF(H41=":","csv","tsv"))</f>
        <v>tsv</v>
      </c>
      <c r="I46" s="35" t="s">
        <v>2924</v>
      </c>
    </row>
    <row r="47" spans="2:11" x14ac:dyDescent="0.3">
      <c r="B47" s="10" t="s">
        <v>2925</v>
      </c>
      <c r="C47" s="11" t="s">
        <v>2926</v>
      </c>
      <c r="D47" s="18" t="s">
        <v>2825</v>
      </c>
      <c r="E47" s="19" t="s">
        <v>2927</v>
      </c>
      <c r="F47" s="10" t="s">
        <v>2836</v>
      </c>
      <c r="G47" s="37" t="s">
        <v>2928</v>
      </c>
      <c r="H47" s="30" t="s">
        <v>227</v>
      </c>
      <c r="I47" s="31" t="s">
        <v>227</v>
      </c>
    </row>
    <row r="48" spans="2:11" x14ac:dyDescent="0.3">
      <c r="B48" s="10" t="s">
        <v>2929</v>
      </c>
      <c r="C48" s="11" t="s">
        <v>2926</v>
      </c>
      <c r="D48" s="18" t="s">
        <v>2825</v>
      </c>
      <c r="E48" s="19" t="s">
        <v>2930</v>
      </c>
      <c r="F48" s="10" t="s">
        <v>2836</v>
      </c>
      <c r="G48" s="37" t="s">
        <v>2931</v>
      </c>
      <c r="H48" s="30" t="s">
        <v>2932</v>
      </c>
      <c r="I48" s="31" t="s">
        <v>2932</v>
      </c>
    </row>
    <row r="49" spans="2:9" ht="55.2" x14ac:dyDescent="0.3">
      <c r="B49" s="10" t="s">
        <v>2933</v>
      </c>
      <c r="C49" s="21" t="s">
        <v>2916</v>
      </c>
      <c r="D49" s="22" t="s">
        <v>2825</v>
      </c>
      <c r="E49" s="23" t="s">
        <v>2934</v>
      </c>
      <c r="F49" s="24" t="s">
        <v>2836</v>
      </c>
      <c r="G49" s="38" t="s">
        <v>2935</v>
      </c>
      <c r="H49" s="34" t="str">
        <f>CONCATENATE(H50,IF(LEN(H51)=0,"",CONCATENATE(".",H51,IF(LEN(H52)=0,"",CONCATENATE(".",H52)))))</f>
        <v>EMP_RT_20_64</v>
      </c>
      <c r="I49" s="35" t="s">
        <v>2936</v>
      </c>
    </row>
    <row r="50" spans="2:9" ht="27.6" x14ac:dyDescent="0.3">
      <c r="B50" s="10" t="s">
        <v>2937</v>
      </c>
      <c r="C50" s="11" t="s">
        <v>2842</v>
      </c>
      <c r="D50" s="18"/>
      <c r="E50" s="11"/>
      <c r="G50" s="37" t="s">
        <v>2938</v>
      </c>
      <c r="H50" s="30" t="s">
        <v>2939</v>
      </c>
      <c r="I50" s="31" t="s">
        <v>2936</v>
      </c>
    </row>
    <row r="51" spans="2:9" ht="41.4" x14ac:dyDescent="0.3">
      <c r="B51" s="10" t="s">
        <v>2940</v>
      </c>
      <c r="C51" s="11" t="s">
        <v>2842</v>
      </c>
      <c r="D51" s="18"/>
      <c r="E51" s="11"/>
      <c r="G51" s="37" t="s">
        <v>2941</v>
      </c>
      <c r="H51" s="30"/>
      <c r="I51" s="31"/>
    </row>
    <row r="52" spans="2:9" ht="41.4" x14ac:dyDescent="0.3">
      <c r="B52" s="10" t="s">
        <v>2657</v>
      </c>
      <c r="C52" s="11" t="s">
        <v>2842</v>
      </c>
      <c r="D52" s="18"/>
      <c r="E52" s="11"/>
      <c r="G52" s="37" t="s">
        <v>2942</v>
      </c>
      <c r="H52" s="30"/>
      <c r="I52" s="31"/>
    </row>
    <row r="53" spans="2:9" ht="55.2" x14ac:dyDescent="0.3">
      <c r="B53" s="10" t="s">
        <v>2943</v>
      </c>
      <c r="C53" s="21" t="s">
        <v>2944</v>
      </c>
      <c r="D53" s="22"/>
      <c r="E53" s="23" t="s">
        <v>2945</v>
      </c>
      <c r="F53" s="24" t="s">
        <v>2836</v>
      </c>
      <c r="G53" s="21" t="s">
        <v>2946</v>
      </c>
      <c r="H53" s="39" t="str">
        <f>IF(H41&lt;&gt;":",VLOOKUP(H41,Eurobase!$A$1:$B$348,2,FALSE),"")</f>
        <v>24.04.2017</v>
      </c>
      <c r="I53" s="40" t="s">
        <v>2947</v>
      </c>
    </row>
    <row r="54" spans="2:9" ht="41.4" x14ac:dyDescent="0.3">
      <c r="B54" s="10" t="s">
        <v>2948</v>
      </c>
      <c r="C54" s="21" t="s">
        <v>2949</v>
      </c>
      <c r="D54" s="22"/>
      <c r="E54" s="23" t="s">
        <v>2950</v>
      </c>
      <c r="F54" s="24" t="s">
        <v>2836</v>
      </c>
      <c r="G54" s="21" t="s">
        <v>2951</v>
      </c>
      <c r="H54" s="34" t="e">
        <f>IF(AND(H41&lt;&gt;":",NOT(ISBLANK(H41))),CONCATENATE("Eurostat table:  ",H41," .and. Eurostat update:  ",DAY(H53),"/",MONTH(H53),"/",YEAR(H53)),"")</f>
        <v>#VALUE!</v>
      </c>
      <c r="I54" s="35" t="s">
        <v>2947</v>
      </c>
    </row>
    <row r="55" spans="2:9" ht="27.6" x14ac:dyDescent="0.3">
      <c r="B55" s="10" t="s">
        <v>2952</v>
      </c>
      <c r="C55" s="11" t="s">
        <v>2953</v>
      </c>
      <c r="D55" s="18" t="s">
        <v>2954</v>
      </c>
      <c r="E55" s="11"/>
      <c r="G55" s="11" t="s">
        <v>2955</v>
      </c>
      <c r="H55" s="30" t="s">
        <v>2956</v>
      </c>
      <c r="I55" s="31" t="s">
        <v>2957</v>
      </c>
    </row>
    <row r="56" spans="2:9" x14ac:dyDescent="0.3">
      <c r="B56" s="10" t="s">
        <v>2958</v>
      </c>
      <c r="C56" s="11" t="s">
        <v>2953</v>
      </c>
      <c r="D56" s="18"/>
      <c r="H56" s="30"/>
      <c r="I56" s="31"/>
    </row>
    <row r="57" spans="2:9" ht="41.4" x14ac:dyDescent="0.3">
      <c r="B57" s="10" t="s">
        <v>2959</v>
      </c>
      <c r="C57" s="11" t="s">
        <v>2953</v>
      </c>
      <c r="D57" s="18" t="s">
        <v>2954</v>
      </c>
      <c r="E57" s="11"/>
      <c r="G57" s="11" t="s">
        <v>2960</v>
      </c>
      <c r="H57" s="30"/>
      <c r="I57" s="31" t="s">
        <v>2084</v>
      </c>
    </row>
    <row r="58" spans="2:9" ht="41.4" x14ac:dyDescent="0.2">
      <c r="B58" s="10" t="s">
        <v>2961</v>
      </c>
      <c r="C58" s="11" t="s">
        <v>2953</v>
      </c>
      <c r="D58" s="18" t="s">
        <v>2954</v>
      </c>
      <c r="G58" s="11" t="s">
        <v>2962</v>
      </c>
    </row>
    <row r="59" spans="2:9" x14ac:dyDescent="0.2">
      <c r="C59" s="11"/>
      <c r="D59" s="18"/>
    </row>
    <row r="66" spans="4:4" x14ac:dyDescent="0.2">
      <c r="D66" s="18"/>
    </row>
    <row r="67" spans="4:4" x14ac:dyDescent="0.2">
      <c r="D67" s="18"/>
    </row>
    <row r="68" spans="4:4" x14ac:dyDescent="0.2">
      <c r="D68" s="18"/>
    </row>
    <row r="69" spans="4:4" x14ac:dyDescent="0.2">
      <c r="D69" s="18"/>
    </row>
    <row r="70" spans="4:4" x14ac:dyDescent="0.2">
      <c r="D70" s="18"/>
    </row>
    <row r="71" spans="4:4" x14ac:dyDescent="0.2">
      <c r="D71" s="18"/>
    </row>
    <row r="72" spans="4:4" x14ac:dyDescent="0.2">
      <c r="D72" s="18"/>
    </row>
    <row r="73" spans="4:4" x14ac:dyDescent="0.2">
      <c r="D73" s="18"/>
    </row>
    <row r="74" spans="4:4" x14ac:dyDescent="0.2">
      <c r="D74" s="18"/>
    </row>
    <row r="75" spans="4:4" x14ac:dyDescent="0.2">
      <c r="D75" s="18"/>
    </row>
    <row r="76" spans="4:4" x14ac:dyDescent="0.2">
      <c r="D76" s="18"/>
    </row>
    <row r="77" spans="4:4" x14ac:dyDescent="0.2">
      <c r="D77" s="18"/>
    </row>
    <row r="78" spans="4:4" x14ac:dyDescent="0.2">
      <c r="D78" s="18"/>
    </row>
    <row r="79" spans="4:4" x14ac:dyDescent="0.2">
      <c r="D79" s="18"/>
    </row>
    <row r="80" spans="4:4" x14ac:dyDescent="0.2">
      <c r="D80" s="18"/>
    </row>
    <row r="81" spans="4:4" x14ac:dyDescent="0.2">
      <c r="D81" s="18"/>
    </row>
    <row r="82" spans="4:4" x14ac:dyDescent="0.2">
      <c r="D82" s="18"/>
    </row>
    <row r="83" spans="4:4" x14ac:dyDescent="0.2">
      <c r="D83" s="18"/>
    </row>
    <row r="84" spans="4:4" x14ac:dyDescent="0.2">
      <c r="D84" s="18"/>
    </row>
    <row r="85" spans="4:4" x14ac:dyDescent="0.2">
      <c r="D85" s="18"/>
    </row>
    <row r="86" spans="4:4" x14ac:dyDescent="0.2">
      <c r="D86" s="18"/>
    </row>
    <row r="87" spans="4:4" x14ac:dyDescent="0.2">
      <c r="D87" s="18"/>
    </row>
    <row r="88" spans="4:4" x14ac:dyDescent="0.2">
      <c r="D88" s="18"/>
    </row>
    <row r="89" spans="4:4" x14ac:dyDescent="0.2">
      <c r="D89" s="18"/>
    </row>
    <row r="90" spans="4:4" x14ac:dyDescent="0.2">
      <c r="D90" s="18"/>
    </row>
    <row r="91" spans="4:4" x14ac:dyDescent="0.2">
      <c r="D91" s="18"/>
    </row>
    <row r="92" spans="4:4" x14ac:dyDescent="0.2">
      <c r="D92" s="18"/>
    </row>
    <row r="93" spans="4:4" x14ac:dyDescent="0.2">
      <c r="D93" s="18"/>
    </row>
    <row r="94" spans="4:4" x14ac:dyDescent="0.2">
      <c r="D94" s="18"/>
    </row>
    <row r="95" spans="4:4" x14ac:dyDescent="0.2">
      <c r="D95" s="18"/>
    </row>
    <row r="96" spans="4:4" x14ac:dyDescent="0.2">
      <c r="D96" s="18"/>
    </row>
    <row r="97" spans="4:4" x14ac:dyDescent="0.2">
      <c r="D97" s="18"/>
    </row>
    <row r="98" spans="4:4" x14ac:dyDescent="0.2">
      <c r="D98" s="18"/>
    </row>
    <row r="99" spans="4:4" x14ac:dyDescent="0.2">
      <c r="D99" s="18"/>
    </row>
    <row r="100" spans="4:4" x14ac:dyDescent="0.2">
      <c r="D100" s="18"/>
    </row>
    <row r="101" spans="4:4" x14ac:dyDescent="0.2">
      <c r="D101" s="18"/>
    </row>
    <row r="102" spans="4:4" x14ac:dyDescent="0.2">
      <c r="D102" s="18"/>
    </row>
    <row r="103" spans="4:4" x14ac:dyDescent="0.2">
      <c r="D103" s="18"/>
    </row>
    <row r="104" spans="4:4" x14ac:dyDescent="0.2">
      <c r="D104" s="18"/>
    </row>
    <row r="105" spans="4:4" x14ac:dyDescent="0.2">
      <c r="D105" s="18"/>
    </row>
    <row r="106" spans="4:4" x14ac:dyDescent="0.2">
      <c r="D106" s="18"/>
    </row>
    <row r="107" spans="4:4" x14ac:dyDescent="0.2">
      <c r="D107" s="18"/>
    </row>
    <row r="108" spans="4:4" x14ac:dyDescent="0.2">
      <c r="D108" s="18"/>
    </row>
    <row r="109" spans="4:4" x14ac:dyDescent="0.2">
      <c r="D109" s="18"/>
    </row>
    <row r="110" spans="4:4" x14ac:dyDescent="0.2">
      <c r="D110" s="18"/>
    </row>
    <row r="111" spans="4:4" x14ac:dyDescent="0.2">
      <c r="D111" s="18"/>
    </row>
    <row r="112" spans="4:4" x14ac:dyDescent="0.2">
      <c r="D112" s="18"/>
    </row>
    <row r="113" spans="4:4" x14ac:dyDescent="0.2">
      <c r="D113" s="18"/>
    </row>
    <row r="114" spans="4:4" x14ac:dyDescent="0.2">
      <c r="D114" s="18"/>
    </row>
    <row r="115" spans="4:4" x14ac:dyDescent="0.2">
      <c r="D115" s="18"/>
    </row>
    <row r="116" spans="4:4" x14ac:dyDescent="0.2">
      <c r="D116" s="18"/>
    </row>
    <row r="117" spans="4:4" x14ac:dyDescent="0.2">
      <c r="D117" s="18"/>
    </row>
    <row r="118" spans="4:4" x14ac:dyDescent="0.2">
      <c r="D118" s="18"/>
    </row>
    <row r="119" spans="4:4" x14ac:dyDescent="0.2">
      <c r="D119" s="18"/>
    </row>
    <row r="120" spans="4:4" x14ac:dyDescent="0.2">
      <c r="D120" s="18"/>
    </row>
    <row r="121" spans="4:4" x14ac:dyDescent="0.2">
      <c r="D121" s="18"/>
    </row>
    <row r="122" spans="4:4" x14ac:dyDescent="0.2">
      <c r="D122" s="18"/>
    </row>
    <row r="123" spans="4:4" x14ac:dyDescent="0.2">
      <c r="D123" s="18"/>
    </row>
    <row r="124" spans="4:4" x14ac:dyDescent="0.2">
      <c r="D124" s="18"/>
    </row>
    <row r="125" spans="4:4" x14ac:dyDescent="0.2">
      <c r="D125" s="18"/>
    </row>
    <row r="126" spans="4:4" x14ac:dyDescent="0.2">
      <c r="D126" s="18"/>
    </row>
    <row r="127" spans="4:4" x14ac:dyDescent="0.2">
      <c r="D127" s="18"/>
    </row>
    <row r="128" spans="4:4" x14ac:dyDescent="0.2">
      <c r="D128" s="18"/>
    </row>
    <row r="129" spans="4:4" x14ac:dyDescent="0.2">
      <c r="D129" s="18"/>
    </row>
    <row r="130" spans="4:4" x14ac:dyDescent="0.2">
      <c r="D130" s="18"/>
    </row>
    <row r="131" spans="4:4" x14ac:dyDescent="0.2">
      <c r="D131" s="18"/>
    </row>
    <row r="132" spans="4:4" x14ac:dyDescent="0.2">
      <c r="D132" s="18"/>
    </row>
    <row r="133" spans="4:4" x14ac:dyDescent="0.2">
      <c r="D133" s="18"/>
    </row>
    <row r="134" spans="4:4" x14ac:dyDescent="0.2">
      <c r="D134" s="18"/>
    </row>
    <row r="135" spans="4:4" x14ac:dyDescent="0.2">
      <c r="D135" s="18"/>
    </row>
    <row r="136" spans="4:4" x14ac:dyDescent="0.2">
      <c r="D136" s="18"/>
    </row>
    <row r="137" spans="4:4" x14ac:dyDescent="0.2">
      <c r="D137" s="18"/>
    </row>
    <row r="138" spans="4:4" x14ac:dyDescent="0.2">
      <c r="D138" s="18"/>
    </row>
    <row r="139" spans="4:4" x14ac:dyDescent="0.2">
      <c r="D139" s="18"/>
    </row>
    <row r="140" spans="4:4" x14ac:dyDescent="0.2">
      <c r="D140" s="18"/>
    </row>
    <row r="141" spans="4:4" x14ac:dyDescent="0.2">
      <c r="D141" s="18"/>
    </row>
    <row r="142" spans="4:4" x14ac:dyDescent="0.2">
      <c r="D142" s="18"/>
    </row>
    <row r="143" spans="4:4" x14ac:dyDescent="0.2">
      <c r="D143" s="18"/>
    </row>
    <row r="144" spans="4:4" x14ac:dyDescent="0.2">
      <c r="D144" s="18"/>
    </row>
    <row r="145" spans="4:4" x14ac:dyDescent="0.2">
      <c r="D145" s="18"/>
    </row>
    <row r="146" spans="4:4" x14ac:dyDescent="0.2">
      <c r="D146" s="18"/>
    </row>
    <row r="147" spans="4:4" x14ac:dyDescent="0.2">
      <c r="D147" s="18"/>
    </row>
    <row r="148" spans="4:4" x14ac:dyDescent="0.2">
      <c r="D148" s="18"/>
    </row>
    <row r="149" spans="4:4" x14ac:dyDescent="0.2">
      <c r="D149" s="18"/>
    </row>
    <row r="150" spans="4:4" x14ac:dyDescent="0.2">
      <c r="D150" s="18"/>
    </row>
    <row r="151" spans="4:4" x14ac:dyDescent="0.2">
      <c r="D151" s="18"/>
    </row>
    <row r="152" spans="4:4" x14ac:dyDescent="0.2">
      <c r="D152" s="18"/>
    </row>
    <row r="153" spans="4:4" x14ac:dyDescent="0.2">
      <c r="D153" s="18"/>
    </row>
    <row r="154" spans="4:4" x14ac:dyDescent="0.2">
      <c r="D154" s="18"/>
    </row>
    <row r="155" spans="4:4" x14ac:dyDescent="0.2">
      <c r="D155" s="18"/>
    </row>
    <row r="156" spans="4:4" x14ac:dyDescent="0.2">
      <c r="D156" s="18"/>
    </row>
    <row r="157" spans="4:4" x14ac:dyDescent="0.2">
      <c r="D157" s="18"/>
    </row>
    <row r="158" spans="4:4" x14ac:dyDescent="0.2">
      <c r="D158" s="18"/>
    </row>
    <row r="159" spans="4:4" x14ac:dyDescent="0.2">
      <c r="D159" s="18"/>
    </row>
    <row r="160" spans="4:4" x14ac:dyDescent="0.2">
      <c r="D160" s="18"/>
    </row>
    <row r="161" spans="4:4" x14ac:dyDescent="0.2">
      <c r="D161" s="18"/>
    </row>
    <row r="162" spans="4:4" x14ac:dyDescent="0.2">
      <c r="D162" s="18"/>
    </row>
    <row r="163" spans="4:4" x14ac:dyDescent="0.2">
      <c r="D163" s="18"/>
    </row>
    <row r="164" spans="4:4" x14ac:dyDescent="0.2">
      <c r="D164" s="18"/>
    </row>
    <row r="165" spans="4:4" x14ac:dyDescent="0.2">
      <c r="D165" s="18"/>
    </row>
    <row r="166" spans="4:4" x14ac:dyDescent="0.2">
      <c r="D166" s="18"/>
    </row>
    <row r="167" spans="4:4" x14ac:dyDescent="0.2">
      <c r="D167" s="18"/>
    </row>
    <row r="168" spans="4:4" x14ac:dyDescent="0.2">
      <c r="D168" s="18"/>
    </row>
    <row r="169" spans="4:4" x14ac:dyDescent="0.2">
      <c r="D169" s="18"/>
    </row>
    <row r="170" spans="4:4" x14ac:dyDescent="0.2">
      <c r="D170" s="18"/>
    </row>
    <row r="171" spans="4:4" x14ac:dyDescent="0.2">
      <c r="D171" s="18"/>
    </row>
    <row r="172" spans="4:4" x14ac:dyDescent="0.2">
      <c r="D172" s="18"/>
    </row>
    <row r="173" spans="4:4" x14ac:dyDescent="0.2">
      <c r="D173" s="18"/>
    </row>
    <row r="174" spans="4:4" x14ac:dyDescent="0.2">
      <c r="D174" s="18"/>
    </row>
    <row r="175" spans="4:4" x14ac:dyDescent="0.2">
      <c r="D175" s="18"/>
    </row>
    <row r="176" spans="4:4" x14ac:dyDescent="0.2">
      <c r="D176" s="18"/>
    </row>
    <row r="177" spans="4:4" x14ac:dyDescent="0.2">
      <c r="D177" s="18"/>
    </row>
    <row r="178" spans="4:4" x14ac:dyDescent="0.2">
      <c r="D178" s="18"/>
    </row>
    <row r="179" spans="4:4" x14ac:dyDescent="0.2">
      <c r="D179" s="18"/>
    </row>
    <row r="180" spans="4:4" x14ac:dyDescent="0.2">
      <c r="D180" s="18"/>
    </row>
    <row r="181" spans="4:4" x14ac:dyDescent="0.2">
      <c r="D181" s="18"/>
    </row>
    <row r="182" spans="4:4" x14ac:dyDescent="0.2">
      <c r="D182" s="18"/>
    </row>
    <row r="183" spans="4:4" x14ac:dyDescent="0.2">
      <c r="D183" s="18"/>
    </row>
    <row r="184" spans="4:4" x14ac:dyDescent="0.2">
      <c r="D184" s="18"/>
    </row>
    <row r="185" spans="4:4" x14ac:dyDescent="0.2">
      <c r="D185" s="18"/>
    </row>
    <row r="186" spans="4:4" x14ac:dyDescent="0.2">
      <c r="D186" s="18"/>
    </row>
    <row r="187" spans="4:4" x14ac:dyDescent="0.2">
      <c r="D187" s="18"/>
    </row>
    <row r="188" spans="4:4" x14ac:dyDescent="0.2">
      <c r="D188" s="18"/>
    </row>
    <row r="189" spans="4:4" x14ac:dyDescent="0.2">
      <c r="D189" s="18"/>
    </row>
    <row r="190" spans="4:4" x14ac:dyDescent="0.2">
      <c r="D190" s="18"/>
    </row>
    <row r="191" spans="4:4" x14ac:dyDescent="0.2">
      <c r="D191" s="18"/>
    </row>
    <row r="192" spans="4:4" x14ac:dyDescent="0.2">
      <c r="D192" s="18"/>
    </row>
    <row r="193" spans="4:4" x14ac:dyDescent="0.2">
      <c r="D193" s="18"/>
    </row>
    <row r="194" spans="4:4" x14ac:dyDescent="0.2">
      <c r="D194" s="18"/>
    </row>
    <row r="195" spans="4:4" x14ac:dyDescent="0.2">
      <c r="D195" s="18"/>
    </row>
    <row r="196" spans="4:4" x14ac:dyDescent="0.2">
      <c r="D196" s="18"/>
    </row>
    <row r="197" spans="4:4" x14ac:dyDescent="0.2">
      <c r="D197" s="18"/>
    </row>
    <row r="198" spans="4:4" x14ac:dyDescent="0.2">
      <c r="D198" s="18"/>
    </row>
    <row r="199" spans="4:4" x14ac:dyDescent="0.2">
      <c r="D199" s="18"/>
    </row>
    <row r="200" spans="4:4" x14ac:dyDescent="0.2">
      <c r="D200" s="18"/>
    </row>
    <row r="201" spans="4:4" x14ac:dyDescent="0.2">
      <c r="D201" s="18"/>
    </row>
    <row r="202" spans="4:4" x14ac:dyDescent="0.2">
      <c r="D202" s="18"/>
    </row>
    <row r="203" spans="4:4" x14ac:dyDescent="0.2">
      <c r="D203" s="18"/>
    </row>
    <row r="204" spans="4:4" x14ac:dyDescent="0.2">
      <c r="D204" s="18"/>
    </row>
    <row r="205" spans="4:4" x14ac:dyDescent="0.2">
      <c r="D205" s="18"/>
    </row>
    <row r="206" spans="4:4" x14ac:dyDescent="0.2">
      <c r="D206" s="18"/>
    </row>
    <row r="207" spans="4:4" x14ac:dyDescent="0.2">
      <c r="D207" s="18"/>
    </row>
    <row r="208" spans="4:4" x14ac:dyDescent="0.2">
      <c r="D208" s="18"/>
    </row>
    <row r="209" spans="4:4" x14ac:dyDescent="0.2">
      <c r="D209" s="18"/>
    </row>
    <row r="210" spans="4:4" x14ac:dyDescent="0.2">
      <c r="D210" s="18"/>
    </row>
    <row r="211" spans="4:4" x14ac:dyDescent="0.2">
      <c r="D211" s="18"/>
    </row>
    <row r="212" spans="4:4" x14ac:dyDescent="0.2">
      <c r="D212" s="18"/>
    </row>
    <row r="213" spans="4:4" x14ac:dyDescent="0.2">
      <c r="D213" s="18"/>
    </row>
    <row r="214" spans="4:4" x14ac:dyDescent="0.2">
      <c r="D214" s="18"/>
    </row>
    <row r="215" spans="4:4" x14ac:dyDescent="0.2">
      <c r="D215" s="18"/>
    </row>
    <row r="216" spans="4:4" x14ac:dyDescent="0.2">
      <c r="D216" s="18"/>
    </row>
    <row r="217" spans="4:4" x14ac:dyDescent="0.2">
      <c r="D217" s="18"/>
    </row>
    <row r="218" spans="4:4" x14ac:dyDescent="0.2">
      <c r="D218" s="18"/>
    </row>
    <row r="219" spans="4:4" x14ac:dyDescent="0.2">
      <c r="D219" s="18"/>
    </row>
    <row r="220" spans="4:4" x14ac:dyDescent="0.2">
      <c r="D220" s="18"/>
    </row>
    <row r="221" spans="4:4" x14ac:dyDescent="0.2">
      <c r="D221" s="18"/>
    </row>
    <row r="222" spans="4:4" x14ac:dyDescent="0.2">
      <c r="D222" s="18"/>
    </row>
    <row r="223" spans="4:4" x14ac:dyDescent="0.2">
      <c r="D223" s="18"/>
    </row>
    <row r="224" spans="4:4" x14ac:dyDescent="0.2">
      <c r="D224" s="18"/>
    </row>
    <row r="225" spans="4:4" x14ac:dyDescent="0.2">
      <c r="D225" s="18"/>
    </row>
    <row r="226" spans="4:4" x14ac:dyDescent="0.2">
      <c r="D226" s="18"/>
    </row>
    <row r="227" spans="4:4" x14ac:dyDescent="0.2">
      <c r="D227" s="18"/>
    </row>
    <row r="228" spans="4:4" x14ac:dyDescent="0.2">
      <c r="D228" s="18"/>
    </row>
    <row r="229" spans="4:4" x14ac:dyDescent="0.2">
      <c r="D229" s="18"/>
    </row>
    <row r="230" spans="4:4" x14ac:dyDescent="0.2">
      <c r="D230" s="18"/>
    </row>
    <row r="231" spans="4:4" x14ac:dyDescent="0.2">
      <c r="D231" s="18"/>
    </row>
    <row r="232" spans="4:4" x14ac:dyDescent="0.2">
      <c r="D232" s="18"/>
    </row>
    <row r="233" spans="4:4" x14ac:dyDescent="0.2">
      <c r="D233" s="18"/>
    </row>
    <row r="234" spans="4:4" x14ac:dyDescent="0.2">
      <c r="D234" s="18"/>
    </row>
    <row r="235" spans="4:4" x14ac:dyDescent="0.2">
      <c r="D235" s="18"/>
    </row>
    <row r="236" spans="4:4" x14ac:dyDescent="0.2">
      <c r="D236" s="18"/>
    </row>
    <row r="237" spans="4:4" x14ac:dyDescent="0.2">
      <c r="D237" s="18"/>
    </row>
    <row r="238" spans="4:4" x14ac:dyDescent="0.2">
      <c r="D238" s="18"/>
    </row>
    <row r="239" spans="4:4" x14ac:dyDescent="0.2">
      <c r="D239" s="18"/>
    </row>
    <row r="240" spans="4:4" x14ac:dyDescent="0.2">
      <c r="D240" s="18"/>
    </row>
    <row r="241" spans="4:4" x14ac:dyDescent="0.2">
      <c r="D241" s="18"/>
    </row>
    <row r="242" spans="4:4" x14ac:dyDescent="0.2">
      <c r="D242" s="18"/>
    </row>
    <row r="243" spans="4:4" x14ac:dyDescent="0.2">
      <c r="D243" s="18"/>
    </row>
    <row r="244" spans="4:4" x14ac:dyDescent="0.2">
      <c r="D244" s="18"/>
    </row>
    <row r="245" spans="4:4" x14ac:dyDescent="0.2">
      <c r="D245" s="18"/>
    </row>
    <row r="246" spans="4:4" x14ac:dyDescent="0.2">
      <c r="D246" s="18"/>
    </row>
    <row r="247" spans="4:4" x14ac:dyDescent="0.2">
      <c r="D247" s="18"/>
    </row>
    <row r="248" spans="4:4" x14ac:dyDescent="0.2">
      <c r="D248" s="18"/>
    </row>
    <row r="249" spans="4:4" x14ac:dyDescent="0.2">
      <c r="D249" s="18"/>
    </row>
    <row r="250" spans="4:4" x14ac:dyDescent="0.2">
      <c r="D250" s="18"/>
    </row>
    <row r="251" spans="4:4" x14ac:dyDescent="0.2">
      <c r="D251" s="18"/>
    </row>
    <row r="252" spans="4:4" x14ac:dyDescent="0.2">
      <c r="D252" s="18"/>
    </row>
    <row r="253" spans="4:4" x14ac:dyDescent="0.2">
      <c r="D253" s="18"/>
    </row>
    <row r="254" spans="4:4" x14ac:dyDescent="0.2">
      <c r="D254" s="18"/>
    </row>
    <row r="255" spans="4:4" x14ac:dyDescent="0.2">
      <c r="D255" s="18"/>
    </row>
    <row r="256" spans="4:4" x14ac:dyDescent="0.2">
      <c r="D256" s="18"/>
    </row>
    <row r="257" spans="4:4" x14ac:dyDescent="0.2">
      <c r="D257" s="18"/>
    </row>
    <row r="258" spans="4:4" x14ac:dyDescent="0.2">
      <c r="D258" s="18"/>
    </row>
    <row r="259" spans="4:4" x14ac:dyDescent="0.2">
      <c r="D259" s="18"/>
    </row>
    <row r="260" spans="4:4" x14ac:dyDescent="0.2">
      <c r="D260" s="18"/>
    </row>
    <row r="261" spans="4:4" x14ac:dyDescent="0.2">
      <c r="D261" s="18"/>
    </row>
    <row r="262" spans="4:4" x14ac:dyDescent="0.2">
      <c r="D262" s="18"/>
    </row>
    <row r="263" spans="4:4" x14ac:dyDescent="0.2">
      <c r="D263" s="18"/>
    </row>
    <row r="264" spans="4:4" x14ac:dyDescent="0.2">
      <c r="D264" s="18"/>
    </row>
    <row r="265" spans="4:4" x14ac:dyDescent="0.2">
      <c r="D265" s="18"/>
    </row>
    <row r="266" spans="4:4" x14ac:dyDescent="0.2">
      <c r="D266" s="18"/>
    </row>
    <row r="267" spans="4:4" x14ac:dyDescent="0.2">
      <c r="D267" s="18"/>
    </row>
    <row r="268" spans="4:4" x14ac:dyDescent="0.2">
      <c r="D268" s="18"/>
    </row>
    <row r="269" spans="4:4" x14ac:dyDescent="0.2">
      <c r="D269" s="18"/>
    </row>
    <row r="270" spans="4:4" x14ac:dyDescent="0.2">
      <c r="D270" s="18"/>
    </row>
    <row r="271" spans="4:4" x14ac:dyDescent="0.2">
      <c r="D271" s="18"/>
    </row>
    <row r="272" spans="4:4" x14ac:dyDescent="0.2">
      <c r="D272" s="18"/>
    </row>
    <row r="273" spans="4:4" x14ac:dyDescent="0.2">
      <c r="D273" s="18"/>
    </row>
    <row r="274" spans="4:4" x14ac:dyDescent="0.2">
      <c r="D274" s="18"/>
    </row>
    <row r="275" spans="4:4" x14ac:dyDescent="0.2">
      <c r="D275" s="18"/>
    </row>
    <row r="276" spans="4:4" x14ac:dyDescent="0.2">
      <c r="D276" s="18"/>
    </row>
    <row r="277" spans="4:4" x14ac:dyDescent="0.2">
      <c r="D277" s="18"/>
    </row>
    <row r="278" spans="4:4" x14ac:dyDescent="0.2">
      <c r="D278" s="18"/>
    </row>
    <row r="279" spans="4:4" x14ac:dyDescent="0.2">
      <c r="D279" s="18"/>
    </row>
    <row r="280" spans="4:4" x14ac:dyDescent="0.2">
      <c r="D280" s="18"/>
    </row>
    <row r="281" spans="4:4" x14ac:dyDescent="0.2">
      <c r="D281" s="18"/>
    </row>
    <row r="282" spans="4:4" x14ac:dyDescent="0.2">
      <c r="D282" s="18"/>
    </row>
    <row r="283" spans="4:4" x14ac:dyDescent="0.2">
      <c r="D283" s="18"/>
    </row>
    <row r="284" spans="4:4" x14ac:dyDescent="0.2">
      <c r="D284" s="18"/>
    </row>
    <row r="285" spans="4:4" x14ac:dyDescent="0.2">
      <c r="D285" s="18"/>
    </row>
    <row r="286" spans="4:4" x14ac:dyDescent="0.2">
      <c r="D286" s="18"/>
    </row>
    <row r="287" spans="4:4" x14ac:dyDescent="0.2">
      <c r="D287" s="18"/>
    </row>
    <row r="288" spans="4:4" x14ac:dyDescent="0.2">
      <c r="D288" s="18"/>
    </row>
    <row r="289" spans="4:4" x14ac:dyDescent="0.2">
      <c r="D289" s="18"/>
    </row>
    <row r="290" spans="4:4" x14ac:dyDescent="0.2">
      <c r="D290" s="18"/>
    </row>
    <row r="291" spans="4:4" x14ac:dyDescent="0.2">
      <c r="D291" s="18"/>
    </row>
    <row r="292" spans="4:4" x14ac:dyDescent="0.2">
      <c r="D292" s="18"/>
    </row>
    <row r="293" spans="4:4" x14ac:dyDescent="0.2">
      <c r="D293" s="18"/>
    </row>
    <row r="294" spans="4:4" x14ac:dyDescent="0.2">
      <c r="D294" s="18"/>
    </row>
    <row r="295" spans="4:4" x14ac:dyDescent="0.2">
      <c r="D295" s="18"/>
    </row>
    <row r="296" spans="4:4" x14ac:dyDescent="0.2">
      <c r="D296" s="18"/>
    </row>
    <row r="297" spans="4:4" x14ac:dyDescent="0.2">
      <c r="D297" s="18"/>
    </row>
    <row r="298" spans="4:4" x14ac:dyDescent="0.2">
      <c r="D298" s="18"/>
    </row>
    <row r="299" spans="4:4" x14ac:dyDescent="0.2">
      <c r="D299" s="18"/>
    </row>
    <row r="300" spans="4:4" x14ac:dyDescent="0.2">
      <c r="D300" s="18"/>
    </row>
    <row r="301" spans="4:4" x14ac:dyDescent="0.2">
      <c r="D301" s="18"/>
    </row>
    <row r="302" spans="4:4" x14ac:dyDescent="0.2">
      <c r="D302" s="18"/>
    </row>
    <row r="303" spans="4:4" x14ac:dyDescent="0.2">
      <c r="D303" s="18"/>
    </row>
    <row r="304" spans="4:4" x14ac:dyDescent="0.2">
      <c r="D304" s="18"/>
    </row>
    <row r="305" spans="4:4" x14ac:dyDescent="0.2">
      <c r="D305" s="18"/>
    </row>
    <row r="306" spans="4:4" x14ac:dyDescent="0.2">
      <c r="D306" s="18"/>
    </row>
    <row r="307" spans="4:4" x14ac:dyDescent="0.2">
      <c r="D307" s="18"/>
    </row>
    <row r="308" spans="4:4" x14ac:dyDescent="0.2">
      <c r="D308" s="18"/>
    </row>
    <row r="309" spans="4:4" x14ac:dyDescent="0.2">
      <c r="D309" s="18"/>
    </row>
    <row r="310" spans="4:4" x14ac:dyDescent="0.2">
      <c r="D310" s="18"/>
    </row>
    <row r="311" spans="4:4" x14ac:dyDescent="0.2">
      <c r="D311" s="18"/>
    </row>
    <row r="312" spans="4:4" x14ac:dyDescent="0.2">
      <c r="D312" s="18"/>
    </row>
    <row r="313" spans="4:4" x14ac:dyDescent="0.2">
      <c r="D313" s="18"/>
    </row>
    <row r="314" spans="4:4" x14ac:dyDescent="0.2">
      <c r="D314" s="18"/>
    </row>
    <row r="315" spans="4:4" x14ac:dyDescent="0.2">
      <c r="D315" s="18"/>
    </row>
    <row r="316" spans="4:4" x14ac:dyDescent="0.2">
      <c r="D316" s="18"/>
    </row>
    <row r="317" spans="4:4" x14ac:dyDescent="0.2">
      <c r="D317" s="18"/>
    </row>
    <row r="318" spans="4:4" x14ac:dyDescent="0.2">
      <c r="D318" s="18"/>
    </row>
    <row r="319" spans="4:4" x14ac:dyDescent="0.2">
      <c r="D319" s="18"/>
    </row>
    <row r="320" spans="4:4" x14ac:dyDescent="0.2">
      <c r="D320" s="18"/>
    </row>
    <row r="321" spans="4:4" x14ac:dyDescent="0.2">
      <c r="D321" s="18"/>
    </row>
    <row r="322" spans="4:4" x14ac:dyDescent="0.2">
      <c r="D322" s="18"/>
    </row>
    <row r="323" spans="4:4" x14ac:dyDescent="0.2">
      <c r="D323" s="18"/>
    </row>
    <row r="324" spans="4:4" x14ac:dyDescent="0.2">
      <c r="D324" s="18"/>
    </row>
    <row r="325" spans="4:4" x14ac:dyDescent="0.2">
      <c r="D325" s="18"/>
    </row>
    <row r="326" spans="4:4" x14ac:dyDescent="0.2">
      <c r="D326" s="18"/>
    </row>
    <row r="327" spans="4:4" x14ac:dyDescent="0.2">
      <c r="D327" s="18"/>
    </row>
    <row r="328" spans="4:4" x14ac:dyDescent="0.2">
      <c r="D328" s="18"/>
    </row>
    <row r="329" spans="4:4" x14ac:dyDescent="0.2">
      <c r="D329" s="18"/>
    </row>
    <row r="330" spans="4:4" x14ac:dyDescent="0.2">
      <c r="D330" s="18"/>
    </row>
    <row r="331" spans="4:4" x14ac:dyDescent="0.2">
      <c r="D331" s="18"/>
    </row>
    <row r="332" spans="4:4" x14ac:dyDescent="0.2">
      <c r="D332" s="18"/>
    </row>
    <row r="333" spans="4:4" x14ac:dyDescent="0.2">
      <c r="D333" s="18"/>
    </row>
    <row r="334" spans="4:4" x14ac:dyDescent="0.2">
      <c r="D334" s="18"/>
    </row>
    <row r="335" spans="4:4" x14ac:dyDescent="0.2">
      <c r="D335" s="18"/>
    </row>
    <row r="336" spans="4:4" x14ac:dyDescent="0.2">
      <c r="D336" s="18"/>
    </row>
    <row r="337" spans="4:4" x14ac:dyDescent="0.2">
      <c r="D337" s="18"/>
    </row>
    <row r="338" spans="4:4" x14ac:dyDescent="0.2">
      <c r="D338" s="18"/>
    </row>
    <row r="339" spans="4:4" x14ac:dyDescent="0.2">
      <c r="D339" s="18"/>
    </row>
    <row r="340" spans="4:4" x14ac:dyDescent="0.2">
      <c r="D340" s="18"/>
    </row>
    <row r="341" spans="4:4" x14ac:dyDescent="0.2">
      <c r="D341" s="18"/>
    </row>
    <row r="342" spans="4:4" x14ac:dyDescent="0.2">
      <c r="D342" s="18"/>
    </row>
    <row r="343" spans="4:4" x14ac:dyDescent="0.2">
      <c r="D343" s="18"/>
    </row>
    <row r="344" spans="4:4" x14ac:dyDescent="0.2">
      <c r="D344" s="18"/>
    </row>
    <row r="345" spans="4:4" x14ac:dyDescent="0.2">
      <c r="D345" s="18"/>
    </row>
    <row r="346" spans="4:4" x14ac:dyDescent="0.2">
      <c r="D346" s="18"/>
    </row>
    <row r="347" spans="4:4" x14ac:dyDescent="0.2">
      <c r="D347" s="18"/>
    </row>
    <row r="348" spans="4:4" x14ac:dyDescent="0.2">
      <c r="D348" s="18"/>
    </row>
    <row r="349" spans="4:4" x14ac:dyDescent="0.2">
      <c r="D349" s="18"/>
    </row>
    <row r="350" spans="4:4" x14ac:dyDescent="0.2">
      <c r="D350" s="18"/>
    </row>
    <row r="351" spans="4:4" x14ac:dyDescent="0.2">
      <c r="D351" s="18"/>
    </row>
    <row r="352" spans="4:4" x14ac:dyDescent="0.2">
      <c r="D352" s="18"/>
    </row>
    <row r="353" spans="4:4" x14ac:dyDescent="0.2">
      <c r="D353" s="18"/>
    </row>
    <row r="354" spans="4:4" x14ac:dyDescent="0.2">
      <c r="D354" s="18"/>
    </row>
    <row r="355" spans="4:4" x14ac:dyDescent="0.2">
      <c r="D355" s="18"/>
    </row>
    <row r="356" spans="4:4" x14ac:dyDescent="0.2">
      <c r="D356" s="18"/>
    </row>
    <row r="357" spans="4:4" x14ac:dyDescent="0.2">
      <c r="D357" s="18"/>
    </row>
    <row r="358" spans="4:4" x14ac:dyDescent="0.2">
      <c r="D358" s="18"/>
    </row>
    <row r="359" spans="4:4" x14ac:dyDescent="0.2">
      <c r="D359" s="18"/>
    </row>
    <row r="360" spans="4:4" x14ac:dyDescent="0.2">
      <c r="D360" s="18"/>
    </row>
    <row r="361" spans="4:4" x14ac:dyDescent="0.2">
      <c r="D361" s="18"/>
    </row>
    <row r="362" spans="4:4" x14ac:dyDescent="0.2">
      <c r="D362" s="18"/>
    </row>
    <row r="363" spans="4:4" x14ac:dyDescent="0.2">
      <c r="D363" s="18"/>
    </row>
    <row r="364" spans="4:4" x14ac:dyDescent="0.2">
      <c r="D364" s="18"/>
    </row>
    <row r="365" spans="4:4" x14ac:dyDescent="0.2">
      <c r="D365" s="18"/>
    </row>
    <row r="366" spans="4:4" x14ac:dyDescent="0.2">
      <c r="D366" s="18"/>
    </row>
    <row r="367" spans="4:4" x14ac:dyDescent="0.2">
      <c r="D367" s="18"/>
    </row>
    <row r="368" spans="4:4" x14ac:dyDescent="0.2">
      <c r="D368" s="18"/>
    </row>
    <row r="369" spans="4:4" x14ac:dyDescent="0.2">
      <c r="D369" s="18"/>
    </row>
    <row r="370" spans="4:4" x14ac:dyDescent="0.2">
      <c r="D370" s="18"/>
    </row>
    <row r="371" spans="4:4" x14ac:dyDescent="0.2">
      <c r="D371" s="18"/>
    </row>
    <row r="372" spans="4:4" x14ac:dyDescent="0.2">
      <c r="D372" s="18"/>
    </row>
    <row r="373" spans="4:4" x14ac:dyDescent="0.2">
      <c r="D373" s="18"/>
    </row>
    <row r="374" spans="4:4" x14ac:dyDescent="0.2">
      <c r="D374" s="18"/>
    </row>
    <row r="375" spans="4:4" x14ac:dyDescent="0.2">
      <c r="D375" s="18"/>
    </row>
    <row r="376" spans="4:4" x14ac:dyDescent="0.2">
      <c r="D376" s="18"/>
    </row>
    <row r="377" spans="4:4" x14ac:dyDescent="0.2">
      <c r="D377" s="18"/>
    </row>
    <row r="378" spans="4:4" x14ac:dyDescent="0.2">
      <c r="D378" s="18"/>
    </row>
    <row r="379" spans="4:4" x14ac:dyDescent="0.2">
      <c r="D379" s="18"/>
    </row>
    <row r="380" spans="4:4" x14ac:dyDescent="0.2">
      <c r="D380" s="18"/>
    </row>
    <row r="381" spans="4:4" x14ac:dyDescent="0.2">
      <c r="D381" s="18"/>
    </row>
    <row r="382" spans="4:4" x14ac:dyDescent="0.2">
      <c r="D382" s="18"/>
    </row>
    <row r="383" spans="4:4" x14ac:dyDescent="0.2">
      <c r="D383" s="18"/>
    </row>
    <row r="384" spans="4:4" x14ac:dyDescent="0.2">
      <c r="D384" s="18"/>
    </row>
    <row r="385" spans="4:4" x14ac:dyDescent="0.2">
      <c r="D385" s="18"/>
    </row>
    <row r="386" spans="4:4" x14ac:dyDescent="0.2">
      <c r="D386" s="18"/>
    </row>
    <row r="387" spans="4:4" x14ac:dyDescent="0.2">
      <c r="D387" s="18"/>
    </row>
    <row r="388" spans="4:4" x14ac:dyDescent="0.2">
      <c r="D388" s="18"/>
    </row>
    <row r="389" spans="4:4" x14ac:dyDescent="0.2">
      <c r="D389" s="18"/>
    </row>
    <row r="390" spans="4:4" x14ac:dyDescent="0.2">
      <c r="D390" s="18"/>
    </row>
    <row r="391" spans="4:4" x14ac:dyDescent="0.2">
      <c r="D391" s="18"/>
    </row>
    <row r="392" spans="4:4" x14ac:dyDescent="0.2">
      <c r="D392" s="18"/>
    </row>
    <row r="393" spans="4:4" x14ac:dyDescent="0.2">
      <c r="D393" s="18"/>
    </row>
    <row r="394" spans="4:4" x14ac:dyDescent="0.2">
      <c r="D394" s="18"/>
    </row>
    <row r="395" spans="4:4" x14ac:dyDescent="0.2">
      <c r="D395" s="18"/>
    </row>
    <row r="396" spans="4:4" x14ac:dyDescent="0.2">
      <c r="D396" s="18"/>
    </row>
    <row r="397" spans="4:4" x14ac:dyDescent="0.2">
      <c r="D397" s="18"/>
    </row>
    <row r="398" spans="4:4" x14ac:dyDescent="0.2">
      <c r="D398" s="18"/>
    </row>
    <row r="399" spans="4:4" x14ac:dyDescent="0.2">
      <c r="D399" s="18"/>
    </row>
    <row r="400" spans="4:4" x14ac:dyDescent="0.2">
      <c r="D400" s="18"/>
    </row>
    <row r="401" spans="4:4" x14ac:dyDescent="0.2">
      <c r="D401" s="18"/>
    </row>
    <row r="402" spans="4:4" x14ac:dyDescent="0.2">
      <c r="D402" s="18"/>
    </row>
    <row r="403" spans="4:4" x14ac:dyDescent="0.2">
      <c r="D403" s="18"/>
    </row>
    <row r="404" spans="4:4" x14ac:dyDescent="0.2">
      <c r="D404" s="18"/>
    </row>
    <row r="405" spans="4:4" x14ac:dyDescent="0.2">
      <c r="D405" s="18"/>
    </row>
    <row r="406" spans="4:4" x14ac:dyDescent="0.2">
      <c r="D406" s="18"/>
    </row>
    <row r="407" spans="4:4" x14ac:dyDescent="0.2">
      <c r="D407" s="18"/>
    </row>
    <row r="408" spans="4:4" x14ac:dyDescent="0.2">
      <c r="D408" s="18"/>
    </row>
    <row r="409" spans="4:4" x14ac:dyDescent="0.2">
      <c r="D409" s="18"/>
    </row>
    <row r="410" spans="4:4" x14ac:dyDescent="0.2">
      <c r="D410" s="18"/>
    </row>
    <row r="411" spans="4:4" x14ac:dyDescent="0.2">
      <c r="D411" s="18"/>
    </row>
    <row r="412" spans="4:4" x14ac:dyDescent="0.2">
      <c r="D412" s="18"/>
    </row>
    <row r="413" spans="4:4" x14ac:dyDescent="0.2">
      <c r="D413" s="18"/>
    </row>
    <row r="414" spans="4:4" x14ac:dyDescent="0.2">
      <c r="D414" s="18"/>
    </row>
    <row r="415" spans="4:4" x14ac:dyDescent="0.2">
      <c r="D415" s="18"/>
    </row>
    <row r="416" spans="4:4" x14ac:dyDescent="0.2">
      <c r="D416" s="18"/>
    </row>
    <row r="417" spans="4:4" x14ac:dyDescent="0.2">
      <c r="D417" s="18"/>
    </row>
    <row r="418" spans="4:4" x14ac:dyDescent="0.2">
      <c r="D418" s="18"/>
    </row>
    <row r="419" spans="4:4" x14ac:dyDescent="0.2">
      <c r="D419" s="18"/>
    </row>
    <row r="420" spans="4:4" x14ac:dyDescent="0.2">
      <c r="D420" s="18"/>
    </row>
    <row r="421" spans="4:4" x14ac:dyDescent="0.2">
      <c r="D421" s="18"/>
    </row>
    <row r="422" spans="4:4" x14ac:dyDescent="0.2">
      <c r="D422" s="18"/>
    </row>
    <row r="423" spans="4:4" x14ac:dyDescent="0.2">
      <c r="D423" s="18"/>
    </row>
    <row r="424" spans="4:4" x14ac:dyDescent="0.2">
      <c r="D424" s="18"/>
    </row>
    <row r="425" spans="4:4" x14ac:dyDescent="0.2">
      <c r="D425" s="18"/>
    </row>
    <row r="426" spans="4:4" x14ac:dyDescent="0.2">
      <c r="D426" s="18"/>
    </row>
    <row r="427" spans="4:4" x14ac:dyDescent="0.2">
      <c r="D427" s="18"/>
    </row>
    <row r="428" spans="4:4" x14ac:dyDescent="0.2">
      <c r="D428" s="18"/>
    </row>
    <row r="429" spans="4:4" x14ac:dyDescent="0.2">
      <c r="D429" s="18"/>
    </row>
    <row r="430" spans="4:4" x14ac:dyDescent="0.2">
      <c r="D430" s="18"/>
    </row>
    <row r="431" spans="4:4" x14ac:dyDescent="0.2">
      <c r="D431" s="18"/>
    </row>
    <row r="432" spans="4:4" x14ac:dyDescent="0.2">
      <c r="D432" s="18"/>
    </row>
    <row r="433" spans="4:4" x14ac:dyDescent="0.2">
      <c r="D433" s="18"/>
    </row>
    <row r="434" spans="4:4" x14ac:dyDescent="0.2">
      <c r="D434" s="18"/>
    </row>
    <row r="435" spans="4:4" x14ac:dyDescent="0.2">
      <c r="D435" s="18"/>
    </row>
    <row r="436" spans="4:4" x14ac:dyDescent="0.2">
      <c r="D436" s="18"/>
    </row>
    <row r="437" spans="4:4" x14ac:dyDescent="0.2">
      <c r="D437" s="18"/>
    </row>
    <row r="438" spans="4:4" x14ac:dyDescent="0.2">
      <c r="D438" s="18"/>
    </row>
    <row r="439" spans="4:4" x14ac:dyDescent="0.2">
      <c r="D439" s="18"/>
    </row>
    <row r="440" spans="4:4" x14ac:dyDescent="0.2">
      <c r="D440" s="18"/>
    </row>
    <row r="441" spans="4:4" x14ac:dyDescent="0.2">
      <c r="D441" s="18"/>
    </row>
    <row r="442" spans="4:4" x14ac:dyDescent="0.2">
      <c r="D442" s="18"/>
    </row>
    <row r="443" spans="4:4" x14ac:dyDescent="0.2">
      <c r="D443" s="18"/>
    </row>
    <row r="444" spans="4:4" x14ac:dyDescent="0.2">
      <c r="D444" s="18"/>
    </row>
    <row r="445" spans="4:4" x14ac:dyDescent="0.2">
      <c r="D445" s="18"/>
    </row>
    <row r="446" spans="4:4" x14ac:dyDescent="0.2">
      <c r="D446" s="18"/>
    </row>
    <row r="447" spans="4:4" x14ac:dyDescent="0.2">
      <c r="D447" s="18"/>
    </row>
    <row r="448" spans="4:4" x14ac:dyDescent="0.2">
      <c r="D448" s="18"/>
    </row>
    <row r="449" spans="4:4" x14ac:dyDescent="0.2">
      <c r="D449" s="18"/>
    </row>
    <row r="450" spans="4:4" x14ac:dyDescent="0.2">
      <c r="D450" s="18"/>
    </row>
    <row r="451" spans="4:4" x14ac:dyDescent="0.2">
      <c r="D451" s="18"/>
    </row>
    <row r="452" spans="4:4" x14ac:dyDescent="0.2">
      <c r="D452" s="18"/>
    </row>
    <row r="453" spans="4:4" x14ac:dyDescent="0.2">
      <c r="D453" s="18"/>
    </row>
    <row r="454" spans="4:4" x14ac:dyDescent="0.2">
      <c r="D454" s="18"/>
    </row>
    <row r="455" spans="4:4" x14ac:dyDescent="0.2">
      <c r="D455" s="18"/>
    </row>
    <row r="456" spans="4:4" x14ac:dyDescent="0.2">
      <c r="D456" s="18"/>
    </row>
    <row r="457" spans="4:4" x14ac:dyDescent="0.2">
      <c r="D457" s="18"/>
    </row>
    <row r="458" spans="4:4" x14ac:dyDescent="0.2">
      <c r="D458" s="18"/>
    </row>
    <row r="459" spans="4:4" x14ac:dyDescent="0.2">
      <c r="D459" s="18"/>
    </row>
    <row r="460" spans="4:4" x14ac:dyDescent="0.2">
      <c r="D460" s="18"/>
    </row>
    <row r="461" spans="4:4" x14ac:dyDescent="0.2">
      <c r="D461" s="18"/>
    </row>
    <row r="462" spans="4:4" x14ac:dyDescent="0.2">
      <c r="D462" s="18"/>
    </row>
    <row r="463" spans="4:4" x14ac:dyDescent="0.2">
      <c r="D463" s="18"/>
    </row>
    <row r="464" spans="4:4" x14ac:dyDescent="0.2">
      <c r="D464" s="18"/>
    </row>
    <row r="465" spans="4:4" x14ac:dyDescent="0.2">
      <c r="D465" s="18"/>
    </row>
    <row r="466" spans="4:4" x14ac:dyDescent="0.2">
      <c r="D466" s="18"/>
    </row>
    <row r="467" spans="4:4" x14ac:dyDescent="0.2">
      <c r="D467" s="18"/>
    </row>
    <row r="468" spans="4:4" x14ac:dyDescent="0.2">
      <c r="D468" s="18"/>
    </row>
    <row r="469" spans="4:4" x14ac:dyDescent="0.2">
      <c r="D469" s="18"/>
    </row>
    <row r="470" spans="4:4" x14ac:dyDescent="0.2">
      <c r="D470" s="18"/>
    </row>
    <row r="471" spans="4:4" x14ac:dyDescent="0.2">
      <c r="D471" s="18"/>
    </row>
    <row r="472" spans="4:4" x14ac:dyDescent="0.2">
      <c r="D472" s="18"/>
    </row>
    <row r="473" spans="4:4" x14ac:dyDescent="0.2">
      <c r="D473" s="18"/>
    </row>
    <row r="474" spans="4:4" x14ac:dyDescent="0.2">
      <c r="D474" s="18"/>
    </row>
    <row r="475" spans="4:4" x14ac:dyDescent="0.2">
      <c r="D475" s="18"/>
    </row>
    <row r="476" spans="4:4" x14ac:dyDescent="0.2">
      <c r="D476" s="18"/>
    </row>
    <row r="477" spans="4:4" x14ac:dyDescent="0.2">
      <c r="D477" s="18"/>
    </row>
    <row r="478" spans="4:4" x14ac:dyDescent="0.2">
      <c r="D478" s="18"/>
    </row>
    <row r="479" spans="4:4" x14ac:dyDescent="0.2">
      <c r="D479" s="18"/>
    </row>
    <row r="480" spans="4:4" x14ac:dyDescent="0.2">
      <c r="D480" s="18"/>
    </row>
    <row r="481" spans="4:4" x14ac:dyDescent="0.2">
      <c r="D481" s="18"/>
    </row>
    <row r="482" spans="4:4" x14ac:dyDescent="0.2">
      <c r="D482" s="18"/>
    </row>
    <row r="483" spans="4:4" x14ac:dyDescent="0.2">
      <c r="D483" s="18"/>
    </row>
    <row r="484" spans="4:4" x14ac:dyDescent="0.2">
      <c r="D484" s="18"/>
    </row>
    <row r="485" spans="4:4" x14ac:dyDescent="0.2">
      <c r="D485" s="18"/>
    </row>
    <row r="486" spans="4:4" x14ac:dyDescent="0.2">
      <c r="D486" s="18"/>
    </row>
    <row r="487" spans="4:4" x14ac:dyDescent="0.2">
      <c r="D487" s="18"/>
    </row>
    <row r="488" spans="4:4" x14ac:dyDescent="0.2">
      <c r="D488" s="18"/>
    </row>
    <row r="489" spans="4:4" x14ac:dyDescent="0.2">
      <c r="D489" s="18"/>
    </row>
    <row r="490" spans="4:4" x14ac:dyDescent="0.2">
      <c r="D490" s="18"/>
    </row>
    <row r="491" spans="4:4" x14ac:dyDescent="0.2">
      <c r="D491" s="18"/>
    </row>
    <row r="492" spans="4:4" x14ac:dyDescent="0.2">
      <c r="D492" s="18"/>
    </row>
    <row r="493" spans="4:4" x14ac:dyDescent="0.2">
      <c r="D493" s="18"/>
    </row>
    <row r="494" spans="4:4" x14ac:dyDescent="0.2">
      <c r="D494" s="18"/>
    </row>
    <row r="495" spans="4:4" x14ac:dyDescent="0.2">
      <c r="D495" s="18"/>
    </row>
    <row r="496" spans="4:4" x14ac:dyDescent="0.2">
      <c r="D496" s="18"/>
    </row>
    <row r="497" spans="4:4" x14ac:dyDescent="0.2">
      <c r="D497" s="18"/>
    </row>
    <row r="498" spans="4:4" x14ac:dyDescent="0.2">
      <c r="D498" s="18"/>
    </row>
    <row r="499" spans="4:4" x14ac:dyDescent="0.2">
      <c r="D499" s="18"/>
    </row>
    <row r="500" spans="4:4" x14ac:dyDescent="0.2">
      <c r="D500" s="18"/>
    </row>
    <row r="501" spans="4:4" x14ac:dyDescent="0.2">
      <c r="D501" s="18"/>
    </row>
    <row r="502" spans="4:4" x14ac:dyDescent="0.2">
      <c r="D502" s="18"/>
    </row>
    <row r="503" spans="4:4" x14ac:dyDescent="0.2">
      <c r="D503" s="18"/>
    </row>
    <row r="504" spans="4:4" x14ac:dyDescent="0.2">
      <c r="D504" s="18"/>
    </row>
    <row r="505" spans="4:4" x14ac:dyDescent="0.2">
      <c r="D505" s="18"/>
    </row>
    <row r="506" spans="4:4" x14ac:dyDescent="0.2">
      <c r="D506" s="18"/>
    </row>
    <row r="507" spans="4:4" x14ac:dyDescent="0.2">
      <c r="D507" s="18"/>
    </row>
    <row r="508" spans="4:4" x14ac:dyDescent="0.2">
      <c r="D508" s="18"/>
    </row>
    <row r="509" spans="4:4" x14ac:dyDescent="0.2">
      <c r="D509" s="18"/>
    </row>
    <row r="510" spans="4:4" x14ac:dyDescent="0.2">
      <c r="D510" s="18"/>
    </row>
    <row r="511" spans="4:4" x14ac:dyDescent="0.2">
      <c r="D511" s="18"/>
    </row>
    <row r="512" spans="4:4" x14ac:dyDescent="0.2">
      <c r="D512" s="18"/>
    </row>
    <row r="513" spans="4:4" x14ac:dyDescent="0.2">
      <c r="D513" s="18"/>
    </row>
    <row r="514" spans="4:4" x14ac:dyDescent="0.2">
      <c r="D514" s="18"/>
    </row>
    <row r="515" spans="4:4" x14ac:dyDescent="0.2">
      <c r="D515" s="18"/>
    </row>
    <row r="516" spans="4:4" x14ac:dyDescent="0.2">
      <c r="D516" s="18"/>
    </row>
    <row r="517" spans="4:4" x14ac:dyDescent="0.2">
      <c r="D517" s="18"/>
    </row>
    <row r="518" spans="4:4" x14ac:dyDescent="0.2">
      <c r="D518" s="18"/>
    </row>
    <row r="519" spans="4:4" x14ac:dyDescent="0.2">
      <c r="D519" s="18"/>
    </row>
    <row r="520" spans="4:4" x14ac:dyDescent="0.2">
      <c r="D520" s="18"/>
    </row>
    <row r="521" spans="4:4" x14ac:dyDescent="0.2">
      <c r="D521" s="18"/>
    </row>
    <row r="522" spans="4:4" x14ac:dyDescent="0.2">
      <c r="D522" s="18"/>
    </row>
    <row r="523" spans="4:4" x14ac:dyDescent="0.2">
      <c r="D523" s="18"/>
    </row>
    <row r="524" spans="4:4" x14ac:dyDescent="0.2">
      <c r="D524" s="18"/>
    </row>
    <row r="525" spans="4:4" x14ac:dyDescent="0.2">
      <c r="D525" s="18"/>
    </row>
    <row r="526" spans="4:4" x14ac:dyDescent="0.2">
      <c r="D526" s="18"/>
    </row>
    <row r="527" spans="4:4" x14ac:dyDescent="0.2">
      <c r="D527" s="18"/>
    </row>
    <row r="528" spans="4:4" x14ac:dyDescent="0.2">
      <c r="D528" s="18"/>
    </row>
    <row r="529" spans="4:4" x14ac:dyDescent="0.2">
      <c r="D529" s="18"/>
    </row>
    <row r="530" spans="4:4" x14ac:dyDescent="0.2">
      <c r="D530" s="18"/>
    </row>
    <row r="531" spans="4:4" x14ac:dyDescent="0.2">
      <c r="D531" s="18"/>
    </row>
    <row r="532" spans="4:4" x14ac:dyDescent="0.2">
      <c r="D532" s="18"/>
    </row>
    <row r="533" spans="4:4" x14ac:dyDescent="0.2">
      <c r="D533" s="18"/>
    </row>
    <row r="534" spans="4:4" x14ac:dyDescent="0.2">
      <c r="D534" s="18"/>
    </row>
    <row r="535" spans="4:4" x14ac:dyDescent="0.2">
      <c r="D535" s="18"/>
    </row>
    <row r="536" spans="4:4" x14ac:dyDescent="0.2">
      <c r="D536" s="18"/>
    </row>
    <row r="537" spans="4:4" x14ac:dyDescent="0.2">
      <c r="D537" s="18"/>
    </row>
    <row r="538" spans="4:4" x14ac:dyDescent="0.2">
      <c r="D538" s="18"/>
    </row>
    <row r="539" spans="4:4" x14ac:dyDescent="0.2">
      <c r="D539" s="18"/>
    </row>
    <row r="540" spans="4:4" x14ac:dyDescent="0.2">
      <c r="D540" s="18"/>
    </row>
    <row r="541" spans="4:4" x14ac:dyDescent="0.2">
      <c r="D541" s="18"/>
    </row>
    <row r="542" spans="4:4" x14ac:dyDescent="0.2">
      <c r="D542" s="18"/>
    </row>
    <row r="543" spans="4:4" x14ac:dyDescent="0.2">
      <c r="D543" s="18"/>
    </row>
    <row r="544" spans="4:4" x14ac:dyDescent="0.2">
      <c r="D544" s="18"/>
    </row>
    <row r="545" spans="4:4" x14ac:dyDescent="0.2">
      <c r="D545" s="18"/>
    </row>
    <row r="546" spans="4:4" x14ac:dyDescent="0.2">
      <c r="D546" s="18"/>
    </row>
    <row r="547" spans="4:4" x14ac:dyDescent="0.2">
      <c r="D547" s="18"/>
    </row>
    <row r="548" spans="4:4" x14ac:dyDescent="0.2">
      <c r="D548" s="18"/>
    </row>
    <row r="549" spans="4:4" x14ac:dyDescent="0.2">
      <c r="D549" s="18"/>
    </row>
    <row r="550" spans="4:4" x14ac:dyDescent="0.2">
      <c r="D550" s="18"/>
    </row>
    <row r="551" spans="4:4" x14ac:dyDescent="0.2">
      <c r="D551" s="18"/>
    </row>
    <row r="552" spans="4:4" x14ac:dyDescent="0.2">
      <c r="D552" s="18"/>
    </row>
    <row r="553" spans="4:4" x14ac:dyDescent="0.2">
      <c r="D553" s="18"/>
    </row>
    <row r="554" spans="4:4" x14ac:dyDescent="0.2">
      <c r="D554" s="18"/>
    </row>
    <row r="555" spans="4:4" x14ac:dyDescent="0.2">
      <c r="D555" s="18"/>
    </row>
    <row r="556" spans="4:4" x14ac:dyDescent="0.2">
      <c r="D556" s="18"/>
    </row>
    <row r="557" spans="4:4" x14ac:dyDescent="0.2">
      <c r="D557" s="18"/>
    </row>
    <row r="558" spans="4:4" x14ac:dyDescent="0.2">
      <c r="D558" s="18"/>
    </row>
    <row r="559" spans="4:4" x14ac:dyDescent="0.2">
      <c r="D559" s="18"/>
    </row>
    <row r="560" spans="4:4" x14ac:dyDescent="0.2">
      <c r="D560" s="18"/>
    </row>
    <row r="561" spans="4:4" x14ac:dyDescent="0.2">
      <c r="D561" s="18"/>
    </row>
    <row r="562" spans="4:4" x14ac:dyDescent="0.2">
      <c r="D562" s="18"/>
    </row>
    <row r="563" spans="4:4" x14ac:dyDescent="0.2">
      <c r="D563" s="18"/>
    </row>
    <row r="564" spans="4:4" x14ac:dyDescent="0.2">
      <c r="D564" s="18"/>
    </row>
    <row r="565" spans="4:4" x14ac:dyDescent="0.2">
      <c r="D565" s="18"/>
    </row>
    <row r="566" spans="4:4" x14ac:dyDescent="0.2">
      <c r="D566" s="18"/>
    </row>
    <row r="567" spans="4:4" x14ac:dyDescent="0.2">
      <c r="D567" s="18"/>
    </row>
    <row r="568" spans="4:4" x14ac:dyDescent="0.2">
      <c r="D568" s="18"/>
    </row>
    <row r="569" spans="4:4" x14ac:dyDescent="0.2">
      <c r="D569" s="18"/>
    </row>
    <row r="570" spans="4:4" x14ac:dyDescent="0.2">
      <c r="D570" s="18"/>
    </row>
    <row r="571" spans="4:4" x14ac:dyDescent="0.2">
      <c r="D571" s="18"/>
    </row>
    <row r="572" spans="4:4" x14ac:dyDescent="0.2">
      <c r="D572" s="18"/>
    </row>
    <row r="573" spans="4:4" x14ac:dyDescent="0.2">
      <c r="D573" s="18"/>
    </row>
    <row r="574" spans="4:4" x14ac:dyDescent="0.2">
      <c r="D574" s="18"/>
    </row>
    <row r="575" spans="4:4" x14ac:dyDescent="0.2">
      <c r="D575" s="18"/>
    </row>
    <row r="576" spans="4:4" x14ac:dyDescent="0.2">
      <c r="D576" s="18"/>
    </row>
    <row r="577" spans="4:4" x14ac:dyDescent="0.2">
      <c r="D577" s="18"/>
    </row>
    <row r="578" spans="4:4" x14ac:dyDescent="0.2">
      <c r="D578" s="18"/>
    </row>
    <row r="579" spans="4:4" x14ac:dyDescent="0.2">
      <c r="D579" s="18"/>
    </row>
    <row r="580" spans="4:4" x14ac:dyDescent="0.2">
      <c r="D580" s="18"/>
    </row>
    <row r="581" spans="4:4" x14ac:dyDescent="0.2">
      <c r="D581" s="18"/>
    </row>
    <row r="582" spans="4:4" x14ac:dyDescent="0.2">
      <c r="D582" s="18"/>
    </row>
    <row r="583" spans="4:4" x14ac:dyDescent="0.2">
      <c r="D583" s="18"/>
    </row>
    <row r="584" spans="4:4" x14ac:dyDescent="0.2">
      <c r="D584" s="18"/>
    </row>
    <row r="585" spans="4:4" x14ac:dyDescent="0.2">
      <c r="D585" s="18"/>
    </row>
    <row r="586" spans="4:4" x14ac:dyDescent="0.2">
      <c r="D586" s="18"/>
    </row>
    <row r="587" spans="4:4" x14ac:dyDescent="0.2">
      <c r="D587" s="18"/>
    </row>
    <row r="588" spans="4:4" x14ac:dyDescent="0.2">
      <c r="D588" s="18"/>
    </row>
    <row r="589" spans="4:4" x14ac:dyDescent="0.2">
      <c r="D589" s="18"/>
    </row>
    <row r="590" spans="4:4" x14ac:dyDescent="0.2">
      <c r="D590" s="18"/>
    </row>
    <row r="591" spans="4:4" x14ac:dyDescent="0.2">
      <c r="D591" s="18"/>
    </row>
    <row r="592" spans="4:4" x14ac:dyDescent="0.2">
      <c r="D592" s="18"/>
    </row>
    <row r="593" spans="4:4" x14ac:dyDescent="0.2">
      <c r="D593" s="18"/>
    </row>
    <row r="594" spans="4:4" x14ac:dyDescent="0.2">
      <c r="D594" s="18"/>
    </row>
    <row r="595" spans="4:4" x14ac:dyDescent="0.2">
      <c r="D595" s="18"/>
    </row>
    <row r="596" spans="4:4" x14ac:dyDescent="0.2">
      <c r="D596" s="18"/>
    </row>
    <row r="597" spans="4:4" x14ac:dyDescent="0.2">
      <c r="D597" s="18"/>
    </row>
    <row r="598" spans="4:4" x14ac:dyDescent="0.2">
      <c r="D598" s="18"/>
    </row>
    <row r="599" spans="4:4" x14ac:dyDescent="0.2">
      <c r="D599" s="18"/>
    </row>
    <row r="600" spans="4:4" x14ac:dyDescent="0.2">
      <c r="D600" s="18"/>
    </row>
    <row r="601" spans="4:4" x14ac:dyDescent="0.2">
      <c r="D601" s="18"/>
    </row>
    <row r="602" spans="4:4" x14ac:dyDescent="0.2">
      <c r="D602" s="18"/>
    </row>
    <row r="603" spans="4:4" x14ac:dyDescent="0.2">
      <c r="D603" s="18"/>
    </row>
    <row r="604" spans="4:4" x14ac:dyDescent="0.2">
      <c r="D604" s="18"/>
    </row>
    <row r="605" spans="4:4" x14ac:dyDescent="0.2">
      <c r="D605" s="18"/>
    </row>
    <row r="606" spans="4:4" x14ac:dyDescent="0.2">
      <c r="D606" s="18"/>
    </row>
    <row r="607" spans="4:4" x14ac:dyDescent="0.2">
      <c r="D607" s="18"/>
    </row>
    <row r="608" spans="4:4" x14ac:dyDescent="0.2">
      <c r="D608" s="18"/>
    </row>
    <row r="609" spans="4:4" x14ac:dyDescent="0.2">
      <c r="D609" s="18"/>
    </row>
    <row r="610" spans="4:4" x14ac:dyDescent="0.2">
      <c r="D610" s="18"/>
    </row>
    <row r="611" spans="4:4" x14ac:dyDescent="0.2">
      <c r="D611" s="18"/>
    </row>
    <row r="612" spans="4:4" x14ac:dyDescent="0.2">
      <c r="D612" s="18"/>
    </row>
    <row r="613" spans="4:4" x14ac:dyDescent="0.2">
      <c r="D613" s="18"/>
    </row>
    <row r="614" spans="4:4" x14ac:dyDescent="0.2">
      <c r="D614" s="18"/>
    </row>
    <row r="615" spans="4:4" x14ac:dyDescent="0.2">
      <c r="D615" s="18"/>
    </row>
    <row r="616" spans="4:4" x14ac:dyDescent="0.2">
      <c r="D616" s="18"/>
    </row>
    <row r="617" spans="4:4" x14ac:dyDescent="0.2">
      <c r="D617" s="18"/>
    </row>
    <row r="618" spans="4:4" x14ac:dyDescent="0.2">
      <c r="D618" s="18"/>
    </row>
    <row r="619" spans="4:4" x14ac:dyDescent="0.2">
      <c r="D619" s="18"/>
    </row>
    <row r="620" spans="4:4" x14ac:dyDescent="0.2">
      <c r="D620" s="18"/>
    </row>
    <row r="621" spans="4:4" x14ac:dyDescent="0.2">
      <c r="D621" s="18"/>
    </row>
    <row r="622" spans="4:4" x14ac:dyDescent="0.2">
      <c r="D622" s="18"/>
    </row>
    <row r="623" spans="4:4" x14ac:dyDescent="0.2">
      <c r="D623" s="18"/>
    </row>
    <row r="624" spans="4:4" x14ac:dyDescent="0.2">
      <c r="D624" s="18"/>
    </row>
    <row r="625" spans="4:4" x14ac:dyDescent="0.2">
      <c r="D625" s="18"/>
    </row>
    <row r="626" spans="4:4" x14ac:dyDescent="0.2">
      <c r="D626" s="18"/>
    </row>
    <row r="627" spans="4:4" x14ac:dyDescent="0.2">
      <c r="D627" s="18"/>
    </row>
    <row r="628" spans="4:4" x14ac:dyDescent="0.2">
      <c r="D628" s="18"/>
    </row>
    <row r="629" spans="4:4" x14ac:dyDescent="0.2">
      <c r="D629" s="18"/>
    </row>
    <row r="630" spans="4:4" x14ac:dyDescent="0.2">
      <c r="D630" s="18"/>
    </row>
    <row r="631" spans="4:4" x14ac:dyDescent="0.2">
      <c r="D631" s="18"/>
    </row>
    <row r="632" spans="4:4" x14ac:dyDescent="0.2">
      <c r="D632" s="18"/>
    </row>
    <row r="633" spans="4:4" x14ac:dyDescent="0.2">
      <c r="D633" s="18"/>
    </row>
    <row r="634" spans="4:4" x14ac:dyDescent="0.2">
      <c r="D634" s="18"/>
    </row>
    <row r="635" spans="4:4" x14ac:dyDescent="0.2">
      <c r="D635" s="18"/>
    </row>
    <row r="636" spans="4:4" x14ac:dyDescent="0.2">
      <c r="D636" s="18"/>
    </row>
    <row r="637" spans="4:4" x14ac:dyDescent="0.2">
      <c r="D637" s="18"/>
    </row>
    <row r="638" spans="4:4" x14ac:dyDescent="0.2">
      <c r="D638" s="18"/>
    </row>
    <row r="639" spans="4:4" x14ac:dyDescent="0.2">
      <c r="D639" s="18"/>
    </row>
    <row r="640" spans="4:4" x14ac:dyDescent="0.2">
      <c r="D640" s="18"/>
    </row>
    <row r="641" spans="4:4" x14ac:dyDescent="0.2">
      <c r="D641" s="18"/>
    </row>
    <row r="642" spans="4:4" x14ac:dyDescent="0.2">
      <c r="D642" s="18"/>
    </row>
    <row r="643" spans="4:4" x14ac:dyDescent="0.2">
      <c r="D643" s="18"/>
    </row>
    <row r="644" spans="4:4" x14ac:dyDescent="0.2">
      <c r="D644" s="18"/>
    </row>
    <row r="645" spans="4:4" x14ac:dyDescent="0.2">
      <c r="D645" s="18"/>
    </row>
    <row r="646" spans="4:4" x14ac:dyDescent="0.2">
      <c r="D646" s="18"/>
    </row>
    <row r="647" spans="4:4" x14ac:dyDescent="0.2">
      <c r="D647" s="18"/>
    </row>
    <row r="648" spans="4:4" x14ac:dyDescent="0.2">
      <c r="D648" s="18"/>
    </row>
    <row r="649" spans="4:4" x14ac:dyDescent="0.2">
      <c r="D649" s="18"/>
    </row>
    <row r="650" spans="4:4" x14ac:dyDescent="0.2">
      <c r="D650" s="18"/>
    </row>
    <row r="651" spans="4:4" x14ac:dyDescent="0.2">
      <c r="D651" s="18"/>
    </row>
    <row r="652" spans="4:4" x14ac:dyDescent="0.2">
      <c r="D652" s="18"/>
    </row>
    <row r="653" spans="4:4" x14ac:dyDescent="0.2">
      <c r="D653" s="18"/>
    </row>
    <row r="654" spans="4:4" x14ac:dyDescent="0.2">
      <c r="D654" s="18"/>
    </row>
    <row r="655" spans="4:4" x14ac:dyDescent="0.2">
      <c r="D655" s="18"/>
    </row>
    <row r="656" spans="4:4" x14ac:dyDescent="0.2">
      <c r="D656" s="18"/>
    </row>
    <row r="657" spans="4:4" x14ac:dyDescent="0.2">
      <c r="D657" s="18"/>
    </row>
    <row r="658" spans="4:4" x14ac:dyDescent="0.2">
      <c r="D658" s="18"/>
    </row>
    <row r="659" spans="4:4" x14ac:dyDescent="0.2">
      <c r="D659" s="18"/>
    </row>
    <row r="660" spans="4:4" x14ac:dyDescent="0.2">
      <c r="D660" s="18"/>
    </row>
    <row r="661" spans="4:4" x14ac:dyDescent="0.2">
      <c r="D661" s="18"/>
    </row>
    <row r="662" spans="4:4" x14ac:dyDescent="0.2">
      <c r="D662" s="18"/>
    </row>
    <row r="663" spans="4:4" x14ac:dyDescent="0.2">
      <c r="D663" s="18"/>
    </row>
    <row r="664" spans="4:4" x14ac:dyDescent="0.2">
      <c r="D664" s="18"/>
    </row>
    <row r="665" spans="4:4" x14ac:dyDescent="0.2">
      <c r="D665" s="18"/>
    </row>
    <row r="666" spans="4:4" x14ac:dyDescent="0.2">
      <c r="D666" s="18"/>
    </row>
    <row r="667" spans="4:4" x14ac:dyDescent="0.2">
      <c r="D667" s="18"/>
    </row>
    <row r="668" spans="4:4" x14ac:dyDescent="0.2">
      <c r="D668" s="18"/>
    </row>
    <row r="669" spans="4:4" x14ac:dyDescent="0.2">
      <c r="D669" s="18"/>
    </row>
    <row r="670" spans="4:4" x14ac:dyDescent="0.2">
      <c r="D670" s="18"/>
    </row>
    <row r="671" spans="4:4" x14ac:dyDescent="0.2">
      <c r="D671" s="18"/>
    </row>
    <row r="672" spans="4:4" x14ac:dyDescent="0.2">
      <c r="D672" s="18"/>
    </row>
    <row r="673" spans="4:4" x14ac:dyDescent="0.2">
      <c r="D673" s="18"/>
    </row>
    <row r="674" spans="4:4" x14ac:dyDescent="0.2">
      <c r="D674" s="18"/>
    </row>
    <row r="675" spans="4:4" x14ac:dyDescent="0.2">
      <c r="D675" s="18"/>
    </row>
    <row r="676" spans="4:4" x14ac:dyDescent="0.2">
      <c r="D676" s="18"/>
    </row>
    <row r="677" spans="4:4" x14ac:dyDescent="0.2">
      <c r="D677" s="18"/>
    </row>
    <row r="678" spans="4:4" x14ac:dyDescent="0.2">
      <c r="D678" s="18"/>
    </row>
    <row r="679" spans="4:4" x14ac:dyDescent="0.2">
      <c r="D679" s="18"/>
    </row>
    <row r="680" spans="4:4" x14ac:dyDescent="0.2">
      <c r="D680" s="18"/>
    </row>
    <row r="681" spans="4:4" x14ac:dyDescent="0.2">
      <c r="D681" s="18"/>
    </row>
    <row r="682" spans="4:4" x14ac:dyDescent="0.2">
      <c r="D682" s="18"/>
    </row>
    <row r="683" spans="4:4" x14ac:dyDescent="0.2">
      <c r="D683" s="18"/>
    </row>
    <row r="684" spans="4:4" x14ac:dyDescent="0.2">
      <c r="D684" s="18"/>
    </row>
    <row r="685" spans="4:4" x14ac:dyDescent="0.2">
      <c r="D685" s="18"/>
    </row>
    <row r="686" spans="4:4" x14ac:dyDescent="0.2">
      <c r="D686" s="18"/>
    </row>
    <row r="687" spans="4:4" x14ac:dyDescent="0.2">
      <c r="D687" s="18"/>
    </row>
    <row r="688" spans="4:4" x14ac:dyDescent="0.2">
      <c r="D688" s="18"/>
    </row>
    <row r="689" spans="4:4" x14ac:dyDescent="0.2">
      <c r="D689" s="18"/>
    </row>
    <row r="690" spans="4:4" x14ac:dyDescent="0.2">
      <c r="D690" s="18"/>
    </row>
    <row r="691" spans="4:4" x14ac:dyDescent="0.2">
      <c r="D691" s="18"/>
    </row>
    <row r="692" spans="4:4" x14ac:dyDescent="0.2">
      <c r="D692" s="18"/>
    </row>
    <row r="693" spans="4:4" x14ac:dyDescent="0.2">
      <c r="D693" s="18"/>
    </row>
    <row r="694" spans="4:4" x14ac:dyDescent="0.2">
      <c r="D694" s="18"/>
    </row>
    <row r="695" spans="4:4" x14ac:dyDescent="0.2">
      <c r="D695" s="18"/>
    </row>
    <row r="696" spans="4:4" x14ac:dyDescent="0.2">
      <c r="D696" s="18"/>
    </row>
    <row r="697" spans="4:4" x14ac:dyDescent="0.2">
      <c r="D697" s="18"/>
    </row>
    <row r="698" spans="4:4" x14ac:dyDescent="0.2">
      <c r="D698" s="18"/>
    </row>
    <row r="699" spans="4:4" x14ac:dyDescent="0.2">
      <c r="D699" s="18"/>
    </row>
    <row r="700" spans="4:4" x14ac:dyDescent="0.2">
      <c r="D700" s="18"/>
    </row>
    <row r="701" spans="4:4" x14ac:dyDescent="0.2">
      <c r="D701" s="18"/>
    </row>
    <row r="702" spans="4:4" x14ac:dyDescent="0.2">
      <c r="D702" s="18"/>
    </row>
    <row r="703" spans="4:4" x14ac:dyDescent="0.2">
      <c r="D703" s="18"/>
    </row>
    <row r="704" spans="4:4" x14ac:dyDescent="0.2">
      <c r="D704" s="18"/>
    </row>
    <row r="705" spans="4:4" x14ac:dyDescent="0.2">
      <c r="D705" s="18"/>
    </row>
    <row r="706" spans="4:4" x14ac:dyDescent="0.2">
      <c r="D706" s="18"/>
    </row>
    <row r="707" spans="4:4" x14ac:dyDescent="0.2">
      <c r="D707" s="18"/>
    </row>
    <row r="708" spans="4:4" x14ac:dyDescent="0.2">
      <c r="D708" s="18"/>
    </row>
    <row r="709" spans="4:4" x14ac:dyDescent="0.2">
      <c r="D709" s="18"/>
    </row>
    <row r="710" spans="4:4" x14ac:dyDescent="0.2">
      <c r="D710" s="18"/>
    </row>
    <row r="711" spans="4:4" x14ac:dyDescent="0.2">
      <c r="D711" s="18"/>
    </row>
    <row r="712" spans="4:4" x14ac:dyDescent="0.2">
      <c r="D712" s="18"/>
    </row>
    <row r="713" spans="4:4" x14ac:dyDescent="0.2">
      <c r="D713" s="18"/>
    </row>
    <row r="714" spans="4:4" x14ac:dyDescent="0.2">
      <c r="D714" s="18"/>
    </row>
    <row r="715" spans="4:4" x14ac:dyDescent="0.2">
      <c r="D715" s="18"/>
    </row>
    <row r="716" spans="4:4" x14ac:dyDescent="0.2">
      <c r="D716" s="18"/>
    </row>
    <row r="717" spans="4:4" x14ac:dyDescent="0.2">
      <c r="D717" s="18"/>
    </row>
    <row r="718" spans="4:4" x14ac:dyDescent="0.2">
      <c r="D718" s="18"/>
    </row>
    <row r="719" spans="4:4" x14ac:dyDescent="0.2">
      <c r="D719" s="18"/>
    </row>
    <row r="720" spans="4:4" x14ac:dyDescent="0.2">
      <c r="D720" s="18"/>
    </row>
    <row r="721" spans="4:4" x14ac:dyDescent="0.2">
      <c r="D721" s="18"/>
    </row>
    <row r="722" spans="4:4" x14ac:dyDescent="0.2">
      <c r="D722" s="18"/>
    </row>
    <row r="723" spans="4:4" x14ac:dyDescent="0.2">
      <c r="D723" s="18"/>
    </row>
    <row r="724" spans="4:4" x14ac:dyDescent="0.2">
      <c r="D724" s="18"/>
    </row>
    <row r="725" spans="4:4" x14ac:dyDescent="0.2">
      <c r="D725" s="18"/>
    </row>
    <row r="726" spans="4:4" x14ac:dyDescent="0.2">
      <c r="D726" s="18"/>
    </row>
    <row r="727" spans="4:4" x14ac:dyDescent="0.2">
      <c r="D727" s="18"/>
    </row>
    <row r="728" spans="4:4" x14ac:dyDescent="0.2">
      <c r="D728" s="18"/>
    </row>
    <row r="729" spans="4:4" x14ac:dyDescent="0.2">
      <c r="D729" s="18"/>
    </row>
    <row r="730" spans="4:4" x14ac:dyDescent="0.2">
      <c r="D730" s="18"/>
    </row>
    <row r="731" spans="4:4" x14ac:dyDescent="0.2">
      <c r="D731" s="18"/>
    </row>
    <row r="732" spans="4:4" x14ac:dyDescent="0.2">
      <c r="D732" s="18"/>
    </row>
    <row r="733" spans="4:4" x14ac:dyDescent="0.2">
      <c r="D733" s="18"/>
    </row>
    <row r="734" spans="4:4" x14ac:dyDescent="0.2">
      <c r="D734" s="18"/>
    </row>
    <row r="735" spans="4:4" x14ac:dyDescent="0.2">
      <c r="D735" s="18"/>
    </row>
    <row r="736" spans="4:4" x14ac:dyDescent="0.2">
      <c r="D736" s="18"/>
    </row>
    <row r="737" spans="4:4" x14ac:dyDescent="0.2">
      <c r="D737" s="18"/>
    </row>
    <row r="738" spans="4:4" x14ac:dyDescent="0.2">
      <c r="D738" s="18"/>
    </row>
    <row r="739" spans="4:4" x14ac:dyDescent="0.2">
      <c r="D739" s="18"/>
    </row>
    <row r="740" spans="4:4" x14ac:dyDescent="0.2">
      <c r="D740" s="18"/>
    </row>
    <row r="741" spans="4:4" x14ac:dyDescent="0.2">
      <c r="D741" s="18"/>
    </row>
    <row r="742" spans="4:4" x14ac:dyDescent="0.2">
      <c r="D742" s="18"/>
    </row>
    <row r="743" spans="4:4" x14ac:dyDescent="0.2">
      <c r="D743" s="18"/>
    </row>
    <row r="744" spans="4:4" x14ac:dyDescent="0.2">
      <c r="D744" s="18"/>
    </row>
    <row r="745" spans="4:4" x14ac:dyDescent="0.2">
      <c r="D745" s="18"/>
    </row>
    <row r="746" spans="4:4" x14ac:dyDescent="0.2">
      <c r="D746" s="18"/>
    </row>
    <row r="747" spans="4:4" x14ac:dyDescent="0.2">
      <c r="D747" s="18"/>
    </row>
    <row r="748" spans="4:4" x14ac:dyDescent="0.2">
      <c r="D748" s="18"/>
    </row>
    <row r="749" spans="4:4" x14ac:dyDescent="0.2">
      <c r="D749" s="18"/>
    </row>
    <row r="750" spans="4:4" x14ac:dyDescent="0.2">
      <c r="D750" s="18"/>
    </row>
    <row r="751" spans="4:4" x14ac:dyDescent="0.2">
      <c r="D751" s="18"/>
    </row>
    <row r="752" spans="4:4" x14ac:dyDescent="0.2">
      <c r="D752" s="18"/>
    </row>
    <row r="753" spans="4:4" x14ac:dyDescent="0.2">
      <c r="D753" s="18"/>
    </row>
    <row r="754" spans="4:4" x14ac:dyDescent="0.2">
      <c r="D754" s="18"/>
    </row>
    <row r="755" spans="4:4" x14ac:dyDescent="0.2">
      <c r="D755" s="18"/>
    </row>
    <row r="756" spans="4:4" x14ac:dyDescent="0.2">
      <c r="D756" s="18"/>
    </row>
    <row r="757" spans="4:4" x14ac:dyDescent="0.2">
      <c r="D757" s="18"/>
    </row>
    <row r="758" spans="4:4" x14ac:dyDescent="0.2">
      <c r="D758" s="18"/>
    </row>
    <row r="759" spans="4:4" x14ac:dyDescent="0.2">
      <c r="D759" s="18"/>
    </row>
    <row r="760" spans="4:4" x14ac:dyDescent="0.2">
      <c r="D760" s="18"/>
    </row>
    <row r="761" spans="4:4" x14ac:dyDescent="0.2">
      <c r="D761" s="18"/>
    </row>
    <row r="762" spans="4:4" x14ac:dyDescent="0.2">
      <c r="D762" s="18"/>
    </row>
    <row r="763" spans="4:4" x14ac:dyDescent="0.2">
      <c r="D763" s="18"/>
    </row>
    <row r="764" spans="4:4" x14ac:dyDescent="0.2">
      <c r="D764" s="18"/>
    </row>
    <row r="765" spans="4:4" x14ac:dyDescent="0.2">
      <c r="D765" s="18"/>
    </row>
    <row r="766" spans="4:4" x14ac:dyDescent="0.2">
      <c r="D766" s="18"/>
    </row>
    <row r="767" spans="4:4" x14ac:dyDescent="0.2">
      <c r="D767" s="18"/>
    </row>
    <row r="768" spans="4:4" x14ac:dyDescent="0.2">
      <c r="D768" s="18"/>
    </row>
    <row r="769" spans="4:4" x14ac:dyDescent="0.2">
      <c r="D769" s="18"/>
    </row>
    <row r="770" spans="4:4" x14ac:dyDescent="0.2">
      <c r="D770" s="18"/>
    </row>
    <row r="771" spans="4:4" x14ac:dyDescent="0.2">
      <c r="D771" s="18"/>
    </row>
    <row r="772" spans="4:4" x14ac:dyDescent="0.2">
      <c r="D772" s="18"/>
    </row>
    <row r="773" spans="4:4" x14ac:dyDescent="0.2">
      <c r="D773" s="18"/>
    </row>
    <row r="774" spans="4:4" x14ac:dyDescent="0.2">
      <c r="D774" s="18"/>
    </row>
    <row r="775" spans="4:4" x14ac:dyDescent="0.2">
      <c r="D775" s="18"/>
    </row>
    <row r="776" spans="4:4" x14ac:dyDescent="0.2">
      <c r="D776" s="18"/>
    </row>
    <row r="777" spans="4:4" x14ac:dyDescent="0.2">
      <c r="D777" s="18"/>
    </row>
    <row r="778" spans="4:4" x14ac:dyDescent="0.2">
      <c r="D778" s="18"/>
    </row>
    <row r="779" spans="4:4" x14ac:dyDescent="0.2">
      <c r="D779" s="18"/>
    </row>
    <row r="780" spans="4:4" x14ac:dyDescent="0.2">
      <c r="D780" s="18"/>
    </row>
    <row r="781" spans="4:4" x14ac:dyDescent="0.2">
      <c r="D781" s="18"/>
    </row>
    <row r="782" spans="4:4" x14ac:dyDescent="0.2">
      <c r="D782" s="18"/>
    </row>
    <row r="783" spans="4:4" x14ac:dyDescent="0.2">
      <c r="D783" s="18"/>
    </row>
    <row r="784" spans="4:4" x14ac:dyDescent="0.2">
      <c r="D784" s="18"/>
    </row>
    <row r="785" spans="4:4" x14ac:dyDescent="0.2">
      <c r="D785" s="18"/>
    </row>
    <row r="786" spans="4:4" x14ac:dyDescent="0.2">
      <c r="D786" s="18"/>
    </row>
    <row r="787" spans="4:4" x14ac:dyDescent="0.2">
      <c r="D787" s="18"/>
    </row>
    <row r="788" spans="4:4" x14ac:dyDescent="0.2">
      <c r="D788" s="18"/>
    </row>
    <row r="789" spans="4:4" x14ac:dyDescent="0.2">
      <c r="D789" s="18"/>
    </row>
    <row r="790" spans="4:4" x14ac:dyDescent="0.2">
      <c r="D790" s="18"/>
    </row>
    <row r="791" spans="4:4" x14ac:dyDescent="0.2">
      <c r="D791" s="18"/>
    </row>
    <row r="792" spans="4:4" x14ac:dyDescent="0.2">
      <c r="D792" s="18"/>
    </row>
    <row r="793" spans="4:4" x14ac:dyDescent="0.2">
      <c r="D793" s="18"/>
    </row>
    <row r="794" spans="4:4" x14ac:dyDescent="0.2">
      <c r="D794" s="18"/>
    </row>
    <row r="795" spans="4:4" x14ac:dyDescent="0.2">
      <c r="D795" s="18"/>
    </row>
    <row r="796" spans="4:4" x14ac:dyDescent="0.2">
      <c r="D796" s="18"/>
    </row>
    <row r="797" spans="4:4" x14ac:dyDescent="0.2">
      <c r="D797" s="18"/>
    </row>
    <row r="798" spans="4:4" x14ac:dyDescent="0.2">
      <c r="D798" s="18"/>
    </row>
    <row r="799" spans="4:4" x14ac:dyDescent="0.2">
      <c r="D799" s="18"/>
    </row>
    <row r="800" spans="4:4" x14ac:dyDescent="0.2">
      <c r="D800" s="18"/>
    </row>
    <row r="801" spans="4:4" x14ac:dyDescent="0.2">
      <c r="D801" s="18"/>
    </row>
    <row r="802" spans="4:4" x14ac:dyDescent="0.2">
      <c r="D802" s="18"/>
    </row>
    <row r="803" spans="4:4" x14ac:dyDescent="0.2">
      <c r="D803" s="18"/>
    </row>
    <row r="804" spans="4:4" x14ac:dyDescent="0.2">
      <c r="D804" s="18"/>
    </row>
    <row r="805" spans="4:4" x14ac:dyDescent="0.2">
      <c r="D805" s="18"/>
    </row>
    <row r="806" spans="4:4" x14ac:dyDescent="0.2">
      <c r="D806" s="18"/>
    </row>
    <row r="807" spans="4:4" x14ac:dyDescent="0.2">
      <c r="D807" s="18"/>
    </row>
    <row r="808" spans="4:4" x14ac:dyDescent="0.2">
      <c r="D808" s="18"/>
    </row>
    <row r="809" spans="4:4" x14ac:dyDescent="0.2">
      <c r="D809" s="18"/>
    </row>
    <row r="810" spans="4:4" x14ac:dyDescent="0.2">
      <c r="D810" s="18"/>
    </row>
    <row r="811" spans="4:4" x14ac:dyDescent="0.2">
      <c r="D811" s="18"/>
    </row>
    <row r="812" spans="4:4" x14ac:dyDescent="0.2">
      <c r="D812" s="18"/>
    </row>
    <row r="813" spans="4:4" x14ac:dyDescent="0.2">
      <c r="D813" s="18"/>
    </row>
    <row r="814" spans="4:4" x14ac:dyDescent="0.2">
      <c r="D814" s="18"/>
    </row>
    <row r="815" spans="4:4" x14ac:dyDescent="0.2">
      <c r="D815" s="18"/>
    </row>
    <row r="816" spans="4:4" x14ac:dyDescent="0.2">
      <c r="D816" s="18"/>
    </row>
    <row r="817" spans="4:4" x14ac:dyDescent="0.2">
      <c r="D817" s="18"/>
    </row>
    <row r="818" spans="4:4" x14ac:dyDescent="0.2">
      <c r="D818" s="18"/>
    </row>
    <row r="819" spans="4:4" x14ac:dyDescent="0.2">
      <c r="D819" s="18"/>
    </row>
    <row r="820" spans="4:4" x14ac:dyDescent="0.2">
      <c r="D820" s="18"/>
    </row>
    <row r="821" spans="4:4" x14ac:dyDescent="0.2">
      <c r="D821" s="18"/>
    </row>
    <row r="822" spans="4:4" x14ac:dyDescent="0.2">
      <c r="D822" s="18"/>
    </row>
    <row r="823" spans="4:4" x14ac:dyDescent="0.2">
      <c r="D823" s="18"/>
    </row>
    <row r="824" spans="4:4" x14ac:dyDescent="0.2">
      <c r="D824" s="18"/>
    </row>
    <row r="825" spans="4:4" x14ac:dyDescent="0.2">
      <c r="D825" s="18"/>
    </row>
    <row r="826" spans="4:4" x14ac:dyDescent="0.2">
      <c r="D826" s="18"/>
    </row>
    <row r="827" spans="4:4" x14ac:dyDescent="0.2">
      <c r="D827" s="18"/>
    </row>
    <row r="828" spans="4:4" x14ac:dyDescent="0.2">
      <c r="D828" s="18"/>
    </row>
    <row r="829" spans="4:4" x14ac:dyDescent="0.2">
      <c r="D829" s="18"/>
    </row>
    <row r="830" spans="4:4" x14ac:dyDescent="0.2">
      <c r="D830" s="18"/>
    </row>
    <row r="831" spans="4:4" x14ac:dyDescent="0.2">
      <c r="D831" s="18"/>
    </row>
    <row r="832" spans="4:4" x14ac:dyDescent="0.2">
      <c r="D832" s="18"/>
    </row>
    <row r="833" spans="4:4" x14ac:dyDescent="0.2">
      <c r="D833" s="18"/>
    </row>
    <row r="834" spans="4:4" x14ac:dyDescent="0.2">
      <c r="D834" s="18"/>
    </row>
    <row r="835" spans="4:4" x14ac:dyDescent="0.2">
      <c r="D835" s="18"/>
    </row>
    <row r="836" spans="4:4" x14ac:dyDescent="0.2">
      <c r="D836" s="18"/>
    </row>
    <row r="837" spans="4:4" x14ac:dyDescent="0.2">
      <c r="D837" s="18"/>
    </row>
    <row r="838" spans="4:4" x14ac:dyDescent="0.2">
      <c r="D838" s="18"/>
    </row>
    <row r="839" spans="4:4" x14ac:dyDescent="0.2">
      <c r="D839" s="18"/>
    </row>
    <row r="840" spans="4:4" x14ac:dyDescent="0.2">
      <c r="D840" s="18"/>
    </row>
    <row r="841" spans="4:4" x14ac:dyDescent="0.2">
      <c r="D841" s="18"/>
    </row>
    <row r="842" spans="4:4" x14ac:dyDescent="0.2">
      <c r="D842" s="18"/>
    </row>
    <row r="843" spans="4:4" x14ac:dyDescent="0.2">
      <c r="D843" s="18"/>
    </row>
    <row r="844" spans="4:4" x14ac:dyDescent="0.2">
      <c r="D844" s="18"/>
    </row>
    <row r="845" spans="4:4" x14ac:dyDescent="0.2">
      <c r="D845" s="18"/>
    </row>
    <row r="846" spans="4:4" x14ac:dyDescent="0.2">
      <c r="D846" s="18"/>
    </row>
    <row r="847" spans="4:4" x14ac:dyDescent="0.2">
      <c r="D847" s="18"/>
    </row>
    <row r="848" spans="4:4" x14ac:dyDescent="0.2">
      <c r="D848" s="18"/>
    </row>
    <row r="849" spans="4:4" x14ac:dyDescent="0.2">
      <c r="D849" s="18"/>
    </row>
    <row r="850" spans="4:4" x14ac:dyDescent="0.2">
      <c r="D850" s="18"/>
    </row>
    <row r="851" spans="4:4" x14ac:dyDescent="0.2">
      <c r="D851" s="18"/>
    </row>
    <row r="852" spans="4:4" x14ac:dyDescent="0.2">
      <c r="D852" s="18"/>
    </row>
    <row r="853" spans="4:4" x14ac:dyDescent="0.2">
      <c r="D853" s="18"/>
    </row>
    <row r="854" spans="4:4" x14ac:dyDescent="0.2">
      <c r="D854" s="18"/>
    </row>
    <row r="855" spans="4:4" x14ac:dyDescent="0.2">
      <c r="D855" s="18"/>
    </row>
    <row r="856" spans="4:4" x14ac:dyDescent="0.2">
      <c r="D856" s="18"/>
    </row>
    <row r="857" spans="4:4" x14ac:dyDescent="0.2">
      <c r="D857" s="18"/>
    </row>
    <row r="858" spans="4:4" x14ac:dyDescent="0.2">
      <c r="D858" s="18"/>
    </row>
    <row r="859" spans="4:4" x14ac:dyDescent="0.2">
      <c r="D859" s="18"/>
    </row>
    <row r="860" spans="4:4" x14ac:dyDescent="0.2">
      <c r="D860" s="18"/>
    </row>
    <row r="861" spans="4:4" x14ac:dyDescent="0.2">
      <c r="D861" s="18"/>
    </row>
    <row r="862" spans="4:4" x14ac:dyDescent="0.2">
      <c r="D862" s="18"/>
    </row>
    <row r="863" spans="4:4" x14ac:dyDescent="0.2">
      <c r="D863" s="18"/>
    </row>
    <row r="864" spans="4:4" x14ac:dyDescent="0.2">
      <c r="D864" s="18"/>
    </row>
    <row r="865" spans="4:4" x14ac:dyDescent="0.2">
      <c r="D865" s="18"/>
    </row>
    <row r="866" spans="4:4" x14ac:dyDescent="0.2">
      <c r="D866" s="18"/>
    </row>
    <row r="867" spans="4:4" x14ac:dyDescent="0.2">
      <c r="D867" s="18"/>
    </row>
    <row r="868" spans="4:4" x14ac:dyDescent="0.2">
      <c r="D868" s="18"/>
    </row>
    <row r="869" spans="4:4" x14ac:dyDescent="0.2">
      <c r="D869" s="18"/>
    </row>
    <row r="870" spans="4:4" x14ac:dyDescent="0.2">
      <c r="D870" s="18"/>
    </row>
    <row r="871" spans="4:4" x14ac:dyDescent="0.2">
      <c r="D871" s="18"/>
    </row>
    <row r="872" spans="4:4" x14ac:dyDescent="0.2">
      <c r="D872" s="18"/>
    </row>
    <row r="873" spans="4:4" x14ac:dyDescent="0.2">
      <c r="D873" s="18"/>
    </row>
    <row r="874" spans="4:4" x14ac:dyDescent="0.2">
      <c r="D874" s="18"/>
    </row>
    <row r="875" spans="4:4" x14ac:dyDescent="0.2">
      <c r="D875" s="18"/>
    </row>
    <row r="876" spans="4:4" x14ac:dyDescent="0.2">
      <c r="D876" s="18"/>
    </row>
    <row r="877" spans="4:4" x14ac:dyDescent="0.2">
      <c r="D877" s="18"/>
    </row>
    <row r="878" spans="4:4" x14ac:dyDescent="0.2">
      <c r="D878" s="18"/>
    </row>
    <row r="879" spans="4:4" x14ac:dyDescent="0.2">
      <c r="D879" s="18"/>
    </row>
    <row r="880" spans="4:4" x14ac:dyDescent="0.2">
      <c r="D880" s="18"/>
    </row>
    <row r="881" spans="4:4" x14ac:dyDescent="0.2">
      <c r="D881" s="18"/>
    </row>
    <row r="882" spans="4:4" x14ac:dyDescent="0.2">
      <c r="D882" s="18"/>
    </row>
    <row r="883" spans="4:4" x14ac:dyDescent="0.2">
      <c r="D883" s="18"/>
    </row>
    <row r="884" spans="4:4" x14ac:dyDescent="0.2">
      <c r="D884" s="18"/>
    </row>
    <row r="885" spans="4:4" x14ac:dyDescent="0.2">
      <c r="D885" s="18"/>
    </row>
    <row r="886" spans="4:4" x14ac:dyDescent="0.2">
      <c r="D886" s="18"/>
    </row>
    <row r="887" spans="4:4" x14ac:dyDescent="0.2">
      <c r="D887" s="18"/>
    </row>
    <row r="888" spans="4:4" x14ac:dyDescent="0.2">
      <c r="D888" s="18"/>
    </row>
    <row r="889" spans="4:4" x14ac:dyDescent="0.2">
      <c r="D889" s="18"/>
    </row>
    <row r="890" spans="4:4" x14ac:dyDescent="0.2">
      <c r="D890" s="18"/>
    </row>
    <row r="891" spans="4:4" x14ac:dyDescent="0.2">
      <c r="D891" s="18"/>
    </row>
    <row r="892" spans="4:4" x14ac:dyDescent="0.2">
      <c r="D892" s="18"/>
    </row>
    <row r="893" spans="4:4" x14ac:dyDescent="0.2">
      <c r="D893" s="18"/>
    </row>
    <row r="894" spans="4:4" x14ac:dyDescent="0.2">
      <c r="D894" s="18"/>
    </row>
    <row r="895" spans="4:4" x14ac:dyDescent="0.2">
      <c r="D895" s="18"/>
    </row>
    <row r="896" spans="4:4" x14ac:dyDescent="0.2">
      <c r="D896" s="18"/>
    </row>
    <row r="897" spans="4:4" x14ac:dyDescent="0.2">
      <c r="D897" s="18"/>
    </row>
    <row r="898" spans="4:4" x14ac:dyDescent="0.2">
      <c r="D898" s="18"/>
    </row>
    <row r="899" spans="4:4" x14ac:dyDescent="0.2">
      <c r="D899" s="18"/>
    </row>
    <row r="900" spans="4:4" x14ac:dyDescent="0.2">
      <c r="D900" s="18"/>
    </row>
    <row r="901" spans="4:4" x14ac:dyDescent="0.2">
      <c r="D901" s="18"/>
    </row>
    <row r="902" spans="4:4" x14ac:dyDescent="0.2">
      <c r="D902" s="18"/>
    </row>
    <row r="903" spans="4:4" x14ac:dyDescent="0.2">
      <c r="D903" s="18"/>
    </row>
    <row r="904" spans="4:4" x14ac:dyDescent="0.2">
      <c r="D904" s="18"/>
    </row>
    <row r="905" spans="4:4" x14ac:dyDescent="0.2">
      <c r="D905" s="18"/>
    </row>
    <row r="906" spans="4:4" x14ac:dyDescent="0.2">
      <c r="D906" s="18"/>
    </row>
    <row r="907" spans="4:4" x14ac:dyDescent="0.2">
      <c r="D907" s="18"/>
    </row>
    <row r="908" spans="4:4" x14ac:dyDescent="0.2">
      <c r="D908" s="18"/>
    </row>
    <row r="909" spans="4:4" x14ac:dyDescent="0.2">
      <c r="D909" s="18"/>
    </row>
    <row r="910" spans="4:4" x14ac:dyDescent="0.2">
      <c r="D910" s="18"/>
    </row>
    <row r="911" spans="4:4" x14ac:dyDescent="0.2">
      <c r="D911" s="18"/>
    </row>
    <row r="912" spans="4:4" x14ac:dyDescent="0.2">
      <c r="D912" s="18"/>
    </row>
    <row r="913" spans="4:4" x14ac:dyDescent="0.2">
      <c r="D913" s="18"/>
    </row>
    <row r="914" spans="4:4" x14ac:dyDescent="0.2">
      <c r="D914" s="18"/>
    </row>
    <row r="915" spans="4:4" x14ac:dyDescent="0.2">
      <c r="D915" s="18"/>
    </row>
    <row r="916" spans="4:4" x14ac:dyDescent="0.2">
      <c r="D916" s="18"/>
    </row>
    <row r="917" spans="4:4" x14ac:dyDescent="0.2">
      <c r="D917" s="18"/>
    </row>
    <row r="918" spans="4:4" x14ac:dyDescent="0.2">
      <c r="D918" s="18"/>
    </row>
    <row r="919" spans="4:4" x14ac:dyDescent="0.2">
      <c r="D919" s="18"/>
    </row>
    <row r="920" spans="4:4" x14ac:dyDescent="0.2">
      <c r="D920" s="18"/>
    </row>
    <row r="921" spans="4:4" x14ac:dyDescent="0.2">
      <c r="D921" s="18"/>
    </row>
    <row r="922" spans="4:4" x14ac:dyDescent="0.2">
      <c r="D922" s="18"/>
    </row>
    <row r="923" spans="4:4" x14ac:dyDescent="0.2">
      <c r="D923" s="18"/>
    </row>
    <row r="924" spans="4:4" x14ac:dyDescent="0.2">
      <c r="D924" s="18"/>
    </row>
    <row r="925" spans="4:4" x14ac:dyDescent="0.2">
      <c r="D925" s="18"/>
    </row>
    <row r="926" spans="4:4" x14ac:dyDescent="0.2">
      <c r="D926" s="18"/>
    </row>
    <row r="927" spans="4:4" x14ac:dyDescent="0.2">
      <c r="D927" s="18"/>
    </row>
    <row r="928" spans="4:4" x14ac:dyDescent="0.2">
      <c r="D928" s="18"/>
    </row>
    <row r="929" spans="4:4" x14ac:dyDescent="0.2">
      <c r="D929" s="18"/>
    </row>
    <row r="930" spans="4:4" x14ac:dyDescent="0.2">
      <c r="D930" s="18"/>
    </row>
    <row r="931" spans="4:4" x14ac:dyDescent="0.2">
      <c r="D931" s="18"/>
    </row>
    <row r="932" spans="4:4" x14ac:dyDescent="0.2">
      <c r="D932" s="18"/>
    </row>
    <row r="933" spans="4:4" x14ac:dyDescent="0.2">
      <c r="D933" s="18"/>
    </row>
    <row r="934" spans="4:4" x14ac:dyDescent="0.2">
      <c r="D934" s="18"/>
    </row>
    <row r="935" spans="4:4" x14ac:dyDescent="0.2">
      <c r="D935" s="18"/>
    </row>
    <row r="936" spans="4:4" x14ac:dyDescent="0.2">
      <c r="D936" s="18"/>
    </row>
    <row r="937" spans="4:4" x14ac:dyDescent="0.2">
      <c r="D937" s="18"/>
    </row>
    <row r="938" spans="4:4" x14ac:dyDescent="0.2">
      <c r="D938" s="18"/>
    </row>
    <row r="939" spans="4:4" x14ac:dyDescent="0.2">
      <c r="D939" s="18"/>
    </row>
    <row r="940" spans="4:4" x14ac:dyDescent="0.2">
      <c r="D940" s="18"/>
    </row>
    <row r="941" spans="4:4" x14ac:dyDescent="0.2">
      <c r="D941" s="18"/>
    </row>
    <row r="942" spans="4:4" x14ac:dyDescent="0.2">
      <c r="D942" s="18"/>
    </row>
    <row r="943" spans="4:4" x14ac:dyDescent="0.2">
      <c r="D943" s="18"/>
    </row>
    <row r="944" spans="4:4" x14ac:dyDescent="0.2">
      <c r="D944" s="18"/>
    </row>
    <row r="945" spans="4:4" x14ac:dyDescent="0.2">
      <c r="D945" s="18"/>
    </row>
    <row r="946" spans="4:4" x14ac:dyDescent="0.2">
      <c r="D946" s="18"/>
    </row>
    <row r="947" spans="4:4" x14ac:dyDescent="0.2">
      <c r="D947" s="18"/>
    </row>
    <row r="948" spans="4:4" x14ac:dyDescent="0.2">
      <c r="D948" s="18"/>
    </row>
    <row r="949" spans="4:4" x14ac:dyDescent="0.2">
      <c r="D949" s="18"/>
    </row>
    <row r="950" spans="4:4" x14ac:dyDescent="0.2">
      <c r="D950" s="18"/>
    </row>
    <row r="951" spans="4:4" x14ac:dyDescent="0.2">
      <c r="D951" s="18"/>
    </row>
    <row r="952" spans="4:4" x14ac:dyDescent="0.2">
      <c r="D952" s="18"/>
    </row>
    <row r="953" spans="4:4" x14ac:dyDescent="0.2">
      <c r="D953" s="18"/>
    </row>
    <row r="954" spans="4:4" x14ac:dyDescent="0.2">
      <c r="D954" s="18"/>
    </row>
    <row r="955" spans="4:4" x14ac:dyDescent="0.2">
      <c r="D955" s="18"/>
    </row>
    <row r="956" spans="4:4" x14ac:dyDescent="0.2">
      <c r="D956" s="18"/>
    </row>
    <row r="957" spans="4:4" x14ac:dyDescent="0.2">
      <c r="D957" s="18"/>
    </row>
    <row r="958" spans="4:4" x14ac:dyDescent="0.2">
      <c r="D958" s="18"/>
    </row>
    <row r="959" spans="4:4" x14ac:dyDescent="0.2">
      <c r="D959" s="18"/>
    </row>
    <row r="960" spans="4:4" x14ac:dyDescent="0.2">
      <c r="D960" s="18"/>
    </row>
    <row r="961" spans="4:4" x14ac:dyDescent="0.2">
      <c r="D961" s="18"/>
    </row>
    <row r="962" spans="4:4" x14ac:dyDescent="0.2">
      <c r="D962" s="18"/>
    </row>
    <row r="963" spans="4:4" x14ac:dyDescent="0.2">
      <c r="D963" s="18"/>
    </row>
    <row r="964" spans="4:4" x14ac:dyDescent="0.2">
      <c r="D964" s="18"/>
    </row>
    <row r="965" spans="4:4" x14ac:dyDescent="0.2">
      <c r="D965" s="18"/>
    </row>
    <row r="966" spans="4:4" x14ac:dyDescent="0.2">
      <c r="D966" s="18"/>
    </row>
    <row r="967" spans="4:4" x14ac:dyDescent="0.2">
      <c r="D967" s="18"/>
    </row>
    <row r="968" spans="4:4" x14ac:dyDescent="0.2">
      <c r="D968" s="18"/>
    </row>
    <row r="969" spans="4:4" x14ac:dyDescent="0.2">
      <c r="D969" s="18"/>
    </row>
    <row r="970" spans="4:4" x14ac:dyDescent="0.2">
      <c r="D970" s="18"/>
    </row>
    <row r="971" spans="4:4" x14ac:dyDescent="0.2">
      <c r="D971" s="18"/>
    </row>
    <row r="972" spans="4:4" x14ac:dyDescent="0.2">
      <c r="D972" s="18"/>
    </row>
    <row r="973" spans="4:4" x14ac:dyDescent="0.2">
      <c r="D973" s="18"/>
    </row>
    <row r="974" spans="4:4" x14ac:dyDescent="0.2">
      <c r="D974" s="18"/>
    </row>
    <row r="975" spans="4:4" x14ac:dyDescent="0.2">
      <c r="D975" s="18"/>
    </row>
    <row r="976" spans="4:4" x14ac:dyDescent="0.2">
      <c r="D976" s="18"/>
    </row>
    <row r="977" spans="4:4" x14ac:dyDescent="0.2">
      <c r="D977" s="18"/>
    </row>
    <row r="978" spans="4:4" x14ac:dyDescent="0.2">
      <c r="D978" s="18"/>
    </row>
    <row r="979" spans="4:4" x14ac:dyDescent="0.2">
      <c r="D979" s="18"/>
    </row>
    <row r="980" spans="4:4" x14ac:dyDescent="0.2">
      <c r="D980" s="18"/>
    </row>
    <row r="981" spans="4:4" x14ac:dyDescent="0.2">
      <c r="D981" s="18"/>
    </row>
    <row r="982" spans="4:4" x14ac:dyDescent="0.2">
      <c r="D982" s="18"/>
    </row>
    <row r="983" spans="4:4" x14ac:dyDescent="0.2">
      <c r="D983" s="18"/>
    </row>
    <row r="984" spans="4:4" x14ac:dyDescent="0.2">
      <c r="D984" s="18"/>
    </row>
    <row r="985" spans="4:4" x14ac:dyDescent="0.2">
      <c r="D985" s="18"/>
    </row>
    <row r="986" spans="4:4" x14ac:dyDescent="0.2">
      <c r="D986" s="18"/>
    </row>
    <row r="987" spans="4:4" x14ac:dyDescent="0.2">
      <c r="D987" s="18"/>
    </row>
    <row r="988" spans="4:4" x14ac:dyDescent="0.2">
      <c r="D988" s="18"/>
    </row>
    <row r="989" spans="4:4" x14ac:dyDescent="0.2">
      <c r="D989" s="18"/>
    </row>
    <row r="990" spans="4:4" x14ac:dyDescent="0.2">
      <c r="D990" s="18"/>
    </row>
    <row r="991" spans="4:4" x14ac:dyDescent="0.2">
      <c r="D991" s="18"/>
    </row>
    <row r="992" spans="4:4" x14ac:dyDescent="0.2">
      <c r="D992" s="18"/>
    </row>
    <row r="993" spans="4:4" x14ac:dyDescent="0.2">
      <c r="D993" s="18"/>
    </row>
    <row r="994" spans="4:4" x14ac:dyDescent="0.2">
      <c r="D994" s="18"/>
    </row>
    <row r="995" spans="4:4" x14ac:dyDescent="0.2">
      <c r="D995" s="18"/>
    </row>
    <row r="996" spans="4:4" x14ac:dyDescent="0.2">
      <c r="D996" s="18"/>
    </row>
    <row r="997" spans="4:4" x14ac:dyDescent="0.2">
      <c r="D997" s="18"/>
    </row>
    <row r="998" spans="4:4" x14ac:dyDescent="0.2">
      <c r="D998" s="18"/>
    </row>
    <row r="999" spans="4:4" x14ac:dyDescent="0.2">
      <c r="D999" s="18"/>
    </row>
    <row r="1000" spans="4:4" x14ac:dyDescent="0.2">
      <c r="D1000" s="18"/>
    </row>
    <row r="1001" spans="4:4" x14ac:dyDescent="0.2">
      <c r="D1001" s="18"/>
    </row>
    <row r="1002" spans="4:4" x14ac:dyDescent="0.2">
      <c r="D1002" s="18"/>
    </row>
    <row r="1003" spans="4:4" x14ac:dyDescent="0.2">
      <c r="D1003" s="18"/>
    </row>
    <row r="1004" spans="4:4" x14ac:dyDescent="0.2">
      <c r="D1004" s="18"/>
    </row>
    <row r="1005" spans="4:4" x14ac:dyDescent="0.2">
      <c r="D1005" s="18"/>
    </row>
    <row r="1006" spans="4:4" x14ac:dyDescent="0.2">
      <c r="D1006" s="18"/>
    </row>
    <row r="1007" spans="4:4" x14ac:dyDescent="0.2">
      <c r="D1007" s="18"/>
    </row>
    <row r="1008" spans="4:4" x14ac:dyDescent="0.2">
      <c r="D1008" s="18"/>
    </row>
    <row r="1009" spans="4:4" x14ac:dyDescent="0.2">
      <c r="D1009" s="18"/>
    </row>
    <row r="1010" spans="4:4" x14ac:dyDescent="0.2">
      <c r="D1010" s="18"/>
    </row>
    <row r="1011" spans="4:4" x14ac:dyDescent="0.2">
      <c r="D1011" s="18"/>
    </row>
    <row r="1012" spans="4:4" x14ac:dyDescent="0.2">
      <c r="D1012" s="18"/>
    </row>
    <row r="1013" spans="4:4" x14ac:dyDescent="0.2">
      <c r="D1013" s="18"/>
    </row>
    <row r="1014" spans="4:4" x14ac:dyDescent="0.2">
      <c r="D1014" s="18"/>
    </row>
    <row r="1015" spans="4:4" x14ac:dyDescent="0.2">
      <c r="D1015" s="18"/>
    </row>
    <row r="1016" spans="4:4" x14ac:dyDescent="0.2">
      <c r="D1016" s="18"/>
    </row>
    <row r="1017" spans="4:4" x14ac:dyDescent="0.2">
      <c r="D1017" s="18"/>
    </row>
    <row r="1018" spans="4:4" x14ac:dyDescent="0.2">
      <c r="D1018" s="18"/>
    </row>
    <row r="1019" spans="4:4" x14ac:dyDescent="0.2">
      <c r="D1019" s="18"/>
    </row>
    <row r="1020" spans="4:4" x14ac:dyDescent="0.2">
      <c r="D1020" s="18"/>
    </row>
    <row r="1021" spans="4:4" x14ac:dyDescent="0.2">
      <c r="D1021" s="18"/>
    </row>
    <row r="1022" spans="4:4" x14ac:dyDescent="0.2">
      <c r="D1022" s="18"/>
    </row>
    <row r="1023" spans="4:4" x14ac:dyDescent="0.2">
      <c r="D1023" s="18"/>
    </row>
    <row r="1024" spans="4:4" x14ac:dyDescent="0.2">
      <c r="D1024" s="18"/>
    </row>
    <row r="1025" spans="4:4" x14ac:dyDescent="0.2">
      <c r="D1025" s="18"/>
    </row>
    <row r="1026" spans="4:4" x14ac:dyDescent="0.2">
      <c r="D1026" s="18"/>
    </row>
    <row r="1027" spans="4:4" x14ac:dyDescent="0.2">
      <c r="D1027" s="18"/>
    </row>
    <row r="1028" spans="4:4" x14ac:dyDescent="0.2">
      <c r="D1028" s="18"/>
    </row>
    <row r="1029" spans="4:4" x14ac:dyDescent="0.2">
      <c r="D1029" s="18"/>
    </row>
    <row r="1030" spans="4:4" x14ac:dyDescent="0.2">
      <c r="D1030" s="18"/>
    </row>
    <row r="1031" spans="4:4" x14ac:dyDescent="0.2">
      <c r="D1031" s="18"/>
    </row>
    <row r="1032" spans="4:4" x14ac:dyDescent="0.2">
      <c r="D1032" s="18"/>
    </row>
    <row r="1033" spans="4:4" x14ac:dyDescent="0.2">
      <c r="D1033" s="18"/>
    </row>
    <row r="1034" spans="4:4" x14ac:dyDescent="0.2">
      <c r="D1034" s="18"/>
    </row>
    <row r="1035" spans="4:4" x14ac:dyDescent="0.2">
      <c r="D1035" s="18"/>
    </row>
    <row r="1036" spans="4:4" x14ac:dyDescent="0.2">
      <c r="D1036" s="18"/>
    </row>
    <row r="1037" spans="4:4" x14ac:dyDescent="0.2">
      <c r="D1037" s="18"/>
    </row>
    <row r="1038" spans="4:4" x14ac:dyDescent="0.2">
      <c r="D1038" s="18"/>
    </row>
    <row r="1039" spans="4:4" x14ac:dyDescent="0.2">
      <c r="D1039" s="18"/>
    </row>
    <row r="1040" spans="4:4" x14ac:dyDescent="0.2">
      <c r="D1040" s="18"/>
    </row>
    <row r="1041" spans="4:4" x14ac:dyDescent="0.2">
      <c r="D1041" s="18"/>
    </row>
    <row r="1042" spans="4:4" x14ac:dyDescent="0.2">
      <c r="D1042" s="18"/>
    </row>
    <row r="1043" spans="4:4" x14ac:dyDescent="0.2">
      <c r="D1043" s="18"/>
    </row>
    <row r="1044" spans="4:4" x14ac:dyDescent="0.2">
      <c r="D1044" s="18"/>
    </row>
    <row r="1045" spans="4:4" x14ac:dyDescent="0.2">
      <c r="D1045" s="18"/>
    </row>
    <row r="1046" spans="4:4" x14ac:dyDescent="0.2">
      <c r="D1046" s="18"/>
    </row>
    <row r="1047" spans="4:4" x14ac:dyDescent="0.2">
      <c r="D1047" s="18"/>
    </row>
    <row r="1048" spans="4:4" x14ac:dyDescent="0.2">
      <c r="D1048" s="18"/>
    </row>
    <row r="1049" spans="4:4" x14ac:dyDescent="0.2">
      <c r="D1049" s="18"/>
    </row>
    <row r="1050" spans="4:4" x14ac:dyDescent="0.2">
      <c r="D1050" s="18"/>
    </row>
    <row r="1051" spans="4:4" x14ac:dyDescent="0.2">
      <c r="D1051" s="18"/>
    </row>
    <row r="1052" spans="4:4" x14ac:dyDescent="0.2">
      <c r="D1052" s="18"/>
    </row>
    <row r="1053" spans="4:4" x14ac:dyDescent="0.2">
      <c r="D1053" s="18"/>
    </row>
    <row r="1054" spans="4:4" x14ac:dyDescent="0.2">
      <c r="D1054" s="18"/>
    </row>
    <row r="1055" spans="4:4" x14ac:dyDescent="0.2">
      <c r="D1055" s="18"/>
    </row>
    <row r="1056" spans="4:4" x14ac:dyDescent="0.2">
      <c r="D1056" s="18"/>
    </row>
    <row r="1057" spans="4:4" x14ac:dyDescent="0.2">
      <c r="D1057" s="18"/>
    </row>
    <row r="1058" spans="4:4" x14ac:dyDescent="0.2">
      <c r="D1058" s="18"/>
    </row>
    <row r="1059" spans="4:4" x14ac:dyDescent="0.2">
      <c r="D1059" s="18"/>
    </row>
    <row r="1060" spans="4:4" x14ac:dyDescent="0.2">
      <c r="D1060" s="18"/>
    </row>
    <row r="1061" spans="4:4" x14ac:dyDescent="0.2">
      <c r="D1061" s="18"/>
    </row>
    <row r="1062" spans="4:4" x14ac:dyDescent="0.2">
      <c r="D1062" s="18"/>
    </row>
    <row r="1063" spans="4:4" x14ac:dyDescent="0.2">
      <c r="D1063" s="18"/>
    </row>
    <row r="1064" spans="4:4" x14ac:dyDescent="0.2">
      <c r="D1064" s="18"/>
    </row>
    <row r="1065" spans="4:4" x14ac:dyDescent="0.2">
      <c r="D1065" s="18"/>
    </row>
    <row r="1066" spans="4:4" x14ac:dyDescent="0.2">
      <c r="D1066" s="18"/>
    </row>
    <row r="1067" spans="4:4" x14ac:dyDescent="0.2">
      <c r="D1067" s="18"/>
    </row>
    <row r="1068" spans="4:4" x14ac:dyDescent="0.2">
      <c r="D1068" s="18"/>
    </row>
    <row r="1069" spans="4:4" x14ac:dyDescent="0.2">
      <c r="D1069" s="18"/>
    </row>
    <row r="1070" spans="4:4" x14ac:dyDescent="0.2">
      <c r="D1070" s="18"/>
    </row>
    <row r="1071" spans="4:4" x14ac:dyDescent="0.2">
      <c r="D1071" s="18"/>
    </row>
    <row r="1072" spans="4:4" x14ac:dyDescent="0.2">
      <c r="D1072" s="18"/>
    </row>
    <row r="1073" spans="4:4" x14ac:dyDescent="0.2">
      <c r="D1073" s="18"/>
    </row>
    <row r="1074" spans="4:4" x14ac:dyDescent="0.2">
      <c r="D1074" s="18"/>
    </row>
    <row r="1075" spans="4:4" x14ac:dyDescent="0.2">
      <c r="D1075" s="18"/>
    </row>
    <row r="1076" spans="4:4" x14ac:dyDescent="0.2">
      <c r="D1076" s="18"/>
    </row>
    <row r="1077" spans="4:4" x14ac:dyDescent="0.2">
      <c r="D1077" s="18"/>
    </row>
    <row r="1078" spans="4:4" x14ac:dyDescent="0.2">
      <c r="D1078" s="18"/>
    </row>
    <row r="1079" spans="4:4" x14ac:dyDescent="0.2">
      <c r="D1079" s="18"/>
    </row>
    <row r="1080" spans="4:4" x14ac:dyDescent="0.2">
      <c r="D1080" s="18"/>
    </row>
    <row r="1081" spans="4:4" x14ac:dyDescent="0.2">
      <c r="D1081" s="18"/>
    </row>
    <row r="1082" spans="4:4" x14ac:dyDescent="0.2">
      <c r="D1082" s="18"/>
    </row>
    <row r="1083" spans="4:4" x14ac:dyDescent="0.2">
      <c r="D1083" s="18"/>
    </row>
    <row r="1084" spans="4:4" x14ac:dyDescent="0.2">
      <c r="D1084" s="18"/>
    </row>
    <row r="1085" spans="4:4" x14ac:dyDescent="0.2">
      <c r="D1085" s="18"/>
    </row>
    <row r="1086" spans="4:4" x14ac:dyDescent="0.2">
      <c r="D1086" s="18"/>
    </row>
    <row r="1087" spans="4:4" x14ac:dyDescent="0.2">
      <c r="D1087" s="18"/>
    </row>
    <row r="1088" spans="4:4" x14ac:dyDescent="0.2">
      <c r="D1088" s="18"/>
    </row>
    <row r="1089" spans="4:4" x14ac:dyDescent="0.2">
      <c r="D1089" s="18"/>
    </row>
    <row r="1090" spans="4:4" x14ac:dyDescent="0.2">
      <c r="D1090" s="18"/>
    </row>
    <row r="1091" spans="4:4" x14ac:dyDescent="0.2">
      <c r="D1091" s="18"/>
    </row>
    <row r="1092" spans="4:4" x14ac:dyDescent="0.2">
      <c r="D1092" s="18"/>
    </row>
    <row r="1093" spans="4:4" x14ac:dyDescent="0.2">
      <c r="D1093" s="18"/>
    </row>
    <row r="1094" spans="4:4" x14ac:dyDescent="0.2">
      <c r="D1094" s="18"/>
    </row>
    <row r="1095" spans="4:4" x14ac:dyDescent="0.2">
      <c r="D1095" s="18"/>
    </row>
    <row r="1096" spans="4:4" x14ac:dyDescent="0.2">
      <c r="D1096" s="18"/>
    </row>
    <row r="1097" spans="4:4" x14ac:dyDescent="0.2">
      <c r="D1097" s="18"/>
    </row>
    <row r="1098" spans="4:4" x14ac:dyDescent="0.2">
      <c r="D1098" s="18"/>
    </row>
    <row r="1099" spans="4:4" x14ac:dyDescent="0.2">
      <c r="D1099" s="18"/>
    </row>
    <row r="1100" spans="4:4" x14ac:dyDescent="0.2">
      <c r="D1100" s="18"/>
    </row>
    <row r="1101" spans="4:4" x14ac:dyDescent="0.2">
      <c r="D1101" s="18"/>
    </row>
    <row r="1102" spans="4:4" x14ac:dyDescent="0.2">
      <c r="D1102" s="18"/>
    </row>
    <row r="1103" spans="4:4" x14ac:dyDescent="0.2">
      <c r="D1103" s="18"/>
    </row>
    <row r="1104" spans="4:4" x14ac:dyDescent="0.2">
      <c r="D1104" s="18"/>
    </row>
    <row r="1105" spans="4:4" x14ac:dyDescent="0.2">
      <c r="D1105" s="18"/>
    </row>
    <row r="1106" spans="4:4" x14ac:dyDescent="0.2">
      <c r="D1106" s="18"/>
    </row>
    <row r="1107" spans="4:4" x14ac:dyDescent="0.2">
      <c r="D1107" s="18"/>
    </row>
    <row r="1108" spans="4:4" x14ac:dyDescent="0.2">
      <c r="D1108" s="18"/>
    </row>
    <row r="1109" spans="4:4" x14ac:dyDescent="0.2">
      <c r="D1109" s="18"/>
    </row>
    <row r="1110" spans="4:4" x14ac:dyDescent="0.2">
      <c r="D1110" s="18"/>
    </row>
    <row r="1111" spans="4:4" x14ac:dyDescent="0.2">
      <c r="D1111" s="18"/>
    </row>
    <row r="1112" spans="4:4" x14ac:dyDescent="0.2">
      <c r="D1112" s="18"/>
    </row>
    <row r="1113" spans="4:4" x14ac:dyDescent="0.2">
      <c r="D1113" s="18"/>
    </row>
    <row r="1114" spans="4:4" x14ac:dyDescent="0.2">
      <c r="D1114" s="18"/>
    </row>
    <row r="1115" spans="4:4" x14ac:dyDescent="0.2">
      <c r="D1115" s="18"/>
    </row>
    <row r="1116" spans="4:4" x14ac:dyDescent="0.2">
      <c r="D1116" s="18"/>
    </row>
    <row r="1117" spans="4:4" x14ac:dyDescent="0.2">
      <c r="D1117" s="18"/>
    </row>
    <row r="1118" spans="4:4" x14ac:dyDescent="0.2">
      <c r="D1118" s="18"/>
    </row>
    <row r="1119" spans="4:4" x14ac:dyDescent="0.2">
      <c r="D1119" s="18"/>
    </row>
    <row r="1120" spans="4:4" x14ac:dyDescent="0.2">
      <c r="D1120" s="18"/>
    </row>
    <row r="1121" spans="4:4" x14ac:dyDescent="0.2">
      <c r="D1121" s="18"/>
    </row>
    <row r="1122" spans="4:4" x14ac:dyDescent="0.2">
      <c r="D1122" s="18"/>
    </row>
    <row r="1123" spans="4:4" x14ac:dyDescent="0.2">
      <c r="D1123" s="18"/>
    </row>
    <row r="1124" spans="4:4" x14ac:dyDescent="0.2">
      <c r="D1124" s="18"/>
    </row>
    <row r="1125" spans="4:4" x14ac:dyDescent="0.2">
      <c r="D1125" s="18"/>
    </row>
    <row r="1126" spans="4:4" x14ac:dyDescent="0.2">
      <c r="D1126" s="18"/>
    </row>
    <row r="1127" spans="4:4" x14ac:dyDescent="0.2">
      <c r="D1127" s="18"/>
    </row>
    <row r="1128" spans="4:4" x14ac:dyDescent="0.2">
      <c r="D1128" s="18"/>
    </row>
    <row r="1129" spans="4:4" x14ac:dyDescent="0.2">
      <c r="D1129" s="18"/>
    </row>
    <row r="1130" spans="4:4" x14ac:dyDescent="0.2">
      <c r="D1130" s="18"/>
    </row>
    <row r="1131" spans="4:4" x14ac:dyDescent="0.2">
      <c r="D1131" s="18"/>
    </row>
    <row r="1132" spans="4:4" x14ac:dyDescent="0.2">
      <c r="D1132" s="18"/>
    </row>
    <row r="1133" spans="4:4" x14ac:dyDescent="0.2">
      <c r="D1133" s="18"/>
    </row>
    <row r="1134" spans="4:4" x14ac:dyDescent="0.2">
      <c r="D1134" s="18"/>
    </row>
    <row r="1135" spans="4:4" x14ac:dyDescent="0.2">
      <c r="D1135" s="18"/>
    </row>
    <row r="1136" spans="4:4" x14ac:dyDescent="0.2">
      <c r="D1136" s="18"/>
    </row>
    <row r="1137" spans="4:4" x14ac:dyDescent="0.2">
      <c r="D1137" s="18"/>
    </row>
    <row r="1138" spans="4:4" x14ac:dyDescent="0.2">
      <c r="D1138" s="18"/>
    </row>
    <row r="1139" spans="4:4" x14ac:dyDescent="0.2">
      <c r="D1139" s="18"/>
    </row>
    <row r="1140" spans="4:4" x14ac:dyDescent="0.2">
      <c r="D1140" s="18"/>
    </row>
    <row r="1141" spans="4:4" x14ac:dyDescent="0.2">
      <c r="D1141" s="18"/>
    </row>
    <row r="1142" spans="4:4" x14ac:dyDescent="0.2">
      <c r="D1142" s="18"/>
    </row>
    <row r="1143" spans="4:4" x14ac:dyDescent="0.2">
      <c r="D1143" s="18"/>
    </row>
    <row r="1144" spans="4:4" x14ac:dyDescent="0.2">
      <c r="D1144" s="18"/>
    </row>
    <row r="1145" spans="4:4" x14ac:dyDescent="0.2">
      <c r="D1145" s="18"/>
    </row>
    <row r="1146" spans="4:4" x14ac:dyDescent="0.2">
      <c r="D1146" s="18"/>
    </row>
    <row r="1147" spans="4:4" x14ac:dyDescent="0.2">
      <c r="D1147" s="18"/>
    </row>
    <row r="1148" spans="4:4" x14ac:dyDescent="0.2">
      <c r="D1148" s="18"/>
    </row>
    <row r="1149" spans="4:4" x14ac:dyDescent="0.2">
      <c r="D1149" s="18"/>
    </row>
    <row r="1150" spans="4:4" x14ac:dyDescent="0.2">
      <c r="D1150" s="18"/>
    </row>
    <row r="1151" spans="4:4" x14ac:dyDescent="0.2">
      <c r="D1151" s="18"/>
    </row>
    <row r="1152" spans="4:4" x14ac:dyDescent="0.2">
      <c r="D1152" s="18"/>
    </row>
    <row r="1153" spans="4:4" x14ac:dyDescent="0.2">
      <c r="D1153" s="18"/>
    </row>
    <row r="1154" spans="4:4" x14ac:dyDescent="0.2">
      <c r="D1154" s="18"/>
    </row>
    <row r="1155" spans="4:4" x14ac:dyDescent="0.2">
      <c r="D1155" s="18"/>
    </row>
    <row r="1156" spans="4:4" x14ac:dyDescent="0.2">
      <c r="D1156" s="18"/>
    </row>
    <row r="1157" spans="4:4" x14ac:dyDescent="0.2">
      <c r="D1157" s="18"/>
    </row>
    <row r="1158" spans="4:4" x14ac:dyDescent="0.2">
      <c r="D1158" s="18"/>
    </row>
    <row r="1159" spans="4:4" x14ac:dyDescent="0.2">
      <c r="D1159" s="18"/>
    </row>
    <row r="1160" spans="4:4" x14ac:dyDescent="0.2">
      <c r="D1160" s="18"/>
    </row>
    <row r="1161" spans="4:4" x14ac:dyDescent="0.2">
      <c r="D1161" s="18"/>
    </row>
    <row r="1162" spans="4:4" x14ac:dyDescent="0.2">
      <c r="D1162" s="18"/>
    </row>
    <row r="1163" spans="4:4" x14ac:dyDescent="0.2">
      <c r="D1163" s="18"/>
    </row>
    <row r="1164" spans="4:4" x14ac:dyDescent="0.2">
      <c r="D1164" s="18"/>
    </row>
    <row r="1165" spans="4:4" x14ac:dyDescent="0.2">
      <c r="D1165" s="18"/>
    </row>
    <row r="1166" spans="4:4" x14ac:dyDescent="0.2">
      <c r="D1166" s="18"/>
    </row>
    <row r="1167" spans="4:4" x14ac:dyDescent="0.2">
      <c r="D1167" s="18"/>
    </row>
    <row r="1168" spans="4:4" x14ac:dyDescent="0.2">
      <c r="D1168" s="18"/>
    </row>
    <row r="1169" spans="4:4" x14ac:dyDescent="0.2">
      <c r="D1169" s="18"/>
    </row>
    <row r="1170" spans="4:4" x14ac:dyDescent="0.2">
      <c r="D1170" s="18"/>
    </row>
    <row r="1171" spans="4:4" x14ac:dyDescent="0.2">
      <c r="D1171" s="18"/>
    </row>
    <row r="1172" spans="4:4" x14ac:dyDescent="0.2">
      <c r="D1172" s="18"/>
    </row>
    <row r="1173" spans="4:4" x14ac:dyDescent="0.2">
      <c r="D1173" s="18"/>
    </row>
    <row r="1174" spans="4:4" x14ac:dyDescent="0.2">
      <c r="D1174" s="18"/>
    </row>
    <row r="1175" spans="4:4" x14ac:dyDescent="0.2">
      <c r="D1175" s="18"/>
    </row>
    <row r="1176" spans="4:4" x14ac:dyDescent="0.2">
      <c r="D1176" s="18"/>
    </row>
    <row r="1177" spans="4:4" x14ac:dyDescent="0.2">
      <c r="D1177" s="18"/>
    </row>
    <row r="1178" spans="4:4" x14ac:dyDescent="0.2">
      <c r="D1178" s="18"/>
    </row>
    <row r="1179" spans="4:4" x14ac:dyDescent="0.2">
      <c r="D1179" s="18"/>
    </row>
    <row r="1180" spans="4:4" x14ac:dyDescent="0.2">
      <c r="D1180" s="18"/>
    </row>
    <row r="1181" spans="4:4" x14ac:dyDescent="0.2">
      <c r="D1181" s="18"/>
    </row>
    <row r="1182" spans="4:4" x14ac:dyDescent="0.2">
      <c r="D1182" s="18"/>
    </row>
    <row r="1183" spans="4:4" x14ac:dyDescent="0.2">
      <c r="D1183" s="18"/>
    </row>
    <row r="1184" spans="4:4" x14ac:dyDescent="0.2">
      <c r="D1184" s="18"/>
    </row>
    <row r="1185" spans="4:4" x14ac:dyDescent="0.2">
      <c r="D1185" s="18"/>
    </row>
    <row r="1186" spans="4:4" x14ac:dyDescent="0.2">
      <c r="D1186" s="18"/>
    </row>
    <row r="1187" spans="4:4" x14ac:dyDescent="0.2">
      <c r="D1187" s="18"/>
    </row>
    <row r="1188" spans="4:4" x14ac:dyDescent="0.2">
      <c r="D1188" s="18"/>
    </row>
    <row r="1189" spans="4:4" x14ac:dyDescent="0.2">
      <c r="D1189" s="18"/>
    </row>
    <row r="1190" spans="4:4" x14ac:dyDescent="0.2">
      <c r="D1190" s="18"/>
    </row>
    <row r="1191" spans="4:4" x14ac:dyDescent="0.2">
      <c r="D1191" s="18"/>
    </row>
    <row r="1192" spans="4:4" x14ac:dyDescent="0.2">
      <c r="D1192" s="18"/>
    </row>
    <row r="1193" spans="4:4" x14ac:dyDescent="0.2">
      <c r="D1193" s="18"/>
    </row>
    <row r="1194" spans="4:4" x14ac:dyDescent="0.2">
      <c r="D1194" s="18"/>
    </row>
    <row r="1195" spans="4:4" x14ac:dyDescent="0.2">
      <c r="D1195" s="18"/>
    </row>
    <row r="1196" spans="4:4" x14ac:dyDescent="0.2">
      <c r="D1196" s="18"/>
    </row>
    <row r="1197" spans="4:4" x14ac:dyDescent="0.2">
      <c r="D1197" s="18"/>
    </row>
    <row r="1198" spans="4:4" x14ac:dyDescent="0.2">
      <c r="D1198" s="18"/>
    </row>
    <row r="1199" spans="4:4" x14ac:dyDescent="0.2">
      <c r="D1199" s="18"/>
    </row>
    <row r="1200" spans="4:4" x14ac:dyDescent="0.2">
      <c r="D1200" s="18"/>
    </row>
    <row r="1201" spans="4:4" x14ac:dyDescent="0.2">
      <c r="D1201" s="18"/>
    </row>
    <row r="1202" spans="4:4" x14ac:dyDescent="0.2">
      <c r="D1202" s="18"/>
    </row>
    <row r="1203" spans="4:4" x14ac:dyDescent="0.2">
      <c r="D1203" s="18"/>
    </row>
    <row r="1204" spans="4:4" x14ac:dyDescent="0.2">
      <c r="D1204" s="18"/>
    </row>
    <row r="1205" spans="4:4" x14ac:dyDescent="0.2">
      <c r="D1205" s="18"/>
    </row>
    <row r="1206" spans="4:4" x14ac:dyDescent="0.2">
      <c r="D1206" s="18"/>
    </row>
    <row r="1207" spans="4:4" x14ac:dyDescent="0.2">
      <c r="D1207" s="18"/>
    </row>
    <row r="1208" spans="4:4" x14ac:dyDescent="0.2">
      <c r="D1208" s="18"/>
    </row>
    <row r="1209" spans="4:4" x14ac:dyDescent="0.2">
      <c r="D1209" s="18"/>
    </row>
    <row r="1210" spans="4:4" x14ac:dyDescent="0.2">
      <c r="D1210" s="18"/>
    </row>
    <row r="1211" spans="4:4" x14ac:dyDescent="0.2">
      <c r="D1211" s="18"/>
    </row>
    <row r="1212" spans="4:4" x14ac:dyDescent="0.2">
      <c r="D1212" s="18"/>
    </row>
    <row r="1213" spans="4:4" x14ac:dyDescent="0.2">
      <c r="D1213" s="18"/>
    </row>
    <row r="1214" spans="4:4" x14ac:dyDescent="0.2">
      <c r="D1214" s="18"/>
    </row>
    <row r="1215" spans="4:4" x14ac:dyDescent="0.2">
      <c r="D1215" s="18"/>
    </row>
    <row r="1216" spans="4:4" x14ac:dyDescent="0.2">
      <c r="D1216" s="18"/>
    </row>
    <row r="1217" spans="4:4" x14ac:dyDescent="0.2">
      <c r="D1217" s="18"/>
    </row>
    <row r="1218" spans="4:4" x14ac:dyDescent="0.2">
      <c r="D1218" s="18"/>
    </row>
    <row r="1219" spans="4:4" x14ac:dyDescent="0.2">
      <c r="D1219" s="18"/>
    </row>
    <row r="1220" spans="4:4" x14ac:dyDescent="0.2">
      <c r="D1220" s="18"/>
    </row>
    <row r="1221" spans="4:4" x14ac:dyDescent="0.2">
      <c r="D1221" s="18"/>
    </row>
    <row r="1222" spans="4:4" x14ac:dyDescent="0.2">
      <c r="D1222" s="18"/>
    </row>
    <row r="1223" spans="4:4" x14ac:dyDescent="0.2">
      <c r="D1223" s="18"/>
    </row>
    <row r="1224" spans="4:4" x14ac:dyDescent="0.2">
      <c r="D1224" s="18"/>
    </row>
    <row r="1225" spans="4:4" x14ac:dyDescent="0.2">
      <c r="D1225" s="18"/>
    </row>
    <row r="1226" spans="4:4" x14ac:dyDescent="0.2">
      <c r="D1226" s="18"/>
    </row>
    <row r="1227" spans="4:4" x14ac:dyDescent="0.2">
      <c r="D1227" s="18"/>
    </row>
    <row r="1228" spans="4:4" x14ac:dyDescent="0.2">
      <c r="D1228" s="18"/>
    </row>
    <row r="1229" spans="4:4" x14ac:dyDescent="0.2">
      <c r="D1229" s="18"/>
    </row>
    <row r="1230" spans="4:4" x14ac:dyDescent="0.2">
      <c r="D1230" s="18"/>
    </row>
    <row r="1231" spans="4:4" x14ac:dyDescent="0.2">
      <c r="D1231" s="18"/>
    </row>
    <row r="1232" spans="4:4" x14ac:dyDescent="0.2">
      <c r="D1232" s="18"/>
    </row>
    <row r="1233" spans="4:4" x14ac:dyDescent="0.2">
      <c r="D1233" s="18"/>
    </row>
    <row r="1234" spans="4:4" x14ac:dyDescent="0.2">
      <c r="D1234" s="18"/>
    </row>
    <row r="1235" spans="4:4" x14ac:dyDescent="0.2">
      <c r="D1235" s="18"/>
    </row>
    <row r="1236" spans="4:4" x14ac:dyDescent="0.2">
      <c r="D1236" s="18"/>
    </row>
    <row r="1237" spans="4:4" x14ac:dyDescent="0.2">
      <c r="D1237" s="18"/>
    </row>
    <row r="1238" spans="4:4" x14ac:dyDescent="0.2">
      <c r="D1238" s="18"/>
    </row>
    <row r="1239" spans="4:4" x14ac:dyDescent="0.2">
      <c r="D1239" s="18"/>
    </row>
    <row r="1240" spans="4:4" x14ac:dyDescent="0.2">
      <c r="D1240" s="18"/>
    </row>
    <row r="1241" spans="4:4" x14ac:dyDescent="0.2">
      <c r="D1241" s="18"/>
    </row>
    <row r="1242" spans="4:4" x14ac:dyDescent="0.2">
      <c r="D1242" s="18"/>
    </row>
    <row r="1243" spans="4:4" x14ac:dyDescent="0.2">
      <c r="D1243" s="18"/>
    </row>
    <row r="1244" spans="4:4" x14ac:dyDescent="0.2">
      <c r="D1244" s="18"/>
    </row>
    <row r="1245" spans="4:4" x14ac:dyDescent="0.2">
      <c r="D1245" s="18"/>
    </row>
    <row r="1246" spans="4:4" x14ac:dyDescent="0.2">
      <c r="D1246" s="18"/>
    </row>
    <row r="1247" spans="4:4" x14ac:dyDescent="0.2">
      <c r="D1247" s="18"/>
    </row>
    <row r="1248" spans="4:4" x14ac:dyDescent="0.2">
      <c r="D1248" s="18"/>
    </row>
    <row r="1249" spans="4:4" x14ac:dyDescent="0.2">
      <c r="D1249" s="18"/>
    </row>
    <row r="1250" spans="4:4" x14ac:dyDescent="0.2">
      <c r="D1250" s="18"/>
    </row>
    <row r="1251" spans="4:4" x14ac:dyDescent="0.2">
      <c r="D1251" s="18"/>
    </row>
    <row r="1252" spans="4:4" x14ac:dyDescent="0.2">
      <c r="D1252" s="18"/>
    </row>
    <row r="1253" spans="4:4" x14ac:dyDescent="0.2">
      <c r="D1253" s="18"/>
    </row>
    <row r="1254" spans="4:4" x14ac:dyDescent="0.2">
      <c r="D1254" s="18"/>
    </row>
    <row r="1255" spans="4:4" x14ac:dyDescent="0.2">
      <c r="D1255" s="18"/>
    </row>
    <row r="1256" spans="4:4" x14ac:dyDescent="0.2">
      <c r="D1256" s="18"/>
    </row>
    <row r="1257" spans="4:4" x14ac:dyDescent="0.2">
      <c r="D1257" s="18"/>
    </row>
    <row r="1258" spans="4:4" x14ac:dyDescent="0.2">
      <c r="D1258" s="18"/>
    </row>
    <row r="1259" spans="4:4" x14ac:dyDescent="0.2">
      <c r="D1259" s="18"/>
    </row>
    <row r="1260" spans="4:4" x14ac:dyDescent="0.2">
      <c r="D1260" s="18"/>
    </row>
    <row r="1261" spans="4:4" x14ac:dyDescent="0.2">
      <c r="D1261" s="18"/>
    </row>
    <row r="1262" spans="4:4" x14ac:dyDescent="0.2">
      <c r="D1262" s="18"/>
    </row>
    <row r="1263" spans="4:4" x14ac:dyDescent="0.2">
      <c r="D1263" s="18"/>
    </row>
    <row r="1264" spans="4:4" x14ac:dyDescent="0.2">
      <c r="D1264" s="18"/>
    </row>
    <row r="1265" spans="4:4" x14ac:dyDescent="0.2">
      <c r="D1265" s="18"/>
    </row>
    <row r="1266" spans="4:4" x14ac:dyDescent="0.2">
      <c r="D1266" s="18"/>
    </row>
    <row r="1267" spans="4:4" x14ac:dyDescent="0.2">
      <c r="D1267" s="18"/>
    </row>
    <row r="1268" spans="4:4" x14ac:dyDescent="0.2">
      <c r="D1268" s="18"/>
    </row>
    <row r="1269" spans="4:4" x14ac:dyDescent="0.2">
      <c r="D1269" s="18"/>
    </row>
    <row r="1270" spans="4:4" x14ac:dyDescent="0.2">
      <c r="D1270" s="18"/>
    </row>
    <row r="1271" spans="4:4" x14ac:dyDescent="0.2">
      <c r="D1271" s="18"/>
    </row>
    <row r="1272" spans="4:4" x14ac:dyDescent="0.2">
      <c r="D1272" s="18"/>
    </row>
    <row r="1273" spans="4:4" x14ac:dyDescent="0.2">
      <c r="D1273" s="18"/>
    </row>
    <row r="1274" spans="4:4" x14ac:dyDescent="0.2">
      <c r="D1274" s="18"/>
    </row>
    <row r="1275" spans="4:4" x14ac:dyDescent="0.2">
      <c r="D1275" s="18"/>
    </row>
    <row r="1276" spans="4:4" x14ac:dyDescent="0.2">
      <c r="D1276" s="18"/>
    </row>
    <row r="1277" spans="4:4" x14ac:dyDescent="0.2">
      <c r="D1277" s="18"/>
    </row>
    <row r="1278" spans="4:4" x14ac:dyDescent="0.2">
      <c r="D1278" s="18"/>
    </row>
    <row r="1279" spans="4:4" x14ac:dyDescent="0.2">
      <c r="D1279" s="18"/>
    </row>
    <row r="1280" spans="4:4" x14ac:dyDescent="0.2">
      <c r="D1280" s="18"/>
    </row>
    <row r="1281" spans="4:4" x14ac:dyDescent="0.2">
      <c r="D1281" s="18"/>
    </row>
    <row r="1282" spans="4:4" x14ac:dyDescent="0.2">
      <c r="D1282" s="18"/>
    </row>
    <row r="1283" spans="4:4" x14ac:dyDescent="0.2">
      <c r="D1283" s="18"/>
    </row>
    <row r="1284" spans="4:4" x14ac:dyDescent="0.2">
      <c r="D1284" s="18"/>
    </row>
    <row r="1285" spans="4:4" x14ac:dyDescent="0.2">
      <c r="D1285" s="18"/>
    </row>
    <row r="1286" spans="4:4" x14ac:dyDescent="0.2">
      <c r="D1286" s="18"/>
    </row>
    <row r="1287" spans="4:4" x14ac:dyDescent="0.2">
      <c r="D1287" s="18"/>
    </row>
    <row r="1288" spans="4:4" x14ac:dyDescent="0.2">
      <c r="D1288" s="18"/>
    </row>
    <row r="1289" spans="4:4" x14ac:dyDescent="0.2">
      <c r="D1289" s="18"/>
    </row>
    <row r="1290" spans="4:4" x14ac:dyDescent="0.2">
      <c r="D1290" s="18"/>
    </row>
    <row r="1291" spans="4:4" x14ac:dyDescent="0.2">
      <c r="D1291" s="18"/>
    </row>
    <row r="1292" spans="4:4" x14ac:dyDescent="0.2">
      <c r="D1292" s="18"/>
    </row>
    <row r="1293" spans="4:4" x14ac:dyDescent="0.2">
      <c r="D1293" s="18"/>
    </row>
    <row r="1294" spans="4:4" x14ac:dyDescent="0.2">
      <c r="D1294" s="18"/>
    </row>
    <row r="1295" spans="4:4" x14ac:dyDescent="0.2">
      <c r="D1295" s="18"/>
    </row>
    <row r="1296" spans="4:4" x14ac:dyDescent="0.2">
      <c r="D1296" s="18"/>
    </row>
    <row r="1297" spans="4:4" x14ac:dyDescent="0.2">
      <c r="D1297" s="18"/>
    </row>
    <row r="1298" spans="4:4" x14ac:dyDescent="0.2">
      <c r="D1298" s="18"/>
    </row>
    <row r="1299" spans="4:4" x14ac:dyDescent="0.2">
      <c r="D1299" s="18"/>
    </row>
    <row r="1300" spans="4:4" x14ac:dyDescent="0.2">
      <c r="D1300" s="18"/>
    </row>
    <row r="1301" spans="4:4" x14ac:dyDescent="0.2">
      <c r="D1301" s="18"/>
    </row>
    <row r="1302" spans="4:4" x14ac:dyDescent="0.2">
      <c r="D1302" s="18"/>
    </row>
    <row r="1303" spans="4:4" x14ac:dyDescent="0.2">
      <c r="D1303" s="18"/>
    </row>
    <row r="1304" spans="4:4" x14ac:dyDescent="0.2">
      <c r="D1304" s="18"/>
    </row>
    <row r="1305" spans="4:4" x14ac:dyDescent="0.2">
      <c r="D1305" s="18"/>
    </row>
    <row r="1306" spans="4:4" x14ac:dyDescent="0.2">
      <c r="D1306" s="18"/>
    </row>
    <row r="1307" spans="4:4" x14ac:dyDescent="0.2">
      <c r="D1307" s="18"/>
    </row>
    <row r="1308" spans="4:4" x14ac:dyDescent="0.2">
      <c r="D1308" s="18"/>
    </row>
    <row r="1309" spans="4:4" x14ac:dyDescent="0.2">
      <c r="D1309" s="18"/>
    </row>
    <row r="1310" spans="4:4" x14ac:dyDescent="0.2">
      <c r="D1310" s="18"/>
    </row>
    <row r="1311" spans="4:4" x14ac:dyDescent="0.2">
      <c r="D1311" s="18"/>
    </row>
    <row r="1312" spans="4:4" x14ac:dyDescent="0.2">
      <c r="D1312" s="18"/>
    </row>
    <row r="1313" spans="4:4" x14ac:dyDescent="0.2">
      <c r="D1313" s="18"/>
    </row>
    <row r="1314" spans="4:4" x14ac:dyDescent="0.2">
      <c r="D1314" s="18"/>
    </row>
    <row r="1315" spans="4:4" x14ac:dyDescent="0.2">
      <c r="D1315" s="18"/>
    </row>
    <row r="1316" spans="4:4" x14ac:dyDescent="0.2">
      <c r="D1316" s="18"/>
    </row>
    <row r="1317" spans="4:4" x14ac:dyDescent="0.2">
      <c r="D1317" s="18"/>
    </row>
    <row r="1318" spans="4:4" x14ac:dyDescent="0.2">
      <c r="D1318" s="18"/>
    </row>
    <row r="1319" spans="4:4" x14ac:dyDescent="0.2">
      <c r="D1319" s="18"/>
    </row>
    <row r="1320" spans="4:4" x14ac:dyDescent="0.2">
      <c r="D1320" s="18"/>
    </row>
    <row r="1321" spans="4:4" x14ac:dyDescent="0.2">
      <c r="D1321" s="18"/>
    </row>
    <row r="1322" spans="4:4" x14ac:dyDescent="0.2">
      <c r="D1322" s="18"/>
    </row>
    <row r="1323" spans="4:4" x14ac:dyDescent="0.2">
      <c r="D1323" s="18"/>
    </row>
    <row r="1324" spans="4:4" x14ac:dyDescent="0.2">
      <c r="D1324" s="18"/>
    </row>
    <row r="1325" spans="4:4" x14ac:dyDescent="0.2">
      <c r="D1325" s="18"/>
    </row>
    <row r="1326" spans="4:4" x14ac:dyDescent="0.2">
      <c r="D1326" s="18"/>
    </row>
    <row r="1327" spans="4:4" x14ac:dyDescent="0.2">
      <c r="D1327" s="18"/>
    </row>
    <row r="1328" spans="4:4" x14ac:dyDescent="0.2">
      <c r="D1328" s="18"/>
    </row>
    <row r="1329" spans="4:4" x14ac:dyDescent="0.2">
      <c r="D1329" s="18"/>
    </row>
    <row r="1330" spans="4:4" x14ac:dyDescent="0.2">
      <c r="D1330" s="18"/>
    </row>
    <row r="1331" spans="4:4" x14ac:dyDescent="0.2">
      <c r="D1331" s="18"/>
    </row>
    <row r="1332" spans="4:4" x14ac:dyDescent="0.2">
      <c r="D1332" s="18"/>
    </row>
    <row r="1333" spans="4:4" x14ac:dyDescent="0.2">
      <c r="D1333" s="18"/>
    </row>
    <row r="1334" spans="4:4" x14ac:dyDescent="0.2">
      <c r="D1334" s="18"/>
    </row>
    <row r="1335" spans="4:4" x14ac:dyDescent="0.2">
      <c r="D1335" s="18"/>
    </row>
    <row r="1336" spans="4:4" x14ac:dyDescent="0.2">
      <c r="D1336" s="18"/>
    </row>
    <row r="1337" spans="4:4" x14ac:dyDescent="0.2">
      <c r="D1337" s="18"/>
    </row>
    <row r="1338" spans="4:4" x14ac:dyDescent="0.2">
      <c r="D1338" s="18"/>
    </row>
    <row r="1339" spans="4:4" x14ac:dyDescent="0.2">
      <c r="D1339" s="18"/>
    </row>
    <row r="1340" spans="4:4" x14ac:dyDescent="0.2">
      <c r="D1340" s="18"/>
    </row>
    <row r="1341" spans="4:4" x14ac:dyDescent="0.2">
      <c r="D1341" s="18"/>
    </row>
    <row r="1342" spans="4:4" x14ac:dyDescent="0.2">
      <c r="D1342" s="18"/>
    </row>
    <row r="1343" spans="4:4" x14ac:dyDescent="0.2">
      <c r="D1343" s="18"/>
    </row>
    <row r="1344" spans="4:4" x14ac:dyDescent="0.2">
      <c r="D1344" s="18"/>
    </row>
    <row r="1345" spans="4:4" x14ac:dyDescent="0.2">
      <c r="D1345" s="18"/>
    </row>
    <row r="1346" spans="4:4" x14ac:dyDescent="0.2">
      <c r="D1346" s="18"/>
    </row>
    <row r="1347" spans="4:4" x14ac:dyDescent="0.2">
      <c r="D1347" s="18"/>
    </row>
    <row r="1348" spans="4:4" x14ac:dyDescent="0.2">
      <c r="D1348" s="18"/>
    </row>
    <row r="1349" spans="4:4" x14ac:dyDescent="0.2">
      <c r="D1349" s="18"/>
    </row>
    <row r="1350" spans="4:4" x14ac:dyDescent="0.2">
      <c r="D1350" s="18"/>
    </row>
    <row r="1351" spans="4:4" x14ac:dyDescent="0.2">
      <c r="D1351" s="18"/>
    </row>
    <row r="1352" spans="4:4" x14ac:dyDescent="0.2">
      <c r="D1352" s="18"/>
    </row>
    <row r="1353" spans="4:4" x14ac:dyDescent="0.2">
      <c r="D1353" s="18"/>
    </row>
    <row r="1354" spans="4:4" x14ac:dyDescent="0.2">
      <c r="D1354" s="18"/>
    </row>
    <row r="1355" spans="4:4" x14ac:dyDescent="0.2">
      <c r="D1355" s="18"/>
    </row>
    <row r="1356" spans="4:4" x14ac:dyDescent="0.2">
      <c r="D1356" s="18"/>
    </row>
    <row r="1357" spans="4:4" x14ac:dyDescent="0.2">
      <c r="D1357" s="18"/>
    </row>
    <row r="1358" spans="4:4" x14ac:dyDescent="0.2">
      <c r="D1358" s="18"/>
    </row>
    <row r="1359" spans="4:4" x14ac:dyDescent="0.2">
      <c r="D1359" s="18"/>
    </row>
    <row r="1360" spans="4:4" x14ac:dyDescent="0.2">
      <c r="D1360" s="18"/>
    </row>
    <row r="1361" spans="4:4" x14ac:dyDescent="0.2">
      <c r="D1361" s="18"/>
    </row>
    <row r="1362" spans="4:4" x14ac:dyDescent="0.2">
      <c r="D1362" s="18"/>
    </row>
    <row r="1363" spans="4:4" x14ac:dyDescent="0.2">
      <c r="D1363" s="18"/>
    </row>
    <row r="1364" spans="4:4" x14ac:dyDescent="0.2">
      <c r="D1364" s="18"/>
    </row>
    <row r="1365" spans="4:4" x14ac:dyDescent="0.2">
      <c r="D1365" s="18"/>
    </row>
    <row r="1366" spans="4:4" x14ac:dyDescent="0.2">
      <c r="D1366" s="18"/>
    </row>
    <row r="1367" spans="4:4" x14ac:dyDescent="0.2">
      <c r="D1367" s="18"/>
    </row>
    <row r="1368" spans="4:4" x14ac:dyDescent="0.2">
      <c r="D1368" s="18"/>
    </row>
    <row r="1369" spans="4:4" x14ac:dyDescent="0.2">
      <c r="D1369" s="18"/>
    </row>
    <row r="1370" spans="4:4" x14ac:dyDescent="0.2">
      <c r="D1370" s="18"/>
    </row>
    <row r="1371" spans="4:4" x14ac:dyDescent="0.2">
      <c r="D1371" s="18"/>
    </row>
    <row r="1372" spans="4:4" x14ac:dyDescent="0.2">
      <c r="D1372" s="18"/>
    </row>
    <row r="1373" spans="4:4" x14ac:dyDescent="0.2">
      <c r="D1373" s="18"/>
    </row>
    <row r="1374" spans="4:4" x14ac:dyDescent="0.2">
      <c r="D1374" s="18"/>
    </row>
    <row r="1375" spans="4:4" x14ac:dyDescent="0.2">
      <c r="D1375" s="18"/>
    </row>
    <row r="1376" spans="4:4" x14ac:dyDescent="0.2">
      <c r="D1376" s="18"/>
    </row>
    <row r="1377" spans="4:4" x14ac:dyDescent="0.2">
      <c r="D1377" s="18"/>
    </row>
    <row r="1378" spans="4:4" x14ac:dyDescent="0.2">
      <c r="D1378" s="18"/>
    </row>
    <row r="1379" spans="4:4" x14ac:dyDescent="0.2">
      <c r="D1379" s="18"/>
    </row>
    <row r="1380" spans="4:4" x14ac:dyDescent="0.2">
      <c r="D1380" s="18"/>
    </row>
    <row r="1381" spans="4:4" x14ac:dyDescent="0.2">
      <c r="D1381" s="18"/>
    </row>
    <row r="1382" spans="4:4" x14ac:dyDescent="0.2">
      <c r="D1382" s="18"/>
    </row>
    <row r="1383" spans="4:4" x14ac:dyDescent="0.2">
      <c r="D1383" s="18"/>
    </row>
    <row r="1384" spans="4:4" x14ac:dyDescent="0.2">
      <c r="D1384" s="18"/>
    </row>
    <row r="1385" spans="4:4" x14ac:dyDescent="0.2">
      <c r="D1385" s="18"/>
    </row>
    <row r="1386" spans="4:4" x14ac:dyDescent="0.2">
      <c r="D1386" s="18"/>
    </row>
    <row r="1387" spans="4:4" x14ac:dyDescent="0.2">
      <c r="D1387" s="18"/>
    </row>
    <row r="1388" spans="4:4" x14ac:dyDescent="0.2">
      <c r="D1388" s="18"/>
    </row>
    <row r="1389" spans="4:4" x14ac:dyDescent="0.2">
      <c r="D1389" s="18"/>
    </row>
    <row r="1390" spans="4:4" x14ac:dyDescent="0.2">
      <c r="D1390" s="18"/>
    </row>
    <row r="1391" spans="4:4" x14ac:dyDescent="0.2">
      <c r="D1391" s="18"/>
    </row>
    <row r="1392" spans="4:4" x14ac:dyDescent="0.2">
      <c r="D1392" s="18"/>
    </row>
    <row r="1393" spans="4:4" x14ac:dyDescent="0.2">
      <c r="D1393" s="18"/>
    </row>
    <row r="1394" spans="4:4" x14ac:dyDescent="0.2">
      <c r="D1394" s="18"/>
    </row>
    <row r="1395" spans="4:4" x14ac:dyDescent="0.2">
      <c r="D1395" s="18"/>
    </row>
    <row r="1396" spans="4:4" x14ac:dyDescent="0.2">
      <c r="D1396" s="18"/>
    </row>
    <row r="1397" spans="4:4" x14ac:dyDescent="0.2">
      <c r="D1397" s="18"/>
    </row>
    <row r="1398" spans="4:4" x14ac:dyDescent="0.2">
      <c r="D1398" s="18"/>
    </row>
    <row r="1399" spans="4:4" x14ac:dyDescent="0.2">
      <c r="D1399" s="18"/>
    </row>
    <row r="1400" spans="4:4" x14ac:dyDescent="0.2">
      <c r="D1400" s="18"/>
    </row>
    <row r="1401" spans="4:4" x14ac:dyDescent="0.2">
      <c r="D1401" s="18"/>
    </row>
    <row r="1402" spans="4:4" x14ac:dyDescent="0.2">
      <c r="D1402" s="18"/>
    </row>
    <row r="1403" spans="4:4" x14ac:dyDescent="0.2">
      <c r="D1403" s="18"/>
    </row>
    <row r="1404" spans="4:4" x14ac:dyDescent="0.2">
      <c r="D1404" s="18"/>
    </row>
    <row r="1405" spans="4:4" x14ac:dyDescent="0.2">
      <c r="D1405" s="18"/>
    </row>
    <row r="1406" spans="4:4" x14ac:dyDescent="0.2">
      <c r="D1406" s="18"/>
    </row>
    <row r="1407" spans="4:4" x14ac:dyDescent="0.2">
      <c r="D1407" s="18"/>
    </row>
    <row r="1408" spans="4:4" x14ac:dyDescent="0.2">
      <c r="D1408" s="18"/>
    </row>
    <row r="1409" spans="4:4" x14ac:dyDescent="0.2">
      <c r="D1409" s="18"/>
    </row>
    <row r="1410" spans="4:4" x14ac:dyDescent="0.2">
      <c r="D1410" s="18"/>
    </row>
    <row r="1411" spans="4:4" x14ac:dyDescent="0.2">
      <c r="D1411" s="18"/>
    </row>
    <row r="1412" spans="4:4" x14ac:dyDescent="0.2">
      <c r="D1412" s="18"/>
    </row>
    <row r="1413" spans="4:4" x14ac:dyDescent="0.2">
      <c r="D1413" s="18"/>
    </row>
    <row r="1414" spans="4:4" x14ac:dyDescent="0.2">
      <c r="D1414" s="18"/>
    </row>
    <row r="1415" spans="4:4" x14ac:dyDescent="0.2">
      <c r="D1415" s="18"/>
    </row>
    <row r="1416" spans="4:4" x14ac:dyDescent="0.2">
      <c r="D1416" s="18"/>
    </row>
    <row r="1417" spans="4:4" x14ac:dyDescent="0.2">
      <c r="D1417" s="18"/>
    </row>
    <row r="1418" spans="4:4" x14ac:dyDescent="0.2">
      <c r="D1418" s="18"/>
    </row>
    <row r="1419" spans="4:4" x14ac:dyDescent="0.2">
      <c r="D1419" s="18"/>
    </row>
    <row r="1420" spans="4:4" x14ac:dyDescent="0.2">
      <c r="D1420" s="18"/>
    </row>
    <row r="1421" spans="4:4" x14ac:dyDescent="0.2">
      <c r="D1421" s="18"/>
    </row>
    <row r="1422" spans="4:4" x14ac:dyDescent="0.2">
      <c r="D1422" s="18"/>
    </row>
    <row r="1423" spans="4:4" x14ac:dyDescent="0.2">
      <c r="D1423" s="18"/>
    </row>
    <row r="1424" spans="4:4" x14ac:dyDescent="0.2">
      <c r="D1424" s="18"/>
    </row>
    <row r="1425" spans="4:4" x14ac:dyDescent="0.2">
      <c r="D1425" s="18"/>
    </row>
    <row r="1426" spans="4:4" x14ac:dyDescent="0.2">
      <c r="D1426" s="18"/>
    </row>
    <row r="1427" spans="4:4" x14ac:dyDescent="0.2">
      <c r="D1427" s="18"/>
    </row>
    <row r="1428" spans="4:4" x14ac:dyDescent="0.2">
      <c r="D1428" s="18"/>
    </row>
    <row r="1429" spans="4:4" x14ac:dyDescent="0.2">
      <c r="D1429" s="18"/>
    </row>
    <row r="1430" spans="4:4" x14ac:dyDescent="0.2">
      <c r="D1430" s="18"/>
    </row>
    <row r="1431" spans="4:4" x14ac:dyDescent="0.2">
      <c r="D1431" s="18"/>
    </row>
    <row r="1432" spans="4:4" x14ac:dyDescent="0.2">
      <c r="D1432" s="18"/>
    </row>
    <row r="1433" spans="4:4" x14ac:dyDescent="0.2">
      <c r="D1433" s="18"/>
    </row>
    <row r="1434" spans="4:4" x14ac:dyDescent="0.2">
      <c r="D1434" s="18"/>
    </row>
    <row r="1435" spans="4:4" x14ac:dyDescent="0.2">
      <c r="D1435" s="18"/>
    </row>
    <row r="1436" spans="4:4" x14ac:dyDescent="0.2">
      <c r="D1436" s="18"/>
    </row>
    <row r="1437" spans="4:4" x14ac:dyDescent="0.2">
      <c r="D1437" s="18"/>
    </row>
    <row r="1438" spans="4:4" x14ac:dyDescent="0.2">
      <c r="D1438" s="18"/>
    </row>
    <row r="1439" spans="4:4" x14ac:dyDescent="0.2">
      <c r="D1439" s="18"/>
    </row>
    <row r="1440" spans="4:4" x14ac:dyDescent="0.2">
      <c r="D1440" s="18"/>
    </row>
    <row r="1441" spans="4:4" x14ac:dyDescent="0.2">
      <c r="D1441" s="18"/>
    </row>
    <row r="1442" spans="4:4" x14ac:dyDescent="0.2">
      <c r="D1442" s="18"/>
    </row>
    <row r="1443" spans="4:4" x14ac:dyDescent="0.2">
      <c r="D1443" s="18"/>
    </row>
    <row r="1444" spans="4:4" x14ac:dyDescent="0.2">
      <c r="D1444" s="18"/>
    </row>
    <row r="1445" spans="4:4" x14ac:dyDescent="0.2">
      <c r="D1445" s="18"/>
    </row>
    <row r="1446" spans="4:4" x14ac:dyDescent="0.2">
      <c r="D1446" s="18"/>
    </row>
    <row r="1447" spans="4:4" x14ac:dyDescent="0.2">
      <c r="D1447" s="18"/>
    </row>
    <row r="1448" spans="4:4" x14ac:dyDescent="0.2">
      <c r="D1448" s="18"/>
    </row>
    <row r="1449" spans="4:4" x14ac:dyDescent="0.2">
      <c r="D1449" s="18"/>
    </row>
    <row r="1450" spans="4:4" x14ac:dyDescent="0.2">
      <c r="D1450" s="18"/>
    </row>
    <row r="1451" spans="4:4" x14ac:dyDescent="0.2">
      <c r="D1451" s="18"/>
    </row>
    <row r="1452" spans="4:4" x14ac:dyDescent="0.2">
      <c r="D1452" s="18"/>
    </row>
    <row r="1453" spans="4:4" x14ac:dyDescent="0.2">
      <c r="D1453" s="18"/>
    </row>
    <row r="1454" spans="4:4" x14ac:dyDescent="0.2">
      <c r="D1454" s="18"/>
    </row>
    <row r="1455" spans="4:4" x14ac:dyDescent="0.2">
      <c r="D1455" s="18"/>
    </row>
    <row r="1456" spans="4:4" x14ac:dyDescent="0.2">
      <c r="D1456" s="18"/>
    </row>
    <row r="1457" spans="4:4" x14ac:dyDescent="0.2">
      <c r="D1457" s="18"/>
    </row>
    <row r="1458" spans="4:4" x14ac:dyDescent="0.2">
      <c r="D1458" s="18"/>
    </row>
    <row r="1459" spans="4:4" x14ac:dyDescent="0.2">
      <c r="D1459" s="18"/>
    </row>
    <row r="1460" spans="4:4" x14ac:dyDescent="0.2">
      <c r="D1460" s="18"/>
    </row>
    <row r="1461" spans="4:4" x14ac:dyDescent="0.2">
      <c r="D1461" s="18"/>
    </row>
    <row r="1462" spans="4:4" x14ac:dyDescent="0.2">
      <c r="D1462" s="18"/>
    </row>
    <row r="1463" spans="4:4" x14ac:dyDescent="0.2">
      <c r="D1463" s="18"/>
    </row>
    <row r="1464" spans="4:4" x14ac:dyDescent="0.2">
      <c r="D1464" s="18"/>
    </row>
    <row r="1465" spans="4:4" x14ac:dyDescent="0.2">
      <c r="D1465" s="18"/>
    </row>
    <row r="1466" spans="4:4" x14ac:dyDescent="0.2">
      <c r="D1466" s="18"/>
    </row>
    <row r="1467" spans="4:4" x14ac:dyDescent="0.2">
      <c r="D1467" s="18"/>
    </row>
    <row r="1468" spans="4:4" x14ac:dyDescent="0.2">
      <c r="D1468" s="18"/>
    </row>
    <row r="1469" spans="4:4" x14ac:dyDescent="0.2">
      <c r="D1469" s="18"/>
    </row>
    <row r="1470" spans="4:4" x14ac:dyDescent="0.2">
      <c r="D1470" s="18"/>
    </row>
    <row r="1471" spans="4:4" x14ac:dyDescent="0.2">
      <c r="D1471" s="18"/>
    </row>
    <row r="1472" spans="4:4" x14ac:dyDescent="0.2">
      <c r="D1472" s="18"/>
    </row>
    <row r="1473" spans="4:4" x14ac:dyDescent="0.2">
      <c r="D1473" s="18"/>
    </row>
    <row r="1474" spans="4:4" x14ac:dyDescent="0.2">
      <c r="D1474" s="18"/>
    </row>
    <row r="1475" spans="4:4" x14ac:dyDescent="0.2">
      <c r="D1475" s="18"/>
    </row>
    <row r="1476" spans="4:4" x14ac:dyDescent="0.2">
      <c r="D1476" s="18"/>
    </row>
    <row r="1477" spans="4:4" x14ac:dyDescent="0.2">
      <c r="D1477" s="18"/>
    </row>
    <row r="1478" spans="4:4" x14ac:dyDescent="0.2">
      <c r="D1478" s="18"/>
    </row>
    <row r="1479" spans="4:4" x14ac:dyDescent="0.2">
      <c r="D1479" s="18"/>
    </row>
    <row r="1480" spans="4:4" x14ac:dyDescent="0.2">
      <c r="D1480" s="18"/>
    </row>
    <row r="1481" spans="4:4" x14ac:dyDescent="0.2">
      <c r="D1481" s="18"/>
    </row>
    <row r="1482" spans="4:4" x14ac:dyDescent="0.2">
      <c r="D1482" s="18"/>
    </row>
    <row r="1483" spans="4:4" x14ac:dyDescent="0.2">
      <c r="D1483" s="18"/>
    </row>
    <row r="1484" spans="4:4" x14ac:dyDescent="0.2">
      <c r="D1484" s="18"/>
    </row>
    <row r="1485" spans="4:4" x14ac:dyDescent="0.2">
      <c r="D1485" s="18"/>
    </row>
    <row r="1486" spans="4:4" x14ac:dyDescent="0.2">
      <c r="D1486" s="18"/>
    </row>
    <row r="1487" spans="4:4" x14ac:dyDescent="0.2">
      <c r="D1487" s="18"/>
    </row>
    <row r="1488" spans="4:4" x14ac:dyDescent="0.2">
      <c r="D1488" s="18"/>
    </row>
    <row r="1489" spans="4:4" x14ac:dyDescent="0.2">
      <c r="D1489" s="18"/>
    </row>
    <row r="1490" spans="4:4" x14ac:dyDescent="0.2">
      <c r="D1490" s="18"/>
    </row>
    <row r="1491" spans="4:4" x14ac:dyDescent="0.2">
      <c r="D1491" s="18"/>
    </row>
    <row r="1492" spans="4:4" x14ac:dyDescent="0.2">
      <c r="D1492" s="18"/>
    </row>
    <row r="1493" spans="4:4" x14ac:dyDescent="0.2">
      <c r="D1493" s="18"/>
    </row>
    <row r="1494" spans="4:4" x14ac:dyDescent="0.2">
      <c r="D1494" s="18"/>
    </row>
    <row r="1495" spans="4:4" x14ac:dyDescent="0.2">
      <c r="D1495" s="18"/>
    </row>
    <row r="1496" spans="4:4" x14ac:dyDescent="0.2">
      <c r="D1496" s="18"/>
    </row>
    <row r="1497" spans="4:4" x14ac:dyDescent="0.2">
      <c r="D1497" s="18"/>
    </row>
    <row r="1498" spans="4:4" x14ac:dyDescent="0.2">
      <c r="D1498" s="18"/>
    </row>
    <row r="1499" spans="4:4" x14ac:dyDescent="0.2">
      <c r="D1499" s="18"/>
    </row>
    <row r="1500" spans="4:4" x14ac:dyDescent="0.2">
      <c r="D1500" s="18"/>
    </row>
    <row r="1501" spans="4:4" x14ac:dyDescent="0.2">
      <c r="D1501" s="18"/>
    </row>
    <row r="1502" spans="4:4" x14ac:dyDescent="0.2">
      <c r="D1502" s="18"/>
    </row>
    <row r="1503" spans="4:4" x14ac:dyDescent="0.2">
      <c r="D1503" s="18"/>
    </row>
    <row r="1504" spans="4:4" x14ac:dyDescent="0.2">
      <c r="D1504" s="18"/>
    </row>
    <row r="1505" spans="4:4" x14ac:dyDescent="0.2">
      <c r="D1505" s="18"/>
    </row>
    <row r="1506" spans="4:4" x14ac:dyDescent="0.2">
      <c r="D1506" s="18"/>
    </row>
    <row r="1507" spans="4:4" x14ac:dyDescent="0.2">
      <c r="D1507" s="18"/>
    </row>
    <row r="1508" spans="4:4" x14ac:dyDescent="0.2">
      <c r="D1508" s="18"/>
    </row>
    <row r="1509" spans="4:4" x14ac:dyDescent="0.2">
      <c r="D1509" s="18"/>
    </row>
    <row r="1510" spans="4:4" x14ac:dyDescent="0.2">
      <c r="D1510" s="18"/>
    </row>
    <row r="1511" spans="4:4" x14ac:dyDescent="0.2">
      <c r="D1511" s="18"/>
    </row>
    <row r="1512" spans="4:4" x14ac:dyDescent="0.2">
      <c r="D1512" s="18"/>
    </row>
    <row r="1513" spans="4:4" x14ac:dyDescent="0.2">
      <c r="D1513" s="18"/>
    </row>
    <row r="1514" spans="4:4" x14ac:dyDescent="0.2">
      <c r="D1514" s="18"/>
    </row>
    <row r="1515" spans="4:4" x14ac:dyDescent="0.2">
      <c r="D1515" s="18"/>
    </row>
    <row r="1516" spans="4:4" x14ac:dyDescent="0.2">
      <c r="D1516" s="18"/>
    </row>
    <row r="1517" spans="4:4" x14ac:dyDescent="0.2">
      <c r="D1517" s="18"/>
    </row>
    <row r="1518" spans="4:4" x14ac:dyDescent="0.2">
      <c r="D1518" s="18"/>
    </row>
    <row r="1519" spans="4:4" x14ac:dyDescent="0.2">
      <c r="D1519" s="18"/>
    </row>
    <row r="1520" spans="4:4" x14ac:dyDescent="0.2">
      <c r="D1520" s="18"/>
    </row>
    <row r="1521" spans="4:4" x14ac:dyDescent="0.2">
      <c r="D1521" s="18"/>
    </row>
    <row r="1522" spans="4:4" x14ac:dyDescent="0.2">
      <c r="D1522" s="18"/>
    </row>
    <row r="1523" spans="4:4" x14ac:dyDescent="0.2">
      <c r="D1523" s="18"/>
    </row>
    <row r="1524" spans="4:4" x14ac:dyDescent="0.2">
      <c r="D1524" s="18"/>
    </row>
    <row r="1525" spans="4:4" x14ac:dyDescent="0.2">
      <c r="D1525" s="18"/>
    </row>
    <row r="1526" spans="4:4" x14ac:dyDescent="0.2">
      <c r="D1526" s="18"/>
    </row>
    <row r="1527" spans="4:4" x14ac:dyDescent="0.2">
      <c r="D1527" s="18"/>
    </row>
    <row r="1528" spans="4:4" x14ac:dyDescent="0.2">
      <c r="D1528" s="18"/>
    </row>
    <row r="1529" spans="4:4" x14ac:dyDescent="0.2">
      <c r="D1529" s="18"/>
    </row>
    <row r="1530" spans="4:4" x14ac:dyDescent="0.2">
      <c r="D1530" s="18"/>
    </row>
    <row r="1531" spans="4:4" x14ac:dyDescent="0.2">
      <c r="D1531" s="18"/>
    </row>
    <row r="1532" spans="4:4" x14ac:dyDescent="0.2">
      <c r="D1532" s="18"/>
    </row>
    <row r="1533" spans="4:4" x14ac:dyDescent="0.2">
      <c r="D1533" s="18"/>
    </row>
    <row r="1534" spans="4:4" x14ac:dyDescent="0.2">
      <c r="D1534" s="18"/>
    </row>
    <row r="1535" spans="4:4" x14ac:dyDescent="0.2">
      <c r="D1535" s="18"/>
    </row>
    <row r="1536" spans="4:4" x14ac:dyDescent="0.2">
      <c r="D1536" s="18"/>
    </row>
    <row r="1537" spans="4:4" x14ac:dyDescent="0.2">
      <c r="D1537" s="18"/>
    </row>
    <row r="1538" spans="4:4" x14ac:dyDescent="0.2">
      <c r="D1538" s="18"/>
    </row>
    <row r="1539" spans="4:4" x14ac:dyDescent="0.2">
      <c r="D1539" s="18"/>
    </row>
    <row r="1540" spans="4:4" x14ac:dyDescent="0.2">
      <c r="D1540" s="18"/>
    </row>
    <row r="1541" spans="4:4" x14ac:dyDescent="0.2">
      <c r="D1541" s="18"/>
    </row>
    <row r="1542" spans="4:4" x14ac:dyDescent="0.2">
      <c r="D1542" s="18"/>
    </row>
    <row r="1543" spans="4:4" x14ac:dyDescent="0.2">
      <c r="D1543" s="18"/>
    </row>
    <row r="1544" spans="4:4" x14ac:dyDescent="0.2">
      <c r="D1544" s="18"/>
    </row>
    <row r="1545" spans="4:4" x14ac:dyDescent="0.2">
      <c r="D1545" s="18"/>
    </row>
    <row r="1546" spans="4:4" x14ac:dyDescent="0.2">
      <c r="D1546" s="18"/>
    </row>
    <row r="1547" spans="4:4" x14ac:dyDescent="0.2">
      <c r="D1547" s="18"/>
    </row>
    <row r="1548" spans="4:4" x14ac:dyDescent="0.2">
      <c r="D1548" s="18"/>
    </row>
    <row r="1549" spans="4:4" x14ac:dyDescent="0.2">
      <c r="D1549" s="18"/>
    </row>
    <row r="1550" spans="4:4" x14ac:dyDescent="0.2">
      <c r="D1550" s="18"/>
    </row>
    <row r="1551" spans="4:4" x14ac:dyDescent="0.2">
      <c r="D1551" s="18"/>
    </row>
    <row r="1552" spans="4:4" x14ac:dyDescent="0.2">
      <c r="D1552" s="18"/>
    </row>
    <row r="1553" spans="4:4" x14ac:dyDescent="0.2">
      <c r="D1553" s="18"/>
    </row>
    <row r="1554" spans="4:4" x14ac:dyDescent="0.2">
      <c r="D1554" s="18"/>
    </row>
    <row r="1555" spans="4:4" x14ac:dyDescent="0.2">
      <c r="D1555" s="18"/>
    </row>
    <row r="1556" spans="4:4" x14ac:dyDescent="0.2">
      <c r="D1556" s="18"/>
    </row>
    <row r="1557" spans="4:4" x14ac:dyDescent="0.2">
      <c r="D1557" s="18"/>
    </row>
    <row r="1558" spans="4:4" x14ac:dyDescent="0.2">
      <c r="D1558" s="18"/>
    </row>
    <row r="1559" spans="4:4" x14ac:dyDescent="0.2">
      <c r="D1559" s="18"/>
    </row>
    <row r="1560" spans="4:4" x14ac:dyDescent="0.2">
      <c r="D1560" s="18"/>
    </row>
    <row r="1561" spans="4:4" x14ac:dyDescent="0.2">
      <c r="D1561" s="18"/>
    </row>
    <row r="1562" spans="4:4" x14ac:dyDescent="0.2">
      <c r="D1562" s="18"/>
    </row>
    <row r="1563" spans="4:4" x14ac:dyDescent="0.2">
      <c r="D1563" s="18"/>
    </row>
    <row r="1564" spans="4:4" x14ac:dyDescent="0.2">
      <c r="D1564" s="18"/>
    </row>
    <row r="1565" spans="4:4" x14ac:dyDescent="0.2">
      <c r="D1565" s="18"/>
    </row>
    <row r="1566" spans="4:4" x14ac:dyDescent="0.2">
      <c r="D1566" s="18"/>
    </row>
    <row r="1567" spans="4:4" x14ac:dyDescent="0.2">
      <c r="D1567" s="18"/>
    </row>
    <row r="1568" spans="4:4" x14ac:dyDescent="0.2">
      <c r="D1568" s="18"/>
    </row>
    <row r="1569" spans="4:4" x14ac:dyDescent="0.2">
      <c r="D1569" s="18"/>
    </row>
    <row r="1570" spans="4:4" x14ac:dyDescent="0.2">
      <c r="D1570" s="18"/>
    </row>
    <row r="1571" spans="4:4" x14ac:dyDescent="0.2">
      <c r="D1571" s="18"/>
    </row>
    <row r="1572" spans="4:4" x14ac:dyDescent="0.2">
      <c r="D1572" s="18"/>
    </row>
    <row r="1573" spans="4:4" x14ac:dyDescent="0.2">
      <c r="D1573" s="18"/>
    </row>
    <row r="1574" spans="4:4" x14ac:dyDescent="0.2">
      <c r="D1574" s="18"/>
    </row>
    <row r="1575" spans="4:4" x14ac:dyDescent="0.2">
      <c r="D1575" s="18"/>
    </row>
    <row r="1576" spans="4:4" x14ac:dyDescent="0.2">
      <c r="D1576" s="18"/>
    </row>
    <row r="1577" spans="4:4" x14ac:dyDescent="0.2">
      <c r="D1577" s="18"/>
    </row>
    <row r="1578" spans="4:4" x14ac:dyDescent="0.2">
      <c r="D1578" s="18"/>
    </row>
    <row r="1579" spans="4:4" x14ac:dyDescent="0.2">
      <c r="D1579" s="18"/>
    </row>
    <row r="1580" spans="4:4" x14ac:dyDescent="0.2">
      <c r="D1580" s="18"/>
    </row>
    <row r="1581" spans="4:4" x14ac:dyDescent="0.2">
      <c r="D1581" s="18"/>
    </row>
    <row r="1582" spans="4:4" x14ac:dyDescent="0.2">
      <c r="D1582" s="18"/>
    </row>
    <row r="1583" spans="4:4" x14ac:dyDescent="0.2">
      <c r="D1583" s="18"/>
    </row>
    <row r="1584" spans="4:4" x14ac:dyDescent="0.2">
      <c r="D1584" s="18"/>
    </row>
    <row r="1585" spans="4:4" x14ac:dyDescent="0.2">
      <c r="D1585" s="18"/>
    </row>
    <row r="1586" spans="4:4" x14ac:dyDescent="0.2">
      <c r="D1586" s="18"/>
    </row>
    <row r="1587" spans="4:4" x14ac:dyDescent="0.2">
      <c r="D1587" s="18"/>
    </row>
    <row r="1588" spans="4:4" x14ac:dyDescent="0.2">
      <c r="D1588" s="18"/>
    </row>
    <row r="1589" spans="4:4" x14ac:dyDescent="0.2">
      <c r="D1589" s="18"/>
    </row>
    <row r="1590" spans="4:4" x14ac:dyDescent="0.2">
      <c r="D1590" s="18"/>
    </row>
    <row r="1591" spans="4:4" x14ac:dyDescent="0.2">
      <c r="D1591" s="18"/>
    </row>
    <row r="1592" spans="4:4" x14ac:dyDescent="0.2">
      <c r="D1592" s="18"/>
    </row>
    <row r="1593" spans="4:4" x14ac:dyDescent="0.2">
      <c r="D1593" s="18"/>
    </row>
    <row r="1594" spans="4:4" x14ac:dyDescent="0.2">
      <c r="D1594" s="18"/>
    </row>
    <row r="1595" spans="4:4" x14ac:dyDescent="0.2">
      <c r="D1595" s="18"/>
    </row>
    <row r="1596" spans="4:4" x14ac:dyDescent="0.2">
      <c r="D1596" s="18"/>
    </row>
    <row r="1597" spans="4:4" x14ac:dyDescent="0.2">
      <c r="D1597" s="18"/>
    </row>
    <row r="1598" spans="4:4" x14ac:dyDescent="0.2">
      <c r="D1598" s="18"/>
    </row>
    <row r="1599" spans="4:4" x14ac:dyDescent="0.2">
      <c r="D1599" s="18"/>
    </row>
    <row r="1600" spans="4:4" x14ac:dyDescent="0.2">
      <c r="D1600" s="18"/>
    </row>
    <row r="1601" spans="4:4" x14ac:dyDescent="0.2">
      <c r="D1601" s="18"/>
    </row>
    <row r="1602" spans="4:4" x14ac:dyDescent="0.2">
      <c r="D1602" s="18"/>
    </row>
    <row r="1603" spans="4:4" x14ac:dyDescent="0.2">
      <c r="D1603" s="18"/>
    </row>
    <row r="1604" spans="4:4" x14ac:dyDescent="0.2">
      <c r="D1604" s="18"/>
    </row>
    <row r="1605" spans="4:4" x14ac:dyDescent="0.2">
      <c r="D1605" s="18"/>
    </row>
    <row r="1606" spans="4:4" x14ac:dyDescent="0.2">
      <c r="D1606" s="18"/>
    </row>
    <row r="1607" spans="4:4" x14ac:dyDescent="0.2">
      <c r="D1607" s="18"/>
    </row>
    <row r="1608" spans="4:4" x14ac:dyDescent="0.2">
      <c r="D1608" s="18"/>
    </row>
    <row r="1609" spans="4:4" x14ac:dyDescent="0.2">
      <c r="D1609" s="18"/>
    </row>
    <row r="1610" spans="4:4" x14ac:dyDescent="0.2">
      <c r="D1610" s="18"/>
    </row>
    <row r="1611" spans="4:4" x14ac:dyDescent="0.2">
      <c r="D1611" s="18"/>
    </row>
    <row r="1612" spans="4:4" x14ac:dyDescent="0.2">
      <c r="D1612" s="18"/>
    </row>
    <row r="1613" spans="4:4" x14ac:dyDescent="0.2">
      <c r="D1613" s="18"/>
    </row>
    <row r="1614" spans="4:4" x14ac:dyDescent="0.2">
      <c r="D1614" s="18"/>
    </row>
    <row r="1615" spans="4:4" x14ac:dyDescent="0.2">
      <c r="D1615" s="18"/>
    </row>
    <row r="1616" spans="4:4" x14ac:dyDescent="0.2">
      <c r="D1616" s="18"/>
    </row>
    <row r="1617" spans="4:4" x14ac:dyDescent="0.2">
      <c r="D1617" s="18"/>
    </row>
    <row r="1618" spans="4:4" x14ac:dyDescent="0.2">
      <c r="D1618" s="18"/>
    </row>
    <row r="1619" spans="4:4" x14ac:dyDescent="0.2">
      <c r="D1619" s="18"/>
    </row>
    <row r="1620" spans="4:4" x14ac:dyDescent="0.2">
      <c r="D1620" s="18"/>
    </row>
    <row r="1621" spans="4:4" x14ac:dyDescent="0.2">
      <c r="D1621" s="18"/>
    </row>
    <row r="1622" spans="4:4" x14ac:dyDescent="0.2">
      <c r="D1622" s="18"/>
    </row>
    <row r="1623" spans="4:4" x14ac:dyDescent="0.2">
      <c r="D1623" s="18"/>
    </row>
    <row r="1624" spans="4:4" x14ac:dyDescent="0.2">
      <c r="D1624" s="18"/>
    </row>
    <row r="1625" spans="4:4" x14ac:dyDescent="0.2">
      <c r="D1625" s="18"/>
    </row>
    <row r="1626" spans="4:4" x14ac:dyDescent="0.2">
      <c r="D1626" s="18"/>
    </row>
    <row r="1627" spans="4:4" x14ac:dyDescent="0.2">
      <c r="D1627" s="18"/>
    </row>
    <row r="1628" spans="4:4" x14ac:dyDescent="0.2">
      <c r="D1628" s="18"/>
    </row>
    <row r="1629" spans="4:4" x14ac:dyDescent="0.2">
      <c r="D1629" s="18"/>
    </row>
    <row r="1630" spans="4:4" x14ac:dyDescent="0.2">
      <c r="D1630" s="18"/>
    </row>
    <row r="1631" spans="4:4" x14ac:dyDescent="0.2">
      <c r="D1631" s="18"/>
    </row>
    <row r="1632" spans="4:4" x14ac:dyDescent="0.2">
      <c r="D1632" s="18"/>
    </row>
    <row r="1633" spans="4:4" x14ac:dyDescent="0.2">
      <c r="D1633" s="18"/>
    </row>
    <row r="1634" spans="4:4" x14ac:dyDescent="0.2">
      <c r="D1634" s="18"/>
    </row>
    <row r="1635" spans="4:4" x14ac:dyDescent="0.2">
      <c r="D1635" s="18"/>
    </row>
    <row r="1636" spans="4:4" x14ac:dyDescent="0.2">
      <c r="D1636" s="18"/>
    </row>
    <row r="1637" spans="4:4" x14ac:dyDescent="0.2">
      <c r="D1637" s="18"/>
    </row>
    <row r="1638" spans="4:4" x14ac:dyDescent="0.2">
      <c r="D1638" s="18"/>
    </row>
    <row r="1639" spans="4:4" x14ac:dyDescent="0.2">
      <c r="D1639" s="18"/>
    </row>
    <row r="1640" spans="4:4" x14ac:dyDescent="0.2">
      <c r="D1640" s="18"/>
    </row>
    <row r="1641" spans="4:4" x14ac:dyDescent="0.2">
      <c r="D1641" s="18"/>
    </row>
    <row r="1642" spans="4:4" x14ac:dyDescent="0.2">
      <c r="D1642" s="18"/>
    </row>
    <row r="1643" spans="4:4" x14ac:dyDescent="0.2">
      <c r="D1643" s="18"/>
    </row>
    <row r="1644" spans="4:4" x14ac:dyDescent="0.2">
      <c r="D1644" s="18"/>
    </row>
    <row r="1645" spans="4:4" x14ac:dyDescent="0.2">
      <c r="D1645" s="18"/>
    </row>
    <row r="1646" spans="4:4" x14ac:dyDescent="0.2">
      <c r="D1646" s="18"/>
    </row>
    <row r="1647" spans="4:4" x14ac:dyDescent="0.2">
      <c r="D1647" s="18"/>
    </row>
    <row r="1648" spans="4:4" x14ac:dyDescent="0.2">
      <c r="D1648" s="18"/>
    </row>
    <row r="1649" spans="4:4" x14ac:dyDescent="0.2">
      <c r="D1649" s="18"/>
    </row>
    <row r="1650" spans="4:4" x14ac:dyDescent="0.2">
      <c r="D1650" s="18"/>
    </row>
    <row r="1651" spans="4:4" x14ac:dyDescent="0.2">
      <c r="D1651" s="18"/>
    </row>
    <row r="1652" spans="4:4" x14ac:dyDescent="0.2">
      <c r="D1652" s="18"/>
    </row>
    <row r="1653" spans="4:4" x14ac:dyDescent="0.2">
      <c r="D1653" s="18"/>
    </row>
    <row r="1654" spans="4:4" x14ac:dyDescent="0.2">
      <c r="D1654" s="18"/>
    </row>
    <row r="1655" spans="4:4" x14ac:dyDescent="0.2">
      <c r="D1655" s="18"/>
    </row>
    <row r="1656" spans="4:4" x14ac:dyDescent="0.2">
      <c r="D1656" s="18"/>
    </row>
    <row r="1657" spans="4:4" x14ac:dyDescent="0.2">
      <c r="D1657" s="18"/>
    </row>
    <row r="1658" spans="4:4" x14ac:dyDescent="0.2">
      <c r="D1658" s="18"/>
    </row>
    <row r="1659" spans="4:4" x14ac:dyDescent="0.2">
      <c r="D1659" s="18"/>
    </row>
    <row r="1660" spans="4:4" x14ac:dyDescent="0.2">
      <c r="D1660" s="18"/>
    </row>
    <row r="1661" spans="4:4" x14ac:dyDescent="0.2">
      <c r="D1661" s="18"/>
    </row>
    <row r="1662" spans="4:4" x14ac:dyDescent="0.2">
      <c r="D1662" s="18"/>
    </row>
    <row r="1663" spans="4:4" x14ac:dyDescent="0.2">
      <c r="D1663" s="18"/>
    </row>
    <row r="1664" spans="4:4" x14ac:dyDescent="0.2">
      <c r="D1664" s="18"/>
    </row>
    <row r="1665" spans="4:4" x14ac:dyDescent="0.2">
      <c r="D1665" s="18"/>
    </row>
    <row r="1666" spans="4:4" x14ac:dyDescent="0.2">
      <c r="D1666" s="18"/>
    </row>
    <row r="1667" spans="4:4" x14ac:dyDescent="0.2">
      <c r="D1667" s="18"/>
    </row>
    <row r="1668" spans="4:4" x14ac:dyDescent="0.2">
      <c r="D1668" s="18"/>
    </row>
    <row r="1669" spans="4:4" x14ac:dyDescent="0.2">
      <c r="D1669" s="18"/>
    </row>
    <row r="1670" spans="4:4" x14ac:dyDescent="0.2">
      <c r="D1670" s="18"/>
    </row>
    <row r="1671" spans="4:4" x14ac:dyDescent="0.2">
      <c r="D1671" s="18"/>
    </row>
    <row r="1672" spans="4:4" x14ac:dyDescent="0.2">
      <c r="D1672" s="18"/>
    </row>
    <row r="1673" spans="4:4" x14ac:dyDescent="0.2">
      <c r="D1673" s="18"/>
    </row>
    <row r="1674" spans="4:4" x14ac:dyDescent="0.2">
      <c r="D1674" s="18"/>
    </row>
    <row r="1675" spans="4:4" x14ac:dyDescent="0.2">
      <c r="D1675" s="18"/>
    </row>
    <row r="1676" spans="4:4" x14ac:dyDescent="0.2">
      <c r="D1676" s="18"/>
    </row>
    <row r="1677" spans="4:4" x14ac:dyDescent="0.2">
      <c r="D1677" s="18"/>
    </row>
    <row r="1678" spans="4:4" x14ac:dyDescent="0.2">
      <c r="D1678" s="18"/>
    </row>
    <row r="1679" spans="4:4" x14ac:dyDescent="0.2">
      <c r="D1679" s="18"/>
    </row>
    <row r="1680" spans="4:4" x14ac:dyDescent="0.2">
      <c r="D1680" s="18"/>
    </row>
    <row r="1681" spans="4:4" x14ac:dyDescent="0.2">
      <c r="D1681" s="18"/>
    </row>
    <row r="1682" spans="4:4" x14ac:dyDescent="0.2">
      <c r="D1682" s="18"/>
    </row>
    <row r="1683" spans="4:4" x14ac:dyDescent="0.2">
      <c r="D1683" s="18"/>
    </row>
    <row r="1684" spans="4:4" x14ac:dyDescent="0.2">
      <c r="D1684" s="18"/>
    </row>
    <row r="1685" spans="4:4" x14ac:dyDescent="0.2">
      <c r="D1685" s="18"/>
    </row>
    <row r="1686" spans="4:4" x14ac:dyDescent="0.2">
      <c r="D1686" s="18"/>
    </row>
    <row r="1687" spans="4:4" x14ac:dyDescent="0.2">
      <c r="D1687" s="18"/>
    </row>
    <row r="1688" spans="4:4" x14ac:dyDescent="0.2">
      <c r="D1688" s="18"/>
    </row>
    <row r="1689" spans="4:4" x14ac:dyDescent="0.2">
      <c r="D1689" s="18"/>
    </row>
    <row r="1690" spans="4:4" x14ac:dyDescent="0.2">
      <c r="D1690" s="18"/>
    </row>
    <row r="1691" spans="4:4" x14ac:dyDescent="0.2">
      <c r="D1691" s="18"/>
    </row>
    <row r="1692" spans="4:4" x14ac:dyDescent="0.2">
      <c r="D1692" s="18"/>
    </row>
    <row r="1693" spans="4:4" x14ac:dyDescent="0.2">
      <c r="D1693" s="18"/>
    </row>
    <row r="1694" spans="4:4" x14ac:dyDescent="0.2">
      <c r="D1694" s="18"/>
    </row>
    <row r="1695" spans="4:4" x14ac:dyDescent="0.2">
      <c r="D1695" s="18"/>
    </row>
    <row r="1696" spans="4:4" x14ac:dyDescent="0.2">
      <c r="D1696" s="18"/>
    </row>
    <row r="1697" spans="4:4" x14ac:dyDescent="0.2">
      <c r="D1697" s="18"/>
    </row>
    <row r="1698" spans="4:4" x14ac:dyDescent="0.2">
      <c r="D1698" s="18"/>
    </row>
    <row r="1699" spans="4:4" x14ac:dyDescent="0.2">
      <c r="D1699" s="18"/>
    </row>
    <row r="1700" spans="4:4" x14ac:dyDescent="0.2">
      <c r="D1700" s="18"/>
    </row>
    <row r="1701" spans="4:4" x14ac:dyDescent="0.2">
      <c r="D1701" s="18"/>
    </row>
    <row r="1702" spans="4:4" x14ac:dyDescent="0.2">
      <c r="D1702" s="18"/>
    </row>
    <row r="1703" spans="4:4" x14ac:dyDescent="0.2">
      <c r="D1703" s="18"/>
    </row>
    <row r="1704" spans="4:4" x14ac:dyDescent="0.2">
      <c r="D1704" s="18"/>
    </row>
    <row r="1705" spans="4:4" x14ac:dyDescent="0.2">
      <c r="D1705" s="18"/>
    </row>
    <row r="1706" spans="4:4" x14ac:dyDescent="0.2">
      <c r="D1706" s="18"/>
    </row>
    <row r="1707" spans="4:4" x14ac:dyDescent="0.2">
      <c r="D1707" s="18"/>
    </row>
    <row r="1708" spans="4:4" x14ac:dyDescent="0.2">
      <c r="D1708" s="18"/>
    </row>
    <row r="1709" spans="4:4" x14ac:dyDescent="0.2">
      <c r="D1709" s="18"/>
    </row>
    <row r="1710" spans="4:4" x14ac:dyDescent="0.2">
      <c r="D1710" s="18"/>
    </row>
    <row r="1711" spans="4:4" x14ac:dyDescent="0.2">
      <c r="D1711" s="18"/>
    </row>
    <row r="1712" spans="4:4" x14ac:dyDescent="0.2">
      <c r="D1712" s="18"/>
    </row>
    <row r="1713" spans="4:4" x14ac:dyDescent="0.2">
      <c r="D1713" s="18"/>
    </row>
    <row r="1714" spans="4:4" x14ac:dyDescent="0.2">
      <c r="D1714" s="18"/>
    </row>
    <row r="1715" spans="4:4" x14ac:dyDescent="0.2">
      <c r="D1715" s="18"/>
    </row>
    <row r="1716" spans="4:4" x14ac:dyDescent="0.2">
      <c r="D1716" s="18"/>
    </row>
    <row r="1717" spans="4:4" x14ac:dyDescent="0.2">
      <c r="D1717" s="18"/>
    </row>
    <row r="1718" spans="4:4" x14ac:dyDescent="0.2">
      <c r="D1718" s="18"/>
    </row>
    <row r="1719" spans="4:4" x14ac:dyDescent="0.2">
      <c r="D1719" s="18"/>
    </row>
    <row r="1720" spans="4:4" x14ac:dyDescent="0.2">
      <c r="D1720" s="18"/>
    </row>
    <row r="1721" spans="4:4" x14ac:dyDescent="0.2">
      <c r="D1721" s="18"/>
    </row>
    <row r="1722" spans="4:4" x14ac:dyDescent="0.2">
      <c r="D1722" s="18"/>
    </row>
    <row r="1723" spans="4:4" x14ac:dyDescent="0.2">
      <c r="D1723" s="18"/>
    </row>
    <row r="1724" spans="4:4" x14ac:dyDescent="0.2">
      <c r="D1724" s="18"/>
    </row>
    <row r="1725" spans="4:4" x14ac:dyDescent="0.2">
      <c r="D1725" s="18"/>
    </row>
    <row r="1726" spans="4:4" x14ac:dyDescent="0.2">
      <c r="D1726" s="18"/>
    </row>
    <row r="1727" spans="4:4" x14ac:dyDescent="0.2">
      <c r="D1727" s="18"/>
    </row>
    <row r="1728" spans="4:4" x14ac:dyDescent="0.2">
      <c r="D1728" s="18"/>
    </row>
    <row r="1729" spans="4:4" x14ac:dyDescent="0.2">
      <c r="D1729" s="18"/>
    </row>
    <row r="1730" spans="4:4" x14ac:dyDescent="0.2">
      <c r="D1730" s="18"/>
    </row>
    <row r="1731" spans="4:4" x14ac:dyDescent="0.2">
      <c r="D1731" s="18"/>
    </row>
    <row r="1732" spans="4:4" x14ac:dyDescent="0.2">
      <c r="D1732" s="18"/>
    </row>
    <row r="1733" spans="4:4" x14ac:dyDescent="0.2">
      <c r="D1733" s="18"/>
    </row>
    <row r="1734" spans="4:4" x14ac:dyDescent="0.2">
      <c r="D1734" s="18"/>
    </row>
    <row r="1735" spans="4:4" x14ac:dyDescent="0.2">
      <c r="D1735" s="18"/>
    </row>
    <row r="1736" spans="4:4" x14ac:dyDescent="0.2">
      <c r="D1736" s="18"/>
    </row>
    <row r="1737" spans="4:4" x14ac:dyDescent="0.2">
      <c r="D1737" s="18"/>
    </row>
    <row r="1738" spans="4:4" x14ac:dyDescent="0.2">
      <c r="D1738" s="18"/>
    </row>
    <row r="1739" spans="4:4" x14ac:dyDescent="0.2">
      <c r="D1739" s="18"/>
    </row>
    <row r="1740" spans="4:4" x14ac:dyDescent="0.2">
      <c r="D1740" s="18"/>
    </row>
    <row r="1741" spans="4:4" x14ac:dyDescent="0.2">
      <c r="D1741" s="18"/>
    </row>
    <row r="1742" spans="4:4" x14ac:dyDescent="0.2">
      <c r="D1742" s="18"/>
    </row>
    <row r="1743" spans="4:4" x14ac:dyDescent="0.2">
      <c r="D1743" s="18"/>
    </row>
    <row r="1744" spans="4:4" x14ac:dyDescent="0.2">
      <c r="D1744" s="18"/>
    </row>
    <row r="1745" spans="4:4" x14ac:dyDescent="0.2">
      <c r="D1745" s="18"/>
    </row>
    <row r="1746" spans="4:4" x14ac:dyDescent="0.2">
      <c r="D1746" s="18"/>
    </row>
    <row r="1747" spans="4:4" x14ac:dyDescent="0.2">
      <c r="D1747" s="18"/>
    </row>
    <row r="1748" spans="4:4" x14ac:dyDescent="0.2">
      <c r="D1748" s="18"/>
    </row>
    <row r="1749" spans="4:4" x14ac:dyDescent="0.2">
      <c r="D1749" s="18"/>
    </row>
    <row r="1750" spans="4:4" x14ac:dyDescent="0.2">
      <c r="D1750" s="18"/>
    </row>
    <row r="1751" spans="4:4" x14ac:dyDescent="0.2">
      <c r="D1751" s="18"/>
    </row>
    <row r="1752" spans="4:4" x14ac:dyDescent="0.2">
      <c r="D1752" s="18"/>
    </row>
    <row r="1753" spans="4:4" x14ac:dyDescent="0.2">
      <c r="D1753" s="18"/>
    </row>
    <row r="1754" spans="4:4" x14ac:dyDescent="0.2">
      <c r="D1754" s="18"/>
    </row>
    <row r="1755" spans="4:4" x14ac:dyDescent="0.2">
      <c r="D1755" s="18"/>
    </row>
    <row r="1756" spans="4:4" x14ac:dyDescent="0.2">
      <c r="D1756" s="18"/>
    </row>
    <row r="1757" spans="4:4" x14ac:dyDescent="0.2">
      <c r="D1757" s="18"/>
    </row>
    <row r="1758" spans="4:4" x14ac:dyDescent="0.2">
      <c r="D1758" s="18"/>
    </row>
    <row r="1759" spans="4:4" x14ac:dyDescent="0.2">
      <c r="D1759" s="18"/>
    </row>
    <row r="1760" spans="4:4" x14ac:dyDescent="0.2">
      <c r="D1760" s="18"/>
    </row>
    <row r="1761" spans="4:4" x14ac:dyDescent="0.2">
      <c r="D1761" s="18"/>
    </row>
    <row r="1762" spans="4:4" x14ac:dyDescent="0.2">
      <c r="D1762" s="18"/>
    </row>
    <row r="1763" spans="4:4" x14ac:dyDescent="0.2">
      <c r="D1763" s="18"/>
    </row>
    <row r="1764" spans="4:4" x14ac:dyDescent="0.2">
      <c r="D1764" s="18"/>
    </row>
    <row r="1765" spans="4:4" x14ac:dyDescent="0.2">
      <c r="D1765" s="18"/>
    </row>
    <row r="1766" spans="4:4" x14ac:dyDescent="0.2">
      <c r="D1766" s="18"/>
    </row>
    <row r="1767" spans="4:4" x14ac:dyDescent="0.2">
      <c r="D1767" s="18"/>
    </row>
    <row r="1768" spans="4:4" x14ac:dyDescent="0.2">
      <c r="D1768" s="18"/>
    </row>
    <row r="1769" spans="4:4" x14ac:dyDescent="0.2">
      <c r="D1769" s="18"/>
    </row>
    <row r="1770" spans="4:4" x14ac:dyDescent="0.2">
      <c r="D1770" s="18"/>
    </row>
    <row r="1771" spans="4:4" x14ac:dyDescent="0.2">
      <c r="D1771" s="18"/>
    </row>
    <row r="1772" spans="4:4" x14ac:dyDescent="0.2">
      <c r="D1772" s="18"/>
    </row>
    <row r="1773" spans="4:4" x14ac:dyDescent="0.2">
      <c r="D1773" s="18"/>
    </row>
    <row r="1774" spans="4:4" x14ac:dyDescent="0.2">
      <c r="D1774" s="18"/>
    </row>
    <row r="1775" spans="4:4" x14ac:dyDescent="0.2">
      <c r="D1775" s="18"/>
    </row>
    <row r="1776" spans="4:4" x14ac:dyDescent="0.2">
      <c r="D1776" s="18"/>
    </row>
    <row r="1777" spans="4:4" x14ac:dyDescent="0.2">
      <c r="D1777" s="18"/>
    </row>
    <row r="1778" spans="4:4" x14ac:dyDescent="0.2">
      <c r="D1778" s="18"/>
    </row>
    <row r="1779" spans="4:4" x14ac:dyDescent="0.2">
      <c r="D1779" s="18"/>
    </row>
    <row r="1780" spans="4:4" x14ac:dyDescent="0.2">
      <c r="D1780" s="18"/>
    </row>
    <row r="1781" spans="4:4" x14ac:dyDescent="0.2">
      <c r="D1781" s="18"/>
    </row>
    <row r="1782" spans="4:4" x14ac:dyDescent="0.2">
      <c r="D1782" s="18"/>
    </row>
    <row r="1783" spans="4:4" x14ac:dyDescent="0.2">
      <c r="D1783" s="18"/>
    </row>
    <row r="1784" spans="4:4" x14ac:dyDescent="0.2">
      <c r="D1784" s="18"/>
    </row>
    <row r="1785" spans="4:4" x14ac:dyDescent="0.2">
      <c r="D1785" s="18"/>
    </row>
    <row r="1786" spans="4:4" x14ac:dyDescent="0.2">
      <c r="D1786" s="18"/>
    </row>
    <row r="1787" spans="4:4" x14ac:dyDescent="0.2">
      <c r="D1787" s="18"/>
    </row>
    <row r="1788" spans="4:4" x14ac:dyDescent="0.2">
      <c r="D1788" s="18"/>
    </row>
    <row r="1789" spans="4:4" x14ac:dyDescent="0.2">
      <c r="D1789" s="18"/>
    </row>
    <row r="1790" spans="4:4" x14ac:dyDescent="0.2">
      <c r="D1790" s="18"/>
    </row>
    <row r="1791" spans="4:4" x14ac:dyDescent="0.2">
      <c r="D1791" s="18"/>
    </row>
    <row r="1792" spans="4:4" x14ac:dyDescent="0.2">
      <c r="D1792" s="18"/>
    </row>
    <row r="1793" spans="4:4" x14ac:dyDescent="0.2">
      <c r="D1793" s="18"/>
    </row>
    <row r="1794" spans="4:4" x14ac:dyDescent="0.2">
      <c r="D1794" s="18"/>
    </row>
    <row r="1795" spans="4:4" x14ac:dyDescent="0.2">
      <c r="D1795" s="18"/>
    </row>
    <row r="1796" spans="4:4" x14ac:dyDescent="0.2">
      <c r="D1796" s="18"/>
    </row>
    <row r="1797" spans="4:4" x14ac:dyDescent="0.2">
      <c r="D1797" s="18"/>
    </row>
    <row r="1798" spans="4:4" x14ac:dyDescent="0.2">
      <c r="D1798" s="18"/>
    </row>
    <row r="1799" spans="4:4" x14ac:dyDescent="0.2">
      <c r="D1799" s="18"/>
    </row>
    <row r="1800" spans="4:4" x14ac:dyDescent="0.2">
      <c r="D1800" s="18"/>
    </row>
    <row r="1801" spans="4:4" x14ac:dyDescent="0.2">
      <c r="D1801" s="18"/>
    </row>
    <row r="1802" spans="4:4" x14ac:dyDescent="0.2">
      <c r="D1802" s="18"/>
    </row>
    <row r="1803" spans="4:4" x14ac:dyDescent="0.2">
      <c r="D1803" s="18"/>
    </row>
    <row r="1804" spans="4:4" x14ac:dyDescent="0.2">
      <c r="D1804" s="18"/>
    </row>
    <row r="1805" spans="4:4" x14ac:dyDescent="0.2">
      <c r="D1805" s="18"/>
    </row>
    <row r="1806" spans="4:4" x14ac:dyDescent="0.2">
      <c r="D1806" s="18"/>
    </row>
    <row r="1807" spans="4:4" x14ac:dyDescent="0.2">
      <c r="D1807" s="18"/>
    </row>
    <row r="1808" spans="4:4" x14ac:dyDescent="0.2">
      <c r="D1808" s="18"/>
    </row>
    <row r="1809" spans="4:4" x14ac:dyDescent="0.2">
      <c r="D1809" s="18"/>
    </row>
    <row r="1810" spans="4:4" x14ac:dyDescent="0.2">
      <c r="D1810" s="18"/>
    </row>
    <row r="1811" spans="4:4" x14ac:dyDescent="0.2">
      <c r="D1811" s="18"/>
    </row>
    <row r="1812" spans="4:4" x14ac:dyDescent="0.2">
      <c r="D1812" s="18"/>
    </row>
    <row r="1813" spans="4:4" x14ac:dyDescent="0.2">
      <c r="D1813" s="18"/>
    </row>
    <row r="1814" spans="4:4" x14ac:dyDescent="0.2">
      <c r="D1814" s="18"/>
    </row>
    <row r="1815" spans="4:4" x14ac:dyDescent="0.2">
      <c r="D1815" s="18"/>
    </row>
    <row r="1816" spans="4:4" x14ac:dyDescent="0.2">
      <c r="D1816" s="18"/>
    </row>
    <row r="1817" spans="4:4" x14ac:dyDescent="0.2">
      <c r="D1817" s="18"/>
    </row>
    <row r="1818" spans="4:4" x14ac:dyDescent="0.2">
      <c r="D1818" s="18"/>
    </row>
    <row r="1819" spans="4:4" x14ac:dyDescent="0.2">
      <c r="D1819" s="18"/>
    </row>
    <row r="1820" spans="4:4" x14ac:dyDescent="0.2">
      <c r="D1820" s="18"/>
    </row>
    <row r="1821" spans="4:4" x14ac:dyDescent="0.2">
      <c r="D1821" s="18"/>
    </row>
    <row r="1822" spans="4:4" x14ac:dyDescent="0.2">
      <c r="D1822" s="18"/>
    </row>
    <row r="1823" spans="4:4" x14ac:dyDescent="0.2">
      <c r="D1823" s="18"/>
    </row>
    <row r="1824" spans="4:4" x14ac:dyDescent="0.2">
      <c r="D1824" s="18"/>
    </row>
    <row r="1825" spans="4:4" x14ac:dyDescent="0.2">
      <c r="D1825" s="18"/>
    </row>
    <row r="1826" spans="4:4" x14ac:dyDescent="0.2">
      <c r="D1826" s="18"/>
    </row>
    <row r="1827" spans="4:4" x14ac:dyDescent="0.2">
      <c r="D1827" s="18"/>
    </row>
    <row r="1828" spans="4:4" x14ac:dyDescent="0.2">
      <c r="D1828" s="18"/>
    </row>
    <row r="1829" spans="4:4" x14ac:dyDescent="0.2">
      <c r="D1829" s="18"/>
    </row>
    <row r="1830" spans="4:4" x14ac:dyDescent="0.2">
      <c r="D1830" s="18"/>
    </row>
    <row r="1831" spans="4:4" x14ac:dyDescent="0.2">
      <c r="D1831" s="18"/>
    </row>
    <row r="1832" spans="4:4" x14ac:dyDescent="0.2">
      <c r="D1832" s="18"/>
    </row>
    <row r="1833" spans="4:4" x14ac:dyDescent="0.2">
      <c r="D1833" s="18"/>
    </row>
    <row r="1834" spans="4:4" x14ac:dyDescent="0.2">
      <c r="D1834" s="18"/>
    </row>
    <row r="1835" spans="4:4" x14ac:dyDescent="0.2">
      <c r="D1835" s="18"/>
    </row>
    <row r="1836" spans="4:4" x14ac:dyDescent="0.2">
      <c r="D1836" s="18"/>
    </row>
    <row r="1837" spans="4:4" x14ac:dyDescent="0.2">
      <c r="D1837" s="18"/>
    </row>
    <row r="1838" spans="4:4" x14ac:dyDescent="0.2">
      <c r="D1838" s="18"/>
    </row>
    <row r="1839" spans="4:4" x14ac:dyDescent="0.2">
      <c r="D1839" s="18"/>
    </row>
    <row r="1840" spans="4:4" x14ac:dyDescent="0.2">
      <c r="D1840" s="18"/>
    </row>
    <row r="1841" spans="4:4" x14ac:dyDescent="0.2">
      <c r="D1841" s="18"/>
    </row>
    <row r="1842" spans="4:4" x14ac:dyDescent="0.2">
      <c r="D1842" s="18"/>
    </row>
    <row r="1843" spans="4:4" x14ac:dyDescent="0.2">
      <c r="D1843" s="18"/>
    </row>
    <row r="1844" spans="4:4" x14ac:dyDescent="0.2">
      <c r="D1844" s="18"/>
    </row>
    <row r="1845" spans="4:4" x14ac:dyDescent="0.2">
      <c r="D1845" s="18"/>
    </row>
    <row r="1846" spans="4:4" x14ac:dyDescent="0.2">
      <c r="D1846" s="18"/>
    </row>
    <row r="1847" spans="4:4" x14ac:dyDescent="0.2">
      <c r="D1847" s="18"/>
    </row>
    <row r="1848" spans="4:4" x14ac:dyDescent="0.2">
      <c r="D1848" s="18"/>
    </row>
    <row r="1849" spans="4:4" x14ac:dyDescent="0.2">
      <c r="D1849" s="18"/>
    </row>
    <row r="1850" spans="4:4" x14ac:dyDescent="0.2">
      <c r="D1850" s="18"/>
    </row>
    <row r="1851" spans="4:4" x14ac:dyDescent="0.2">
      <c r="D1851" s="18"/>
    </row>
    <row r="1852" spans="4:4" x14ac:dyDescent="0.2">
      <c r="D1852" s="18"/>
    </row>
    <row r="1853" spans="4:4" x14ac:dyDescent="0.2">
      <c r="D1853" s="18"/>
    </row>
    <row r="1854" spans="4:4" x14ac:dyDescent="0.2">
      <c r="D1854" s="18"/>
    </row>
    <row r="1855" spans="4:4" x14ac:dyDescent="0.2">
      <c r="D1855" s="18"/>
    </row>
    <row r="1856" spans="4:4" x14ac:dyDescent="0.2">
      <c r="D1856" s="18"/>
    </row>
    <row r="1857" spans="4:4" x14ac:dyDescent="0.2">
      <c r="D1857" s="18"/>
    </row>
    <row r="1858" spans="4:4" x14ac:dyDescent="0.2">
      <c r="D1858" s="18"/>
    </row>
    <row r="1859" spans="4:4" x14ac:dyDescent="0.2">
      <c r="D1859" s="18"/>
    </row>
    <row r="1860" spans="4:4" x14ac:dyDescent="0.2">
      <c r="D1860" s="18"/>
    </row>
    <row r="1861" spans="4:4" x14ac:dyDescent="0.2">
      <c r="D1861" s="18"/>
    </row>
    <row r="1862" spans="4:4" x14ac:dyDescent="0.2">
      <c r="D1862" s="18"/>
    </row>
    <row r="1863" spans="4:4" x14ac:dyDescent="0.2">
      <c r="D1863" s="18"/>
    </row>
    <row r="1864" spans="4:4" x14ac:dyDescent="0.2">
      <c r="D1864" s="18"/>
    </row>
    <row r="1865" spans="4:4" x14ac:dyDescent="0.2">
      <c r="D1865" s="18"/>
    </row>
    <row r="1866" spans="4:4" x14ac:dyDescent="0.2">
      <c r="D1866" s="18"/>
    </row>
    <row r="1867" spans="4:4" x14ac:dyDescent="0.2">
      <c r="D1867" s="18"/>
    </row>
    <row r="1868" spans="4:4" x14ac:dyDescent="0.2">
      <c r="D1868" s="18"/>
    </row>
    <row r="1869" spans="4:4" x14ac:dyDescent="0.2">
      <c r="D1869" s="18"/>
    </row>
    <row r="1870" spans="4:4" x14ac:dyDescent="0.2">
      <c r="D1870" s="18"/>
    </row>
    <row r="1871" spans="4:4" x14ac:dyDescent="0.2">
      <c r="D1871" s="18"/>
    </row>
    <row r="1872" spans="4:4" x14ac:dyDescent="0.2">
      <c r="D1872" s="18"/>
    </row>
    <row r="1873" spans="4:4" x14ac:dyDescent="0.2">
      <c r="D1873" s="18"/>
    </row>
    <row r="1874" spans="4:4" x14ac:dyDescent="0.2">
      <c r="D1874" s="18"/>
    </row>
    <row r="1875" spans="4:4" x14ac:dyDescent="0.2">
      <c r="D1875" s="18"/>
    </row>
    <row r="1876" spans="4:4" x14ac:dyDescent="0.2">
      <c r="D1876" s="18"/>
    </row>
    <row r="1877" spans="4:4" x14ac:dyDescent="0.2">
      <c r="D1877" s="18"/>
    </row>
    <row r="1878" spans="4:4" x14ac:dyDescent="0.2">
      <c r="D1878" s="18"/>
    </row>
    <row r="1879" spans="4:4" x14ac:dyDescent="0.2">
      <c r="D1879" s="18"/>
    </row>
    <row r="1880" spans="4:4" x14ac:dyDescent="0.2">
      <c r="D1880" s="18"/>
    </row>
    <row r="1881" spans="4:4" x14ac:dyDescent="0.2">
      <c r="D1881" s="18"/>
    </row>
    <row r="1882" spans="4:4" x14ac:dyDescent="0.2">
      <c r="D1882" s="18"/>
    </row>
    <row r="1883" spans="4:4" x14ac:dyDescent="0.2">
      <c r="D1883" s="18"/>
    </row>
    <row r="1884" spans="4:4" x14ac:dyDescent="0.2">
      <c r="D1884" s="18"/>
    </row>
    <row r="1885" spans="4:4" x14ac:dyDescent="0.2">
      <c r="D1885" s="18"/>
    </row>
    <row r="1886" spans="4:4" x14ac:dyDescent="0.2">
      <c r="D1886" s="18"/>
    </row>
    <row r="1887" spans="4:4" x14ac:dyDescent="0.2">
      <c r="D1887" s="18"/>
    </row>
    <row r="1888" spans="4:4" x14ac:dyDescent="0.2">
      <c r="D1888" s="18"/>
    </row>
    <row r="1889" spans="4:4" x14ac:dyDescent="0.2">
      <c r="D1889" s="18"/>
    </row>
    <row r="1890" spans="4:4" x14ac:dyDescent="0.2">
      <c r="D1890" s="18"/>
    </row>
    <row r="1891" spans="4:4" x14ac:dyDescent="0.2">
      <c r="D1891" s="18"/>
    </row>
    <row r="1892" spans="4:4" x14ac:dyDescent="0.2">
      <c r="D1892" s="18"/>
    </row>
    <row r="1893" spans="4:4" x14ac:dyDescent="0.2">
      <c r="D1893" s="18"/>
    </row>
    <row r="1894" spans="4:4" x14ac:dyDescent="0.2">
      <c r="D1894" s="18"/>
    </row>
    <row r="1895" spans="4:4" x14ac:dyDescent="0.2">
      <c r="D1895" s="18"/>
    </row>
    <row r="1896" spans="4:4" x14ac:dyDescent="0.2">
      <c r="D1896" s="18"/>
    </row>
    <row r="1897" spans="4:4" x14ac:dyDescent="0.2">
      <c r="D1897" s="18"/>
    </row>
    <row r="1898" spans="4:4" x14ac:dyDescent="0.2">
      <c r="D1898" s="18"/>
    </row>
    <row r="1899" spans="4:4" x14ac:dyDescent="0.2">
      <c r="D1899" s="18"/>
    </row>
    <row r="1900" spans="4:4" x14ac:dyDescent="0.2">
      <c r="D1900" s="18"/>
    </row>
    <row r="1901" spans="4:4" x14ac:dyDescent="0.2">
      <c r="D1901" s="18"/>
    </row>
    <row r="1902" spans="4:4" x14ac:dyDescent="0.2">
      <c r="D1902" s="18"/>
    </row>
    <row r="1903" spans="4:4" x14ac:dyDescent="0.2">
      <c r="D1903" s="18"/>
    </row>
    <row r="1904" spans="4:4" x14ac:dyDescent="0.2">
      <c r="D1904" s="18"/>
    </row>
    <row r="1905" spans="4:4" x14ac:dyDescent="0.2">
      <c r="D1905" s="18"/>
    </row>
    <row r="1906" spans="4:4" x14ac:dyDescent="0.2">
      <c r="D1906" s="18"/>
    </row>
    <row r="1907" spans="4:4" x14ac:dyDescent="0.2">
      <c r="D1907" s="18"/>
    </row>
    <row r="1908" spans="4:4" x14ac:dyDescent="0.2">
      <c r="D1908" s="18"/>
    </row>
    <row r="1909" spans="4:4" x14ac:dyDescent="0.2">
      <c r="D1909" s="18"/>
    </row>
    <row r="1910" spans="4:4" x14ac:dyDescent="0.2">
      <c r="D1910" s="18"/>
    </row>
    <row r="1911" spans="4:4" x14ac:dyDescent="0.2">
      <c r="D1911" s="18"/>
    </row>
    <row r="1912" spans="4:4" x14ac:dyDescent="0.2">
      <c r="D1912" s="18"/>
    </row>
    <row r="1913" spans="4:4" x14ac:dyDescent="0.2">
      <c r="D1913" s="18"/>
    </row>
    <row r="1914" spans="4:4" x14ac:dyDescent="0.2">
      <c r="D1914" s="18"/>
    </row>
    <row r="1915" spans="4:4" x14ac:dyDescent="0.2">
      <c r="D1915" s="18"/>
    </row>
    <row r="1916" spans="4:4" x14ac:dyDescent="0.2">
      <c r="D1916" s="18"/>
    </row>
    <row r="1917" spans="4:4" x14ac:dyDescent="0.2">
      <c r="D1917" s="18"/>
    </row>
    <row r="1918" spans="4:4" x14ac:dyDescent="0.2">
      <c r="D1918" s="18"/>
    </row>
    <row r="1919" spans="4:4" x14ac:dyDescent="0.2">
      <c r="D1919" s="18"/>
    </row>
    <row r="1920" spans="4:4" x14ac:dyDescent="0.2">
      <c r="D1920" s="18"/>
    </row>
    <row r="1921" spans="4:4" x14ac:dyDescent="0.2">
      <c r="D1921" s="18"/>
    </row>
    <row r="1922" spans="4:4" x14ac:dyDescent="0.2">
      <c r="D1922" s="18"/>
    </row>
    <row r="1923" spans="4:4" x14ac:dyDescent="0.2">
      <c r="D1923" s="18"/>
    </row>
    <row r="1924" spans="4:4" x14ac:dyDescent="0.2">
      <c r="D1924" s="18"/>
    </row>
    <row r="1925" spans="4:4" x14ac:dyDescent="0.2">
      <c r="D1925" s="18"/>
    </row>
    <row r="1926" spans="4:4" x14ac:dyDescent="0.2">
      <c r="D1926" s="18"/>
    </row>
    <row r="1927" spans="4:4" x14ac:dyDescent="0.2">
      <c r="D1927" s="18"/>
    </row>
    <row r="1928" spans="4:4" x14ac:dyDescent="0.2">
      <c r="D1928" s="18"/>
    </row>
    <row r="1929" spans="4:4" x14ac:dyDescent="0.2">
      <c r="D1929" s="18"/>
    </row>
    <row r="1930" spans="4:4" x14ac:dyDescent="0.2">
      <c r="D1930" s="18"/>
    </row>
    <row r="1931" spans="4:4" x14ac:dyDescent="0.2">
      <c r="D1931" s="18"/>
    </row>
    <row r="1932" spans="4:4" x14ac:dyDescent="0.2">
      <c r="D1932" s="18"/>
    </row>
    <row r="1933" spans="4:4" x14ac:dyDescent="0.2">
      <c r="D1933" s="18"/>
    </row>
    <row r="1934" spans="4:4" x14ac:dyDescent="0.2">
      <c r="D1934" s="18"/>
    </row>
    <row r="1935" spans="4:4" x14ac:dyDescent="0.2">
      <c r="D1935" s="18"/>
    </row>
    <row r="1936" spans="4:4" x14ac:dyDescent="0.2">
      <c r="D1936" s="18"/>
    </row>
    <row r="1937" spans="4:4" x14ac:dyDescent="0.2">
      <c r="D1937" s="18"/>
    </row>
    <row r="1938" spans="4:4" x14ac:dyDescent="0.2">
      <c r="D1938" s="18"/>
    </row>
    <row r="1939" spans="4:4" x14ac:dyDescent="0.2">
      <c r="D1939" s="18"/>
    </row>
    <row r="1940" spans="4:4" x14ac:dyDescent="0.2">
      <c r="D1940" s="18"/>
    </row>
    <row r="1941" spans="4:4" x14ac:dyDescent="0.2">
      <c r="D1941" s="18"/>
    </row>
    <row r="1942" spans="4:4" x14ac:dyDescent="0.2">
      <c r="D1942" s="18"/>
    </row>
    <row r="1943" spans="4:4" x14ac:dyDescent="0.2">
      <c r="D1943" s="18"/>
    </row>
    <row r="1944" spans="4:4" x14ac:dyDescent="0.2">
      <c r="D1944" s="18"/>
    </row>
    <row r="1945" spans="4:4" x14ac:dyDescent="0.2">
      <c r="D1945" s="18"/>
    </row>
    <row r="1946" spans="4:4" x14ac:dyDescent="0.2">
      <c r="D1946" s="18"/>
    </row>
    <row r="1947" spans="4:4" x14ac:dyDescent="0.2">
      <c r="D1947" s="18"/>
    </row>
    <row r="1948" spans="4:4" x14ac:dyDescent="0.2">
      <c r="D1948" s="18"/>
    </row>
    <row r="1949" spans="4:4" x14ac:dyDescent="0.2">
      <c r="D1949" s="18"/>
    </row>
    <row r="1950" spans="4:4" x14ac:dyDescent="0.2">
      <c r="D1950" s="18"/>
    </row>
    <row r="1951" spans="4:4" x14ac:dyDescent="0.2">
      <c r="D1951" s="18"/>
    </row>
    <row r="1952" spans="4:4" x14ac:dyDescent="0.2">
      <c r="D1952" s="18"/>
    </row>
    <row r="1953" spans="4:4" x14ac:dyDescent="0.2">
      <c r="D1953" s="18"/>
    </row>
    <row r="1954" spans="4:4" x14ac:dyDescent="0.2">
      <c r="D1954" s="18"/>
    </row>
    <row r="1955" spans="4:4" x14ac:dyDescent="0.2">
      <c r="D1955" s="18"/>
    </row>
    <row r="1956" spans="4:4" x14ac:dyDescent="0.2">
      <c r="D1956" s="18"/>
    </row>
    <row r="1957" spans="4:4" x14ac:dyDescent="0.2">
      <c r="D1957" s="18"/>
    </row>
    <row r="1958" spans="4:4" x14ac:dyDescent="0.2">
      <c r="D1958" s="18"/>
    </row>
    <row r="1959" spans="4:4" x14ac:dyDescent="0.2">
      <c r="D1959" s="18"/>
    </row>
    <row r="1960" spans="4:4" x14ac:dyDescent="0.2">
      <c r="D1960" s="18"/>
    </row>
    <row r="1961" spans="4:4" x14ac:dyDescent="0.2">
      <c r="D1961" s="18"/>
    </row>
    <row r="1962" spans="4:4" x14ac:dyDescent="0.2">
      <c r="D1962" s="18"/>
    </row>
    <row r="1963" spans="4:4" x14ac:dyDescent="0.2">
      <c r="D1963" s="18"/>
    </row>
    <row r="1964" spans="4:4" x14ac:dyDescent="0.2">
      <c r="D1964" s="18"/>
    </row>
    <row r="1965" spans="4:4" x14ac:dyDescent="0.2">
      <c r="D1965" s="18"/>
    </row>
    <row r="1966" spans="4:4" x14ac:dyDescent="0.2">
      <c r="D1966" s="18"/>
    </row>
    <row r="1967" spans="4:4" x14ac:dyDescent="0.2">
      <c r="D1967" s="18"/>
    </row>
    <row r="1968" spans="4:4" x14ac:dyDescent="0.2">
      <c r="D1968" s="18"/>
    </row>
    <row r="1969" spans="4:4" x14ac:dyDescent="0.2">
      <c r="D1969" s="18"/>
    </row>
    <row r="1970" spans="4:4" x14ac:dyDescent="0.2">
      <c r="D1970" s="18"/>
    </row>
    <row r="1971" spans="4:4" x14ac:dyDescent="0.2">
      <c r="D1971" s="18"/>
    </row>
    <row r="1972" spans="4:4" x14ac:dyDescent="0.2">
      <c r="D1972" s="18"/>
    </row>
    <row r="1973" spans="4:4" x14ac:dyDescent="0.2">
      <c r="D1973" s="18"/>
    </row>
    <row r="1974" spans="4:4" x14ac:dyDescent="0.2">
      <c r="D1974" s="18"/>
    </row>
    <row r="1975" spans="4:4" x14ac:dyDescent="0.2">
      <c r="D1975" s="18"/>
    </row>
    <row r="1976" spans="4:4" x14ac:dyDescent="0.2">
      <c r="D1976" s="18"/>
    </row>
    <row r="1977" spans="4:4" x14ac:dyDescent="0.2">
      <c r="D1977" s="18"/>
    </row>
    <row r="1978" spans="4:4" x14ac:dyDescent="0.2">
      <c r="D1978" s="18"/>
    </row>
    <row r="1979" spans="4:4" x14ac:dyDescent="0.2">
      <c r="D1979" s="18"/>
    </row>
    <row r="1980" spans="4:4" x14ac:dyDescent="0.2">
      <c r="D1980" s="18"/>
    </row>
    <row r="1981" spans="4:4" x14ac:dyDescent="0.2">
      <c r="D1981" s="18"/>
    </row>
    <row r="1982" spans="4:4" x14ac:dyDescent="0.2">
      <c r="D1982" s="18"/>
    </row>
    <row r="1983" spans="4:4" x14ac:dyDescent="0.2">
      <c r="D1983" s="18"/>
    </row>
    <row r="1984" spans="4:4" x14ac:dyDescent="0.2">
      <c r="D1984" s="18"/>
    </row>
    <row r="1985" spans="4:4" x14ac:dyDescent="0.2">
      <c r="D1985" s="18"/>
    </row>
    <row r="1986" spans="4:4" x14ac:dyDescent="0.2">
      <c r="D1986" s="18"/>
    </row>
    <row r="1987" spans="4:4" x14ac:dyDescent="0.2">
      <c r="D1987" s="18"/>
    </row>
    <row r="1988" spans="4:4" x14ac:dyDescent="0.2">
      <c r="D1988" s="18"/>
    </row>
    <row r="1989" spans="4:4" x14ac:dyDescent="0.2">
      <c r="D1989" s="18"/>
    </row>
    <row r="1990" spans="4:4" x14ac:dyDescent="0.2">
      <c r="D1990" s="18"/>
    </row>
    <row r="1991" spans="4:4" x14ac:dyDescent="0.2">
      <c r="D1991" s="18"/>
    </row>
    <row r="1992" spans="4:4" x14ac:dyDescent="0.2">
      <c r="D1992" s="18"/>
    </row>
    <row r="1993" spans="4:4" x14ac:dyDescent="0.2">
      <c r="D1993" s="18"/>
    </row>
    <row r="1994" spans="4:4" x14ac:dyDescent="0.2">
      <c r="D1994" s="18"/>
    </row>
    <row r="1995" spans="4:4" x14ac:dyDescent="0.2">
      <c r="D1995" s="18"/>
    </row>
    <row r="1996" spans="4:4" x14ac:dyDescent="0.2">
      <c r="D1996" s="18"/>
    </row>
    <row r="1997" spans="4:4" x14ac:dyDescent="0.2">
      <c r="D1997" s="18"/>
    </row>
    <row r="1998" spans="4:4" x14ac:dyDescent="0.2">
      <c r="D1998" s="18"/>
    </row>
    <row r="1999" spans="4:4" x14ac:dyDescent="0.2">
      <c r="D1999" s="18"/>
    </row>
    <row r="2000" spans="4:4" x14ac:dyDescent="0.2">
      <c r="D2000" s="18"/>
    </row>
    <row r="2001" spans="4:4" x14ac:dyDescent="0.2">
      <c r="D2001" s="18"/>
    </row>
    <row r="2002" spans="4:4" x14ac:dyDescent="0.2">
      <c r="D2002" s="18"/>
    </row>
    <row r="2003" spans="4:4" x14ac:dyDescent="0.2">
      <c r="D2003" s="18"/>
    </row>
    <row r="2004" spans="4:4" x14ac:dyDescent="0.2">
      <c r="D2004" s="18"/>
    </row>
    <row r="2005" spans="4:4" x14ac:dyDescent="0.2">
      <c r="D2005" s="18"/>
    </row>
    <row r="2006" spans="4:4" x14ac:dyDescent="0.2">
      <c r="D2006" s="18"/>
    </row>
    <row r="2007" spans="4:4" x14ac:dyDescent="0.2">
      <c r="D2007" s="18"/>
    </row>
    <row r="2008" spans="4:4" x14ac:dyDescent="0.2">
      <c r="D2008" s="18"/>
    </row>
    <row r="2009" spans="4:4" x14ac:dyDescent="0.2">
      <c r="D2009" s="18"/>
    </row>
    <row r="2010" spans="4:4" x14ac:dyDescent="0.2">
      <c r="D2010" s="18"/>
    </row>
    <row r="2011" spans="4:4" x14ac:dyDescent="0.2">
      <c r="D2011" s="18"/>
    </row>
    <row r="2012" spans="4:4" x14ac:dyDescent="0.2">
      <c r="D2012" s="18"/>
    </row>
    <row r="2013" spans="4:4" x14ac:dyDescent="0.2">
      <c r="D2013" s="18"/>
    </row>
    <row r="2014" spans="4:4" x14ac:dyDescent="0.2">
      <c r="D2014" s="18"/>
    </row>
    <row r="2015" spans="4:4" x14ac:dyDescent="0.2">
      <c r="D2015" s="18"/>
    </row>
    <row r="2016" spans="4:4" x14ac:dyDescent="0.2">
      <c r="D2016" s="18"/>
    </row>
    <row r="2017" spans="4:4" x14ac:dyDescent="0.2">
      <c r="D2017" s="18"/>
    </row>
    <row r="2018" spans="4:4" x14ac:dyDescent="0.2">
      <c r="D2018" s="18"/>
    </row>
    <row r="2019" spans="4:4" x14ac:dyDescent="0.2">
      <c r="D2019" s="18"/>
    </row>
    <row r="2020" spans="4:4" x14ac:dyDescent="0.2">
      <c r="D2020" s="18"/>
    </row>
    <row r="2021" spans="4:4" x14ac:dyDescent="0.2">
      <c r="D2021" s="18"/>
    </row>
    <row r="2022" spans="4:4" x14ac:dyDescent="0.2">
      <c r="D2022" s="18"/>
    </row>
    <row r="2023" spans="4:4" x14ac:dyDescent="0.2">
      <c r="D2023" s="18"/>
    </row>
    <row r="2024" spans="4:4" x14ac:dyDescent="0.2">
      <c r="D2024" s="18"/>
    </row>
    <row r="2025" spans="4:4" x14ac:dyDescent="0.2">
      <c r="D2025" s="18"/>
    </row>
    <row r="2026" spans="4:4" x14ac:dyDescent="0.2">
      <c r="D2026" s="18"/>
    </row>
    <row r="2027" spans="4:4" x14ac:dyDescent="0.2">
      <c r="D2027" s="18"/>
    </row>
    <row r="2028" spans="4:4" x14ac:dyDescent="0.2">
      <c r="D2028" s="18"/>
    </row>
    <row r="2029" spans="4:4" x14ac:dyDescent="0.2">
      <c r="D2029" s="18"/>
    </row>
    <row r="2030" spans="4:4" x14ac:dyDescent="0.2">
      <c r="D2030" s="18"/>
    </row>
    <row r="2031" spans="4:4" x14ac:dyDescent="0.2">
      <c r="D2031" s="18"/>
    </row>
    <row r="2032" spans="4:4" x14ac:dyDescent="0.2">
      <c r="D2032" s="18"/>
    </row>
    <row r="2033" spans="4:4" x14ac:dyDescent="0.2">
      <c r="D2033" s="18"/>
    </row>
    <row r="2034" spans="4:4" x14ac:dyDescent="0.2">
      <c r="D2034" s="18"/>
    </row>
    <row r="2035" spans="4:4" x14ac:dyDescent="0.2">
      <c r="D2035" s="18"/>
    </row>
    <row r="2036" spans="4:4" x14ac:dyDescent="0.2">
      <c r="D2036" s="18"/>
    </row>
    <row r="2037" spans="4:4" x14ac:dyDescent="0.2">
      <c r="D2037" s="18"/>
    </row>
    <row r="2038" spans="4:4" x14ac:dyDescent="0.2">
      <c r="D2038" s="18"/>
    </row>
    <row r="2039" spans="4:4" x14ac:dyDescent="0.2">
      <c r="D2039" s="18"/>
    </row>
    <row r="2040" spans="4:4" x14ac:dyDescent="0.2">
      <c r="D2040" s="18"/>
    </row>
    <row r="2041" spans="4:4" x14ac:dyDescent="0.2">
      <c r="D2041" s="18"/>
    </row>
    <row r="2042" spans="4:4" x14ac:dyDescent="0.2">
      <c r="D2042" s="18"/>
    </row>
    <row r="2043" spans="4:4" x14ac:dyDescent="0.2">
      <c r="D2043" s="18"/>
    </row>
    <row r="2044" spans="4:4" x14ac:dyDescent="0.2">
      <c r="D2044" s="18"/>
    </row>
    <row r="2045" spans="4:4" x14ac:dyDescent="0.2">
      <c r="D2045" s="18"/>
    </row>
    <row r="2046" spans="4:4" x14ac:dyDescent="0.2">
      <c r="D2046" s="18"/>
    </row>
    <row r="2047" spans="4:4" x14ac:dyDescent="0.2">
      <c r="D2047" s="18"/>
    </row>
    <row r="2048" spans="4:4" x14ac:dyDescent="0.2">
      <c r="D2048" s="18"/>
    </row>
    <row r="2049" spans="4:4" x14ac:dyDescent="0.2">
      <c r="D2049" s="18"/>
    </row>
    <row r="2050" spans="4:4" x14ac:dyDescent="0.2">
      <c r="D2050" s="18"/>
    </row>
    <row r="2051" spans="4:4" x14ac:dyDescent="0.2">
      <c r="D2051" s="18"/>
    </row>
    <row r="2052" spans="4:4" x14ac:dyDescent="0.2">
      <c r="D2052" s="18"/>
    </row>
    <row r="2053" spans="4:4" x14ac:dyDescent="0.2">
      <c r="D2053" s="18"/>
    </row>
    <row r="2054" spans="4:4" x14ac:dyDescent="0.2">
      <c r="D2054" s="18"/>
    </row>
    <row r="2055" spans="4:4" x14ac:dyDescent="0.2">
      <c r="D2055" s="18"/>
    </row>
    <row r="2056" spans="4:4" x14ac:dyDescent="0.2">
      <c r="D2056" s="18"/>
    </row>
    <row r="2057" spans="4:4" x14ac:dyDescent="0.2">
      <c r="D2057" s="18"/>
    </row>
    <row r="2058" spans="4:4" x14ac:dyDescent="0.2">
      <c r="D2058" s="18"/>
    </row>
    <row r="2059" spans="4:4" x14ac:dyDescent="0.2">
      <c r="D2059" s="18"/>
    </row>
    <row r="2060" spans="4:4" x14ac:dyDescent="0.2">
      <c r="D2060" s="18"/>
    </row>
    <row r="2061" spans="4:4" x14ac:dyDescent="0.2">
      <c r="D2061" s="18"/>
    </row>
    <row r="2062" spans="4:4" x14ac:dyDescent="0.2">
      <c r="D2062" s="18"/>
    </row>
    <row r="2063" spans="4:4" x14ac:dyDescent="0.2">
      <c r="D2063" s="18"/>
    </row>
    <row r="2064" spans="4:4" x14ac:dyDescent="0.2">
      <c r="D2064" s="18"/>
    </row>
    <row r="2065" spans="4:4" x14ac:dyDescent="0.2">
      <c r="D2065" s="18"/>
    </row>
    <row r="2066" spans="4:4" x14ac:dyDescent="0.2">
      <c r="D2066" s="18"/>
    </row>
    <row r="2067" spans="4:4" x14ac:dyDescent="0.2">
      <c r="D2067" s="18"/>
    </row>
    <row r="2068" spans="4:4" x14ac:dyDescent="0.2">
      <c r="D2068" s="18"/>
    </row>
    <row r="2069" spans="4:4" x14ac:dyDescent="0.2">
      <c r="D2069" s="18"/>
    </row>
    <row r="2070" spans="4:4" x14ac:dyDescent="0.2">
      <c r="D2070" s="18"/>
    </row>
    <row r="2071" spans="4:4" x14ac:dyDescent="0.2">
      <c r="D2071" s="18"/>
    </row>
    <row r="2072" spans="4:4" x14ac:dyDescent="0.2">
      <c r="D2072" s="18"/>
    </row>
    <row r="2073" spans="4:4" x14ac:dyDescent="0.2">
      <c r="D2073" s="18"/>
    </row>
    <row r="2074" spans="4:4" x14ac:dyDescent="0.2">
      <c r="D2074" s="18"/>
    </row>
    <row r="2075" spans="4:4" x14ac:dyDescent="0.2">
      <c r="D2075" s="18"/>
    </row>
    <row r="2076" spans="4:4" x14ac:dyDescent="0.2">
      <c r="D2076" s="18"/>
    </row>
    <row r="2077" spans="4:4" x14ac:dyDescent="0.2">
      <c r="D2077" s="18"/>
    </row>
    <row r="2078" spans="4:4" x14ac:dyDescent="0.2">
      <c r="D2078" s="18"/>
    </row>
    <row r="2079" spans="4:4" x14ac:dyDescent="0.2">
      <c r="D2079" s="18"/>
    </row>
    <row r="2080" spans="4:4" x14ac:dyDescent="0.2">
      <c r="D2080" s="18"/>
    </row>
    <row r="2081" spans="4:4" x14ac:dyDescent="0.2">
      <c r="D2081" s="18"/>
    </row>
    <row r="2082" spans="4:4" x14ac:dyDescent="0.2">
      <c r="D2082" s="18"/>
    </row>
    <row r="2083" spans="4:4" x14ac:dyDescent="0.2">
      <c r="D2083" s="18"/>
    </row>
    <row r="2084" spans="4:4" x14ac:dyDescent="0.2">
      <c r="D2084" s="18"/>
    </row>
    <row r="2085" spans="4:4" x14ac:dyDescent="0.2">
      <c r="D2085" s="18"/>
    </row>
    <row r="2086" spans="4:4" x14ac:dyDescent="0.2">
      <c r="D2086" s="18"/>
    </row>
    <row r="2087" spans="4:4" x14ac:dyDescent="0.2">
      <c r="D2087" s="18"/>
    </row>
    <row r="2088" spans="4:4" x14ac:dyDescent="0.2">
      <c r="D2088" s="18"/>
    </row>
    <row r="2089" spans="4:4" x14ac:dyDescent="0.2">
      <c r="D2089" s="18"/>
    </row>
    <row r="2090" spans="4:4" x14ac:dyDescent="0.2">
      <c r="D2090" s="18"/>
    </row>
    <row r="2091" spans="4:4" x14ac:dyDescent="0.2">
      <c r="D2091" s="18"/>
    </row>
    <row r="2092" spans="4:4" x14ac:dyDescent="0.2">
      <c r="D2092" s="18"/>
    </row>
    <row r="2093" spans="4:4" x14ac:dyDescent="0.2">
      <c r="D2093" s="18"/>
    </row>
    <row r="2094" spans="4:4" x14ac:dyDescent="0.2">
      <c r="D2094" s="18"/>
    </row>
    <row r="2095" spans="4:4" x14ac:dyDescent="0.2">
      <c r="D2095" s="18"/>
    </row>
    <row r="2096" spans="4:4" x14ac:dyDescent="0.2">
      <c r="D2096" s="18"/>
    </row>
    <row r="2097" spans="4:4" x14ac:dyDescent="0.2">
      <c r="D2097" s="18"/>
    </row>
    <row r="2098" spans="4:4" x14ac:dyDescent="0.2">
      <c r="D2098" s="18"/>
    </row>
    <row r="2099" spans="4:4" x14ac:dyDescent="0.2">
      <c r="D2099" s="18"/>
    </row>
    <row r="2100" spans="4:4" x14ac:dyDescent="0.2">
      <c r="D2100" s="18"/>
    </row>
    <row r="2101" spans="4:4" x14ac:dyDescent="0.2">
      <c r="D2101" s="18"/>
    </row>
    <row r="2102" spans="4:4" x14ac:dyDescent="0.2">
      <c r="D2102" s="18"/>
    </row>
    <row r="2103" spans="4:4" x14ac:dyDescent="0.2">
      <c r="D2103" s="18"/>
    </row>
    <row r="2104" spans="4:4" x14ac:dyDescent="0.2">
      <c r="D2104" s="18"/>
    </row>
    <row r="2105" spans="4:4" x14ac:dyDescent="0.2">
      <c r="D2105" s="18"/>
    </row>
    <row r="2106" spans="4:4" x14ac:dyDescent="0.2">
      <c r="D2106" s="18"/>
    </row>
    <row r="2107" spans="4:4" x14ac:dyDescent="0.2">
      <c r="D2107" s="18"/>
    </row>
    <row r="2108" spans="4:4" x14ac:dyDescent="0.2">
      <c r="D2108" s="18"/>
    </row>
    <row r="2109" spans="4:4" x14ac:dyDescent="0.2">
      <c r="D2109" s="18"/>
    </row>
    <row r="2110" spans="4:4" x14ac:dyDescent="0.2">
      <c r="D2110" s="18"/>
    </row>
    <row r="2111" spans="4:4" x14ac:dyDescent="0.2">
      <c r="D2111" s="18"/>
    </row>
    <row r="2112" spans="4:4" x14ac:dyDescent="0.2">
      <c r="D2112" s="18"/>
    </row>
    <row r="2113" spans="4:4" x14ac:dyDescent="0.2">
      <c r="D2113" s="18"/>
    </row>
    <row r="2114" spans="4:4" x14ac:dyDescent="0.2">
      <c r="D2114" s="18"/>
    </row>
    <row r="2115" spans="4:4" x14ac:dyDescent="0.2">
      <c r="D2115" s="18"/>
    </row>
    <row r="2116" spans="4:4" x14ac:dyDescent="0.2">
      <c r="D2116" s="18"/>
    </row>
    <row r="2117" spans="4:4" x14ac:dyDescent="0.2">
      <c r="D2117" s="18"/>
    </row>
    <row r="2118" spans="4:4" x14ac:dyDescent="0.2">
      <c r="D2118" s="18"/>
    </row>
    <row r="2119" spans="4:4" x14ac:dyDescent="0.2">
      <c r="D2119" s="18"/>
    </row>
    <row r="2120" spans="4:4" x14ac:dyDescent="0.2">
      <c r="D2120" s="18"/>
    </row>
    <row r="2121" spans="4:4" x14ac:dyDescent="0.2">
      <c r="D2121" s="18"/>
    </row>
    <row r="2122" spans="4:4" x14ac:dyDescent="0.2">
      <c r="D2122" s="18"/>
    </row>
    <row r="2123" spans="4:4" x14ac:dyDescent="0.2">
      <c r="D2123" s="18"/>
    </row>
    <row r="2124" spans="4:4" x14ac:dyDescent="0.2">
      <c r="D2124" s="18"/>
    </row>
    <row r="2125" spans="4:4" x14ac:dyDescent="0.2">
      <c r="D2125" s="18"/>
    </row>
    <row r="2126" spans="4:4" x14ac:dyDescent="0.2">
      <c r="D2126" s="18"/>
    </row>
    <row r="2127" spans="4:4" x14ac:dyDescent="0.2">
      <c r="D2127" s="18"/>
    </row>
    <row r="2128" spans="4:4" x14ac:dyDescent="0.2">
      <c r="D2128" s="18"/>
    </row>
    <row r="2129" spans="4:4" x14ac:dyDescent="0.2">
      <c r="D2129" s="18"/>
    </row>
    <row r="2130" spans="4:4" x14ac:dyDescent="0.2">
      <c r="D2130" s="18"/>
    </row>
    <row r="2131" spans="4:4" x14ac:dyDescent="0.2">
      <c r="D2131" s="18"/>
    </row>
    <row r="2132" spans="4:4" x14ac:dyDescent="0.2">
      <c r="D2132" s="18"/>
    </row>
    <row r="2133" spans="4:4" x14ac:dyDescent="0.2">
      <c r="D2133" s="18"/>
    </row>
    <row r="2134" spans="4:4" x14ac:dyDescent="0.2">
      <c r="D2134" s="18"/>
    </row>
    <row r="2135" spans="4:4" x14ac:dyDescent="0.2">
      <c r="D2135" s="18"/>
    </row>
    <row r="2136" spans="4:4" x14ac:dyDescent="0.2">
      <c r="D2136" s="18"/>
    </row>
    <row r="2137" spans="4:4" x14ac:dyDescent="0.2">
      <c r="D2137" s="18"/>
    </row>
    <row r="2138" spans="4:4" x14ac:dyDescent="0.2">
      <c r="D2138" s="18"/>
    </row>
    <row r="2139" spans="4:4" x14ac:dyDescent="0.2">
      <c r="D2139" s="18"/>
    </row>
    <row r="2140" spans="4:4" x14ac:dyDescent="0.2">
      <c r="D2140" s="18"/>
    </row>
    <row r="2141" spans="4:4" x14ac:dyDescent="0.2">
      <c r="D2141" s="18"/>
    </row>
    <row r="2142" spans="4:4" x14ac:dyDescent="0.2">
      <c r="D2142" s="18"/>
    </row>
    <row r="2143" spans="4:4" x14ac:dyDescent="0.2">
      <c r="D2143" s="18"/>
    </row>
    <row r="2144" spans="4:4" x14ac:dyDescent="0.2">
      <c r="D2144" s="18"/>
    </row>
    <row r="2145" spans="4:4" x14ac:dyDescent="0.2">
      <c r="D2145" s="18"/>
    </row>
    <row r="2146" spans="4:4" x14ac:dyDescent="0.2">
      <c r="D2146" s="18"/>
    </row>
    <row r="2147" spans="4:4" x14ac:dyDescent="0.2">
      <c r="D2147" s="18"/>
    </row>
    <row r="2148" spans="4:4" x14ac:dyDescent="0.2">
      <c r="D2148" s="18"/>
    </row>
    <row r="2149" spans="4:4" x14ac:dyDescent="0.2">
      <c r="D2149" s="18"/>
    </row>
    <row r="2150" spans="4:4" x14ac:dyDescent="0.2">
      <c r="D2150" s="18"/>
    </row>
    <row r="2151" spans="4:4" x14ac:dyDescent="0.2">
      <c r="D2151" s="18"/>
    </row>
    <row r="2152" spans="4:4" x14ac:dyDescent="0.2">
      <c r="D2152" s="18"/>
    </row>
    <row r="2153" spans="4:4" x14ac:dyDescent="0.2">
      <c r="D2153" s="18"/>
    </row>
    <row r="2154" spans="4:4" x14ac:dyDescent="0.2">
      <c r="D2154" s="18"/>
    </row>
    <row r="2155" spans="4:4" x14ac:dyDescent="0.2">
      <c r="D2155" s="18"/>
    </row>
    <row r="2156" spans="4:4" x14ac:dyDescent="0.2">
      <c r="D2156" s="18"/>
    </row>
    <row r="2157" spans="4:4" x14ac:dyDescent="0.2">
      <c r="D2157" s="18"/>
    </row>
    <row r="2158" spans="4:4" x14ac:dyDescent="0.2">
      <c r="D2158" s="18"/>
    </row>
    <row r="2159" spans="4:4" x14ac:dyDescent="0.2">
      <c r="D2159" s="18"/>
    </row>
    <row r="2160" spans="4:4" x14ac:dyDescent="0.2">
      <c r="D2160" s="18"/>
    </row>
    <row r="2161" spans="4:4" x14ac:dyDescent="0.2">
      <c r="D2161" s="18"/>
    </row>
    <row r="2162" spans="4:4" x14ac:dyDescent="0.2">
      <c r="D2162" s="18"/>
    </row>
    <row r="2163" spans="4:4" x14ac:dyDescent="0.2">
      <c r="D2163" s="18"/>
    </row>
    <row r="2164" spans="4:4" x14ac:dyDescent="0.2">
      <c r="D2164" s="18"/>
    </row>
    <row r="2165" spans="4:4" x14ac:dyDescent="0.2">
      <c r="D2165" s="18"/>
    </row>
    <row r="2166" spans="4:4" x14ac:dyDescent="0.2">
      <c r="D2166" s="18"/>
    </row>
    <row r="2167" spans="4:4" x14ac:dyDescent="0.2">
      <c r="D2167" s="18"/>
    </row>
    <row r="2168" spans="4:4" x14ac:dyDescent="0.2">
      <c r="D2168" s="18"/>
    </row>
    <row r="2169" spans="4:4" x14ac:dyDescent="0.2">
      <c r="D2169" s="18"/>
    </row>
    <row r="2170" spans="4:4" x14ac:dyDescent="0.2">
      <c r="D2170" s="18"/>
    </row>
    <row r="2171" spans="4:4" x14ac:dyDescent="0.2">
      <c r="D2171" s="18"/>
    </row>
    <row r="2172" spans="4:4" x14ac:dyDescent="0.2">
      <c r="D2172" s="18"/>
    </row>
    <row r="2173" spans="4:4" x14ac:dyDescent="0.2">
      <c r="D2173" s="18"/>
    </row>
    <row r="2174" spans="4:4" x14ac:dyDescent="0.2">
      <c r="D2174" s="18"/>
    </row>
    <row r="2175" spans="4:4" x14ac:dyDescent="0.2">
      <c r="D2175" s="18"/>
    </row>
    <row r="2176" spans="4:4" x14ac:dyDescent="0.2">
      <c r="D2176" s="18"/>
    </row>
    <row r="2177" spans="4:4" x14ac:dyDescent="0.2">
      <c r="D2177" s="18"/>
    </row>
    <row r="2178" spans="4:4" x14ac:dyDescent="0.2">
      <c r="D2178" s="18"/>
    </row>
    <row r="2179" spans="4:4" x14ac:dyDescent="0.2">
      <c r="D2179" s="18"/>
    </row>
    <row r="2180" spans="4:4" x14ac:dyDescent="0.2">
      <c r="D2180" s="18"/>
    </row>
    <row r="2181" spans="4:4" x14ac:dyDescent="0.2">
      <c r="D2181" s="18"/>
    </row>
    <row r="2182" spans="4:4" x14ac:dyDescent="0.2">
      <c r="D2182" s="18"/>
    </row>
    <row r="2183" spans="4:4" x14ac:dyDescent="0.2">
      <c r="D2183" s="18"/>
    </row>
    <row r="2184" spans="4:4" x14ac:dyDescent="0.2">
      <c r="D2184" s="18"/>
    </row>
    <row r="2185" spans="4:4" x14ac:dyDescent="0.2">
      <c r="D2185" s="18"/>
    </row>
    <row r="2186" spans="4:4" x14ac:dyDescent="0.2">
      <c r="D2186" s="18"/>
    </row>
    <row r="2187" spans="4:4" x14ac:dyDescent="0.2">
      <c r="D2187" s="18"/>
    </row>
    <row r="2188" spans="4:4" x14ac:dyDescent="0.2">
      <c r="D2188" s="18"/>
    </row>
    <row r="2189" spans="4:4" x14ac:dyDescent="0.2">
      <c r="D2189" s="18"/>
    </row>
    <row r="2190" spans="4:4" x14ac:dyDescent="0.2">
      <c r="D2190" s="18"/>
    </row>
    <row r="2191" spans="4:4" x14ac:dyDescent="0.2">
      <c r="D2191" s="18"/>
    </row>
    <row r="2192" spans="4:4" x14ac:dyDescent="0.2">
      <c r="D2192" s="18"/>
    </row>
    <row r="2193" spans="4:4" x14ac:dyDescent="0.2">
      <c r="D2193" s="18"/>
    </row>
    <row r="2194" spans="4:4" x14ac:dyDescent="0.2">
      <c r="D2194" s="18"/>
    </row>
    <row r="2195" spans="4:4" x14ac:dyDescent="0.2">
      <c r="D2195" s="18"/>
    </row>
    <row r="2196" spans="4:4" x14ac:dyDescent="0.2">
      <c r="D2196" s="18"/>
    </row>
    <row r="2197" spans="4:4" x14ac:dyDescent="0.2">
      <c r="D2197" s="18"/>
    </row>
    <row r="2198" spans="4:4" x14ac:dyDescent="0.2">
      <c r="D2198" s="18"/>
    </row>
    <row r="2199" spans="4:4" x14ac:dyDescent="0.2">
      <c r="D2199" s="18"/>
    </row>
    <row r="2200" spans="4:4" x14ac:dyDescent="0.2">
      <c r="D2200" s="18"/>
    </row>
    <row r="2201" spans="4:4" x14ac:dyDescent="0.2">
      <c r="D2201" s="18"/>
    </row>
    <row r="2202" spans="4:4" x14ac:dyDescent="0.2">
      <c r="D2202" s="18"/>
    </row>
    <row r="2203" spans="4:4" x14ac:dyDescent="0.2">
      <c r="D2203" s="18"/>
    </row>
    <row r="2204" spans="4:4" x14ac:dyDescent="0.2">
      <c r="D2204" s="18"/>
    </row>
    <row r="2205" spans="4:4" x14ac:dyDescent="0.2">
      <c r="D2205" s="18"/>
    </row>
    <row r="2206" spans="4:4" x14ac:dyDescent="0.2">
      <c r="D2206" s="18"/>
    </row>
    <row r="2207" spans="4:4" x14ac:dyDescent="0.2">
      <c r="D2207" s="18"/>
    </row>
    <row r="2208" spans="4:4" x14ac:dyDescent="0.2">
      <c r="D2208" s="18"/>
    </row>
    <row r="2209" spans="4:4" x14ac:dyDescent="0.2">
      <c r="D2209" s="18"/>
    </row>
    <row r="2210" spans="4:4" x14ac:dyDescent="0.2">
      <c r="D2210" s="18"/>
    </row>
    <row r="2211" spans="4:4" x14ac:dyDescent="0.2">
      <c r="D2211" s="18"/>
    </row>
    <row r="2212" spans="4:4" x14ac:dyDescent="0.2">
      <c r="D2212" s="18"/>
    </row>
    <row r="2213" spans="4:4" x14ac:dyDescent="0.2">
      <c r="D2213" s="18"/>
    </row>
    <row r="2214" spans="4:4" x14ac:dyDescent="0.2">
      <c r="D2214" s="18"/>
    </row>
    <row r="2215" spans="4:4" x14ac:dyDescent="0.2">
      <c r="D2215" s="18"/>
    </row>
    <row r="2216" spans="4:4" x14ac:dyDescent="0.2">
      <c r="D2216" s="18"/>
    </row>
    <row r="2217" spans="4:4" x14ac:dyDescent="0.2">
      <c r="D2217" s="18"/>
    </row>
    <row r="2218" spans="4:4" x14ac:dyDescent="0.2">
      <c r="D2218" s="18"/>
    </row>
    <row r="2219" spans="4:4" x14ac:dyDescent="0.2">
      <c r="D2219" s="18"/>
    </row>
    <row r="2220" spans="4:4" x14ac:dyDescent="0.2">
      <c r="D2220" s="18"/>
    </row>
    <row r="2221" spans="4:4" x14ac:dyDescent="0.2">
      <c r="D2221" s="18"/>
    </row>
    <row r="2222" spans="4:4" x14ac:dyDescent="0.2">
      <c r="D2222" s="18"/>
    </row>
    <row r="2223" spans="4:4" x14ac:dyDescent="0.2">
      <c r="D2223" s="18"/>
    </row>
    <row r="2224" spans="4:4" x14ac:dyDescent="0.2">
      <c r="D2224" s="18"/>
    </row>
    <row r="2225" spans="4:4" x14ac:dyDescent="0.2">
      <c r="D2225" s="18"/>
    </row>
    <row r="2226" spans="4:4" x14ac:dyDescent="0.2">
      <c r="D2226" s="18"/>
    </row>
    <row r="2227" spans="4:4" x14ac:dyDescent="0.2">
      <c r="D2227" s="18"/>
    </row>
    <row r="2228" spans="4:4" x14ac:dyDescent="0.2">
      <c r="D2228" s="18"/>
    </row>
    <row r="2229" spans="4:4" x14ac:dyDescent="0.2">
      <c r="D2229" s="18"/>
    </row>
    <row r="2230" spans="4:4" x14ac:dyDescent="0.2">
      <c r="D2230" s="18"/>
    </row>
    <row r="2231" spans="4:4" x14ac:dyDescent="0.2">
      <c r="D2231" s="18"/>
    </row>
    <row r="2232" spans="4:4" x14ac:dyDescent="0.2">
      <c r="D2232" s="18"/>
    </row>
    <row r="2233" spans="4:4" x14ac:dyDescent="0.2">
      <c r="D2233" s="18"/>
    </row>
    <row r="2234" spans="4:4" x14ac:dyDescent="0.2">
      <c r="D2234" s="18"/>
    </row>
    <row r="2235" spans="4:4" x14ac:dyDescent="0.2">
      <c r="D2235" s="18"/>
    </row>
    <row r="2236" spans="4:4" x14ac:dyDescent="0.2">
      <c r="D2236" s="18"/>
    </row>
    <row r="2237" spans="4:4" x14ac:dyDescent="0.2">
      <c r="D2237" s="18"/>
    </row>
    <row r="2238" spans="4:4" x14ac:dyDescent="0.2">
      <c r="D2238" s="18"/>
    </row>
    <row r="2239" spans="4:4" x14ac:dyDescent="0.2">
      <c r="D2239" s="18"/>
    </row>
    <row r="2240" spans="4:4" x14ac:dyDescent="0.2">
      <c r="D2240" s="18"/>
    </row>
    <row r="2241" spans="4:4" x14ac:dyDescent="0.2">
      <c r="D2241" s="18"/>
    </row>
    <row r="2242" spans="4:4" x14ac:dyDescent="0.2">
      <c r="D2242" s="18"/>
    </row>
    <row r="2243" spans="4:4" x14ac:dyDescent="0.2">
      <c r="D2243" s="18"/>
    </row>
    <row r="2244" spans="4:4" x14ac:dyDescent="0.2">
      <c r="D2244" s="18"/>
    </row>
    <row r="2245" spans="4:4" x14ac:dyDescent="0.2">
      <c r="D2245" s="18"/>
    </row>
    <row r="2246" spans="4:4" x14ac:dyDescent="0.2">
      <c r="D2246" s="18"/>
    </row>
    <row r="2247" spans="4:4" x14ac:dyDescent="0.2">
      <c r="D2247" s="18"/>
    </row>
    <row r="2248" spans="4:4" x14ac:dyDescent="0.2">
      <c r="D2248" s="18"/>
    </row>
    <row r="2249" spans="4:4" x14ac:dyDescent="0.2">
      <c r="D2249" s="18"/>
    </row>
    <row r="2250" spans="4:4" x14ac:dyDescent="0.2">
      <c r="D2250" s="18"/>
    </row>
    <row r="2251" spans="4:4" x14ac:dyDescent="0.2">
      <c r="D2251" s="18"/>
    </row>
    <row r="2252" spans="4:4" x14ac:dyDescent="0.2">
      <c r="D2252" s="18"/>
    </row>
    <row r="2253" spans="4:4" x14ac:dyDescent="0.2">
      <c r="D2253" s="18"/>
    </row>
    <row r="2254" spans="4:4" x14ac:dyDescent="0.2">
      <c r="D2254" s="18"/>
    </row>
    <row r="2255" spans="4:4" x14ac:dyDescent="0.2">
      <c r="D2255" s="18"/>
    </row>
    <row r="2256" spans="4:4" x14ac:dyDescent="0.2">
      <c r="D2256" s="18"/>
    </row>
    <row r="2257" spans="4:4" x14ac:dyDescent="0.2">
      <c r="D2257" s="18"/>
    </row>
    <row r="2258" spans="4:4" x14ac:dyDescent="0.2">
      <c r="D2258" s="18"/>
    </row>
    <row r="2259" spans="4:4" x14ac:dyDescent="0.2">
      <c r="D2259" s="18"/>
    </row>
    <row r="2260" spans="4:4" x14ac:dyDescent="0.2">
      <c r="D2260" s="18"/>
    </row>
    <row r="2261" spans="4:4" x14ac:dyDescent="0.2">
      <c r="D2261" s="18"/>
    </row>
    <row r="2262" spans="4:4" x14ac:dyDescent="0.2">
      <c r="D2262" s="18"/>
    </row>
    <row r="2263" spans="4:4" x14ac:dyDescent="0.2">
      <c r="D2263" s="18"/>
    </row>
    <row r="2264" spans="4:4" x14ac:dyDescent="0.2">
      <c r="D2264" s="18"/>
    </row>
    <row r="2265" spans="4:4" x14ac:dyDescent="0.2">
      <c r="D2265" s="18"/>
    </row>
    <row r="2266" spans="4:4" x14ac:dyDescent="0.2">
      <c r="D2266" s="18"/>
    </row>
    <row r="2267" spans="4:4" x14ac:dyDescent="0.2">
      <c r="D2267" s="18"/>
    </row>
    <row r="2268" spans="4:4" x14ac:dyDescent="0.2">
      <c r="D2268" s="18"/>
    </row>
    <row r="2269" spans="4:4" x14ac:dyDescent="0.2">
      <c r="D2269" s="18"/>
    </row>
    <row r="2270" spans="4:4" x14ac:dyDescent="0.2">
      <c r="D2270" s="18"/>
    </row>
    <row r="2271" spans="4:4" x14ac:dyDescent="0.2">
      <c r="D2271" s="18"/>
    </row>
    <row r="2272" spans="4:4" x14ac:dyDescent="0.2">
      <c r="D2272" s="18"/>
    </row>
    <row r="2273" spans="4:4" x14ac:dyDescent="0.2">
      <c r="D2273" s="18"/>
    </row>
    <row r="2274" spans="4:4" x14ac:dyDescent="0.2">
      <c r="D2274" s="18"/>
    </row>
    <row r="2275" spans="4:4" x14ac:dyDescent="0.2">
      <c r="D2275" s="18"/>
    </row>
    <row r="2276" spans="4:4" x14ac:dyDescent="0.2">
      <c r="D2276" s="18"/>
    </row>
    <row r="2277" spans="4:4" x14ac:dyDescent="0.2">
      <c r="D2277" s="18"/>
    </row>
    <row r="2278" spans="4:4" x14ac:dyDescent="0.2">
      <c r="D2278" s="18"/>
    </row>
    <row r="2279" spans="4:4" x14ac:dyDescent="0.2">
      <c r="D2279" s="18"/>
    </row>
    <row r="2280" spans="4:4" x14ac:dyDescent="0.2">
      <c r="D2280" s="18"/>
    </row>
    <row r="2281" spans="4:4" x14ac:dyDescent="0.2">
      <c r="D2281" s="18"/>
    </row>
    <row r="2282" spans="4:4" x14ac:dyDescent="0.2">
      <c r="D2282" s="18"/>
    </row>
    <row r="2283" spans="4:4" x14ac:dyDescent="0.2">
      <c r="D2283" s="18"/>
    </row>
    <row r="2284" spans="4:4" x14ac:dyDescent="0.2">
      <c r="D2284" s="18"/>
    </row>
    <row r="2285" spans="4:4" x14ac:dyDescent="0.2">
      <c r="D2285" s="18"/>
    </row>
    <row r="2286" spans="4:4" x14ac:dyDescent="0.2">
      <c r="D2286" s="18"/>
    </row>
    <row r="2287" spans="4:4" x14ac:dyDescent="0.2">
      <c r="D2287" s="18"/>
    </row>
    <row r="2288" spans="4:4" x14ac:dyDescent="0.2">
      <c r="D2288" s="18"/>
    </row>
    <row r="2289" spans="4:4" x14ac:dyDescent="0.2">
      <c r="D2289" s="18"/>
    </row>
    <row r="2290" spans="4:4" x14ac:dyDescent="0.2">
      <c r="D2290" s="18"/>
    </row>
    <row r="2291" spans="4:4" x14ac:dyDescent="0.2">
      <c r="D2291" s="18"/>
    </row>
    <row r="2292" spans="4:4" x14ac:dyDescent="0.2">
      <c r="D2292" s="18"/>
    </row>
    <row r="2293" spans="4:4" x14ac:dyDescent="0.2">
      <c r="D2293" s="18"/>
    </row>
    <row r="2294" spans="4:4" x14ac:dyDescent="0.2">
      <c r="D2294" s="18"/>
    </row>
    <row r="2295" spans="4:4" x14ac:dyDescent="0.2">
      <c r="D2295" s="18"/>
    </row>
    <row r="2296" spans="4:4" x14ac:dyDescent="0.2">
      <c r="D2296" s="18"/>
    </row>
    <row r="2297" spans="4:4" x14ac:dyDescent="0.2">
      <c r="D2297" s="18"/>
    </row>
    <row r="2298" spans="4:4" x14ac:dyDescent="0.2">
      <c r="D2298" s="18"/>
    </row>
    <row r="2299" spans="4:4" x14ac:dyDescent="0.2">
      <c r="D2299" s="18"/>
    </row>
    <row r="2300" spans="4:4" x14ac:dyDescent="0.2">
      <c r="D2300" s="18"/>
    </row>
    <row r="2301" spans="4:4" x14ac:dyDescent="0.2">
      <c r="D2301" s="18"/>
    </row>
    <row r="2302" spans="4:4" x14ac:dyDescent="0.2">
      <c r="D2302" s="18"/>
    </row>
    <row r="2303" spans="4:4" x14ac:dyDescent="0.2">
      <c r="D2303" s="18"/>
    </row>
    <row r="2304" spans="4:4" x14ac:dyDescent="0.2">
      <c r="D2304" s="18"/>
    </row>
    <row r="2305" spans="4:4" x14ac:dyDescent="0.2">
      <c r="D2305" s="18"/>
    </row>
    <row r="2306" spans="4:4" x14ac:dyDescent="0.2">
      <c r="D2306" s="18"/>
    </row>
    <row r="2307" spans="4:4" x14ac:dyDescent="0.2">
      <c r="D2307" s="18"/>
    </row>
    <row r="2308" spans="4:4" x14ac:dyDescent="0.2">
      <c r="D2308" s="18"/>
    </row>
    <row r="2309" spans="4:4" x14ac:dyDescent="0.2">
      <c r="D2309" s="18"/>
    </row>
    <row r="2310" spans="4:4" x14ac:dyDescent="0.2">
      <c r="D2310" s="18"/>
    </row>
    <row r="2311" spans="4:4" x14ac:dyDescent="0.2">
      <c r="D2311" s="18"/>
    </row>
    <row r="2312" spans="4:4" x14ac:dyDescent="0.2">
      <c r="D2312" s="18"/>
    </row>
    <row r="2313" spans="4:4" x14ac:dyDescent="0.2">
      <c r="D2313" s="18"/>
    </row>
    <row r="2314" spans="4:4" x14ac:dyDescent="0.2">
      <c r="D2314" s="18"/>
    </row>
    <row r="2315" spans="4:4" x14ac:dyDescent="0.2">
      <c r="D2315" s="18"/>
    </row>
    <row r="2316" spans="4:4" x14ac:dyDescent="0.2">
      <c r="D2316" s="18"/>
    </row>
    <row r="2317" spans="4:4" x14ac:dyDescent="0.2">
      <c r="D2317" s="18"/>
    </row>
    <row r="2318" spans="4:4" x14ac:dyDescent="0.2">
      <c r="D2318" s="18"/>
    </row>
    <row r="2319" spans="4:4" x14ac:dyDescent="0.2">
      <c r="D2319" s="18"/>
    </row>
    <row r="2320" spans="4:4" x14ac:dyDescent="0.2">
      <c r="D2320" s="18"/>
    </row>
    <row r="2321" spans="4:4" x14ac:dyDescent="0.2">
      <c r="D2321" s="18"/>
    </row>
    <row r="2322" spans="4:4" x14ac:dyDescent="0.2">
      <c r="D2322" s="18"/>
    </row>
    <row r="2323" spans="4:4" x14ac:dyDescent="0.2">
      <c r="D2323" s="18"/>
    </row>
    <row r="2324" spans="4:4" x14ac:dyDescent="0.2">
      <c r="D2324" s="18"/>
    </row>
    <row r="2325" spans="4:4" x14ac:dyDescent="0.2">
      <c r="D2325" s="18"/>
    </row>
    <row r="2326" spans="4:4" x14ac:dyDescent="0.2">
      <c r="D2326" s="18"/>
    </row>
    <row r="2327" spans="4:4" x14ac:dyDescent="0.2">
      <c r="D2327" s="18"/>
    </row>
    <row r="2328" spans="4:4" x14ac:dyDescent="0.2">
      <c r="D2328" s="18"/>
    </row>
    <row r="2329" spans="4:4" x14ac:dyDescent="0.2">
      <c r="D2329" s="18"/>
    </row>
    <row r="2330" spans="4:4" x14ac:dyDescent="0.2">
      <c r="D2330" s="18"/>
    </row>
    <row r="2331" spans="4:4" x14ac:dyDescent="0.2">
      <c r="D2331" s="18"/>
    </row>
    <row r="2332" spans="4:4" x14ac:dyDescent="0.2">
      <c r="D2332" s="18"/>
    </row>
    <row r="2333" spans="4:4" x14ac:dyDescent="0.2">
      <c r="D2333" s="18"/>
    </row>
    <row r="2334" spans="4:4" x14ac:dyDescent="0.2">
      <c r="D2334" s="18"/>
    </row>
    <row r="2335" spans="4:4" x14ac:dyDescent="0.2">
      <c r="D2335" s="18"/>
    </row>
    <row r="2336" spans="4:4" x14ac:dyDescent="0.2">
      <c r="D2336" s="18"/>
    </row>
    <row r="2337" spans="4:4" x14ac:dyDescent="0.2">
      <c r="D2337" s="18"/>
    </row>
    <row r="2338" spans="4:4" x14ac:dyDescent="0.2">
      <c r="D2338" s="18"/>
    </row>
    <row r="2339" spans="4:4" x14ac:dyDescent="0.2">
      <c r="D2339" s="18"/>
    </row>
    <row r="2340" spans="4:4" x14ac:dyDescent="0.2">
      <c r="D2340" s="18"/>
    </row>
    <row r="2341" spans="4:4" x14ac:dyDescent="0.2">
      <c r="D2341" s="18"/>
    </row>
    <row r="2342" spans="4:4" x14ac:dyDescent="0.2">
      <c r="D2342" s="18"/>
    </row>
    <row r="2343" spans="4:4" x14ac:dyDescent="0.2">
      <c r="D2343" s="18"/>
    </row>
    <row r="2344" spans="4:4" x14ac:dyDescent="0.2">
      <c r="D2344" s="18"/>
    </row>
    <row r="2345" spans="4:4" x14ac:dyDescent="0.2">
      <c r="D2345" s="18"/>
    </row>
    <row r="2346" spans="4:4" x14ac:dyDescent="0.2">
      <c r="D2346" s="18"/>
    </row>
    <row r="2347" spans="4:4" x14ac:dyDescent="0.2">
      <c r="D2347" s="18"/>
    </row>
    <row r="2348" spans="4:4" x14ac:dyDescent="0.2">
      <c r="D2348" s="18"/>
    </row>
    <row r="2349" spans="4:4" x14ac:dyDescent="0.2">
      <c r="D2349" s="18"/>
    </row>
    <row r="2350" spans="4:4" x14ac:dyDescent="0.2">
      <c r="D2350" s="18"/>
    </row>
    <row r="2351" spans="4:4" x14ac:dyDescent="0.2">
      <c r="D2351" s="18"/>
    </row>
    <row r="2352" spans="4:4" x14ac:dyDescent="0.2">
      <c r="D2352" s="18"/>
    </row>
    <row r="2353" spans="4:4" x14ac:dyDescent="0.2">
      <c r="D2353" s="18"/>
    </row>
    <row r="2354" spans="4:4" x14ac:dyDescent="0.2">
      <c r="D2354" s="18"/>
    </row>
    <row r="2355" spans="4:4" x14ac:dyDescent="0.2">
      <c r="D2355" s="18"/>
    </row>
    <row r="2356" spans="4:4" x14ac:dyDescent="0.2">
      <c r="D2356" s="18"/>
    </row>
    <row r="2357" spans="4:4" x14ac:dyDescent="0.2">
      <c r="D2357" s="18"/>
    </row>
    <row r="2358" spans="4:4" x14ac:dyDescent="0.2">
      <c r="D2358" s="18"/>
    </row>
    <row r="2359" spans="4:4" x14ac:dyDescent="0.2">
      <c r="D2359" s="18"/>
    </row>
    <row r="2360" spans="4:4" x14ac:dyDescent="0.2">
      <c r="D2360" s="18"/>
    </row>
    <row r="2361" spans="4:4" x14ac:dyDescent="0.2">
      <c r="D2361" s="18"/>
    </row>
    <row r="2362" spans="4:4" x14ac:dyDescent="0.2">
      <c r="D2362" s="18"/>
    </row>
    <row r="2363" spans="4:4" x14ac:dyDescent="0.2">
      <c r="D2363" s="18"/>
    </row>
    <row r="2364" spans="4:4" x14ac:dyDescent="0.2">
      <c r="D2364" s="18"/>
    </row>
    <row r="2365" spans="4:4" x14ac:dyDescent="0.2">
      <c r="D2365" s="18"/>
    </row>
    <row r="2366" spans="4:4" x14ac:dyDescent="0.2">
      <c r="D2366" s="18"/>
    </row>
    <row r="2367" spans="4:4" x14ac:dyDescent="0.2">
      <c r="D2367" s="18"/>
    </row>
    <row r="2368" spans="4:4" x14ac:dyDescent="0.2">
      <c r="D2368" s="18"/>
    </row>
    <row r="2369" spans="4:4" x14ac:dyDescent="0.2">
      <c r="D2369" s="18"/>
    </row>
    <row r="2370" spans="4:4" x14ac:dyDescent="0.2">
      <c r="D2370" s="18"/>
    </row>
    <row r="2371" spans="4:4" x14ac:dyDescent="0.2">
      <c r="D2371" s="18"/>
    </row>
    <row r="2372" spans="4:4" x14ac:dyDescent="0.2">
      <c r="D2372" s="18"/>
    </row>
    <row r="2373" spans="4:4" x14ac:dyDescent="0.2">
      <c r="D2373" s="18"/>
    </row>
    <row r="2374" spans="4:4" x14ac:dyDescent="0.2">
      <c r="D2374" s="18"/>
    </row>
    <row r="2375" spans="4:4" x14ac:dyDescent="0.2">
      <c r="D2375" s="18"/>
    </row>
    <row r="2376" spans="4:4" x14ac:dyDescent="0.2">
      <c r="D2376" s="18"/>
    </row>
    <row r="2377" spans="4:4" x14ac:dyDescent="0.2">
      <c r="D2377" s="18"/>
    </row>
    <row r="2378" spans="4:4" x14ac:dyDescent="0.2">
      <c r="D2378" s="18"/>
    </row>
    <row r="2379" spans="4:4" x14ac:dyDescent="0.2">
      <c r="D2379" s="18"/>
    </row>
    <row r="2380" spans="4:4" x14ac:dyDescent="0.2">
      <c r="D2380" s="18"/>
    </row>
    <row r="2381" spans="4:4" x14ac:dyDescent="0.2">
      <c r="D2381" s="18"/>
    </row>
    <row r="2382" spans="4:4" x14ac:dyDescent="0.2">
      <c r="D2382" s="18"/>
    </row>
    <row r="2383" spans="4:4" x14ac:dyDescent="0.2">
      <c r="D2383" s="18"/>
    </row>
    <row r="2384" spans="4:4" x14ac:dyDescent="0.2">
      <c r="D2384" s="18"/>
    </row>
    <row r="2385" spans="4:4" x14ac:dyDescent="0.2">
      <c r="D2385" s="18"/>
    </row>
    <row r="2386" spans="4:4" x14ac:dyDescent="0.2">
      <c r="D2386" s="18"/>
    </row>
    <row r="2387" spans="4:4" x14ac:dyDescent="0.2">
      <c r="D2387" s="18"/>
    </row>
    <row r="2388" spans="4:4" x14ac:dyDescent="0.2">
      <c r="D2388" s="18"/>
    </row>
    <row r="2389" spans="4:4" x14ac:dyDescent="0.2">
      <c r="D2389" s="18"/>
    </row>
    <row r="2390" spans="4:4" x14ac:dyDescent="0.2">
      <c r="D2390" s="18"/>
    </row>
    <row r="2391" spans="4:4" x14ac:dyDescent="0.2">
      <c r="D2391" s="18"/>
    </row>
    <row r="2392" spans="4:4" x14ac:dyDescent="0.2">
      <c r="D2392" s="18"/>
    </row>
    <row r="2393" spans="4:4" x14ac:dyDescent="0.2">
      <c r="D2393" s="18"/>
    </row>
    <row r="2394" spans="4:4" x14ac:dyDescent="0.2">
      <c r="D2394" s="18"/>
    </row>
    <row r="2395" spans="4:4" x14ac:dyDescent="0.2">
      <c r="D2395" s="18"/>
    </row>
    <row r="2396" spans="4:4" x14ac:dyDescent="0.2">
      <c r="D2396" s="18"/>
    </row>
    <row r="2397" spans="4:4" x14ac:dyDescent="0.2">
      <c r="D2397" s="18"/>
    </row>
    <row r="2398" spans="4:4" x14ac:dyDescent="0.2">
      <c r="D2398" s="18"/>
    </row>
    <row r="2399" spans="4:4" x14ac:dyDescent="0.2">
      <c r="D2399" s="18"/>
    </row>
    <row r="2400" spans="4:4" x14ac:dyDescent="0.2">
      <c r="D2400" s="18"/>
    </row>
    <row r="2401" spans="4:4" x14ac:dyDescent="0.2">
      <c r="D2401" s="18"/>
    </row>
    <row r="2402" spans="4:4" x14ac:dyDescent="0.2">
      <c r="D2402" s="18"/>
    </row>
    <row r="2403" spans="4:4" x14ac:dyDescent="0.2">
      <c r="D2403" s="18"/>
    </row>
    <row r="2404" spans="4:4" x14ac:dyDescent="0.2">
      <c r="D2404" s="18"/>
    </row>
    <row r="2405" spans="4:4" x14ac:dyDescent="0.2">
      <c r="D2405" s="18"/>
    </row>
    <row r="2406" spans="4:4" x14ac:dyDescent="0.2">
      <c r="D2406" s="18"/>
    </row>
    <row r="2407" spans="4:4" x14ac:dyDescent="0.2">
      <c r="D2407" s="18"/>
    </row>
    <row r="2408" spans="4:4" x14ac:dyDescent="0.2">
      <c r="D2408" s="18"/>
    </row>
    <row r="2409" spans="4:4" x14ac:dyDescent="0.2">
      <c r="D2409" s="18"/>
    </row>
    <row r="2410" spans="4:4" x14ac:dyDescent="0.2">
      <c r="D2410" s="18"/>
    </row>
    <row r="2411" spans="4:4" x14ac:dyDescent="0.2">
      <c r="D2411" s="18"/>
    </row>
    <row r="2412" spans="4:4" x14ac:dyDescent="0.2">
      <c r="D2412" s="18"/>
    </row>
    <row r="2413" spans="4:4" x14ac:dyDescent="0.2">
      <c r="D2413" s="18"/>
    </row>
    <row r="2414" spans="4:4" x14ac:dyDescent="0.2">
      <c r="D2414" s="18"/>
    </row>
    <row r="2415" spans="4:4" x14ac:dyDescent="0.2">
      <c r="D2415" s="18"/>
    </row>
    <row r="2416" spans="4:4" x14ac:dyDescent="0.2">
      <c r="D2416" s="18"/>
    </row>
    <row r="2417" spans="4:4" x14ac:dyDescent="0.2">
      <c r="D2417" s="18"/>
    </row>
    <row r="2418" spans="4:4" x14ac:dyDescent="0.2">
      <c r="D2418" s="18"/>
    </row>
    <row r="2419" spans="4:4" x14ac:dyDescent="0.2">
      <c r="D2419" s="18"/>
    </row>
    <row r="2420" spans="4:4" x14ac:dyDescent="0.2">
      <c r="D2420" s="18"/>
    </row>
    <row r="2421" spans="4:4" x14ac:dyDescent="0.2">
      <c r="D2421" s="18"/>
    </row>
    <row r="2422" spans="4:4" x14ac:dyDescent="0.2">
      <c r="D2422" s="18"/>
    </row>
    <row r="2423" spans="4:4" x14ac:dyDescent="0.2">
      <c r="D2423" s="18"/>
    </row>
    <row r="2424" spans="4:4" x14ac:dyDescent="0.2">
      <c r="D2424" s="18"/>
    </row>
    <row r="2425" spans="4:4" x14ac:dyDescent="0.2">
      <c r="D2425" s="18"/>
    </row>
    <row r="2426" spans="4:4" x14ac:dyDescent="0.2">
      <c r="D2426" s="18"/>
    </row>
    <row r="2427" spans="4:4" x14ac:dyDescent="0.2">
      <c r="D2427" s="18"/>
    </row>
    <row r="2428" spans="4:4" x14ac:dyDescent="0.2">
      <c r="D2428" s="18"/>
    </row>
    <row r="2429" spans="4:4" x14ac:dyDescent="0.2">
      <c r="D2429" s="18"/>
    </row>
    <row r="2430" spans="4:4" x14ac:dyDescent="0.2">
      <c r="D2430" s="18"/>
    </row>
    <row r="2431" spans="4:4" x14ac:dyDescent="0.2">
      <c r="D2431" s="18"/>
    </row>
    <row r="2432" spans="4:4" x14ac:dyDescent="0.2">
      <c r="D2432" s="18"/>
    </row>
    <row r="2433" spans="4:4" x14ac:dyDescent="0.2">
      <c r="D2433" s="18"/>
    </row>
    <row r="2434" spans="4:4" x14ac:dyDescent="0.2">
      <c r="D2434" s="18"/>
    </row>
    <row r="2435" spans="4:4" x14ac:dyDescent="0.2">
      <c r="D2435" s="18"/>
    </row>
    <row r="2436" spans="4:4" x14ac:dyDescent="0.2">
      <c r="D2436" s="18"/>
    </row>
    <row r="2437" spans="4:4" x14ac:dyDescent="0.2">
      <c r="D2437" s="18"/>
    </row>
    <row r="2438" spans="4:4" x14ac:dyDescent="0.2">
      <c r="D2438" s="18"/>
    </row>
    <row r="2439" spans="4:4" x14ac:dyDescent="0.2">
      <c r="D2439" s="18"/>
    </row>
    <row r="2440" spans="4:4" x14ac:dyDescent="0.2">
      <c r="D2440" s="18"/>
    </row>
    <row r="2441" spans="4:4" x14ac:dyDescent="0.2">
      <c r="D2441" s="18"/>
    </row>
    <row r="2442" spans="4:4" x14ac:dyDescent="0.2">
      <c r="D2442" s="18"/>
    </row>
    <row r="2443" spans="4:4" x14ac:dyDescent="0.2">
      <c r="D2443" s="18"/>
    </row>
    <row r="2444" spans="4:4" x14ac:dyDescent="0.2">
      <c r="D2444" s="18"/>
    </row>
    <row r="2445" spans="4:4" x14ac:dyDescent="0.2">
      <c r="D2445" s="18"/>
    </row>
    <row r="2446" spans="4:4" x14ac:dyDescent="0.2">
      <c r="D2446" s="18"/>
    </row>
    <row r="2447" spans="4:4" x14ac:dyDescent="0.2">
      <c r="D2447" s="18"/>
    </row>
    <row r="2448" spans="4:4" x14ac:dyDescent="0.2">
      <c r="D2448" s="18"/>
    </row>
    <row r="2449" spans="4:4" x14ac:dyDescent="0.2">
      <c r="D2449" s="18"/>
    </row>
    <row r="2450" spans="4:4" x14ac:dyDescent="0.2">
      <c r="D2450" s="18"/>
    </row>
    <row r="2451" spans="4:4" x14ac:dyDescent="0.2">
      <c r="D2451" s="18"/>
    </row>
    <row r="2452" spans="4:4" x14ac:dyDescent="0.2">
      <c r="D2452" s="18"/>
    </row>
    <row r="2453" spans="4:4" x14ac:dyDescent="0.2">
      <c r="D2453" s="18"/>
    </row>
    <row r="2454" spans="4:4" x14ac:dyDescent="0.2">
      <c r="D2454" s="18"/>
    </row>
    <row r="2455" spans="4:4" x14ac:dyDescent="0.2">
      <c r="D2455" s="18"/>
    </row>
    <row r="2456" spans="4:4" x14ac:dyDescent="0.2">
      <c r="D2456" s="18"/>
    </row>
    <row r="2457" spans="4:4" x14ac:dyDescent="0.2">
      <c r="D2457" s="18"/>
    </row>
    <row r="2458" spans="4:4" x14ac:dyDescent="0.2">
      <c r="D2458" s="18"/>
    </row>
    <row r="2459" spans="4:4" x14ac:dyDescent="0.2">
      <c r="D2459" s="18"/>
    </row>
    <row r="2460" spans="4:4" x14ac:dyDescent="0.2">
      <c r="D2460" s="18"/>
    </row>
    <row r="2461" spans="4:4" x14ac:dyDescent="0.2">
      <c r="D2461" s="18"/>
    </row>
    <row r="2462" spans="4:4" x14ac:dyDescent="0.2">
      <c r="D2462" s="18"/>
    </row>
    <row r="2463" spans="4:4" x14ac:dyDescent="0.2">
      <c r="D2463" s="18"/>
    </row>
    <row r="2464" spans="4:4" x14ac:dyDescent="0.2">
      <c r="D2464" s="18"/>
    </row>
    <row r="2465" spans="4:4" x14ac:dyDescent="0.2">
      <c r="D2465" s="18"/>
    </row>
    <row r="2466" spans="4:4" x14ac:dyDescent="0.2">
      <c r="D2466" s="18"/>
    </row>
    <row r="2467" spans="4:4" x14ac:dyDescent="0.2">
      <c r="D2467" s="18"/>
    </row>
    <row r="2468" spans="4:4" x14ac:dyDescent="0.2">
      <c r="D2468" s="18"/>
    </row>
    <row r="2469" spans="4:4" x14ac:dyDescent="0.2">
      <c r="D2469" s="18"/>
    </row>
    <row r="2470" spans="4:4" x14ac:dyDescent="0.2">
      <c r="D2470" s="18"/>
    </row>
    <row r="2471" spans="4:4" x14ac:dyDescent="0.2">
      <c r="D2471" s="18"/>
    </row>
    <row r="2472" spans="4:4" x14ac:dyDescent="0.2">
      <c r="D2472" s="18"/>
    </row>
    <row r="2473" spans="4:4" x14ac:dyDescent="0.2">
      <c r="D2473" s="18"/>
    </row>
    <row r="2474" spans="4:4" x14ac:dyDescent="0.2">
      <c r="D2474" s="18"/>
    </row>
    <row r="2475" spans="4:4" x14ac:dyDescent="0.2">
      <c r="D2475" s="18"/>
    </row>
    <row r="2476" spans="4:4" x14ac:dyDescent="0.2">
      <c r="D2476" s="18"/>
    </row>
    <row r="2477" spans="4:4" x14ac:dyDescent="0.2">
      <c r="D2477" s="18"/>
    </row>
    <row r="2478" spans="4:4" x14ac:dyDescent="0.2">
      <c r="D2478" s="18"/>
    </row>
    <row r="2479" spans="4:4" x14ac:dyDescent="0.2">
      <c r="D2479" s="18"/>
    </row>
    <row r="2480" spans="4:4" x14ac:dyDescent="0.2">
      <c r="D2480" s="18"/>
    </row>
    <row r="2481" spans="4:4" x14ac:dyDescent="0.2">
      <c r="D2481" s="18"/>
    </row>
    <row r="2482" spans="4:4" x14ac:dyDescent="0.2">
      <c r="D2482" s="18"/>
    </row>
    <row r="2483" spans="4:4" x14ac:dyDescent="0.2">
      <c r="D2483" s="18"/>
    </row>
    <row r="2484" spans="4:4" x14ac:dyDescent="0.2">
      <c r="D2484" s="18"/>
    </row>
    <row r="2485" spans="4:4" x14ac:dyDescent="0.2">
      <c r="D2485" s="18"/>
    </row>
    <row r="2486" spans="4:4" x14ac:dyDescent="0.2">
      <c r="D2486" s="18"/>
    </row>
    <row r="2487" spans="4:4" x14ac:dyDescent="0.2">
      <c r="D2487" s="18"/>
    </row>
    <row r="2488" spans="4:4" x14ac:dyDescent="0.2">
      <c r="D2488" s="18"/>
    </row>
    <row r="2489" spans="4:4" x14ac:dyDescent="0.2">
      <c r="D2489" s="18"/>
    </row>
    <row r="2490" spans="4:4" x14ac:dyDescent="0.2">
      <c r="D2490" s="18"/>
    </row>
    <row r="2491" spans="4:4" x14ac:dyDescent="0.2">
      <c r="D2491" s="18"/>
    </row>
    <row r="2492" spans="4:4" x14ac:dyDescent="0.2">
      <c r="D2492" s="18"/>
    </row>
    <row r="2493" spans="4:4" x14ac:dyDescent="0.2">
      <c r="D2493" s="18"/>
    </row>
    <row r="2494" spans="4:4" x14ac:dyDescent="0.2">
      <c r="D2494" s="18"/>
    </row>
    <row r="2495" spans="4:4" x14ac:dyDescent="0.2">
      <c r="D2495" s="18"/>
    </row>
    <row r="2496" spans="4:4" x14ac:dyDescent="0.2">
      <c r="D2496" s="18"/>
    </row>
    <row r="2497" spans="4:4" x14ac:dyDescent="0.2">
      <c r="D2497" s="18"/>
    </row>
    <row r="2498" spans="4:4" x14ac:dyDescent="0.2">
      <c r="D2498" s="18"/>
    </row>
    <row r="2499" spans="4:4" x14ac:dyDescent="0.2">
      <c r="D2499" s="18"/>
    </row>
    <row r="2500" spans="4:4" x14ac:dyDescent="0.2">
      <c r="D2500" s="18"/>
    </row>
    <row r="2501" spans="4:4" x14ac:dyDescent="0.2">
      <c r="D2501" s="18"/>
    </row>
    <row r="2502" spans="4:4" x14ac:dyDescent="0.2">
      <c r="D2502" s="18"/>
    </row>
    <row r="2503" spans="4:4" x14ac:dyDescent="0.2">
      <c r="D2503" s="18"/>
    </row>
    <row r="2504" spans="4:4" x14ac:dyDescent="0.2">
      <c r="D2504" s="18"/>
    </row>
    <row r="2505" spans="4:4" x14ac:dyDescent="0.2">
      <c r="D2505" s="18"/>
    </row>
    <row r="2506" spans="4:4" x14ac:dyDescent="0.2">
      <c r="D2506" s="18"/>
    </row>
    <row r="2507" spans="4:4" x14ac:dyDescent="0.2">
      <c r="D2507" s="18"/>
    </row>
    <row r="2508" spans="4:4" x14ac:dyDescent="0.2">
      <c r="D2508" s="18"/>
    </row>
    <row r="2509" spans="4:4" x14ac:dyDescent="0.2">
      <c r="D2509" s="18"/>
    </row>
    <row r="2510" spans="4:4" x14ac:dyDescent="0.2">
      <c r="D2510" s="18"/>
    </row>
    <row r="2511" spans="4:4" x14ac:dyDescent="0.2">
      <c r="D2511" s="18"/>
    </row>
    <row r="2512" spans="4:4" x14ac:dyDescent="0.2">
      <c r="D2512" s="18"/>
    </row>
    <row r="2513" spans="4:4" x14ac:dyDescent="0.2">
      <c r="D2513" s="18"/>
    </row>
    <row r="2514" spans="4:4" x14ac:dyDescent="0.2">
      <c r="D2514" s="18"/>
    </row>
    <row r="2515" spans="4:4" x14ac:dyDescent="0.2">
      <c r="D2515" s="18"/>
    </row>
    <row r="2516" spans="4:4" x14ac:dyDescent="0.2">
      <c r="D2516" s="18"/>
    </row>
    <row r="2517" spans="4:4" x14ac:dyDescent="0.2">
      <c r="D2517" s="18"/>
    </row>
    <row r="2518" spans="4:4" x14ac:dyDescent="0.2">
      <c r="D2518" s="18"/>
    </row>
    <row r="2519" spans="4:4" x14ac:dyDescent="0.2">
      <c r="D2519" s="18"/>
    </row>
    <row r="2520" spans="4:4" x14ac:dyDescent="0.2">
      <c r="D2520" s="18"/>
    </row>
    <row r="2521" spans="4:4" x14ac:dyDescent="0.2">
      <c r="D2521" s="18"/>
    </row>
    <row r="2522" spans="4:4" x14ac:dyDescent="0.2">
      <c r="D2522" s="18"/>
    </row>
    <row r="2523" spans="4:4" x14ac:dyDescent="0.2">
      <c r="D2523" s="18"/>
    </row>
    <row r="2524" spans="4:4" x14ac:dyDescent="0.2">
      <c r="D2524" s="18"/>
    </row>
    <row r="2525" spans="4:4" x14ac:dyDescent="0.2">
      <c r="D2525" s="18"/>
    </row>
    <row r="2526" spans="4:4" x14ac:dyDescent="0.2">
      <c r="D2526" s="18"/>
    </row>
    <row r="2527" spans="4:4" x14ac:dyDescent="0.2">
      <c r="D2527" s="18"/>
    </row>
    <row r="2528" spans="4:4" x14ac:dyDescent="0.2">
      <c r="D2528" s="18"/>
    </row>
    <row r="2529" spans="4:4" x14ac:dyDescent="0.2">
      <c r="D2529" s="18"/>
    </row>
    <row r="2530" spans="4:4" x14ac:dyDescent="0.2">
      <c r="D2530" s="18"/>
    </row>
    <row r="2531" spans="4:4" x14ac:dyDescent="0.2">
      <c r="D2531" s="18"/>
    </row>
    <row r="2532" spans="4:4" x14ac:dyDescent="0.2">
      <c r="D2532" s="18"/>
    </row>
    <row r="2533" spans="4:4" x14ac:dyDescent="0.2">
      <c r="D2533" s="18"/>
    </row>
    <row r="2534" spans="4:4" x14ac:dyDescent="0.2">
      <c r="D2534" s="18"/>
    </row>
    <row r="2535" spans="4:4" x14ac:dyDescent="0.2">
      <c r="D2535" s="18"/>
    </row>
    <row r="2536" spans="4:4" x14ac:dyDescent="0.2">
      <c r="D2536" s="18"/>
    </row>
    <row r="2537" spans="4:4" x14ac:dyDescent="0.2">
      <c r="D2537" s="18"/>
    </row>
    <row r="2538" spans="4:4" x14ac:dyDescent="0.2">
      <c r="D2538" s="18"/>
    </row>
    <row r="2539" spans="4:4" x14ac:dyDescent="0.2">
      <c r="D2539" s="18"/>
    </row>
    <row r="2540" spans="4:4" x14ac:dyDescent="0.2">
      <c r="D2540" s="18"/>
    </row>
    <row r="2541" spans="4:4" x14ac:dyDescent="0.2">
      <c r="D2541" s="18"/>
    </row>
    <row r="2542" spans="4:4" x14ac:dyDescent="0.2">
      <c r="D2542" s="18"/>
    </row>
    <row r="2543" spans="4:4" x14ac:dyDescent="0.2">
      <c r="D2543" s="18"/>
    </row>
    <row r="2544" spans="4:4" x14ac:dyDescent="0.2">
      <c r="D2544" s="18"/>
    </row>
    <row r="2545" spans="4:4" x14ac:dyDescent="0.2">
      <c r="D2545" s="18"/>
    </row>
    <row r="2546" spans="4:4" x14ac:dyDescent="0.2">
      <c r="D2546" s="18"/>
    </row>
    <row r="2547" spans="4:4" x14ac:dyDescent="0.2">
      <c r="D2547" s="18"/>
    </row>
    <row r="2548" spans="4:4" x14ac:dyDescent="0.2">
      <c r="D2548" s="18"/>
    </row>
    <row r="2549" spans="4:4" x14ac:dyDescent="0.2">
      <c r="D2549" s="18"/>
    </row>
    <row r="2550" spans="4:4" x14ac:dyDescent="0.2">
      <c r="D2550" s="18"/>
    </row>
    <row r="2551" spans="4:4" x14ac:dyDescent="0.2">
      <c r="D2551" s="18"/>
    </row>
    <row r="2552" spans="4:4" x14ac:dyDescent="0.2">
      <c r="D2552" s="18"/>
    </row>
    <row r="2553" spans="4:4" x14ac:dyDescent="0.2">
      <c r="D2553" s="18"/>
    </row>
    <row r="2554" spans="4:4" x14ac:dyDescent="0.2">
      <c r="D2554" s="18"/>
    </row>
    <row r="2555" spans="4:4" x14ac:dyDescent="0.2">
      <c r="D2555" s="18"/>
    </row>
    <row r="2556" spans="4:4" x14ac:dyDescent="0.2">
      <c r="D2556" s="18"/>
    </row>
    <row r="2557" spans="4:4" x14ac:dyDescent="0.2">
      <c r="D2557" s="18"/>
    </row>
    <row r="2558" spans="4:4" x14ac:dyDescent="0.2">
      <c r="D2558" s="18"/>
    </row>
    <row r="2559" spans="4:4" x14ac:dyDescent="0.2">
      <c r="D2559" s="18"/>
    </row>
    <row r="2560" spans="4:4" x14ac:dyDescent="0.2">
      <c r="D2560" s="18"/>
    </row>
    <row r="2561" spans="4:4" x14ac:dyDescent="0.2">
      <c r="D2561" s="18"/>
    </row>
    <row r="2562" spans="4:4" x14ac:dyDescent="0.2">
      <c r="D2562" s="18"/>
    </row>
    <row r="2563" spans="4:4" x14ac:dyDescent="0.2">
      <c r="D2563" s="18"/>
    </row>
    <row r="2564" spans="4:4" x14ac:dyDescent="0.2">
      <c r="D2564" s="18"/>
    </row>
    <row r="2565" spans="4:4" x14ac:dyDescent="0.2">
      <c r="D2565" s="18"/>
    </row>
    <row r="2566" spans="4:4" x14ac:dyDescent="0.2">
      <c r="D2566" s="18"/>
    </row>
    <row r="2567" spans="4:4" x14ac:dyDescent="0.2">
      <c r="D2567" s="18"/>
    </row>
    <row r="2568" spans="4:4" x14ac:dyDescent="0.2">
      <c r="D2568" s="18"/>
    </row>
    <row r="2569" spans="4:4" x14ac:dyDescent="0.2">
      <c r="D2569" s="18"/>
    </row>
    <row r="2570" spans="4:4" x14ac:dyDescent="0.2">
      <c r="D2570" s="18"/>
    </row>
    <row r="2571" spans="4:4" x14ac:dyDescent="0.2">
      <c r="D2571" s="18"/>
    </row>
    <row r="2572" spans="4:4" x14ac:dyDescent="0.2">
      <c r="D2572" s="18"/>
    </row>
    <row r="2573" spans="4:4" x14ac:dyDescent="0.2">
      <c r="D2573" s="18"/>
    </row>
    <row r="2574" spans="4:4" x14ac:dyDescent="0.2">
      <c r="D2574" s="18"/>
    </row>
    <row r="2575" spans="4:4" x14ac:dyDescent="0.2">
      <c r="D2575" s="18"/>
    </row>
    <row r="2576" spans="4:4" x14ac:dyDescent="0.2">
      <c r="D2576" s="18"/>
    </row>
    <row r="2577" spans="4:4" x14ac:dyDescent="0.2">
      <c r="D2577" s="18"/>
    </row>
    <row r="2578" spans="4:4" x14ac:dyDescent="0.2">
      <c r="D2578" s="18"/>
    </row>
    <row r="2579" spans="4:4" x14ac:dyDescent="0.2">
      <c r="D2579" s="18"/>
    </row>
    <row r="2580" spans="4:4" x14ac:dyDescent="0.2">
      <c r="D2580" s="18"/>
    </row>
    <row r="2581" spans="4:4" x14ac:dyDescent="0.2">
      <c r="D2581" s="18"/>
    </row>
    <row r="2582" spans="4:4" x14ac:dyDescent="0.2">
      <c r="D2582" s="18"/>
    </row>
    <row r="2583" spans="4:4" x14ac:dyDescent="0.2">
      <c r="D2583" s="18"/>
    </row>
    <row r="2584" spans="4:4" x14ac:dyDescent="0.2">
      <c r="D2584" s="18"/>
    </row>
    <row r="2585" spans="4:4" x14ac:dyDescent="0.2">
      <c r="D2585" s="18"/>
    </row>
    <row r="2586" spans="4:4" x14ac:dyDescent="0.2">
      <c r="D2586" s="18"/>
    </row>
    <row r="2587" spans="4:4" x14ac:dyDescent="0.2">
      <c r="D2587" s="18"/>
    </row>
    <row r="2588" spans="4:4" x14ac:dyDescent="0.2">
      <c r="D2588" s="18"/>
    </row>
    <row r="2589" spans="4:4" x14ac:dyDescent="0.2">
      <c r="D2589" s="18"/>
    </row>
    <row r="2590" spans="4:4" x14ac:dyDescent="0.2">
      <c r="D2590" s="18"/>
    </row>
    <row r="2591" spans="4:4" x14ac:dyDescent="0.2">
      <c r="D2591" s="18"/>
    </row>
    <row r="2592" spans="4:4" x14ac:dyDescent="0.2">
      <c r="D2592" s="18"/>
    </row>
    <row r="2593" spans="4:4" x14ac:dyDescent="0.2">
      <c r="D2593" s="18"/>
    </row>
    <row r="2594" spans="4:4" x14ac:dyDescent="0.2">
      <c r="D2594" s="18"/>
    </row>
    <row r="2595" spans="4:4" x14ac:dyDescent="0.2">
      <c r="D2595" s="18"/>
    </row>
    <row r="2596" spans="4:4" x14ac:dyDescent="0.2">
      <c r="D2596" s="18"/>
    </row>
    <row r="2597" spans="4:4" x14ac:dyDescent="0.2">
      <c r="D2597" s="18"/>
    </row>
    <row r="2598" spans="4:4" x14ac:dyDescent="0.2">
      <c r="D2598" s="18"/>
    </row>
    <row r="2599" spans="4:4" x14ac:dyDescent="0.2">
      <c r="D2599" s="18"/>
    </row>
    <row r="2600" spans="4:4" x14ac:dyDescent="0.2">
      <c r="D2600" s="18"/>
    </row>
    <row r="2601" spans="4:4" x14ac:dyDescent="0.2">
      <c r="D2601" s="18"/>
    </row>
    <row r="2602" spans="4:4" x14ac:dyDescent="0.2">
      <c r="D2602" s="18"/>
    </row>
    <row r="2603" spans="4:4" x14ac:dyDescent="0.2">
      <c r="D2603" s="18"/>
    </row>
    <row r="2604" spans="4:4" x14ac:dyDescent="0.2">
      <c r="D2604" s="18"/>
    </row>
    <row r="2605" spans="4:4" x14ac:dyDescent="0.2">
      <c r="D2605" s="18"/>
    </row>
    <row r="2606" spans="4:4" x14ac:dyDescent="0.2">
      <c r="D2606" s="18"/>
    </row>
    <row r="2607" spans="4:4" x14ac:dyDescent="0.2">
      <c r="D2607" s="18"/>
    </row>
    <row r="2608" spans="4:4" x14ac:dyDescent="0.2">
      <c r="D2608" s="18"/>
    </row>
    <row r="2609" spans="4:4" x14ac:dyDescent="0.2">
      <c r="D2609" s="18"/>
    </row>
    <row r="2610" spans="4:4" x14ac:dyDescent="0.2">
      <c r="D2610" s="18"/>
    </row>
    <row r="2611" spans="4:4" x14ac:dyDescent="0.2">
      <c r="D2611" s="18"/>
    </row>
    <row r="2612" spans="4:4" x14ac:dyDescent="0.2">
      <c r="D2612" s="18"/>
    </row>
    <row r="2613" spans="4:4" x14ac:dyDescent="0.2">
      <c r="D2613" s="18"/>
    </row>
    <row r="2614" spans="4:4" x14ac:dyDescent="0.2">
      <c r="D2614" s="18"/>
    </row>
    <row r="2615" spans="4:4" x14ac:dyDescent="0.2">
      <c r="D2615" s="18"/>
    </row>
    <row r="2616" spans="4:4" x14ac:dyDescent="0.2">
      <c r="D2616" s="18"/>
    </row>
    <row r="2617" spans="4:4" x14ac:dyDescent="0.2">
      <c r="D2617" s="18"/>
    </row>
    <row r="2618" spans="4:4" x14ac:dyDescent="0.2">
      <c r="D2618" s="18"/>
    </row>
    <row r="2619" spans="4:4" x14ac:dyDescent="0.2">
      <c r="D2619" s="18"/>
    </row>
    <row r="2620" spans="4:4" x14ac:dyDescent="0.2">
      <c r="D2620" s="18"/>
    </row>
    <row r="2621" spans="4:4" x14ac:dyDescent="0.2">
      <c r="D2621" s="18"/>
    </row>
    <row r="2622" spans="4:4" x14ac:dyDescent="0.2">
      <c r="D2622" s="18"/>
    </row>
    <row r="2623" spans="4:4" x14ac:dyDescent="0.2">
      <c r="D2623" s="18"/>
    </row>
    <row r="2624" spans="4:4" x14ac:dyDescent="0.2">
      <c r="D2624" s="18"/>
    </row>
    <row r="2625" spans="4:4" x14ac:dyDescent="0.2">
      <c r="D2625" s="18"/>
    </row>
    <row r="2626" spans="4:4" x14ac:dyDescent="0.2">
      <c r="D2626" s="18"/>
    </row>
    <row r="2627" spans="4:4" x14ac:dyDescent="0.2">
      <c r="D2627" s="18"/>
    </row>
    <row r="2628" spans="4:4" x14ac:dyDescent="0.2">
      <c r="D2628" s="18"/>
    </row>
    <row r="2629" spans="4:4" x14ac:dyDescent="0.2">
      <c r="D2629" s="18"/>
    </row>
    <row r="2630" spans="4:4" x14ac:dyDescent="0.2">
      <c r="D2630" s="18"/>
    </row>
    <row r="2631" spans="4:4" x14ac:dyDescent="0.2">
      <c r="D2631" s="18"/>
    </row>
    <row r="2632" spans="4:4" x14ac:dyDescent="0.2">
      <c r="D2632" s="18"/>
    </row>
    <row r="2633" spans="4:4" x14ac:dyDescent="0.2">
      <c r="D2633" s="18"/>
    </row>
    <row r="2634" spans="4:4" x14ac:dyDescent="0.2">
      <c r="D2634" s="18"/>
    </row>
    <row r="2635" spans="4:4" x14ac:dyDescent="0.2">
      <c r="D2635" s="18"/>
    </row>
    <row r="2636" spans="4:4" x14ac:dyDescent="0.2">
      <c r="D2636" s="18"/>
    </row>
    <row r="2637" spans="4:4" x14ac:dyDescent="0.2">
      <c r="D2637" s="18"/>
    </row>
    <row r="2638" spans="4:4" x14ac:dyDescent="0.2">
      <c r="D2638" s="18"/>
    </row>
    <row r="2639" spans="4:4" x14ac:dyDescent="0.2">
      <c r="D2639" s="18"/>
    </row>
    <row r="2640" spans="4:4" x14ac:dyDescent="0.2">
      <c r="D2640" s="18"/>
    </row>
    <row r="2641" spans="4:4" x14ac:dyDescent="0.2">
      <c r="D2641" s="18"/>
    </row>
    <row r="2642" spans="4:4" x14ac:dyDescent="0.2">
      <c r="D2642" s="18"/>
    </row>
    <row r="2643" spans="4:4" x14ac:dyDescent="0.2">
      <c r="D2643" s="18"/>
    </row>
    <row r="2644" spans="4:4" x14ac:dyDescent="0.2">
      <c r="D2644" s="18"/>
    </row>
    <row r="2645" spans="4:4" x14ac:dyDescent="0.2">
      <c r="D2645" s="18"/>
    </row>
    <row r="2646" spans="4:4" x14ac:dyDescent="0.2">
      <c r="D2646" s="18"/>
    </row>
    <row r="2647" spans="4:4" x14ac:dyDescent="0.2">
      <c r="D2647" s="18"/>
    </row>
    <row r="2648" spans="4:4" x14ac:dyDescent="0.2">
      <c r="D2648" s="18"/>
    </row>
    <row r="2649" spans="4:4" x14ac:dyDescent="0.2">
      <c r="D2649" s="18"/>
    </row>
    <row r="2650" spans="4:4" x14ac:dyDescent="0.2">
      <c r="D2650" s="18"/>
    </row>
    <row r="2651" spans="4:4" x14ac:dyDescent="0.2">
      <c r="D2651" s="18"/>
    </row>
    <row r="2652" spans="4:4" x14ac:dyDescent="0.2">
      <c r="D2652" s="18"/>
    </row>
    <row r="2653" spans="4:4" x14ac:dyDescent="0.2">
      <c r="D2653" s="18"/>
    </row>
    <row r="2654" spans="4:4" x14ac:dyDescent="0.2">
      <c r="D2654" s="18"/>
    </row>
    <row r="2655" spans="4:4" x14ac:dyDescent="0.2">
      <c r="D2655" s="18"/>
    </row>
    <row r="2656" spans="4:4" x14ac:dyDescent="0.2">
      <c r="D2656" s="18"/>
    </row>
    <row r="2657" spans="4:4" x14ac:dyDescent="0.2">
      <c r="D2657" s="18"/>
    </row>
    <row r="2658" spans="4:4" x14ac:dyDescent="0.2">
      <c r="D2658" s="18"/>
    </row>
    <row r="2659" spans="4:4" x14ac:dyDescent="0.2">
      <c r="D2659" s="18"/>
    </row>
    <row r="2660" spans="4:4" x14ac:dyDescent="0.2">
      <c r="D2660" s="18"/>
    </row>
    <row r="2661" spans="4:4" x14ac:dyDescent="0.2">
      <c r="D2661" s="18"/>
    </row>
    <row r="2662" spans="4:4" x14ac:dyDescent="0.2">
      <c r="D2662" s="18"/>
    </row>
    <row r="2663" spans="4:4" x14ac:dyDescent="0.2">
      <c r="D2663" s="18"/>
    </row>
    <row r="2664" spans="4:4" x14ac:dyDescent="0.2">
      <c r="D2664" s="18"/>
    </row>
    <row r="2665" spans="4:4" x14ac:dyDescent="0.2">
      <c r="D2665" s="18"/>
    </row>
    <row r="2666" spans="4:4" x14ac:dyDescent="0.2">
      <c r="D2666" s="18"/>
    </row>
    <row r="2667" spans="4:4" x14ac:dyDescent="0.2">
      <c r="D2667" s="18"/>
    </row>
    <row r="2668" spans="4:4" x14ac:dyDescent="0.2">
      <c r="D2668" s="18"/>
    </row>
    <row r="2669" spans="4:4" x14ac:dyDescent="0.2">
      <c r="D2669" s="18"/>
    </row>
    <row r="2670" spans="4:4" x14ac:dyDescent="0.2">
      <c r="D2670" s="18"/>
    </row>
    <row r="2671" spans="4:4" x14ac:dyDescent="0.2">
      <c r="D2671" s="18"/>
    </row>
    <row r="2672" spans="4:4" x14ac:dyDescent="0.2">
      <c r="D2672" s="18"/>
    </row>
    <row r="2673" spans="4:4" x14ac:dyDescent="0.2">
      <c r="D2673" s="18"/>
    </row>
    <row r="2674" spans="4:4" x14ac:dyDescent="0.2">
      <c r="D2674" s="18"/>
    </row>
    <row r="2675" spans="4:4" x14ac:dyDescent="0.2">
      <c r="D2675" s="18"/>
    </row>
    <row r="2676" spans="4:4" x14ac:dyDescent="0.2">
      <c r="D2676" s="18"/>
    </row>
    <row r="2677" spans="4:4" x14ac:dyDescent="0.2">
      <c r="D2677" s="18"/>
    </row>
    <row r="2678" spans="4:4" x14ac:dyDescent="0.2">
      <c r="D2678" s="18"/>
    </row>
    <row r="2679" spans="4:4" x14ac:dyDescent="0.2">
      <c r="D2679" s="18"/>
    </row>
    <row r="2680" spans="4:4" x14ac:dyDescent="0.2">
      <c r="D2680" s="18"/>
    </row>
    <row r="2681" spans="4:4" x14ac:dyDescent="0.2">
      <c r="D2681" s="18"/>
    </row>
    <row r="2682" spans="4:4" x14ac:dyDescent="0.2">
      <c r="D2682" s="18"/>
    </row>
    <row r="2683" spans="4:4" x14ac:dyDescent="0.2">
      <c r="D2683" s="18"/>
    </row>
    <row r="2684" spans="4:4" x14ac:dyDescent="0.2">
      <c r="D2684" s="18"/>
    </row>
    <row r="2685" spans="4:4" x14ac:dyDescent="0.2">
      <c r="D2685" s="18"/>
    </row>
    <row r="2686" spans="4:4" x14ac:dyDescent="0.2">
      <c r="D2686" s="18"/>
    </row>
    <row r="2687" spans="4:4" x14ac:dyDescent="0.2">
      <c r="D2687" s="18"/>
    </row>
    <row r="2688" spans="4:4" x14ac:dyDescent="0.2">
      <c r="D2688" s="18"/>
    </row>
    <row r="2689" spans="4:4" x14ac:dyDescent="0.2">
      <c r="D2689" s="18"/>
    </row>
    <row r="2690" spans="4:4" x14ac:dyDescent="0.2">
      <c r="D2690" s="18"/>
    </row>
    <row r="2691" spans="4:4" x14ac:dyDescent="0.2">
      <c r="D2691" s="18"/>
    </row>
    <row r="2692" spans="4:4" x14ac:dyDescent="0.2">
      <c r="D2692" s="18"/>
    </row>
    <row r="2693" spans="4:4" x14ac:dyDescent="0.2">
      <c r="D2693" s="18"/>
    </row>
    <row r="2694" spans="4:4" x14ac:dyDescent="0.2">
      <c r="D2694" s="18"/>
    </row>
    <row r="2695" spans="4:4" x14ac:dyDescent="0.2">
      <c r="D2695" s="18"/>
    </row>
    <row r="2696" spans="4:4" x14ac:dyDescent="0.2">
      <c r="D2696" s="18"/>
    </row>
    <row r="2697" spans="4:4" x14ac:dyDescent="0.2">
      <c r="D2697" s="18"/>
    </row>
    <row r="2698" spans="4:4" x14ac:dyDescent="0.2">
      <c r="D2698" s="18"/>
    </row>
    <row r="2699" spans="4:4" x14ac:dyDescent="0.2">
      <c r="D2699" s="18"/>
    </row>
    <row r="2700" spans="4:4" x14ac:dyDescent="0.2">
      <c r="D2700" s="18"/>
    </row>
    <row r="2701" spans="4:4" x14ac:dyDescent="0.2">
      <c r="D2701" s="18"/>
    </row>
    <row r="2702" spans="4:4" x14ac:dyDescent="0.2">
      <c r="D2702" s="18"/>
    </row>
    <row r="2703" spans="4:4" x14ac:dyDescent="0.2">
      <c r="D2703" s="18"/>
    </row>
    <row r="2704" spans="4:4" x14ac:dyDescent="0.2">
      <c r="D2704" s="18"/>
    </row>
    <row r="2705" spans="4:4" x14ac:dyDescent="0.2">
      <c r="D2705" s="18"/>
    </row>
    <row r="2706" spans="4:4" x14ac:dyDescent="0.2">
      <c r="D2706" s="18"/>
    </row>
    <row r="2707" spans="4:4" x14ac:dyDescent="0.2">
      <c r="D2707" s="18"/>
    </row>
    <row r="2708" spans="4:4" x14ac:dyDescent="0.2">
      <c r="D2708" s="18"/>
    </row>
    <row r="2709" spans="4:4" x14ac:dyDescent="0.2">
      <c r="D2709" s="18"/>
    </row>
    <row r="2710" spans="4:4" x14ac:dyDescent="0.2">
      <c r="D2710" s="18"/>
    </row>
    <row r="2711" spans="4:4" x14ac:dyDescent="0.2">
      <c r="D2711" s="18"/>
    </row>
    <row r="2712" spans="4:4" x14ac:dyDescent="0.2">
      <c r="D2712" s="18"/>
    </row>
    <row r="2713" spans="4:4" x14ac:dyDescent="0.2">
      <c r="D2713" s="18"/>
    </row>
    <row r="2714" spans="4:4" x14ac:dyDescent="0.2">
      <c r="D2714" s="18"/>
    </row>
    <row r="2715" spans="4:4" x14ac:dyDescent="0.2">
      <c r="D2715" s="18"/>
    </row>
    <row r="2716" spans="4:4" x14ac:dyDescent="0.2">
      <c r="D2716" s="18"/>
    </row>
    <row r="2717" spans="4:4" x14ac:dyDescent="0.2">
      <c r="D2717" s="18"/>
    </row>
    <row r="2718" spans="4:4" x14ac:dyDescent="0.2">
      <c r="D2718" s="18"/>
    </row>
    <row r="2719" spans="4:4" x14ac:dyDescent="0.2">
      <c r="D2719" s="18"/>
    </row>
    <row r="2720" spans="4:4" x14ac:dyDescent="0.2">
      <c r="D2720" s="18"/>
    </row>
    <row r="2721" spans="4:4" x14ac:dyDescent="0.2">
      <c r="D2721" s="18"/>
    </row>
    <row r="2722" spans="4:4" x14ac:dyDescent="0.2">
      <c r="D2722" s="18"/>
    </row>
    <row r="2723" spans="4:4" x14ac:dyDescent="0.2">
      <c r="D2723" s="18"/>
    </row>
    <row r="2724" spans="4:4" x14ac:dyDescent="0.2">
      <c r="D2724" s="18"/>
    </row>
    <row r="2725" spans="4:4" x14ac:dyDescent="0.2">
      <c r="D2725" s="18"/>
    </row>
    <row r="2726" spans="4:4" x14ac:dyDescent="0.2">
      <c r="D2726" s="18"/>
    </row>
    <row r="2727" spans="4:4" x14ac:dyDescent="0.2">
      <c r="D2727" s="18"/>
    </row>
    <row r="2728" spans="4:4" x14ac:dyDescent="0.2">
      <c r="D2728" s="18"/>
    </row>
    <row r="2729" spans="4:4" x14ac:dyDescent="0.2">
      <c r="D2729" s="18"/>
    </row>
    <row r="2730" spans="4:4" x14ac:dyDescent="0.2">
      <c r="D2730" s="18"/>
    </row>
    <row r="2731" spans="4:4" x14ac:dyDescent="0.2">
      <c r="D2731" s="18"/>
    </row>
    <row r="2732" spans="4:4" x14ac:dyDescent="0.2">
      <c r="D2732" s="18"/>
    </row>
    <row r="2733" spans="4:4" x14ac:dyDescent="0.2">
      <c r="D2733" s="18"/>
    </row>
    <row r="2734" spans="4:4" x14ac:dyDescent="0.2">
      <c r="D2734" s="18"/>
    </row>
    <row r="2735" spans="4:4" x14ac:dyDescent="0.2">
      <c r="D2735" s="18"/>
    </row>
    <row r="2736" spans="4:4" x14ac:dyDescent="0.2">
      <c r="D2736" s="18"/>
    </row>
    <row r="2737" spans="4:4" x14ac:dyDescent="0.2">
      <c r="D2737" s="18"/>
    </row>
    <row r="2738" spans="4:4" x14ac:dyDescent="0.2">
      <c r="D2738" s="18"/>
    </row>
    <row r="2739" spans="4:4" x14ac:dyDescent="0.2">
      <c r="D2739" s="18"/>
    </row>
    <row r="2740" spans="4:4" x14ac:dyDescent="0.2">
      <c r="D2740" s="18"/>
    </row>
    <row r="2741" spans="4:4" x14ac:dyDescent="0.2">
      <c r="D2741" s="18"/>
    </row>
    <row r="2742" spans="4:4" x14ac:dyDescent="0.2">
      <c r="D2742" s="18"/>
    </row>
    <row r="2743" spans="4:4" x14ac:dyDescent="0.2">
      <c r="D2743" s="18"/>
    </row>
    <row r="2744" spans="4:4" x14ac:dyDescent="0.2">
      <c r="D2744" s="18"/>
    </row>
    <row r="2745" spans="4:4" x14ac:dyDescent="0.2">
      <c r="D2745" s="18"/>
    </row>
    <row r="2746" spans="4:4" x14ac:dyDescent="0.2">
      <c r="D2746" s="18"/>
    </row>
    <row r="2747" spans="4:4" x14ac:dyDescent="0.2">
      <c r="D2747" s="18"/>
    </row>
    <row r="2748" spans="4:4" x14ac:dyDescent="0.2">
      <c r="D2748" s="18"/>
    </row>
    <row r="2749" spans="4:4" x14ac:dyDescent="0.2">
      <c r="D2749" s="18"/>
    </row>
    <row r="2750" spans="4:4" x14ac:dyDescent="0.2">
      <c r="D2750" s="18"/>
    </row>
    <row r="2751" spans="4:4" x14ac:dyDescent="0.2">
      <c r="D2751" s="18"/>
    </row>
    <row r="2752" spans="4:4" x14ac:dyDescent="0.2">
      <c r="D2752" s="18"/>
    </row>
    <row r="2753" spans="4:4" x14ac:dyDescent="0.2">
      <c r="D2753" s="18"/>
    </row>
    <row r="2754" spans="4:4" x14ac:dyDescent="0.2">
      <c r="D2754" s="18"/>
    </row>
    <row r="2755" spans="4:4" x14ac:dyDescent="0.2">
      <c r="D2755" s="18"/>
    </row>
    <row r="2756" spans="4:4" x14ac:dyDescent="0.2">
      <c r="D2756" s="18"/>
    </row>
    <row r="2757" spans="4:4" x14ac:dyDescent="0.2">
      <c r="D2757" s="18"/>
    </row>
    <row r="2758" spans="4:4" x14ac:dyDescent="0.2">
      <c r="D2758" s="18"/>
    </row>
    <row r="2759" spans="4:4" x14ac:dyDescent="0.2">
      <c r="D2759" s="18"/>
    </row>
    <row r="2760" spans="4:4" x14ac:dyDescent="0.2">
      <c r="D2760" s="18"/>
    </row>
    <row r="2761" spans="4:4" x14ac:dyDescent="0.2">
      <c r="D2761" s="18"/>
    </row>
    <row r="2762" spans="4:4" x14ac:dyDescent="0.2">
      <c r="D2762" s="18"/>
    </row>
    <row r="2763" spans="4:4" x14ac:dyDescent="0.2">
      <c r="D2763" s="18"/>
    </row>
    <row r="2764" spans="4:4" x14ac:dyDescent="0.2">
      <c r="D2764" s="18"/>
    </row>
    <row r="2765" spans="4:4" x14ac:dyDescent="0.2">
      <c r="D2765" s="18"/>
    </row>
    <row r="2766" spans="4:4" x14ac:dyDescent="0.2">
      <c r="D2766" s="18"/>
    </row>
    <row r="2767" spans="4:4" x14ac:dyDescent="0.2">
      <c r="D2767" s="18"/>
    </row>
    <row r="2768" spans="4:4" x14ac:dyDescent="0.2">
      <c r="D2768" s="18"/>
    </row>
    <row r="2769" spans="4:4" x14ac:dyDescent="0.2">
      <c r="D2769" s="18"/>
    </row>
    <row r="2770" spans="4:4" x14ac:dyDescent="0.2">
      <c r="D2770" s="18"/>
    </row>
    <row r="2771" spans="4:4" x14ac:dyDescent="0.2">
      <c r="D2771" s="18"/>
    </row>
    <row r="2772" spans="4:4" x14ac:dyDescent="0.2">
      <c r="D2772" s="18"/>
    </row>
    <row r="2773" spans="4:4" x14ac:dyDescent="0.2">
      <c r="D2773" s="18"/>
    </row>
    <row r="2774" spans="4:4" x14ac:dyDescent="0.2">
      <c r="D2774" s="18"/>
    </row>
    <row r="2775" spans="4:4" x14ac:dyDescent="0.2">
      <c r="D2775" s="18"/>
    </row>
    <row r="2776" spans="4:4" x14ac:dyDescent="0.2">
      <c r="D2776" s="18"/>
    </row>
    <row r="2777" spans="4:4" x14ac:dyDescent="0.2">
      <c r="D2777" s="18"/>
    </row>
    <row r="2778" spans="4:4" x14ac:dyDescent="0.2">
      <c r="D2778" s="18"/>
    </row>
    <row r="2779" spans="4:4" x14ac:dyDescent="0.2">
      <c r="D2779" s="18"/>
    </row>
    <row r="2780" spans="4:4" x14ac:dyDescent="0.2">
      <c r="D2780" s="18"/>
    </row>
    <row r="2781" spans="4:4" x14ac:dyDescent="0.2">
      <c r="D2781" s="18"/>
    </row>
    <row r="2782" spans="4:4" x14ac:dyDescent="0.2">
      <c r="D2782" s="18"/>
    </row>
    <row r="2783" spans="4:4" x14ac:dyDescent="0.2">
      <c r="D2783" s="18"/>
    </row>
    <row r="2784" spans="4:4" x14ac:dyDescent="0.2">
      <c r="D2784" s="18"/>
    </row>
    <row r="2785" spans="4:4" x14ac:dyDescent="0.2">
      <c r="D2785" s="18"/>
    </row>
    <row r="2786" spans="4:4" x14ac:dyDescent="0.2">
      <c r="D2786" s="18"/>
    </row>
    <row r="2787" spans="4:4" x14ac:dyDescent="0.2">
      <c r="D2787" s="18"/>
    </row>
    <row r="2788" spans="4:4" x14ac:dyDescent="0.2">
      <c r="D2788" s="18"/>
    </row>
    <row r="2789" spans="4:4" x14ac:dyDescent="0.2">
      <c r="D2789" s="18"/>
    </row>
    <row r="2790" spans="4:4" x14ac:dyDescent="0.2">
      <c r="D2790" s="18"/>
    </row>
    <row r="2791" spans="4:4" x14ac:dyDescent="0.2">
      <c r="D2791" s="18"/>
    </row>
    <row r="2792" spans="4:4" x14ac:dyDescent="0.2">
      <c r="D2792" s="18"/>
    </row>
    <row r="2793" spans="4:4" x14ac:dyDescent="0.2">
      <c r="D2793" s="18"/>
    </row>
    <row r="2794" spans="4:4" x14ac:dyDescent="0.2">
      <c r="D2794" s="18"/>
    </row>
    <row r="2795" spans="4:4" x14ac:dyDescent="0.2">
      <c r="D2795" s="18"/>
    </row>
    <row r="2796" spans="4:4" x14ac:dyDescent="0.2">
      <c r="D2796" s="18"/>
    </row>
    <row r="2797" spans="4:4" x14ac:dyDescent="0.2">
      <c r="D2797" s="18"/>
    </row>
    <row r="2798" spans="4:4" x14ac:dyDescent="0.2">
      <c r="D2798" s="18"/>
    </row>
    <row r="2799" spans="4:4" x14ac:dyDescent="0.2">
      <c r="D2799" s="18"/>
    </row>
    <row r="2800" spans="4:4" x14ac:dyDescent="0.2">
      <c r="D2800" s="18"/>
    </row>
    <row r="2801" spans="4:4" x14ac:dyDescent="0.2">
      <c r="D2801" s="18"/>
    </row>
    <row r="2802" spans="4:4" x14ac:dyDescent="0.2">
      <c r="D2802" s="18"/>
    </row>
    <row r="2803" spans="4:4" x14ac:dyDescent="0.2">
      <c r="D2803" s="18"/>
    </row>
    <row r="2804" spans="4:4" x14ac:dyDescent="0.2">
      <c r="D2804" s="18"/>
    </row>
    <row r="2805" spans="4:4" x14ac:dyDescent="0.2">
      <c r="D2805" s="18"/>
    </row>
    <row r="2806" spans="4:4" x14ac:dyDescent="0.2">
      <c r="D2806" s="18"/>
    </row>
    <row r="2807" spans="4:4" x14ac:dyDescent="0.2">
      <c r="D2807" s="18"/>
    </row>
    <row r="2808" spans="4:4" x14ac:dyDescent="0.2">
      <c r="D2808" s="18"/>
    </row>
    <row r="2809" spans="4:4" x14ac:dyDescent="0.2">
      <c r="D2809" s="18"/>
    </row>
    <row r="2810" spans="4:4" x14ac:dyDescent="0.2">
      <c r="D2810" s="18"/>
    </row>
    <row r="2811" spans="4:4" x14ac:dyDescent="0.2">
      <c r="D2811" s="18"/>
    </row>
    <row r="2812" spans="4:4" x14ac:dyDescent="0.2">
      <c r="D2812" s="18"/>
    </row>
    <row r="2813" spans="4:4" x14ac:dyDescent="0.2">
      <c r="D2813" s="18"/>
    </row>
    <row r="2814" spans="4:4" x14ac:dyDescent="0.2">
      <c r="D2814" s="18"/>
    </row>
    <row r="2815" spans="4:4" x14ac:dyDescent="0.2">
      <c r="D2815" s="18"/>
    </row>
    <row r="2816" spans="4:4" x14ac:dyDescent="0.2">
      <c r="D2816" s="18"/>
    </row>
    <row r="2817" spans="4:4" x14ac:dyDescent="0.2">
      <c r="D2817" s="18"/>
    </row>
    <row r="2818" spans="4:4" x14ac:dyDescent="0.2">
      <c r="D2818" s="18"/>
    </row>
    <row r="2819" spans="4:4" x14ac:dyDescent="0.2">
      <c r="D2819" s="18"/>
    </row>
    <row r="2820" spans="4:4" x14ac:dyDescent="0.2">
      <c r="D2820" s="18"/>
    </row>
    <row r="2821" spans="4:4" x14ac:dyDescent="0.2">
      <c r="D2821" s="18"/>
    </row>
    <row r="2822" spans="4:4" x14ac:dyDescent="0.2">
      <c r="D2822" s="18"/>
    </row>
    <row r="2823" spans="4:4" x14ac:dyDescent="0.2">
      <c r="D2823" s="18"/>
    </row>
    <row r="2824" spans="4:4" x14ac:dyDescent="0.2">
      <c r="D2824" s="18"/>
    </row>
    <row r="2825" spans="4:4" x14ac:dyDescent="0.2">
      <c r="D2825" s="18"/>
    </row>
    <row r="2826" spans="4:4" x14ac:dyDescent="0.2">
      <c r="D2826" s="18"/>
    </row>
    <row r="2827" spans="4:4" x14ac:dyDescent="0.2">
      <c r="D2827" s="18"/>
    </row>
    <row r="2828" spans="4:4" x14ac:dyDescent="0.2">
      <c r="D2828" s="18"/>
    </row>
    <row r="2829" spans="4:4" x14ac:dyDescent="0.2">
      <c r="D2829" s="18"/>
    </row>
    <row r="2830" spans="4:4" x14ac:dyDescent="0.2">
      <c r="D2830" s="18"/>
    </row>
    <row r="2831" spans="4:4" x14ac:dyDescent="0.2">
      <c r="D2831" s="18"/>
    </row>
    <row r="2832" spans="4:4" x14ac:dyDescent="0.2">
      <c r="D2832" s="18"/>
    </row>
    <row r="2833" spans="4:4" x14ac:dyDescent="0.2">
      <c r="D2833" s="18"/>
    </row>
    <row r="2834" spans="4:4" x14ac:dyDescent="0.2">
      <c r="D2834" s="18"/>
    </row>
    <row r="2835" spans="4:4" x14ac:dyDescent="0.2">
      <c r="D2835" s="18"/>
    </row>
    <row r="2836" spans="4:4" x14ac:dyDescent="0.2">
      <c r="D2836" s="18"/>
    </row>
    <row r="2837" spans="4:4" x14ac:dyDescent="0.2">
      <c r="D2837" s="18"/>
    </row>
    <row r="2838" spans="4:4" x14ac:dyDescent="0.2">
      <c r="D2838" s="18"/>
    </row>
    <row r="2839" spans="4:4" x14ac:dyDescent="0.2">
      <c r="D2839" s="18"/>
    </row>
    <row r="2840" spans="4:4" x14ac:dyDescent="0.2">
      <c r="D2840" s="18"/>
    </row>
    <row r="2841" spans="4:4" x14ac:dyDescent="0.2">
      <c r="D2841" s="18"/>
    </row>
    <row r="2842" spans="4:4" x14ac:dyDescent="0.2">
      <c r="D2842" s="18"/>
    </row>
    <row r="2843" spans="4:4" x14ac:dyDescent="0.2">
      <c r="D2843" s="18"/>
    </row>
    <row r="2844" spans="4:4" x14ac:dyDescent="0.2">
      <c r="D2844" s="18"/>
    </row>
    <row r="2845" spans="4:4" x14ac:dyDescent="0.2">
      <c r="D2845" s="18"/>
    </row>
    <row r="2846" spans="4:4" x14ac:dyDescent="0.2">
      <c r="D2846" s="18"/>
    </row>
    <row r="2847" spans="4:4" x14ac:dyDescent="0.2">
      <c r="D2847" s="18"/>
    </row>
    <row r="2848" spans="4:4" x14ac:dyDescent="0.2">
      <c r="D2848" s="18"/>
    </row>
    <row r="2849" spans="4:4" x14ac:dyDescent="0.2">
      <c r="D2849" s="18"/>
    </row>
    <row r="2850" spans="4:4" x14ac:dyDescent="0.2">
      <c r="D2850" s="18"/>
    </row>
    <row r="2851" spans="4:4" x14ac:dyDescent="0.2">
      <c r="D2851" s="18"/>
    </row>
    <row r="2852" spans="4:4" x14ac:dyDescent="0.2">
      <c r="D2852" s="18"/>
    </row>
    <row r="2853" spans="4:4" x14ac:dyDescent="0.2">
      <c r="D2853" s="18"/>
    </row>
    <row r="2854" spans="4:4" x14ac:dyDescent="0.2">
      <c r="D2854" s="18"/>
    </row>
    <row r="2855" spans="4:4" x14ac:dyDescent="0.2">
      <c r="D2855" s="18"/>
    </row>
    <row r="2856" spans="4:4" x14ac:dyDescent="0.2">
      <c r="D2856" s="18"/>
    </row>
    <row r="2857" spans="4:4" x14ac:dyDescent="0.2">
      <c r="D2857" s="18"/>
    </row>
    <row r="2858" spans="4:4" x14ac:dyDescent="0.2">
      <c r="D2858" s="18"/>
    </row>
    <row r="2859" spans="4:4" x14ac:dyDescent="0.2">
      <c r="D2859" s="18"/>
    </row>
    <row r="2860" spans="4:4" x14ac:dyDescent="0.2">
      <c r="D2860" s="18"/>
    </row>
    <row r="2861" spans="4:4" x14ac:dyDescent="0.2">
      <c r="D2861" s="18"/>
    </row>
    <row r="2862" spans="4:4" x14ac:dyDescent="0.2">
      <c r="D2862" s="18"/>
    </row>
    <row r="2863" spans="4:4" x14ac:dyDescent="0.2">
      <c r="D2863" s="18"/>
    </row>
    <row r="2864" spans="4:4" x14ac:dyDescent="0.2">
      <c r="D2864" s="18"/>
    </row>
    <row r="2865" spans="4:4" x14ac:dyDescent="0.2">
      <c r="D2865" s="18"/>
    </row>
    <row r="2866" spans="4:4" x14ac:dyDescent="0.2">
      <c r="D2866" s="18"/>
    </row>
    <row r="2867" spans="4:4" x14ac:dyDescent="0.2">
      <c r="D2867" s="18"/>
    </row>
    <row r="2868" spans="4:4" x14ac:dyDescent="0.2">
      <c r="D2868" s="18"/>
    </row>
    <row r="2869" spans="4:4" x14ac:dyDescent="0.2">
      <c r="D2869" s="18"/>
    </row>
    <row r="2870" spans="4:4" x14ac:dyDescent="0.2">
      <c r="D2870" s="18"/>
    </row>
    <row r="2871" spans="4:4" x14ac:dyDescent="0.2">
      <c r="D2871" s="18"/>
    </row>
    <row r="2872" spans="4:4" x14ac:dyDescent="0.2">
      <c r="D2872" s="18"/>
    </row>
    <row r="2873" spans="4:4" x14ac:dyDescent="0.2">
      <c r="D2873" s="18"/>
    </row>
    <row r="2874" spans="4:4" x14ac:dyDescent="0.2">
      <c r="D2874" s="18"/>
    </row>
    <row r="2875" spans="4:4" x14ac:dyDescent="0.2">
      <c r="D2875" s="18"/>
    </row>
    <row r="2876" spans="4:4" x14ac:dyDescent="0.2">
      <c r="D2876" s="18"/>
    </row>
    <row r="2877" spans="4:4" x14ac:dyDescent="0.2">
      <c r="D2877" s="18"/>
    </row>
    <row r="2878" spans="4:4" x14ac:dyDescent="0.2">
      <c r="D2878" s="18"/>
    </row>
    <row r="2879" spans="4:4" x14ac:dyDescent="0.2">
      <c r="D2879" s="18"/>
    </row>
    <row r="2880" spans="4:4" x14ac:dyDescent="0.2">
      <c r="D2880" s="18"/>
    </row>
    <row r="2881" spans="4:4" x14ac:dyDescent="0.2">
      <c r="D2881" s="18"/>
    </row>
    <row r="2882" spans="4:4" x14ac:dyDescent="0.2">
      <c r="D2882" s="18"/>
    </row>
    <row r="2883" spans="4:4" x14ac:dyDescent="0.2">
      <c r="D2883" s="18"/>
    </row>
    <row r="2884" spans="4:4" x14ac:dyDescent="0.2">
      <c r="D2884" s="18"/>
    </row>
    <row r="2885" spans="4:4" x14ac:dyDescent="0.2">
      <c r="D2885" s="18"/>
    </row>
    <row r="2886" spans="4:4" x14ac:dyDescent="0.2">
      <c r="D2886" s="18"/>
    </row>
    <row r="2887" spans="4:4" x14ac:dyDescent="0.2">
      <c r="D2887" s="18"/>
    </row>
    <row r="2888" spans="4:4" x14ac:dyDescent="0.2">
      <c r="D2888" s="18"/>
    </row>
    <row r="2889" spans="4:4" x14ac:dyDescent="0.2">
      <c r="D2889" s="18"/>
    </row>
    <row r="2890" spans="4:4" x14ac:dyDescent="0.2">
      <c r="D2890" s="18"/>
    </row>
    <row r="2891" spans="4:4" x14ac:dyDescent="0.2">
      <c r="D2891" s="18"/>
    </row>
    <row r="2892" spans="4:4" x14ac:dyDescent="0.2">
      <c r="D2892" s="18"/>
    </row>
    <row r="2893" spans="4:4" x14ac:dyDescent="0.2">
      <c r="D2893" s="18"/>
    </row>
    <row r="2894" spans="4:4" x14ac:dyDescent="0.2">
      <c r="D2894" s="18"/>
    </row>
    <row r="2895" spans="4:4" x14ac:dyDescent="0.2">
      <c r="D2895" s="18"/>
    </row>
    <row r="2896" spans="4:4" x14ac:dyDescent="0.2">
      <c r="D2896" s="18"/>
    </row>
    <row r="2897" spans="4:4" x14ac:dyDescent="0.2">
      <c r="D2897" s="18"/>
    </row>
    <row r="2898" spans="4:4" x14ac:dyDescent="0.2">
      <c r="D2898" s="18"/>
    </row>
    <row r="2899" spans="4:4" x14ac:dyDescent="0.2">
      <c r="D2899" s="18"/>
    </row>
    <row r="2900" spans="4:4" x14ac:dyDescent="0.2">
      <c r="D2900" s="18"/>
    </row>
    <row r="2901" spans="4:4" x14ac:dyDescent="0.2">
      <c r="D2901" s="18"/>
    </row>
    <row r="2902" spans="4:4" x14ac:dyDescent="0.2">
      <c r="D2902" s="18"/>
    </row>
    <row r="2903" spans="4:4" x14ac:dyDescent="0.2">
      <c r="D2903" s="18"/>
    </row>
    <row r="2904" spans="4:4" x14ac:dyDescent="0.2">
      <c r="D2904" s="18"/>
    </row>
    <row r="2905" spans="4:4" x14ac:dyDescent="0.2">
      <c r="D2905" s="18"/>
    </row>
    <row r="2906" spans="4:4" x14ac:dyDescent="0.2">
      <c r="D2906" s="18"/>
    </row>
    <row r="2907" spans="4:4" x14ac:dyDescent="0.2">
      <c r="D2907" s="18"/>
    </row>
    <row r="2908" spans="4:4" x14ac:dyDescent="0.2">
      <c r="D2908" s="18"/>
    </row>
    <row r="2909" spans="4:4" x14ac:dyDescent="0.2">
      <c r="D2909" s="18"/>
    </row>
    <row r="2910" spans="4:4" x14ac:dyDescent="0.2">
      <c r="D2910" s="18"/>
    </row>
    <row r="2911" spans="4:4" x14ac:dyDescent="0.2">
      <c r="D2911" s="18"/>
    </row>
    <row r="2912" spans="4:4" x14ac:dyDescent="0.2">
      <c r="D2912" s="18"/>
    </row>
    <row r="2913" spans="4:4" x14ac:dyDescent="0.2">
      <c r="D2913" s="18"/>
    </row>
    <row r="2914" spans="4:4" x14ac:dyDescent="0.2">
      <c r="D2914" s="18"/>
    </row>
    <row r="2915" spans="4:4" x14ac:dyDescent="0.2">
      <c r="D2915" s="18"/>
    </row>
    <row r="2916" spans="4:4" x14ac:dyDescent="0.2">
      <c r="D2916" s="18"/>
    </row>
    <row r="2917" spans="4:4" x14ac:dyDescent="0.2">
      <c r="D2917" s="18"/>
    </row>
    <row r="2918" spans="4:4" x14ac:dyDescent="0.2">
      <c r="D2918" s="18"/>
    </row>
    <row r="2919" spans="4:4" x14ac:dyDescent="0.2">
      <c r="D2919" s="18"/>
    </row>
    <row r="2920" spans="4:4" x14ac:dyDescent="0.2">
      <c r="D2920" s="18"/>
    </row>
    <row r="2921" spans="4:4" x14ac:dyDescent="0.2">
      <c r="D2921" s="18"/>
    </row>
    <row r="2922" spans="4:4" x14ac:dyDescent="0.2">
      <c r="D2922" s="18"/>
    </row>
    <row r="2923" spans="4:4" x14ac:dyDescent="0.2">
      <c r="D2923" s="18"/>
    </row>
    <row r="2924" spans="4:4" x14ac:dyDescent="0.2">
      <c r="D2924" s="18"/>
    </row>
    <row r="2925" spans="4:4" x14ac:dyDescent="0.2">
      <c r="D2925" s="18"/>
    </row>
    <row r="2926" spans="4:4" x14ac:dyDescent="0.2">
      <c r="D2926" s="18"/>
    </row>
    <row r="2927" spans="4:4" x14ac:dyDescent="0.2">
      <c r="D2927" s="18"/>
    </row>
    <row r="2928" spans="4:4" x14ac:dyDescent="0.2">
      <c r="D2928" s="18"/>
    </row>
    <row r="2929" spans="4:4" x14ac:dyDescent="0.2">
      <c r="D2929" s="18"/>
    </row>
    <row r="2930" spans="4:4" x14ac:dyDescent="0.2">
      <c r="D2930" s="18"/>
    </row>
    <row r="2931" spans="4:4" x14ac:dyDescent="0.2">
      <c r="D2931" s="18"/>
    </row>
    <row r="2932" spans="4:4" x14ac:dyDescent="0.2">
      <c r="D2932" s="18"/>
    </row>
    <row r="2933" spans="4:4" x14ac:dyDescent="0.2">
      <c r="D2933" s="18"/>
    </row>
    <row r="2934" spans="4:4" x14ac:dyDescent="0.2">
      <c r="D2934" s="18"/>
    </row>
    <row r="2935" spans="4:4" x14ac:dyDescent="0.2">
      <c r="D2935" s="18"/>
    </row>
    <row r="2936" spans="4:4" x14ac:dyDescent="0.2">
      <c r="D2936" s="18"/>
    </row>
    <row r="2937" spans="4:4" x14ac:dyDescent="0.2">
      <c r="D2937" s="18"/>
    </row>
    <row r="2938" spans="4:4" x14ac:dyDescent="0.2">
      <c r="D2938" s="18"/>
    </row>
    <row r="2939" spans="4:4" x14ac:dyDescent="0.2">
      <c r="D2939" s="18"/>
    </row>
    <row r="2940" spans="4:4" x14ac:dyDescent="0.2">
      <c r="D2940" s="18"/>
    </row>
    <row r="2941" spans="4:4" x14ac:dyDescent="0.2">
      <c r="D2941" s="18"/>
    </row>
    <row r="2942" spans="4:4" x14ac:dyDescent="0.2">
      <c r="D2942" s="18"/>
    </row>
    <row r="2943" spans="4:4" x14ac:dyDescent="0.2">
      <c r="D2943" s="18"/>
    </row>
    <row r="2944" spans="4:4" x14ac:dyDescent="0.2">
      <c r="D2944" s="18"/>
    </row>
    <row r="2945" spans="4:4" x14ac:dyDescent="0.2">
      <c r="D2945" s="18"/>
    </row>
    <row r="2946" spans="4:4" x14ac:dyDescent="0.2">
      <c r="D2946" s="18"/>
    </row>
    <row r="2947" spans="4:4" x14ac:dyDescent="0.2">
      <c r="D2947" s="18"/>
    </row>
    <row r="2948" spans="4:4" x14ac:dyDescent="0.2">
      <c r="D2948" s="18"/>
    </row>
    <row r="2949" spans="4:4" x14ac:dyDescent="0.2">
      <c r="D2949" s="18"/>
    </row>
    <row r="2950" spans="4:4" x14ac:dyDescent="0.2">
      <c r="D2950" s="18"/>
    </row>
    <row r="2951" spans="4:4" x14ac:dyDescent="0.2">
      <c r="D2951" s="18"/>
    </row>
    <row r="2952" spans="4:4" x14ac:dyDescent="0.2">
      <c r="D2952" s="18"/>
    </row>
    <row r="2953" spans="4:4" x14ac:dyDescent="0.2">
      <c r="D2953" s="18"/>
    </row>
    <row r="2954" spans="4:4" x14ac:dyDescent="0.2">
      <c r="D2954" s="18"/>
    </row>
    <row r="2955" spans="4:4" x14ac:dyDescent="0.2">
      <c r="D2955" s="18"/>
    </row>
    <row r="2956" spans="4:4" x14ac:dyDescent="0.2">
      <c r="D2956" s="18"/>
    </row>
    <row r="2957" spans="4:4" x14ac:dyDescent="0.2">
      <c r="D2957" s="18"/>
    </row>
    <row r="2958" spans="4:4" x14ac:dyDescent="0.2">
      <c r="D2958" s="18"/>
    </row>
    <row r="2959" spans="4:4" x14ac:dyDescent="0.2">
      <c r="D2959" s="18"/>
    </row>
    <row r="2960" spans="4:4" x14ac:dyDescent="0.2">
      <c r="D2960" s="18"/>
    </row>
    <row r="2961" spans="4:4" x14ac:dyDescent="0.2">
      <c r="D2961" s="18"/>
    </row>
    <row r="2962" spans="4:4" x14ac:dyDescent="0.2">
      <c r="D2962" s="18"/>
    </row>
    <row r="2963" spans="4:4" x14ac:dyDescent="0.2">
      <c r="D2963" s="18"/>
    </row>
    <row r="2964" spans="4:4" x14ac:dyDescent="0.2">
      <c r="D2964" s="18"/>
    </row>
    <row r="2965" spans="4:4" x14ac:dyDescent="0.2">
      <c r="D2965" s="18"/>
    </row>
    <row r="2966" spans="4:4" x14ac:dyDescent="0.2">
      <c r="D2966" s="18"/>
    </row>
    <row r="2967" spans="4:4" x14ac:dyDescent="0.2">
      <c r="D2967" s="18"/>
    </row>
    <row r="2968" spans="4:4" x14ac:dyDescent="0.2">
      <c r="D2968" s="18"/>
    </row>
    <row r="2969" spans="4:4" x14ac:dyDescent="0.2">
      <c r="D2969" s="18"/>
    </row>
    <row r="2970" spans="4:4" x14ac:dyDescent="0.2">
      <c r="D2970" s="18"/>
    </row>
    <row r="2971" spans="4:4" x14ac:dyDescent="0.2">
      <c r="D2971" s="18"/>
    </row>
    <row r="2972" spans="4:4" x14ac:dyDescent="0.2">
      <c r="D2972" s="18"/>
    </row>
    <row r="2973" spans="4:4" x14ac:dyDescent="0.2">
      <c r="D2973" s="18"/>
    </row>
    <row r="2974" spans="4:4" x14ac:dyDescent="0.2">
      <c r="D2974" s="18"/>
    </row>
    <row r="2975" spans="4:4" x14ac:dyDescent="0.2">
      <c r="D2975" s="18"/>
    </row>
    <row r="2976" spans="4:4" x14ac:dyDescent="0.2">
      <c r="D2976" s="18"/>
    </row>
    <row r="2977" spans="4:4" x14ac:dyDescent="0.2">
      <c r="D2977" s="18"/>
    </row>
    <row r="2978" spans="4:4" x14ac:dyDescent="0.2">
      <c r="D2978" s="18"/>
    </row>
    <row r="2979" spans="4:4" x14ac:dyDescent="0.2">
      <c r="D2979" s="18"/>
    </row>
    <row r="2980" spans="4:4" x14ac:dyDescent="0.2">
      <c r="D2980" s="18"/>
    </row>
    <row r="2981" spans="4:4" x14ac:dyDescent="0.2">
      <c r="D2981" s="18"/>
    </row>
    <row r="2982" spans="4:4" x14ac:dyDescent="0.2">
      <c r="D2982" s="18"/>
    </row>
    <row r="2983" spans="4:4" x14ac:dyDescent="0.2">
      <c r="D2983" s="18"/>
    </row>
    <row r="2984" spans="4:4" x14ac:dyDescent="0.2">
      <c r="D2984" s="18"/>
    </row>
    <row r="2985" spans="4:4" x14ac:dyDescent="0.2">
      <c r="D2985" s="18"/>
    </row>
    <row r="2986" spans="4:4" x14ac:dyDescent="0.2">
      <c r="D2986" s="18"/>
    </row>
    <row r="2987" spans="4:4" x14ac:dyDescent="0.2">
      <c r="D2987" s="18"/>
    </row>
    <row r="2988" spans="4:4" x14ac:dyDescent="0.2">
      <c r="D2988" s="18"/>
    </row>
    <row r="2989" spans="4:4" x14ac:dyDescent="0.2">
      <c r="D2989" s="18"/>
    </row>
    <row r="2990" spans="4:4" x14ac:dyDescent="0.2">
      <c r="D2990" s="18"/>
    </row>
    <row r="2991" spans="4:4" x14ac:dyDescent="0.2">
      <c r="D2991" s="18"/>
    </row>
    <row r="2992" spans="4:4" x14ac:dyDescent="0.2">
      <c r="D2992" s="18"/>
    </row>
    <row r="2993" spans="4:4" x14ac:dyDescent="0.2">
      <c r="D2993" s="18"/>
    </row>
    <row r="2994" spans="4:4" x14ac:dyDescent="0.2">
      <c r="D2994" s="18"/>
    </row>
    <row r="2995" spans="4:4" x14ac:dyDescent="0.2">
      <c r="D2995" s="18"/>
    </row>
    <row r="2996" spans="4:4" x14ac:dyDescent="0.2">
      <c r="D2996" s="18"/>
    </row>
    <row r="2997" spans="4:4" x14ac:dyDescent="0.2">
      <c r="D2997" s="18"/>
    </row>
    <row r="2998" spans="4:4" x14ac:dyDescent="0.2">
      <c r="D2998" s="18"/>
    </row>
    <row r="2999" spans="4:4" x14ac:dyDescent="0.2">
      <c r="D2999" s="18"/>
    </row>
    <row r="3000" spans="4:4" x14ac:dyDescent="0.2">
      <c r="D3000" s="18"/>
    </row>
    <row r="3001" spans="4:4" x14ac:dyDescent="0.2">
      <c r="D3001" s="18"/>
    </row>
    <row r="3002" spans="4:4" x14ac:dyDescent="0.2">
      <c r="D3002" s="18"/>
    </row>
    <row r="3003" spans="4:4" x14ac:dyDescent="0.2">
      <c r="D3003" s="18"/>
    </row>
    <row r="3004" spans="4:4" x14ac:dyDescent="0.2">
      <c r="D3004" s="18"/>
    </row>
    <row r="3005" spans="4:4" x14ac:dyDescent="0.2">
      <c r="D3005" s="18"/>
    </row>
    <row r="3006" spans="4:4" x14ac:dyDescent="0.2">
      <c r="D3006" s="18"/>
    </row>
    <row r="3007" spans="4:4" x14ac:dyDescent="0.2">
      <c r="D3007" s="18"/>
    </row>
    <row r="3008" spans="4:4" x14ac:dyDescent="0.2">
      <c r="D3008" s="18"/>
    </row>
    <row r="3009" spans="4:4" x14ac:dyDescent="0.2">
      <c r="D3009" s="18"/>
    </row>
    <row r="3010" spans="4:4" x14ac:dyDescent="0.2">
      <c r="D3010" s="18"/>
    </row>
    <row r="3011" spans="4:4" x14ac:dyDescent="0.2">
      <c r="D3011" s="18"/>
    </row>
    <row r="3012" spans="4:4" x14ac:dyDescent="0.2">
      <c r="D3012" s="18"/>
    </row>
    <row r="3013" spans="4:4" x14ac:dyDescent="0.2">
      <c r="D3013" s="18"/>
    </row>
    <row r="3014" spans="4:4" x14ac:dyDescent="0.2">
      <c r="D3014" s="18"/>
    </row>
    <row r="3015" spans="4:4" x14ac:dyDescent="0.2">
      <c r="D3015" s="18"/>
    </row>
    <row r="3016" spans="4:4" x14ac:dyDescent="0.2">
      <c r="D3016" s="18"/>
    </row>
    <row r="3017" spans="4:4" x14ac:dyDescent="0.2">
      <c r="D3017" s="18"/>
    </row>
    <row r="3018" spans="4:4" x14ac:dyDescent="0.2">
      <c r="D3018" s="18"/>
    </row>
    <row r="3019" spans="4:4" x14ac:dyDescent="0.2">
      <c r="D3019" s="18"/>
    </row>
    <row r="3020" spans="4:4" x14ac:dyDescent="0.2">
      <c r="D3020" s="18"/>
    </row>
    <row r="3021" spans="4:4" x14ac:dyDescent="0.2">
      <c r="D3021" s="18"/>
    </row>
    <row r="3022" spans="4:4" x14ac:dyDescent="0.2">
      <c r="D3022" s="18"/>
    </row>
    <row r="3023" spans="4:4" x14ac:dyDescent="0.2">
      <c r="D3023" s="18"/>
    </row>
    <row r="3024" spans="4:4" x14ac:dyDescent="0.2">
      <c r="D3024" s="18"/>
    </row>
    <row r="3025" spans="4:4" x14ac:dyDescent="0.2">
      <c r="D3025" s="18"/>
    </row>
    <row r="3026" spans="4:4" x14ac:dyDescent="0.2">
      <c r="D3026" s="18"/>
    </row>
    <row r="3027" spans="4:4" x14ac:dyDescent="0.2">
      <c r="D3027" s="18"/>
    </row>
    <row r="3028" spans="4:4" x14ac:dyDescent="0.2">
      <c r="D3028" s="18"/>
    </row>
    <row r="3029" spans="4:4" x14ac:dyDescent="0.2">
      <c r="D3029" s="18"/>
    </row>
    <row r="3030" spans="4:4" x14ac:dyDescent="0.2">
      <c r="D3030" s="18"/>
    </row>
    <row r="3031" spans="4:4" x14ac:dyDescent="0.2">
      <c r="D3031" s="18"/>
    </row>
    <row r="3032" spans="4:4" x14ac:dyDescent="0.2">
      <c r="D3032" s="18"/>
    </row>
    <row r="3033" spans="4:4" x14ac:dyDescent="0.2">
      <c r="D3033" s="18"/>
    </row>
    <row r="3034" spans="4:4" x14ac:dyDescent="0.2">
      <c r="D3034" s="18"/>
    </row>
    <row r="3035" spans="4:4" x14ac:dyDescent="0.2">
      <c r="D3035" s="18"/>
    </row>
    <row r="3036" spans="4:4" x14ac:dyDescent="0.2">
      <c r="D3036" s="18"/>
    </row>
    <row r="3037" spans="4:4" x14ac:dyDescent="0.2">
      <c r="D3037" s="18"/>
    </row>
    <row r="3038" spans="4:4" x14ac:dyDescent="0.2">
      <c r="D3038" s="18"/>
    </row>
    <row r="3039" spans="4:4" x14ac:dyDescent="0.2">
      <c r="D3039" s="18"/>
    </row>
    <row r="3040" spans="4:4" x14ac:dyDescent="0.2">
      <c r="D3040" s="18"/>
    </row>
    <row r="3041" spans="4:4" x14ac:dyDescent="0.2">
      <c r="D3041" s="18"/>
    </row>
    <row r="3042" spans="4:4" x14ac:dyDescent="0.2">
      <c r="D3042" s="18"/>
    </row>
    <row r="3043" spans="4:4" x14ac:dyDescent="0.2">
      <c r="D3043" s="18"/>
    </row>
    <row r="3044" spans="4:4" x14ac:dyDescent="0.2">
      <c r="D3044" s="18"/>
    </row>
    <row r="3045" spans="4:4" x14ac:dyDescent="0.2">
      <c r="D3045" s="18"/>
    </row>
    <row r="3046" spans="4:4" x14ac:dyDescent="0.2">
      <c r="D3046" s="18"/>
    </row>
    <row r="3047" spans="4:4" x14ac:dyDescent="0.2">
      <c r="D3047" s="18"/>
    </row>
    <row r="3048" spans="4:4" x14ac:dyDescent="0.2">
      <c r="D3048" s="18"/>
    </row>
    <row r="3049" spans="4:4" x14ac:dyDescent="0.2">
      <c r="D3049" s="18"/>
    </row>
    <row r="3050" spans="4:4" x14ac:dyDescent="0.2">
      <c r="D3050" s="18"/>
    </row>
    <row r="3051" spans="4:4" x14ac:dyDescent="0.2">
      <c r="D3051" s="18"/>
    </row>
    <row r="3052" spans="4:4" x14ac:dyDescent="0.2">
      <c r="D3052" s="18"/>
    </row>
    <row r="3053" spans="4:4" x14ac:dyDescent="0.2">
      <c r="D3053" s="18"/>
    </row>
    <row r="3054" spans="4:4" x14ac:dyDescent="0.2">
      <c r="D3054" s="18"/>
    </row>
    <row r="3055" spans="4:4" x14ac:dyDescent="0.2">
      <c r="D3055" s="18"/>
    </row>
    <row r="3056" spans="4:4" x14ac:dyDescent="0.2">
      <c r="D3056" s="18"/>
    </row>
    <row r="3057" spans="4:4" x14ac:dyDescent="0.2">
      <c r="D3057" s="18"/>
    </row>
    <row r="3058" spans="4:4" x14ac:dyDescent="0.2">
      <c r="D3058" s="18"/>
    </row>
    <row r="3059" spans="4:4" x14ac:dyDescent="0.2">
      <c r="D3059" s="18"/>
    </row>
    <row r="3060" spans="4:4" x14ac:dyDescent="0.2">
      <c r="D3060" s="18"/>
    </row>
    <row r="3061" spans="4:4" x14ac:dyDescent="0.2">
      <c r="D3061" s="18"/>
    </row>
    <row r="3062" spans="4:4" x14ac:dyDescent="0.2">
      <c r="D3062" s="18"/>
    </row>
    <row r="3063" spans="4:4" x14ac:dyDescent="0.2">
      <c r="D3063" s="18"/>
    </row>
    <row r="3064" spans="4:4" x14ac:dyDescent="0.2">
      <c r="D3064" s="18"/>
    </row>
    <row r="3065" spans="4:4" x14ac:dyDescent="0.2">
      <c r="D3065" s="18"/>
    </row>
    <row r="3066" spans="4:4" x14ac:dyDescent="0.2">
      <c r="D3066" s="18"/>
    </row>
    <row r="3067" spans="4:4" x14ac:dyDescent="0.2">
      <c r="D3067" s="18"/>
    </row>
    <row r="3068" spans="4:4" x14ac:dyDescent="0.2">
      <c r="D3068" s="18"/>
    </row>
    <row r="3069" spans="4:4" x14ac:dyDescent="0.2">
      <c r="D3069" s="18"/>
    </row>
    <row r="3070" spans="4:4" x14ac:dyDescent="0.2">
      <c r="D3070" s="18"/>
    </row>
    <row r="3071" spans="4:4" x14ac:dyDescent="0.2">
      <c r="D3071" s="18"/>
    </row>
    <row r="3072" spans="4:4" x14ac:dyDescent="0.2">
      <c r="D3072" s="18"/>
    </row>
    <row r="3073" spans="4:4" x14ac:dyDescent="0.2">
      <c r="D3073" s="18"/>
    </row>
    <row r="3074" spans="4:4" x14ac:dyDescent="0.2">
      <c r="D3074" s="18"/>
    </row>
    <row r="3075" spans="4:4" x14ac:dyDescent="0.2">
      <c r="D3075" s="18"/>
    </row>
    <row r="3076" spans="4:4" x14ac:dyDescent="0.2">
      <c r="D3076" s="18"/>
    </row>
    <row r="3077" spans="4:4" x14ac:dyDescent="0.2">
      <c r="D3077" s="18"/>
    </row>
    <row r="3078" spans="4:4" x14ac:dyDescent="0.2">
      <c r="D3078" s="18"/>
    </row>
    <row r="3079" spans="4:4" x14ac:dyDescent="0.2">
      <c r="D3079" s="18"/>
    </row>
    <row r="3080" spans="4:4" x14ac:dyDescent="0.2">
      <c r="D3080" s="18"/>
    </row>
    <row r="3081" spans="4:4" x14ac:dyDescent="0.2">
      <c r="D3081" s="18"/>
    </row>
    <row r="3082" spans="4:4" x14ac:dyDescent="0.2">
      <c r="D3082" s="18"/>
    </row>
    <row r="3083" spans="4:4" x14ac:dyDescent="0.2">
      <c r="D3083" s="18"/>
    </row>
    <row r="3084" spans="4:4" x14ac:dyDescent="0.2">
      <c r="D3084" s="18"/>
    </row>
    <row r="3085" spans="4:4" x14ac:dyDescent="0.2">
      <c r="D3085" s="18"/>
    </row>
    <row r="3086" spans="4:4" x14ac:dyDescent="0.2">
      <c r="D3086" s="18"/>
    </row>
    <row r="3087" spans="4:4" x14ac:dyDescent="0.2">
      <c r="D3087" s="18"/>
    </row>
    <row r="3088" spans="4:4" x14ac:dyDescent="0.2">
      <c r="D3088" s="18"/>
    </row>
    <row r="3089" spans="4:4" x14ac:dyDescent="0.2">
      <c r="D3089" s="18"/>
    </row>
    <row r="3090" spans="4:4" x14ac:dyDescent="0.2">
      <c r="D3090" s="18"/>
    </row>
    <row r="3091" spans="4:4" x14ac:dyDescent="0.2">
      <c r="D3091" s="18"/>
    </row>
    <row r="3092" spans="4:4" x14ac:dyDescent="0.2">
      <c r="D3092" s="18"/>
    </row>
    <row r="3093" spans="4:4" x14ac:dyDescent="0.2">
      <c r="D3093" s="18"/>
    </row>
    <row r="3094" spans="4:4" x14ac:dyDescent="0.2">
      <c r="D3094" s="18"/>
    </row>
    <row r="3095" spans="4:4" x14ac:dyDescent="0.2">
      <c r="D3095" s="18"/>
    </row>
    <row r="3096" spans="4:4" x14ac:dyDescent="0.2">
      <c r="D3096" s="18"/>
    </row>
    <row r="3097" spans="4:4" x14ac:dyDescent="0.2">
      <c r="D3097" s="18"/>
    </row>
    <row r="3098" spans="4:4" x14ac:dyDescent="0.2">
      <c r="D3098" s="18"/>
    </row>
    <row r="3099" spans="4:4" x14ac:dyDescent="0.2">
      <c r="D3099" s="18"/>
    </row>
    <row r="3100" spans="4:4" x14ac:dyDescent="0.2">
      <c r="D3100" s="18"/>
    </row>
    <row r="3101" spans="4:4" x14ac:dyDescent="0.2">
      <c r="D3101" s="18"/>
    </row>
    <row r="3102" spans="4:4" x14ac:dyDescent="0.2">
      <c r="D3102" s="18"/>
    </row>
    <row r="3103" spans="4:4" x14ac:dyDescent="0.2">
      <c r="D3103" s="18"/>
    </row>
    <row r="3104" spans="4:4" x14ac:dyDescent="0.2">
      <c r="D3104" s="18"/>
    </row>
    <row r="3105" spans="4:4" x14ac:dyDescent="0.2">
      <c r="D3105" s="18"/>
    </row>
    <row r="3106" spans="4:4" x14ac:dyDescent="0.2">
      <c r="D3106" s="18"/>
    </row>
    <row r="3107" spans="4:4" x14ac:dyDescent="0.2">
      <c r="D3107" s="18"/>
    </row>
    <row r="3108" spans="4:4" x14ac:dyDescent="0.2">
      <c r="D3108" s="18"/>
    </row>
    <row r="3109" spans="4:4" x14ac:dyDescent="0.2">
      <c r="D3109" s="18"/>
    </row>
    <row r="3110" spans="4:4" x14ac:dyDescent="0.2">
      <c r="D3110" s="18"/>
    </row>
    <row r="3111" spans="4:4" x14ac:dyDescent="0.2">
      <c r="D3111" s="18"/>
    </row>
    <row r="3112" spans="4:4" x14ac:dyDescent="0.2">
      <c r="D3112" s="18"/>
    </row>
    <row r="3113" spans="4:4" x14ac:dyDescent="0.2">
      <c r="D3113" s="18"/>
    </row>
    <row r="3114" spans="4:4" x14ac:dyDescent="0.2">
      <c r="D3114" s="18"/>
    </row>
    <row r="3115" spans="4:4" x14ac:dyDescent="0.2">
      <c r="D3115" s="18"/>
    </row>
    <row r="3116" spans="4:4" x14ac:dyDescent="0.2">
      <c r="D3116" s="18"/>
    </row>
    <row r="3117" spans="4:4" x14ac:dyDescent="0.2">
      <c r="D3117" s="18"/>
    </row>
    <row r="3118" spans="4:4" x14ac:dyDescent="0.2">
      <c r="D3118" s="18"/>
    </row>
    <row r="3119" spans="4:4" x14ac:dyDescent="0.2">
      <c r="D3119" s="18"/>
    </row>
    <row r="3120" spans="4:4" x14ac:dyDescent="0.2">
      <c r="D3120" s="18"/>
    </row>
    <row r="3121" spans="4:4" x14ac:dyDescent="0.2">
      <c r="D3121" s="18"/>
    </row>
    <row r="3122" spans="4:4" x14ac:dyDescent="0.2">
      <c r="D3122" s="18"/>
    </row>
    <row r="3123" spans="4:4" x14ac:dyDescent="0.2">
      <c r="D3123" s="18"/>
    </row>
    <row r="3124" spans="4:4" x14ac:dyDescent="0.2">
      <c r="D3124" s="18"/>
    </row>
    <row r="3125" spans="4:4" x14ac:dyDescent="0.2">
      <c r="D3125" s="18"/>
    </row>
    <row r="3126" spans="4:4" x14ac:dyDescent="0.2">
      <c r="D3126" s="18"/>
    </row>
    <row r="3127" spans="4:4" x14ac:dyDescent="0.2">
      <c r="D3127" s="18"/>
    </row>
    <row r="3128" spans="4:4" x14ac:dyDescent="0.2">
      <c r="D3128" s="18"/>
    </row>
    <row r="3129" spans="4:4" x14ac:dyDescent="0.2">
      <c r="D3129" s="18"/>
    </row>
    <row r="3130" spans="4:4" x14ac:dyDescent="0.2">
      <c r="D3130" s="18"/>
    </row>
    <row r="3131" spans="4:4" x14ac:dyDescent="0.2">
      <c r="D3131" s="18"/>
    </row>
    <row r="3132" spans="4:4" x14ac:dyDescent="0.2">
      <c r="D3132" s="18"/>
    </row>
    <row r="3133" spans="4:4" x14ac:dyDescent="0.2">
      <c r="D3133" s="18"/>
    </row>
    <row r="3134" spans="4:4" x14ac:dyDescent="0.2">
      <c r="D3134" s="18"/>
    </row>
    <row r="3135" spans="4:4" x14ac:dyDescent="0.2">
      <c r="D3135" s="18"/>
    </row>
    <row r="3136" spans="4:4" x14ac:dyDescent="0.2">
      <c r="D3136" s="18"/>
    </row>
    <row r="3137" spans="4:4" x14ac:dyDescent="0.2">
      <c r="D3137" s="18"/>
    </row>
    <row r="3138" spans="4:4" x14ac:dyDescent="0.2">
      <c r="D3138" s="18"/>
    </row>
    <row r="3139" spans="4:4" x14ac:dyDescent="0.2">
      <c r="D3139" s="18"/>
    </row>
    <row r="3140" spans="4:4" x14ac:dyDescent="0.2">
      <c r="D3140" s="18"/>
    </row>
    <row r="3141" spans="4:4" x14ac:dyDescent="0.2">
      <c r="D3141" s="18"/>
    </row>
    <row r="3142" spans="4:4" x14ac:dyDescent="0.2">
      <c r="D3142" s="18"/>
    </row>
    <row r="3143" spans="4:4" x14ac:dyDescent="0.2">
      <c r="D3143" s="18"/>
    </row>
    <row r="3144" spans="4:4" x14ac:dyDescent="0.2">
      <c r="D3144" s="18"/>
    </row>
    <row r="3145" spans="4:4" x14ac:dyDescent="0.2">
      <c r="D3145" s="18"/>
    </row>
    <row r="3146" spans="4:4" x14ac:dyDescent="0.2">
      <c r="D3146" s="18"/>
    </row>
    <row r="3147" spans="4:4" x14ac:dyDescent="0.2">
      <c r="D3147" s="18"/>
    </row>
    <row r="3148" spans="4:4" x14ac:dyDescent="0.2">
      <c r="D3148" s="18"/>
    </row>
    <row r="3149" spans="4:4" x14ac:dyDescent="0.2">
      <c r="D3149" s="18"/>
    </row>
    <row r="3150" spans="4:4" x14ac:dyDescent="0.2">
      <c r="D3150" s="18"/>
    </row>
    <row r="3151" spans="4:4" x14ac:dyDescent="0.2">
      <c r="D3151" s="18"/>
    </row>
    <row r="3152" spans="4:4" x14ac:dyDescent="0.2">
      <c r="D3152" s="18"/>
    </row>
    <row r="3153" spans="4:4" x14ac:dyDescent="0.2">
      <c r="D3153" s="18"/>
    </row>
    <row r="3154" spans="4:4" x14ac:dyDescent="0.2">
      <c r="D3154" s="18"/>
    </row>
    <row r="3155" spans="4:4" x14ac:dyDescent="0.2">
      <c r="D3155" s="18"/>
    </row>
    <row r="3156" spans="4:4" x14ac:dyDescent="0.2">
      <c r="D3156" s="18"/>
    </row>
    <row r="3157" spans="4:4" x14ac:dyDescent="0.2">
      <c r="D3157" s="18"/>
    </row>
    <row r="3158" spans="4:4" x14ac:dyDescent="0.2">
      <c r="D3158" s="18"/>
    </row>
    <row r="3159" spans="4:4" x14ac:dyDescent="0.2">
      <c r="D3159" s="18"/>
    </row>
    <row r="3160" spans="4:4" x14ac:dyDescent="0.2">
      <c r="D3160" s="18"/>
    </row>
    <row r="3161" spans="4:4" x14ac:dyDescent="0.2">
      <c r="D3161" s="18"/>
    </row>
    <row r="3162" spans="4:4" x14ac:dyDescent="0.2">
      <c r="D3162" s="18"/>
    </row>
    <row r="3163" spans="4:4" x14ac:dyDescent="0.2">
      <c r="D3163" s="18"/>
    </row>
    <row r="3164" spans="4:4" x14ac:dyDescent="0.2">
      <c r="D3164" s="18"/>
    </row>
    <row r="3165" spans="4:4" x14ac:dyDescent="0.2">
      <c r="D3165" s="18"/>
    </row>
    <row r="3166" spans="4:4" x14ac:dyDescent="0.2">
      <c r="D3166" s="18"/>
    </row>
    <row r="3167" spans="4:4" x14ac:dyDescent="0.2">
      <c r="D3167" s="18"/>
    </row>
    <row r="3168" spans="4:4" x14ac:dyDescent="0.2">
      <c r="D3168" s="18"/>
    </row>
    <row r="3169" spans="4:4" x14ac:dyDescent="0.2">
      <c r="D3169" s="18"/>
    </row>
    <row r="3170" spans="4:4" x14ac:dyDescent="0.2">
      <c r="D3170" s="18"/>
    </row>
    <row r="3171" spans="4:4" x14ac:dyDescent="0.2">
      <c r="D3171" s="18"/>
    </row>
    <row r="3172" spans="4:4" x14ac:dyDescent="0.2">
      <c r="D3172" s="18"/>
    </row>
    <row r="3173" spans="4:4" x14ac:dyDescent="0.2">
      <c r="D3173" s="18"/>
    </row>
    <row r="3174" spans="4:4" x14ac:dyDescent="0.2">
      <c r="D3174" s="18"/>
    </row>
    <row r="3175" spans="4:4" x14ac:dyDescent="0.2">
      <c r="D3175" s="18"/>
    </row>
    <row r="3176" spans="4:4" x14ac:dyDescent="0.2">
      <c r="D3176" s="18"/>
    </row>
    <row r="3177" spans="4:4" x14ac:dyDescent="0.2">
      <c r="D3177" s="18"/>
    </row>
    <row r="3178" spans="4:4" x14ac:dyDescent="0.2">
      <c r="D3178" s="18"/>
    </row>
    <row r="3179" spans="4:4" x14ac:dyDescent="0.2">
      <c r="D3179" s="18"/>
    </row>
    <row r="3180" spans="4:4" x14ac:dyDescent="0.2">
      <c r="D3180" s="18"/>
    </row>
    <row r="3181" spans="4:4" x14ac:dyDescent="0.2">
      <c r="D3181" s="18"/>
    </row>
    <row r="3182" spans="4:4" x14ac:dyDescent="0.2">
      <c r="D3182" s="18"/>
    </row>
    <row r="3183" spans="4:4" x14ac:dyDescent="0.2">
      <c r="D3183" s="18"/>
    </row>
    <row r="3184" spans="4:4" x14ac:dyDescent="0.2">
      <c r="D3184" s="18"/>
    </row>
    <row r="3185" spans="4:4" x14ac:dyDescent="0.2">
      <c r="D3185" s="18"/>
    </row>
    <row r="3186" spans="4:4" x14ac:dyDescent="0.2">
      <c r="D3186" s="18"/>
    </row>
    <row r="3187" spans="4:4" x14ac:dyDescent="0.2">
      <c r="D3187" s="18"/>
    </row>
    <row r="3188" spans="4:4" x14ac:dyDescent="0.2">
      <c r="D3188" s="18"/>
    </row>
    <row r="3189" spans="4:4" x14ac:dyDescent="0.2">
      <c r="D3189" s="18"/>
    </row>
    <row r="3190" spans="4:4" x14ac:dyDescent="0.2">
      <c r="D3190" s="18"/>
    </row>
    <row r="3191" spans="4:4" x14ac:dyDescent="0.2">
      <c r="D3191" s="18"/>
    </row>
    <row r="3192" spans="4:4" x14ac:dyDescent="0.2">
      <c r="D3192" s="18"/>
    </row>
    <row r="3193" spans="4:4" x14ac:dyDescent="0.2">
      <c r="D3193" s="18"/>
    </row>
    <row r="3194" spans="4:4" x14ac:dyDescent="0.2">
      <c r="D3194" s="18"/>
    </row>
    <row r="3195" spans="4:4" x14ac:dyDescent="0.2">
      <c r="D3195" s="18"/>
    </row>
    <row r="3196" spans="4:4" x14ac:dyDescent="0.2">
      <c r="D3196" s="18"/>
    </row>
    <row r="3197" spans="4:4" x14ac:dyDescent="0.2">
      <c r="D3197" s="18"/>
    </row>
    <row r="3198" spans="4:4" x14ac:dyDescent="0.2">
      <c r="D3198" s="18"/>
    </row>
    <row r="3199" spans="4:4" x14ac:dyDescent="0.2">
      <c r="D3199" s="18"/>
    </row>
    <row r="3200" spans="4:4" x14ac:dyDescent="0.2">
      <c r="D3200" s="18"/>
    </row>
    <row r="3201" spans="4:4" x14ac:dyDescent="0.2">
      <c r="D3201" s="18"/>
    </row>
    <row r="3202" spans="4:4" x14ac:dyDescent="0.2">
      <c r="D3202" s="18"/>
    </row>
    <row r="3203" spans="4:4" x14ac:dyDescent="0.2">
      <c r="D3203" s="18"/>
    </row>
    <row r="3204" spans="4:4" x14ac:dyDescent="0.2">
      <c r="D3204" s="18"/>
    </row>
    <row r="3205" spans="4:4" x14ac:dyDescent="0.2">
      <c r="D3205" s="18"/>
    </row>
    <row r="3206" spans="4:4" x14ac:dyDescent="0.2">
      <c r="D3206" s="18"/>
    </row>
    <row r="3207" spans="4:4" x14ac:dyDescent="0.2">
      <c r="D3207" s="18"/>
    </row>
    <row r="3208" spans="4:4" x14ac:dyDescent="0.2">
      <c r="D3208" s="18"/>
    </row>
    <row r="3209" spans="4:4" x14ac:dyDescent="0.2">
      <c r="D3209" s="18"/>
    </row>
    <row r="3210" spans="4:4" x14ac:dyDescent="0.2">
      <c r="D3210" s="18"/>
    </row>
    <row r="3211" spans="4:4" x14ac:dyDescent="0.2">
      <c r="D3211" s="18"/>
    </row>
    <row r="3212" spans="4:4" x14ac:dyDescent="0.2">
      <c r="D3212" s="18"/>
    </row>
    <row r="3213" spans="4:4" x14ac:dyDescent="0.2">
      <c r="D3213" s="18"/>
    </row>
    <row r="3214" spans="4:4" x14ac:dyDescent="0.2">
      <c r="D3214" s="18"/>
    </row>
    <row r="3215" spans="4:4" x14ac:dyDescent="0.2">
      <c r="D3215" s="18"/>
    </row>
    <row r="3216" spans="4:4" x14ac:dyDescent="0.2">
      <c r="D3216" s="18"/>
    </row>
    <row r="3217" spans="4:4" x14ac:dyDescent="0.2">
      <c r="D3217" s="18"/>
    </row>
    <row r="3218" spans="4:4" x14ac:dyDescent="0.2">
      <c r="D3218" s="18"/>
    </row>
    <row r="3219" spans="4:4" x14ac:dyDescent="0.2">
      <c r="D3219" s="18"/>
    </row>
    <row r="3220" spans="4:4" x14ac:dyDescent="0.2">
      <c r="D3220" s="18"/>
    </row>
    <row r="3221" spans="4:4" x14ac:dyDescent="0.2">
      <c r="D3221" s="18"/>
    </row>
    <row r="3222" spans="4:4" x14ac:dyDescent="0.2">
      <c r="D3222" s="18"/>
    </row>
    <row r="3223" spans="4:4" x14ac:dyDescent="0.2">
      <c r="D3223" s="18"/>
    </row>
    <row r="3224" spans="4:4" x14ac:dyDescent="0.2">
      <c r="D3224" s="18"/>
    </row>
    <row r="3225" spans="4:4" x14ac:dyDescent="0.2">
      <c r="D3225" s="18"/>
    </row>
    <row r="3226" spans="4:4" x14ac:dyDescent="0.2">
      <c r="D3226" s="18"/>
    </row>
    <row r="3227" spans="4:4" x14ac:dyDescent="0.2">
      <c r="D3227" s="18"/>
    </row>
    <row r="3228" spans="4:4" x14ac:dyDescent="0.2">
      <c r="D3228" s="18"/>
    </row>
    <row r="3229" spans="4:4" x14ac:dyDescent="0.2">
      <c r="D3229" s="18"/>
    </row>
    <row r="3230" spans="4:4" x14ac:dyDescent="0.2">
      <c r="D3230" s="18"/>
    </row>
    <row r="3231" spans="4:4" x14ac:dyDescent="0.2">
      <c r="D3231" s="18"/>
    </row>
    <row r="3232" spans="4:4" x14ac:dyDescent="0.2">
      <c r="D3232" s="18"/>
    </row>
    <row r="3233" spans="4:4" x14ac:dyDescent="0.2">
      <c r="D3233" s="18"/>
    </row>
    <row r="3234" spans="4:4" x14ac:dyDescent="0.2">
      <c r="D3234" s="18"/>
    </row>
    <row r="3235" spans="4:4" x14ac:dyDescent="0.2">
      <c r="D3235" s="18"/>
    </row>
    <row r="3236" spans="4:4" x14ac:dyDescent="0.2">
      <c r="D3236" s="18"/>
    </row>
    <row r="3237" spans="4:4" x14ac:dyDescent="0.2">
      <c r="D3237" s="18"/>
    </row>
    <row r="3238" spans="4:4" x14ac:dyDescent="0.2">
      <c r="D3238" s="18"/>
    </row>
    <row r="3239" spans="4:4" x14ac:dyDescent="0.2">
      <c r="D3239" s="18"/>
    </row>
    <row r="3240" spans="4:4" x14ac:dyDescent="0.2">
      <c r="D3240" s="18"/>
    </row>
    <row r="3241" spans="4:4" x14ac:dyDescent="0.2">
      <c r="D3241" s="18"/>
    </row>
    <row r="3242" spans="4:4" x14ac:dyDescent="0.2">
      <c r="D3242" s="18"/>
    </row>
    <row r="3243" spans="4:4" x14ac:dyDescent="0.2">
      <c r="D3243" s="18"/>
    </row>
    <row r="3244" spans="4:4" x14ac:dyDescent="0.2">
      <c r="D3244" s="18"/>
    </row>
    <row r="3245" spans="4:4" x14ac:dyDescent="0.2">
      <c r="D3245" s="18"/>
    </row>
    <row r="3246" spans="4:4" x14ac:dyDescent="0.2">
      <c r="D3246" s="18"/>
    </row>
    <row r="3247" spans="4:4" x14ac:dyDescent="0.2">
      <c r="D3247" s="18"/>
    </row>
    <row r="3248" spans="4:4" x14ac:dyDescent="0.2">
      <c r="D3248" s="18"/>
    </row>
    <row r="3249" spans="4:4" x14ac:dyDescent="0.2">
      <c r="D3249" s="18"/>
    </row>
    <row r="3250" spans="4:4" x14ac:dyDescent="0.2">
      <c r="D3250" s="18"/>
    </row>
    <row r="3251" spans="4:4" x14ac:dyDescent="0.2">
      <c r="D3251" s="18"/>
    </row>
    <row r="3252" spans="4:4" x14ac:dyDescent="0.2">
      <c r="D3252" s="18"/>
    </row>
    <row r="3253" spans="4:4" x14ac:dyDescent="0.2">
      <c r="D3253" s="18"/>
    </row>
    <row r="3254" spans="4:4" x14ac:dyDescent="0.2">
      <c r="D3254" s="18"/>
    </row>
    <row r="3255" spans="4:4" x14ac:dyDescent="0.2">
      <c r="D3255" s="18"/>
    </row>
    <row r="3256" spans="4:4" x14ac:dyDescent="0.2">
      <c r="D3256" s="18"/>
    </row>
    <row r="3257" spans="4:4" x14ac:dyDescent="0.2">
      <c r="D3257" s="18"/>
    </row>
    <row r="3258" spans="4:4" x14ac:dyDescent="0.2">
      <c r="D3258" s="18"/>
    </row>
    <row r="3259" spans="4:4" x14ac:dyDescent="0.2">
      <c r="D3259" s="18"/>
    </row>
    <row r="3260" spans="4:4" x14ac:dyDescent="0.2">
      <c r="D3260" s="18"/>
    </row>
    <row r="3261" spans="4:4" x14ac:dyDescent="0.2">
      <c r="D3261" s="18"/>
    </row>
    <row r="3262" spans="4:4" x14ac:dyDescent="0.2">
      <c r="D3262" s="18"/>
    </row>
    <row r="3263" spans="4:4" x14ac:dyDescent="0.2">
      <c r="D3263" s="18"/>
    </row>
    <row r="3264" spans="4:4" x14ac:dyDescent="0.2">
      <c r="D3264" s="18"/>
    </row>
    <row r="3265" spans="4:4" x14ac:dyDescent="0.2">
      <c r="D3265" s="18"/>
    </row>
    <row r="3266" spans="4:4" x14ac:dyDescent="0.2">
      <c r="D3266" s="18"/>
    </row>
    <row r="3267" spans="4:4" x14ac:dyDescent="0.2">
      <c r="D3267" s="18"/>
    </row>
    <row r="3268" spans="4:4" x14ac:dyDescent="0.2">
      <c r="D3268" s="18"/>
    </row>
    <row r="3269" spans="4:4" x14ac:dyDescent="0.2">
      <c r="D3269" s="18"/>
    </row>
    <row r="3270" spans="4:4" x14ac:dyDescent="0.2">
      <c r="D3270" s="18"/>
    </row>
    <row r="3271" spans="4:4" x14ac:dyDescent="0.2">
      <c r="D3271" s="18"/>
    </row>
    <row r="3272" spans="4:4" x14ac:dyDescent="0.2">
      <c r="D3272" s="18"/>
    </row>
    <row r="3273" spans="4:4" x14ac:dyDescent="0.2">
      <c r="D3273" s="18"/>
    </row>
    <row r="3274" spans="4:4" x14ac:dyDescent="0.2">
      <c r="D3274" s="18"/>
    </row>
    <row r="3275" spans="4:4" x14ac:dyDescent="0.2">
      <c r="D3275" s="18"/>
    </row>
    <row r="3276" spans="4:4" x14ac:dyDescent="0.2">
      <c r="D3276" s="18"/>
    </row>
    <row r="3277" spans="4:4" x14ac:dyDescent="0.2">
      <c r="D3277" s="18"/>
    </row>
    <row r="3278" spans="4:4" x14ac:dyDescent="0.2">
      <c r="D3278" s="18"/>
    </row>
    <row r="3279" spans="4:4" x14ac:dyDescent="0.2">
      <c r="D3279" s="18"/>
    </row>
    <row r="3280" spans="4:4" x14ac:dyDescent="0.2">
      <c r="D3280" s="18"/>
    </row>
    <row r="3281" spans="4:4" x14ac:dyDescent="0.2">
      <c r="D3281" s="18"/>
    </row>
    <row r="3282" spans="4:4" x14ac:dyDescent="0.2">
      <c r="D3282" s="18"/>
    </row>
    <row r="3283" spans="4:4" x14ac:dyDescent="0.2">
      <c r="D3283" s="18"/>
    </row>
    <row r="3284" spans="4:4" x14ac:dyDescent="0.2">
      <c r="D3284" s="18"/>
    </row>
    <row r="3285" spans="4:4" x14ac:dyDescent="0.2">
      <c r="D3285" s="18"/>
    </row>
    <row r="3286" spans="4:4" x14ac:dyDescent="0.2">
      <c r="D3286" s="18"/>
    </row>
    <row r="3287" spans="4:4" x14ac:dyDescent="0.2">
      <c r="D3287" s="18"/>
    </row>
    <row r="3288" spans="4:4" x14ac:dyDescent="0.2">
      <c r="D3288" s="18"/>
    </row>
    <row r="3289" spans="4:4" x14ac:dyDescent="0.2">
      <c r="D3289" s="18"/>
    </row>
    <row r="3290" spans="4:4" x14ac:dyDescent="0.2">
      <c r="D3290" s="18"/>
    </row>
    <row r="3291" spans="4:4" x14ac:dyDescent="0.2">
      <c r="D3291" s="18"/>
    </row>
    <row r="3292" spans="4:4" x14ac:dyDescent="0.2">
      <c r="D3292" s="18"/>
    </row>
    <row r="3293" spans="4:4" x14ac:dyDescent="0.2">
      <c r="D3293" s="18"/>
    </row>
    <row r="3294" spans="4:4" x14ac:dyDescent="0.2">
      <c r="D3294" s="18"/>
    </row>
    <row r="3295" spans="4:4" x14ac:dyDescent="0.2">
      <c r="D3295" s="18"/>
    </row>
    <row r="3296" spans="4:4" x14ac:dyDescent="0.2">
      <c r="D3296" s="18"/>
    </row>
    <row r="3297" spans="4:4" x14ac:dyDescent="0.2">
      <c r="D3297" s="18"/>
    </row>
    <row r="3298" spans="4:4" x14ac:dyDescent="0.2">
      <c r="D3298" s="18"/>
    </row>
    <row r="3299" spans="4:4" x14ac:dyDescent="0.2">
      <c r="D3299" s="18"/>
    </row>
    <row r="3300" spans="4:4" x14ac:dyDescent="0.2">
      <c r="D3300" s="18"/>
    </row>
    <row r="3301" spans="4:4" x14ac:dyDescent="0.2">
      <c r="D3301" s="18"/>
    </row>
    <row r="3302" spans="4:4" x14ac:dyDescent="0.2">
      <c r="D3302" s="18"/>
    </row>
    <row r="3303" spans="4:4" x14ac:dyDescent="0.2">
      <c r="D3303" s="18"/>
    </row>
    <row r="3304" spans="4:4" x14ac:dyDescent="0.2">
      <c r="D3304" s="18"/>
    </row>
    <row r="3305" spans="4:4" x14ac:dyDescent="0.2">
      <c r="D3305" s="18"/>
    </row>
    <row r="3306" spans="4:4" x14ac:dyDescent="0.2">
      <c r="D3306" s="18"/>
    </row>
    <row r="3307" spans="4:4" x14ac:dyDescent="0.2">
      <c r="D3307" s="18"/>
    </row>
    <row r="3308" spans="4:4" x14ac:dyDescent="0.2">
      <c r="D3308" s="18"/>
    </row>
    <row r="3309" spans="4:4" x14ac:dyDescent="0.2">
      <c r="D3309" s="18"/>
    </row>
    <row r="3310" spans="4:4" x14ac:dyDescent="0.2">
      <c r="D3310" s="18"/>
    </row>
    <row r="3311" spans="4:4" x14ac:dyDescent="0.2">
      <c r="D3311" s="18"/>
    </row>
    <row r="3312" spans="4:4" x14ac:dyDescent="0.2">
      <c r="D3312" s="18"/>
    </row>
    <row r="3313" spans="4:4" x14ac:dyDescent="0.2">
      <c r="D3313" s="18"/>
    </row>
    <row r="3314" spans="4:4" x14ac:dyDescent="0.2">
      <c r="D3314" s="18"/>
    </row>
    <row r="3315" spans="4:4" x14ac:dyDescent="0.2">
      <c r="D3315" s="18"/>
    </row>
    <row r="3316" spans="4:4" x14ac:dyDescent="0.2">
      <c r="D3316" s="18"/>
    </row>
    <row r="3317" spans="4:4" x14ac:dyDescent="0.2">
      <c r="D3317" s="18"/>
    </row>
    <row r="3318" spans="4:4" x14ac:dyDescent="0.2">
      <c r="D3318" s="18"/>
    </row>
    <row r="3319" spans="4:4" x14ac:dyDescent="0.2">
      <c r="D3319" s="18"/>
    </row>
    <row r="3320" spans="4:4" x14ac:dyDescent="0.2">
      <c r="D3320" s="18"/>
    </row>
    <row r="3321" spans="4:4" x14ac:dyDescent="0.2">
      <c r="D3321" s="18"/>
    </row>
    <row r="3322" spans="4:4" x14ac:dyDescent="0.2">
      <c r="D3322" s="18"/>
    </row>
    <row r="3323" spans="4:4" x14ac:dyDescent="0.2">
      <c r="D3323" s="18"/>
    </row>
    <row r="3324" spans="4:4" x14ac:dyDescent="0.2">
      <c r="D3324" s="18"/>
    </row>
    <row r="3325" spans="4:4" x14ac:dyDescent="0.2">
      <c r="D3325" s="18"/>
    </row>
    <row r="3326" spans="4:4" x14ac:dyDescent="0.2">
      <c r="D3326" s="18"/>
    </row>
    <row r="3327" spans="4:4" x14ac:dyDescent="0.2">
      <c r="D3327" s="18"/>
    </row>
    <row r="3328" spans="4:4" x14ac:dyDescent="0.2">
      <c r="D3328" s="18"/>
    </row>
    <row r="3329" spans="4:4" x14ac:dyDescent="0.2">
      <c r="D3329" s="18"/>
    </row>
    <row r="3330" spans="4:4" x14ac:dyDescent="0.2">
      <c r="D3330" s="18"/>
    </row>
    <row r="3331" spans="4:4" x14ac:dyDescent="0.2">
      <c r="D3331" s="18"/>
    </row>
    <row r="3332" spans="4:4" x14ac:dyDescent="0.2">
      <c r="D3332" s="18"/>
    </row>
    <row r="3333" spans="4:4" x14ac:dyDescent="0.2">
      <c r="D3333" s="18"/>
    </row>
    <row r="3334" spans="4:4" x14ac:dyDescent="0.2">
      <c r="D3334" s="18"/>
    </row>
    <row r="3335" spans="4:4" x14ac:dyDescent="0.2">
      <c r="D3335" s="18"/>
    </row>
    <row r="3336" spans="4:4" x14ac:dyDescent="0.2">
      <c r="D3336" s="18"/>
    </row>
    <row r="3337" spans="4:4" x14ac:dyDescent="0.2">
      <c r="D3337" s="18"/>
    </row>
    <row r="3338" spans="4:4" x14ac:dyDescent="0.2">
      <c r="D3338" s="18"/>
    </row>
    <row r="3339" spans="4:4" x14ac:dyDescent="0.2">
      <c r="D3339" s="18"/>
    </row>
    <row r="3340" spans="4:4" x14ac:dyDescent="0.2">
      <c r="D3340" s="18"/>
    </row>
    <row r="3341" spans="4:4" x14ac:dyDescent="0.2">
      <c r="D3341" s="18"/>
    </row>
    <row r="3342" spans="4:4" x14ac:dyDescent="0.2">
      <c r="D3342" s="18"/>
    </row>
    <row r="3343" spans="4:4" x14ac:dyDescent="0.2">
      <c r="D3343" s="18"/>
    </row>
    <row r="3344" spans="4:4" x14ac:dyDescent="0.2">
      <c r="D3344" s="18"/>
    </row>
    <row r="3345" spans="4:4" x14ac:dyDescent="0.2">
      <c r="D3345" s="18"/>
    </row>
    <row r="3346" spans="4:4" x14ac:dyDescent="0.2">
      <c r="D3346" s="18"/>
    </row>
    <row r="3347" spans="4:4" x14ac:dyDescent="0.2">
      <c r="D3347" s="18"/>
    </row>
    <row r="3348" spans="4:4" x14ac:dyDescent="0.2">
      <c r="D3348" s="18"/>
    </row>
    <row r="3349" spans="4:4" x14ac:dyDescent="0.2">
      <c r="D3349" s="18"/>
    </row>
    <row r="3350" spans="4:4" x14ac:dyDescent="0.2">
      <c r="D3350" s="18"/>
    </row>
    <row r="3351" spans="4:4" x14ac:dyDescent="0.2">
      <c r="D3351" s="18"/>
    </row>
    <row r="3352" spans="4:4" x14ac:dyDescent="0.2">
      <c r="D3352" s="18"/>
    </row>
    <row r="3353" spans="4:4" x14ac:dyDescent="0.2">
      <c r="D3353" s="18"/>
    </row>
    <row r="3354" spans="4:4" x14ac:dyDescent="0.2">
      <c r="D3354" s="18"/>
    </row>
    <row r="3355" spans="4:4" x14ac:dyDescent="0.2">
      <c r="D3355" s="18"/>
    </row>
    <row r="3356" spans="4:4" x14ac:dyDescent="0.2">
      <c r="D3356" s="18"/>
    </row>
    <row r="3357" spans="4:4" x14ac:dyDescent="0.2">
      <c r="D3357" s="18"/>
    </row>
    <row r="3358" spans="4:4" x14ac:dyDescent="0.2">
      <c r="D3358" s="18"/>
    </row>
    <row r="3359" spans="4:4" x14ac:dyDescent="0.2">
      <c r="D3359" s="18"/>
    </row>
    <row r="3360" spans="4:4" x14ac:dyDescent="0.2">
      <c r="D3360" s="18"/>
    </row>
    <row r="3361" spans="4:4" x14ac:dyDescent="0.2">
      <c r="D3361" s="18"/>
    </row>
    <row r="3362" spans="4:4" x14ac:dyDescent="0.2">
      <c r="D3362" s="18"/>
    </row>
    <row r="3363" spans="4:4" x14ac:dyDescent="0.2">
      <c r="D3363" s="18"/>
    </row>
    <row r="3364" spans="4:4" x14ac:dyDescent="0.2">
      <c r="D3364" s="18"/>
    </row>
    <row r="3365" spans="4:4" x14ac:dyDescent="0.2">
      <c r="D3365" s="18"/>
    </row>
    <row r="3366" spans="4:4" x14ac:dyDescent="0.2">
      <c r="D3366" s="18"/>
    </row>
    <row r="3367" spans="4:4" x14ac:dyDescent="0.2">
      <c r="D3367" s="18"/>
    </row>
    <row r="3368" spans="4:4" x14ac:dyDescent="0.2">
      <c r="D3368" s="18"/>
    </row>
    <row r="3369" spans="4:4" x14ac:dyDescent="0.2">
      <c r="D3369" s="18"/>
    </row>
    <row r="3370" spans="4:4" x14ac:dyDescent="0.2">
      <c r="D3370" s="18"/>
    </row>
    <row r="3371" spans="4:4" x14ac:dyDescent="0.2">
      <c r="D3371" s="18"/>
    </row>
    <row r="3372" spans="4:4" x14ac:dyDescent="0.2">
      <c r="D3372" s="18"/>
    </row>
    <row r="3373" spans="4:4" x14ac:dyDescent="0.2">
      <c r="D3373" s="18"/>
    </row>
    <row r="3374" spans="4:4" x14ac:dyDescent="0.2">
      <c r="D3374" s="18"/>
    </row>
    <row r="3375" spans="4:4" x14ac:dyDescent="0.2">
      <c r="D3375" s="18"/>
    </row>
    <row r="3376" spans="4:4" x14ac:dyDescent="0.2">
      <c r="D3376" s="18"/>
    </row>
    <row r="3377" spans="4:4" x14ac:dyDescent="0.2">
      <c r="D3377" s="18"/>
    </row>
    <row r="3378" spans="4:4" x14ac:dyDescent="0.2">
      <c r="D3378" s="18"/>
    </row>
    <row r="3379" spans="4:4" x14ac:dyDescent="0.2">
      <c r="D3379" s="18"/>
    </row>
    <row r="3380" spans="4:4" x14ac:dyDescent="0.2">
      <c r="D3380" s="18"/>
    </row>
    <row r="3381" spans="4:4" x14ac:dyDescent="0.2">
      <c r="D3381" s="18"/>
    </row>
    <row r="3382" spans="4:4" x14ac:dyDescent="0.2">
      <c r="D3382" s="18"/>
    </row>
    <row r="3383" spans="4:4" x14ac:dyDescent="0.2">
      <c r="D3383" s="18"/>
    </row>
    <row r="3384" spans="4:4" x14ac:dyDescent="0.2">
      <c r="D3384" s="18"/>
    </row>
    <row r="3385" spans="4:4" x14ac:dyDescent="0.2">
      <c r="D3385" s="18"/>
    </row>
    <row r="3386" spans="4:4" x14ac:dyDescent="0.2">
      <c r="D3386" s="18"/>
    </row>
    <row r="3387" spans="4:4" x14ac:dyDescent="0.2">
      <c r="D3387" s="18"/>
    </row>
    <row r="3388" spans="4:4" x14ac:dyDescent="0.2">
      <c r="D3388" s="18"/>
    </row>
    <row r="3389" spans="4:4" x14ac:dyDescent="0.2">
      <c r="D3389" s="18"/>
    </row>
    <row r="3390" spans="4:4" x14ac:dyDescent="0.2">
      <c r="D3390" s="18"/>
    </row>
    <row r="3391" spans="4:4" x14ac:dyDescent="0.2">
      <c r="D3391" s="18"/>
    </row>
    <row r="3392" spans="4:4" x14ac:dyDescent="0.2">
      <c r="D3392" s="18"/>
    </row>
    <row r="3393" spans="4:4" x14ac:dyDescent="0.2">
      <c r="D3393" s="18"/>
    </row>
    <row r="3394" spans="4:4" x14ac:dyDescent="0.2">
      <c r="D3394" s="18"/>
    </row>
    <row r="3395" spans="4:4" x14ac:dyDescent="0.2">
      <c r="D3395" s="18"/>
    </row>
    <row r="3396" spans="4:4" x14ac:dyDescent="0.2">
      <c r="D3396" s="18"/>
    </row>
    <row r="3397" spans="4:4" x14ac:dyDescent="0.2">
      <c r="D3397" s="18"/>
    </row>
    <row r="3398" spans="4:4" x14ac:dyDescent="0.2">
      <c r="D3398" s="18"/>
    </row>
    <row r="3399" spans="4:4" x14ac:dyDescent="0.2">
      <c r="D3399" s="18"/>
    </row>
    <row r="3400" spans="4:4" x14ac:dyDescent="0.2">
      <c r="D3400" s="18"/>
    </row>
    <row r="3401" spans="4:4" x14ac:dyDescent="0.2">
      <c r="D3401" s="18"/>
    </row>
    <row r="3402" spans="4:4" x14ac:dyDescent="0.2">
      <c r="D3402" s="18"/>
    </row>
    <row r="3403" spans="4:4" x14ac:dyDescent="0.2">
      <c r="D3403" s="18"/>
    </row>
    <row r="3404" spans="4:4" x14ac:dyDescent="0.2">
      <c r="D3404" s="18"/>
    </row>
    <row r="3405" spans="4:4" x14ac:dyDescent="0.2">
      <c r="D3405" s="18"/>
    </row>
    <row r="3406" spans="4:4" x14ac:dyDescent="0.2">
      <c r="D3406" s="18"/>
    </row>
    <row r="3407" spans="4:4" x14ac:dyDescent="0.2">
      <c r="D3407" s="18"/>
    </row>
    <row r="3408" spans="4:4" x14ac:dyDescent="0.2">
      <c r="D3408" s="18"/>
    </row>
    <row r="3409" spans="4:4" x14ac:dyDescent="0.2">
      <c r="D3409" s="18"/>
    </row>
    <row r="3410" spans="4:4" x14ac:dyDescent="0.2">
      <c r="D3410" s="18"/>
    </row>
    <row r="3411" spans="4:4" x14ac:dyDescent="0.2">
      <c r="D3411" s="18"/>
    </row>
    <row r="3412" spans="4:4" x14ac:dyDescent="0.2">
      <c r="D3412" s="18"/>
    </row>
    <row r="3413" spans="4:4" x14ac:dyDescent="0.2">
      <c r="D3413" s="18"/>
    </row>
    <row r="3414" spans="4:4" x14ac:dyDescent="0.2">
      <c r="D3414" s="18"/>
    </row>
    <row r="3415" spans="4:4" x14ac:dyDescent="0.2">
      <c r="D3415" s="18"/>
    </row>
    <row r="3416" spans="4:4" x14ac:dyDescent="0.2">
      <c r="D3416" s="18"/>
    </row>
    <row r="3417" spans="4:4" x14ac:dyDescent="0.2">
      <c r="D3417" s="18"/>
    </row>
    <row r="3418" spans="4:4" x14ac:dyDescent="0.2">
      <c r="D3418" s="18"/>
    </row>
    <row r="3419" spans="4:4" x14ac:dyDescent="0.2">
      <c r="D3419" s="18"/>
    </row>
    <row r="3420" spans="4:4" x14ac:dyDescent="0.2">
      <c r="D3420" s="18"/>
    </row>
    <row r="3421" spans="4:4" x14ac:dyDescent="0.2">
      <c r="D3421" s="18"/>
    </row>
    <row r="3422" spans="4:4" x14ac:dyDescent="0.2">
      <c r="D3422" s="18"/>
    </row>
    <row r="3423" spans="4:4" x14ac:dyDescent="0.2">
      <c r="D3423" s="18"/>
    </row>
    <row r="3424" spans="4:4" x14ac:dyDescent="0.2">
      <c r="D3424" s="18"/>
    </row>
    <row r="3425" spans="4:4" x14ac:dyDescent="0.2">
      <c r="D3425" s="18"/>
    </row>
    <row r="3426" spans="4:4" x14ac:dyDescent="0.2">
      <c r="D3426" s="18"/>
    </row>
    <row r="3427" spans="4:4" x14ac:dyDescent="0.2">
      <c r="D3427" s="18"/>
    </row>
    <row r="3428" spans="4:4" x14ac:dyDescent="0.2">
      <c r="D3428" s="18"/>
    </row>
    <row r="3429" spans="4:4" x14ac:dyDescent="0.2">
      <c r="D3429" s="18"/>
    </row>
    <row r="3430" spans="4:4" x14ac:dyDescent="0.2">
      <c r="D3430" s="18"/>
    </row>
    <row r="3431" spans="4:4" x14ac:dyDescent="0.2">
      <c r="D3431" s="18"/>
    </row>
    <row r="3432" spans="4:4" x14ac:dyDescent="0.2">
      <c r="D3432" s="18"/>
    </row>
    <row r="3433" spans="4:4" x14ac:dyDescent="0.2">
      <c r="D3433" s="18"/>
    </row>
    <row r="3434" spans="4:4" x14ac:dyDescent="0.2">
      <c r="D3434" s="18"/>
    </row>
    <row r="3435" spans="4:4" x14ac:dyDescent="0.2">
      <c r="D3435" s="18"/>
    </row>
    <row r="3436" spans="4:4" x14ac:dyDescent="0.2">
      <c r="D3436" s="18"/>
    </row>
    <row r="3437" spans="4:4" x14ac:dyDescent="0.2">
      <c r="D3437" s="18"/>
    </row>
    <row r="3438" spans="4:4" x14ac:dyDescent="0.2">
      <c r="D3438" s="18"/>
    </row>
    <row r="3439" spans="4:4" x14ac:dyDescent="0.2">
      <c r="D3439" s="18"/>
    </row>
    <row r="3440" spans="4:4" x14ac:dyDescent="0.2">
      <c r="D3440" s="18"/>
    </row>
    <row r="3441" spans="4:4" x14ac:dyDescent="0.2">
      <c r="D3441" s="18"/>
    </row>
    <row r="3442" spans="4:4" x14ac:dyDescent="0.2">
      <c r="D3442" s="18"/>
    </row>
    <row r="3443" spans="4:4" x14ac:dyDescent="0.2">
      <c r="D3443" s="18"/>
    </row>
    <row r="3444" spans="4:4" x14ac:dyDescent="0.2">
      <c r="D3444" s="18"/>
    </row>
    <row r="3445" spans="4:4" x14ac:dyDescent="0.2">
      <c r="D3445" s="18"/>
    </row>
    <row r="3446" spans="4:4" x14ac:dyDescent="0.2">
      <c r="D3446" s="18"/>
    </row>
    <row r="3447" spans="4:4" x14ac:dyDescent="0.2">
      <c r="D3447" s="18"/>
    </row>
    <row r="3448" spans="4:4" x14ac:dyDescent="0.2">
      <c r="D3448" s="18"/>
    </row>
    <row r="3449" spans="4:4" x14ac:dyDescent="0.2">
      <c r="D3449" s="18"/>
    </row>
    <row r="3450" spans="4:4" x14ac:dyDescent="0.2">
      <c r="D3450" s="18"/>
    </row>
    <row r="3451" spans="4:4" x14ac:dyDescent="0.2">
      <c r="D3451" s="18"/>
    </row>
    <row r="3452" spans="4:4" x14ac:dyDescent="0.2">
      <c r="D3452" s="18"/>
    </row>
    <row r="3453" spans="4:4" x14ac:dyDescent="0.2">
      <c r="D3453" s="18"/>
    </row>
    <row r="3454" spans="4:4" x14ac:dyDescent="0.2">
      <c r="D3454" s="18"/>
    </row>
    <row r="3455" spans="4:4" x14ac:dyDescent="0.2">
      <c r="D3455" s="18"/>
    </row>
    <row r="3456" spans="4:4" x14ac:dyDescent="0.2">
      <c r="D3456" s="18"/>
    </row>
    <row r="3457" spans="4:4" x14ac:dyDescent="0.2">
      <c r="D3457" s="18"/>
    </row>
    <row r="3458" spans="4:4" x14ac:dyDescent="0.2">
      <c r="D3458" s="18"/>
    </row>
    <row r="3459" spans="4:4" x14ac:dyDescent="0.2">
      <c r="D3459" s="18"/>
    </row>
    <row r="3460" spans="4:4" x14ac:dyDescent="0.2">
      <c r="D3460" s="18"/>
    </row>
    <row r="3461" spans="4:4" x14ac:dyDescent="0.2">
      <c r="D3461" s="18"/>
    </row>
    <row r="3462" spans="4:4" x14ac:dyDescent="0.2">
      <c r="D3462" s="18"/>
    </row>
    <row r="3463" spans="4:4" x14ac:dyDescent="0.2">
      <c r="D3463" s="18"/>
    </row>
    <row r="3464" spans="4:4" x14ac:dyDescent="0.2">
      <c r="D3464" s="18"/>
    </row>
    <row r="3465" spans="4:4" x14ac:dyDescent="0.2">
      <c r="D3465" s="18"/>
    </row>
    <row r="3466" spans="4:4" x14ac:dyDescent="0.2">
      <c r="D3466" s="18"/>
    </row>
    <row r="3467" spans="4:4" x14ac:dyDescent="0.2">
      <c r="D3467" s="18"/>
    </row>
    <row r="3468" spans="4:4" x14ac:dyDescent="0.2">
      <c r="D3468" s="18"/>
    </row>
    <row r="3469" spans="4:4" x14ac:dyDescent="0.2">
      <c r="D3469" s="18"/>
    </row>
    <row r="3470" spans="4:4" x14ac:dyDescent="0.2">
      <c r="D3470" s="18"/>
    </row>
    <row r="3471" spans="4:4" x14ac:dyDescent="0.2">
      <c r="D3471" s="18"/>
    </row>
    <row r="3472" spans="4:4" x14ac:dyDescent="0.2">
      <c r="D3472" s="18"/>
    </row>
    <row r="3473" spans="4:4" x14ac:dyDescent="0.2">
      <c r="D3473" s="18"/>
    </row>
    <row r="3474" spans="4:4" x14ac:dyDescent="0.2">
      <c r="D3474" s="18"/>
    </row>
    <row r="3475" spans="4:4" x14ac:dyDescent="0.2">
      <c r="D3475" s="18"/>
    </row>
    <row r="3476" spans="4:4" x14ac:dyDescent="0.2">
      <c r="D3476" s="18"/>
    </row>
    <row r="3477" spans="4:4" x14ac:dyDescent="0.2">
      <c r="D3477" s="18"/>
    </row>
    <row r="3478" spans="4:4" x14ac:dyDescent="0.2">
      <c r="D3478" s="18"/>
    </row>
    <row r="3479" spans="4:4" x14ac:dyDescent="0.2">
      <c r="D3479" s="18"/>
    </row>
    <row r="3480" spans="4:4" x14ac:dyDescent="0.2">
      <c r="D3480" s="18"/>
    </row>
    <row r="3481" spans="4:4" x14ac:dyDescent="0.2">
      <c r="D3481" s="18"/>
    </row>
    <row r="3482" spans="4:4" x14ac:dyDescent="0.2">
      <c r="D3482" s="18"/>
    </row>
    <row r="3483" spans="4:4" x14ac:dyDescent="0.2">
      <c r="D3483" s="18"/>
    </row>
    <row r="3484" spans="4:4" x14ac:dyDescent="0.2">
      <c r="D3484" s="18"/>
    </row>
    <row r="3485" spans="4:4" x14ac:dyDescent="0.2">
      <c r="D3485" s="18"/>
    </row>
    <row r="3486" spans="4:4" x14ac:dyDescent="0.2">
      <c r="D3486" s="18"/>
    </row>
    <row r="3487" spans="4:4" x14ac:dyDescent="0.2">
      <c r="D3487" s="18"/>
    </row>
    <row r="3488" spans="4:4" x14ac:dyDescent="0.2">
      <c r="D3488" s="18"/>
    </row>
    <row r="3489" spans="4:4" x14ac:dyDescent="0.2">
      <c r="D3489" s="18"/>
    </row>
    <row r="3490" spans="4:4" x14ac:dyDescent="0.2">
      <c r="D3490" s="18"/>
    </row>
    <row r="3491" spans="4:4" x14ac:dyDescent="0.2">
      <c r="D3491" s="18"/>
    </row>
    <row r="3492" spans="4:4" x14ac:dyDescent="0.2">
      <c r="D3492" s="18"/>
    </row>
    <row r="3493" spans="4:4" x14ac:dyDescent="0.2">
      <c r="D3493" s="18"/>
    </row>
    <row r="3494" spans="4:4" x14ac:dyDescent="0.2">
      <c r="D3494" s="18"/>
    </row>
    <row r="3495" spans="4:4" x14ac:dyDescent="0.2">
      <c r="D3495" s="18"/>
    </row>
    <row r="3496" spans="4:4" x14ac:dyDescent="0.2">
      <c r="D3496" s="18"/>
    </row>
    <row r="3497" spans="4:4" x14ac:dyDescent="0.2">
      <c r="D3497" s="18"/>
    </row>
    <row r="3498" spans="4:4" x14ac:dyDescent="0.2">
      <c r="D3498" s="18"/>
    </row>
    <row r="3499" spans="4:4" x14ac:dyDescent="0.2">
      <c r="D3499" s="18"/>
    </row>
    <row r="3500" spans="4:4" x14ac:dyDescent="0.2">
      <c r="D3500" s="18"/>
    </row>
    <row r="3501" spans="4:4" x14ac:dyDescent="0.2">
      <c r="D3501" s="18"/>
    </row>
    <row r="3502" spans="4:4" x14ac:dyDescent="0.2">
      <c r="D3502" s="18"/>
    </row>
    <row r="3503" spans="4:4" x14ac:dyDescent="0.2">
      <c r="D3503" s="18"/>
    </row>
    <row r="3504" spans="4:4" x14ac:dyDescent="0.2">
      <c r="D3504" s="18"/>
    </row>
    <row r="3505" spans="4:4" x14ac:dyDescent="0.2">
      <c r="D3505" s="18"/>
    </row>
    <row r="3506" spans="4:4" x14ac:dyDescent="0.2">
      <c r="D3506" s="18"/>
    </row>
    <row r="3507" spans="4:4" x14ac:dyDescent="0.2">
      <c r="D3507" s="18"/>
    </row>
    <row r="3508" spans="4:4" x14ac:dyDescent="0.2">
      <c r="D3508" s="18"/>
    </row>
    <row r="3509" spans="4:4" x14ac:dyDescent="0.2">
      <c r="D3509" s="18"/>
    </row>
    <row r="3510" spans="4:4" x14ac:dyDescent="0.2">
      <c r="D3510" s="18"/>
    </row>
    <row r="3511" spans="4:4" x14ac:dyDescent="0.2">
      <c r="D3511" s="18"/>
    </row>
    <row r="3512" spans="4:4" x14ac:dyDescent="0.2">
      <c r="D3512" s="18"/>
    </row>
    <row r="3513" spans="4:4" x14ac:dyDescent="0.2">
      <c r="D3513" s="18"/>
    </row>
    <row r="3514" spans="4:4" x14ac:dyDescent="0.2">
      <c r="D3514" s="18"/>
    </row>
    <row r="3515" spans="4:4" x14ac:dyDescent="0.2">
      <c r="D3515" s="18"/>
    </row>
    <row r="3516" spans="4:4" x14ac:dyDescent="0.2">
      <c r="D3516" s="18"/>
    </row>
    <row r="3517" spans="4:4" x14ac:dyDescent="0.2">
      <c r="D3517" s="18"/>
    </row>
    <row r="3518" spans="4:4" x14ac:dyDescent="0.2">
      <c r="D3518" s="18"/>
    </row>
    <row r="3519" spans="4:4" x14ac:dyDescent="0.2">
      <c r="D3519" s="18"/>
    </row>
    <row r="3520" spans="4:4" x14ac:dyDescent="0.2">
      <c r="D3520" s="18"/>
    </row>
    <row r="3521" spans="4:4" x14ac:dyDescent="0.2">
      <c r="D3521" s="18"/>
    </row>
    <row r="3522" spans="4:4" x14ac:dyDescent="0.2">
      <c r="D3522" s="18"/>
    </row>
    <row r="3523" spans="4:4" x14ac:dyDescent="0.2">
      <c r="D3523" s="18"/>
    </row>
    <row r="3524" spans="4:4" x14ac:dyDescent="0.2">
      <c r="D3524" s="18"/>
    </row>
    <row r="3525" spans="4:4" x14ac:dyDescent="0.2">
      <c r="D3525" s="18"/>
    </row>
    <row r="3526" spans="4:4" x14ac:dyDescent="0.2">
      <c r="D3526" s="18"/>
    </row>
    <row r="3527" spans="4:4" x14ac:dyDescent="0.2">
      <c r="D3527" s="18"/>
    </row>
    <row r="3528" spans="4:4" x14ac:dyDescent="0.2">
      <c r="D3528" s="18"/>
    </row>
    <row r="3529" spans="4:4" x14ac:dyDescent="0.2">
      <c r="D3529" s="18"/>
    </row>
    <row r="3530" spans="4:4" x14ac:dyDescent="0.2">
      <c r="D3530" s="18"/>
    </row>
    <row r="3531" spans="4:4" x14ac:dyDescent="0.2">
      <c r="D3531" s="18"/>
    </row>
    <row r="3532" spans="4:4" x14ac:dyDescent="0.2">
      <c r="D3532" s="18"/>
    </row>
    <row r="3533" spans="4:4" x14ac:dyDescent="0.2">
      <c r="D3533" s="18"/>
    </row>
    <row r="3534" spans="4:4" x14ac:dyDescent="0.2">
      <c r="D3534" s="18"/>
    </row>
    <row r="3535" spans="4:4" x14ac:dyDescent="0.2">
      <c r="D3535" s="18"/>
    </row>
    <row r="3536" spans="4:4" x14ac:dyDescent="0.2">
      <c r="D3536" s="18"/>
    </row>
    <row r="3537" spans="4:4" x14ac:dyDescent="0.2">
      <c r="D3537" s="18"/>
    </row>
    <row r="3538" spans="4:4" x14ac:dyDescent="0.2">
      <c r="D3538" s="18"/>
    </row>
    <row r="3539" spans="4:4" x14ac:dyDescent="0.2">
      <c r="D3539" s="18"/>
    </row>
    <row r="3540" spans="4:4" x14ac:dyDescent="0.2">
      <c r="D3540" s="18"/>
    </row>
    <row r="3541" spans="4:4" x14ac:dyDescent="0.2">
      <c r="D3541" s="18"/>
    </row>
    <row r="3542" spans="4:4" x14ac:dyDescent="0.2">
      <c r="D3542" s="18"/>
    </row>
    <row r="3543" spans="4:4" x14ac:dyDescent="0.2">
      <c r="D3543" s="18"/>
    </row>
    <row r="3544" spans="4:4" x14ac:dyDescent="0.2">
      <c r="D3544" s="18"/>
    </row>
    <row r="3545" spans="4:4" x14ac:dyDescent="0.2">
      <c r="D3545" s="18"/>
    </row>
    <row r="3546" spans="4:4" x14ac:dyDescent="0.2">
      <c r="D3546" s="18"/>
    </row>
    <row r="3547" spans="4:4" x14ac:dyDescent="0.2">
      <c r="D3547" s="18"/>
    </row>
    <row r="3548" spans="4:4" x14ac:dyDescent="0.2">
      <c r="D3548" s="18"/>
    </row>
    <row r="3549" spans="4:4" x14ac:dyDescent="0.2">
      <c r="D3549" s="18"/>
    </row>
    <row r="3550" spans="4:4" x14ac:dyDescent="0.2">
      <c r="D3550" s="18"/>
    </row>
    <row r="3551" spans="4:4" x14ac:dyDescent="0.2">
      <c r="D3551" s="18"/>
    </row>
    <row r="3552" spans="4:4" x14ac:dyDescent="0.2">
      <c r="D3552" s="18"/>
    </row>
    <row r="3553" spans="4:4" x14ac:dyDescent="0.2">
      <c r="D3553" s="18"/>
    </row>
    <row r="3554" spans="4:4" x14ac:dyDescent="0.2">
      <c r="D3554" s="18"/>
    </row>
    <row r="3555" spans="4:4" x14ac:dyDescent="0.2">
      <c r="D3555" s="18"/>
    </row>
    <row r="3556" spans="4:4" x14ac:dyDescent="0.2">
      <c r="D3556" s="18"/>
    </row>
    <row r="3557" spans="4:4" x14ac:dyDescent="0.2">
      <c r="D3557" s="18"/>
    </row>
    <row r="3558" spans="4:4" x14ac:dyDescent="0.2">
      <c r="D3558" s="18"/>
    </row>
    <row r="3559" spans="4:4" x14ac:dyDescent="0.2">
      <c r="D3559" s="18"/>
    </row>
    <row r="3560" spans="4:4" x14ac:dyDescent="0.2">
      <c r="D3560" s="18"/>
    </row>
    <row r="3561" spans="4:4" x14ac:dyDescent="0.2">
      <c r="D3561" s="18"/>
    </row>
    <row r="3562" spans="4:4" x14ac:dyDescent="0.2">
      <c r="D3562" s="18"/>
    </row>
    <row r="3563" spans="4:4" x14ac:dyDescent="0.2">
      <c r="D3563" s="18"/>
    </row>
    <row r="3564" spans="4:4" x14ac:dyDescent="0.2">
      <c r="D3564" s="18"/>
    </row>
    <row r="3565" spans="4:4" x14ac:dyDescent="0.2">
      <c r="D3565" s="18"/>
    </row>
    <row r="3566" spans="4:4" x14ac:dyDescent="0.2">
      <c r="D3566" s="18"/>
    </row>
    <row r="3567" spans="4:4" x14ac:dyDescent="0.2">
      <c r="D3567" s="18"/>
    </row>
    <row r="3568" spans="4:4" x14ac:dyDescent="0.2">
      <c r="D3568" s="18"/>
    </row>
    <row r="3569" spans="4:4" x14ac:dyDescent="0.2">
      <c r="D3569" s="18"/>
    </row>
    <row r="3570" spans="4:4" x14ac:dyDescent="0.2">
      <c r="D3570" s="18"/>
    </row>
    <row r="3571" spans="4:4" x14ac:dyDescent="0.2">
      <c r="D3571" s="18"/>
    </row>
    <row r="3572" spans="4:4" x14ac:dyDescent="0.2">
      <c r="D3572" s="18"/>
    </row>
    <row r="3573" spans="4:4" x14ac:dyDescent="0.2">
      <c r="D3573" s="18"/>
    </row>
    <row r="3574" spans="4:4" x14ac:dyDescent="0.2">
      <c r="D3574" s="18"/>
    </row>
    <row r="3575" spans="4:4" x14ac:dyDescent="0.2">
      <c r="D3575" s="18"/>
    </row>
    <row r="3576" spans="4:4" x14ac:dyDescent="0.2">
      <c r="D3576" s="18"/>
    </row>
    <row r="3577" spans="4:4" x14ac:dyDescent="0.2">
      <c r="D3577" s="18"/>
    </row>
    <row r="3578" spans="4:4" x14ac:dyDescent="0.2">
      <c r="D3578" s="18"/>
    </row>
    <row r="3579" spans="4:4" x14ac:dyDescent="0.2">
      <c r="D3579" s="18"/>
    </row>
    <row r="3580" spans="4:4" x14ac:dyDescent="0.2">
      <c r="D3580" s="18"/>
    </row>
    <row r="3581" spans="4:4" x14ac:dyDescent="0.2">
      <c r="D3581" s="18"/>
    </row>
    <row r="3582" spans="4:4" x14ac:dyDescent="0.2">
      <c r="D3582" s="18"/>
    </row>
    <row r="3583" spans="4:4" x14ac:dyDescent="0.2">
      <c r="D3583" s="18"/>
    </row>
    <row r="3584" spans="4:4" x14ac:dyDescent="0.2">
      <c r="D3584" s="18"/>
    </row>
    <row r="3585" spans="4:4" x14ac:dyDescent="0.2">
      <c r="D3585" s="18"/>
    </row>
    <row r="3586" spans="4:4" x14ac:dyDescent="0.2">
      <c r="D3586" s="18"/>
    </row>
    <row r="3587" spans="4:4" x14ac:dyDescent="0.2">
      <c r="D3587" s="18"/>
    </row>
    <row r="3588" spans="4:4" x14ac:dyDescent="0.2">
      <c r="D3588" s="18"/>
    </row>
    <row r="3589" spans="4:4" x14ac:dyDescent="0.2">
      <c r="D3589" s="18"/>
    </row>
    <row r="3590" spans="4:4" x14ac:dyDescent="0.2">
      <c r="D3590" s="18"/>
    </row>
    <row r="3591" spans="4:4" x14ac:dyDescent="0.2">
      <c r="D3591" s="18"/>
    </row>
    <row r="3592" spans="4:4" x14ac:dyDescent="0.2">
      <c r="D3592" s="18"/>
    </row>
    <row r="3593" spans="4:4" x14ac:dyDescent="0.2">
      <c r="D3593" s="18"/>
    </row>
    <row r="3594" spans="4:4" x14ac:dyDescent="0.2">
      <c r="D3594" s="18"/>
    </row>
    <row r="3595" spans="4:4" x14ac:dyDescent="0.2">
      <c r="D3595" s="18"/>
    </row>
    <row r="3596" spans="4:4" x14ac:dyDescent="0.2">
      <c r="D3596" s="18"/>
    </row>
    <row r="3597" spans="4:4" x14ac:dyDescent="0.2">
      <c r="D3597" s="18"/>
    </row>
    <row r="3598" spans="4:4" x14ac:dyDescent="0.2">
      <c r="D3598" s="18"/>
    </row>
    <row r="3599" spans="4:4" x14ac:dyDescent="0.2">
      <c r="D3599" s="18"/>
    </row>
    <row r="3600" spans="4:4" x14ac:dyDescent="0.2">
      <c r="D3600" s="18"/>
    </row>
    <row r="3601" spans="4:4" x14ac:dyDescent="0.2">
      <c r="D3601" s="18"/>
    </row>
    <row r="3602" spans="4:4" x14ac:dyDescent="0.2">
      <c r="D3602" s="18"/>
    </row>
    <row r="3603" spans="4:4" x14ac:dyDescent="0.2">
      <c r="D3603" s="18"/>
    </row>
    <row r="3604" spans="4:4" x14ac:dyDescent="0.2">
      <c r="D3604" s="18"/>
    </row>
    <row r="3605" spans="4:4" x14ac:dyDescent="0.2">
      <c r="D3605" s="18"/>
    </row>
    <row r="3606" spans="4:4" x14ac:dyDescent="0.2">
      <c r="D3606" s="18"/>
    </row>
    <row r="3607" spans="4:4" x14ac:dyDescent="0.2">
      <c r="D3607" s="18"/>
    </row>
    <row r="3608" spans="4:4" x14ac:dyDescent="0.2">
      <c r="D3608" s="18"/>
    </row>
    <row r="3609" spans="4:4" x14ac:dyDescent="0.2">
      <c r="D3609" s="18"/>
    </row>
    <row r="3610" spans="4:4" x14ac:dyDescent="0.2">
      <c r="D3610" s="18"/>
    </row>
    <row r="3611" spans="4:4" x14ac:dyDescent="0.2">
      <c r="D3611" s="18"/>
    </row>
    <row r="3612" spans="4:4" x14ac:dyDescent="0.2">
      <c r="D3612" s="18"/>
    </row>
    <row r="3613" spans="4:4" x14ac:dyDescent="0.2">
      <c r="D3613" s="18"/>
    </row>
    <row r="3614" spans="4:4" x14ac:dyDescent="0.2">
      <c r="D3614" s="18"/>
    </row>
    <row r="3615" spans="4:4" x14ac:dyDescent="0.2">
      <c r="D3615" s="18"/>
    </row>
    <row r="3616" spans="4:4" x14ac:dyDescent="0.2">
      <c r="D3616" s="18"/>
    </row>
    <row r="3617" spans="4:4" x14ac:dyDescent="0.2">
      <c r="D3617" s="18"/>
    </row>
    <row r="3618" spans="4:4" x14ac:dyDescent="0.2">
      <c r="D3618" s="18"/>
    </row>
    <row r="3619" spans="4:4" x14ac:dyDescent="0.2">
      <c r="D3619" s="18"/>
    </row>
    <row r="3620" spans="4:4" x14ac:dyDescent="0.2">
      <c r="D3620" s="18"/>
    </row>
    <row r="3621" spans="4:4" x14ac:dyDescent="0.2">
      <c r="D3621" s="18"/>
    </row>
    <row r="3622" spans="4:4" x14ac:dyDescent="0.2">
      <c r="D3622" s="18"/>
    </row>
    <row r="3623" spans="4:4" x14ac:dyDescent="0.2">
      <c r="D3623" s="18"/>
    </row>
    <row r="3624" spans="4:4" x14ac:dyDescent="0.2">
      <c r="D3624" s="18"/>
    </row>
    <row r="3625" spans="4:4" x14ac:dyDescent="0.2">
      <c r="D3625" s="18"/>
    </row>
    <row r="3626" spans="4:4" x14ac:dyDescent="0.2">
      <c r="D3626" s="18"/>
    </row>
    <row r="3627" spans="4:4" x14ac:dyDescent="0.2">
      <c r="D3627" s="18"/>
    </row>
    <row r="3628" spans="4:4" x14ac:dyDescent="0.2">
      <c r="D3628" s="18"/>
    </row>
    <row r="3629" spans="4:4" x14ac:dyDescent="0.2">
      <c r="D3629" s="18"/>
    </row>
    <row r="3630" spans="4:4" x14ac:dyDescent="0.2">
      <c r="D3630" s="18"/>
    </row>
    <row r="3631" spans="4:4" x14ac:dyDescent="0.2">
      <c r="D3631" s="18"/>
    </row>
    <row r="3632" spans="4:4" x14ac:dyDescent="0.2">
      <c r="D3632" s="18"/>
    </row>
    <row r="3633" spans="4:4" x14ac:dyDescent="0.2">
      <c r="D3633" s="18"/>
    </row>
    <row r="3634" spans="4:4" x14ac:dyDescent="0.2">
      <c r="D3634" s="18"/>
    </row>
    <row r="3635" spans="4:4" x14ac:dyDescent="0.2">
      <c r="D3635" s="18"/>
    </row>
    <row r="3636" spans="4:4" x14ac:dyDescent="0.2">
      <c r="D3636" s="18"/>
    </row>
    <row r="3637" spans="4:4" x14ac:dyDescent="0.2">
      <c r="D3637" s="18"/>
    </row>
    <row r="3638" spans="4:4" x14ac:dyDescent="0.2">
      <c r="D3638" s="18"/>
    </row>
    <row r="3639" spans="4:4" x14ac:dyDescent="0.2">
      <c r="D3639" s="18"/>
    </row>
    <row r="3640" spans="4:4" x14ac:dyDescent="0.2">
      <c r="D3640" s="18"/>
    </row>
    <row r="3641" spans="4:4" x14ac:dyDescent="0.2">
      <c r="D3641" s="18"/>
    </row>
    <row r="3642" spans="4:4" x14ac:dyDescent="0.2">
      <c r="D3642" s="18"/>
    </row>
    <row r="3643" spans="4:4" x14ac:dyDescent="0.2">
      <c r="D3643" s="18"/>
    </row>
    <row r="3644" spans="4:4" x14ac:dyDescent="0.2">
      <c r="D3644" s="18"/>
    </row>
    <row r="3645" spans="4:4" x14ac:dyDescent="0.2">
      <c r="D3645" s="18"/>
    </row>
    <row r="3646" spans="4:4" x14ac:dyDescent="0.2">
      <c r="D3646" s="18"/>
    </row>
    <row r="3647" spans="4:4" x14ac:dyDescent="0.2">
      <c r="D3647" s="18"/>
    </row>
    <row r="3648" spans="4:4" x14ac:dyDescent="0.2">
      <c r="D3648" s="18"/>
    </row>
    <row r="3649" spans="4:4" x14ac:dyDescent="0.2">
      <c r="D3649" s="18"/>
    </row>
    <row r="3650" spans="4:4" x14ac:dyDescent="0.2">
      <c r="D3650" s="18"/>
    </row>
    <row r="3651" spans="4:4" x14ac:dyDescent="0.2">
      <c r="D3651" s="18"/>
    </row>
    <row r="3652" spans="4:4" x14ac:dyDescent="0.2">
      <c r="D3652" s="18"/>
    </row>
    <row r="3653" spans="4:4" x14ac:dyDescent="0.2">
      <c r="D3653" s="18"/>
    </row>
    <row r="3654" spans="4:4" x14ac:dyDescent="0.2">
      <c r="D3654" s="18"/>
    </row>
    <row r="3655" spans="4:4" x14ac:dyDescent="0.2">
      <c r="D3655" s="18"/>
    </row>
    <row r="3656" spans="4:4" x14ac:dyDescent="0.2">
      <c r="D3656" s="18"/>
    </row>
    <row r="3657" spans="4:4" x14ac:dyDescent="0.2">
      <c r="D3657" s="18"/>
    </row>
    <row r="3658" spans="4:4" x14ac:dyDescent="0.2">
      <c r="D3658" s="18"/>
    </row>
    <row r="3659" spans="4:4" x14ac:dyDescent="0.2">
      <c r="D3659" s="18"/>
    </row>
    <row r="3660" spans="4:4" x14ac:dyDescent="0.2">
      <c r="D3660" s="18"/>
    </row>
    <row r="3661" spans="4:4" x14ac:dyDescent="0.2">
      <c r="D3661" s="18"/>
    </row>
    <row r="3662" spans="4:4" x14ac:dyDescent="0.2">
      <c r="D3662" s="18"/>
    </row>
    <row r="3663" spans="4:4" x14ac:dyDescent="0.2">
      <c r="D3663" s="18"/>
    </row>
    <row r="3664" spans="4:4" x14ac:dyDescent="0.2">
      <c r="D3664" s="18"/>
    </row>
    <row r="3665" spans="4:4" x14ac:dyDescent="0.2">
      <c r="D3665" s="18"/>
    </row>
    <row r="3666" spans="4:4" x14ac:dyDescent="0.2">
      <c r="D3666" s="18"/>
    </row>
    <row r="3667" spans="4:4" x14ac:dyDescent="0.2">
      <c r="D3667" s="18"/>
    </row>
    <row r="3668" spans="4:4" x14ac:dyDescent="0.2">
      <c r="D3668" s="18"/>
    </row>
    <row r="3669" spans="4:4" x14ac:dyDescent="0.2">
      <c r="D3669" s="18"/>
    </row>
    <row r="3670" spans="4:4" x14ac:dyDescent="0.2">
      <c r="D3670" s="18"/>
    </row>
    <row r="3671" spans="4:4" x14ac:dyDescent="0.2">
      <c r="D3671" s="18"/>
    </row>
    <row r="3672" spans="4:4" x14ac:dyDescent="0.2">
      <c r="D3672" s="18"/>
    </row>
    <row r="3673" spans="4:4" x14ac:dyDescent="0.2">
      <c r="D3673" s="18"/>
    </row>
    <row r="3674" spans="4:4" x14ac:dyDescent="0.2">
      <c r="D3674" s="18"/>
    </row>
    <row r="3675" spans="4:4" x14ac:dyDescent="0.2">
      <c r="D3675" s="18"/>
    </row>
    <row r="3676" spans="4:4" x14ac:dyDescent="0.2">
      <c r="D3676" s="18"/>
    </row>
    <row r="3677" spans="4:4" x14ac:dyDescent="0.2">
      <c r="D3677" s="18"/>
    </row>
    <row r="3678" spans="4:4" x14ac:dyDescent="0.2">
      <c r="D3678" s="18"/>
    </row>
    <row r="3679" spans="4:4" x14ac:dyDescent="0.2">
      <c r="D3679" s="18"/>
    </row>
    <row r="3680" spans="4:4" x14ac:dyDescent="0.2">
      <c r="D3680" s="18"/>
    </row>
    <row r="3681" spans="4:4" x14ac:dyDescent="0.2">
      <c r="D3681" s="18"/>
    </row>
    <row r="3682" spans="4:4" x14ac:dyDescent="0.2">
      <c r="D3682" s="18"/>
    </row>
    <row r="3683" spans="4:4" x14ac:dyDescent="0.2">
      <c r="D3683" s="18"/>
    </row>
    <row r="3684" spans="4:4" x14ac:dyDescent="0.2">
      <c r="D3684" s="18"/>
    </row>
    <row r="3685" spans="4:4" x14ac:dyDescent="0.2">
      <c r="D3685" s="18"/>
    </row>
    <row r="3686" spans="4:4" x14ac:dyDescent="0.2">
      <c r="D3686" s="18"/>
    </row>
    <row r="3687" spans="4:4" x14ac:dyDescent="0.2">
      <c r="D3687" s="18"/>
    </row>
    <row r="3688" spans="4:4" x14ac:dyDescent="0.2">
      <c r="D3688" s="18"/>
    </row>
    <row r="3689" spans="4:4" x14ac:dyDescent="0.2">
      <c r="D3689" s="18"/>
    </row>
    <row r="3690" spans="4:4" x14ac:dyDescent="0.2">
      <c r="D3690" s="18"/>
    </row>
    <row r="3691" spans="4:4" x14ac:dyDescent="0.2">
      <c r="D3691" s="18"/>
    </row>
    <row r="3692" spans="4:4" x14ac:dyDescent="0.2">
      <c r="D3692" s="18"/>
    </row>
    <row r="3693" spans="4:4" x14ac:dyDescent="0.2">
      <c r="D3693" s="18"/>
    </row>
    <row r="3694" spans="4:4" x14ac:dyDescent="0.2">
      <c r="D3694" s="18"/>
    </row>
    <row r="3695" spans="4:4" x14ac:dyDescent="0.2">
      <c r="D3695" s="18"/>
    </row>
    <row r="3696" spans="4:4" x14ac:dyDescent="0.2">
      <c r="D3696" s="18"/>
    </row>
    <row r="3697" spans="4:4" x14ac:dyDescent="0.2">
      <c r="D3697" s="18"/>
    </row>
    <row r="3698" spans="4:4" x14ac:dyDescent="0.2">
      <c r="D3698" s="18"/>
    </row>
    <row r="3699" spans="4:4" x14ac:dyDescent="0.2">
      <c r="D3699" s="18"/>
    </row>
    <row r="3700" spans="4:4" x14ac:dyDescent="0.2">
      <c r="D3700" s="18"/>
    </row>
    <row r="3701" spans="4:4" x14ac:dyDescent="0.2">
      <c r="D3701" s="18"/>
    </row>
    <row r="3702" spans="4:4" x14ac:dyDescent="0.2">
      <c r="D3702" s="18"/>
    </row>
    <row r="3703" spans="4:4" x14ac:dyDescent="0.2">
      <c r="D3703" s="18"/>
    </row>
    <row r="3704" spans="4:4" x14ac:dyDescent="0.2">
      <c r="D3704" s="18"/>
    </row>
    <row r="3705" spans="4:4" x14ac:dyDescent="0.2">
      <c r="D3705" s="18"/>
    </row>
    <row r="3706" spans="4:4" x14ac:dyDescent="0.2">
      <c r="D3706" s="18"/>
    </row>
    <row r="3707" spans="4:4" x14ac:dyDescent="0.2">
      <c r="D3707" s="18"/>
    </row>
    <row r="3708" spans="4:4" x14ac:dyDescent="0.2">
      <c r="D3708" s="18"/>
    </row>
    <row r="3709" spans="4:4" x14ac:dyDescent="0.2">
      <c r="D3709" s="18"/>
    </row>
    <row r="3710" spans="4:4" x14ac:dyDescent="0.2">
      <c r="D3710" s="18"/>
    </row>
    <row r="3711" spans="4:4" x14ac:dyDescent="0.2">
      <c r="D3711" s="18"/>
    </row>
    <row r="3712" spans="4:4" x14ac:dyDescent="0.2">
      <c r="D3712" s="18"/>
    </row>
    <row r="3713" spans="4:4" x14ac:dyDescent="0.2">
      <c r="D3713" s="18"/>
    </row>
    <row r="3714" spans="4:4" x14ac:dyDescent="0.2">
      <c r="D3714" s="18"/>
    </row>
    <row r="3715" spans="4:4" x14ac:dyDescent="0.2">
      <c r="D3715" s="18"/>
    </row>
    <row r="3716" spans="4:4" x14ac:dyDescent="0.2">
      <c r="D3716" s="18"/>
    </row>
    <row r="3717" spans="4:4" x14ac:dyDescent="0.2">
      <c r="D3717" s="18"/>
    </row>
    <row r="3718" spans="4:4" x14ac:dyDescent="0.2">
      <c r="D3718" s="18"/>
    </row>
    <row r="3719" spans="4:4" x14ac:dyDescent="0.2">
      <c r="D3719" s="18"/>
    </row>
    <row r="3720" spans="4:4" x14ac:dyDescent="0.2">
      <c r="D3720" s="18"/>
    </row>
    <row r="3721" spans="4:4" x14ac:dyDescent="0.2">
      <c r="D3721" s="18"/>
    </row>
    <row r="3722" spans="4:4" x14ac:dyDescent="0.2">
      <c r="D3722" s="18"/>
    </row>
    <row r="3723" spans="4:4" x14ac:dyDescent="0.2">
      <c r="D3723" s="18"/>
    </row>
    <row r="3724" spans="4:4" x14ac:dyDescent="0.2">
      <c r="D3724" s="18"/>
    </row>
    <row r="3725" spans="4:4" x14ac:dyDescent="0.2">
      <c r="D3725" s="18"/>
    </row>
    <row r="3726" spans="4:4" x14ac:dyDescent="0.2">
      <c r="D3726" s="18"/>
    </row>
    <row r="3727" spans="4:4" x14ac:dyDescent="0.2">
      <c r="D3727" s="18"/>
    </row>
    <row r="3728" spans="4:4" x14ac:dyDescent="0.2">
      <c r="D3728" s="18"/>
    </row>
    <row r="3729" spans="4:4" x14ac:dyDescent="0.2">
      <c r="D3729" s="18"/>
    </row>
    <row r="3730" spans="4:4" x14ac:dyDescent="0.2">
      <c r="D3730" s="18"/>
    </row>
    <row r="3731" spans="4:4" x14ac:dyDescent="0.2">
      <c r="D3731" s="18"/>
    </row>
    <row r="3732" spans="4:4" x14ac:dyDescent="0.2">
      <c r="D3732" s="18"/>
    </row>
    <row r="3733" spans="4:4" x14ac:dyDescent="0.2">
      <c r="D3733" s="18"/>
    </row>
    <row r="3734" spans="4:4" x14ac:dyDescent="0.2">
      <c r="D3734" s="18"/>
    </row>
    <row r="3735" spans="4:4" x14ac:dyDescent="0.2">
      <c r="D3735" s="18"/>
    </row>
    <row r="3736" spans="4:4" x14ac:dyDescent="0.2">
      <c r="D3736" s="18"/>
    </row>
    <row r="3737" spans="4:4" x14ac:dyDescent="0.2">
      <c r="D3737" s="18"/>
    </row>
    <row r="3738" spans="4:4" x14ac:dyDescent="0.2">
      <c r="D3738" s="18"/>
    </row>
    <row r="3739" spans="4:4" x14ac:dyDescent="0.2">
      <c r="D3739" s="18"/>
    </row>
    <row r="3740" spans="4:4" x14ac:dyDescent="0.2">
      <c r="D3740" s="18"/>
    </row>
    <row r="3741" spans="4:4" x14ac:dyDescent="0.2">
      <c r="D3741" s="18"/>
    </row>
    <row r="3742" spans="4:4" x14ac:dyDescent="0.2">
      <c r="D3742" s="18"/>
    </row>
    <row r="3743" spans="4:4" x14ac:dyDescent="0.2">
      <c r="D3743" s="18"/>
    </row>
    <row r="3744" spans="4:4" x14ac:dyDescent="0.2">
      <c r="D3744" s="18"/>
    </row>
    <row r="3745" spans="4:4" x14ac:dyDescent="0.2">
      <c r="D3745" s="18"/>
    </row>
    <row r="3746" spans="4:4" x14ac:dyDescent="0.2">
      <c r="D3746" s="18"/>
    </row>
    <row r="3747" spans="4:4" x14ac:dyDescent="0.2">
      <c r="D3747" s="18"/>
    </row>
    <row r="3748" spans="4:4" x14ac:dyDescent="0.2">
      <c r="D3748" s="18"/>
    </row>
    <row r="3749" spans="4:4" x14ac:dyDescent="0.2">
      <c r="D3749" s="18"/>
    </row>
    <row r="3750" spans="4:4" x14ac:dyDescent="0.2">
      <c r="D3750" s="18"/>
    </row>
    <row r="3751" spans="4:4" x14ac:dyDescent="0.2">
      <c r="D3751" s="18"/>
    </row>
    <row r="3752" spans="4:4" x14ac:dyDescent="0.2">
      <c r="D3752" s="18"/>
    </row>
    <row r="3753" spans="4:4" x14ac:dyDescent="0.2">
      <c r="D3753" s="18"/>
    </row>
    <row r="3754" spans="4:4" x14ac:dyDescent="0.2">
      <c r="D3754" s="18"/>
    </row>
    <row r="3755" spans="4:4" x14ac:dyDescent="0.2">
      <c r="D3755" s="18"/>
    </row>
    <row r="3756" spans="4:4" x14ac:dyDescent="0.2">
      <c r="D3756" s="18"/>
    </row>
    <row r="3757" spans="4:4" x14ac:dyDescent="0.2">
      <c r="D3757" s="18"/>
    </row>
    <row r="3758" spans="4:4" x14ac:dyDescent="0.2">
      <c r="D3758" s="18"/>
    </row>
    <row r="3759" spans="4:4" x14ac:dyDescent="0.2">
      <c r="D3759" s="18"/>
    </row>
    <row r="3760" spans="4:4" x14ac:dyDescent="0.2">
      <c r="D3760" s="18"/>
    </row>
    <row r="3761" spans="4:4" x14ac:dyDescent="0.2">
      <c r="D3761" s="18"/>
    </row>
    <row r="3762" spans="4:4" x14ac:dyDescent="0.2">
      <c r="D3762" s="18"/>
    </row>
    <row r="3763" spans="4:4" x14ac:dyDescent="0.2">
      <c r="D3763" s="18"/>
    </row>
    <row r="3764" spans="4:4" x14ac:dyDescent="0.2">
      <c r="D3764" s="18"/>
    </row>
    <row r="3765" spans="4:4" x14ac:dyDescent="0.2">
      <c r="D3765" s="18"/>
    </row>
    <row r="3766" spans="4:4" x14ac:dyDescent="0.2">
      <c r="D3766" s="18"/>
    </row>
    <row r="3767" spans="4:4" x14ac:dyDescent="0.2">
      <c r="D3767" s="18"/>
    </row>
    <row r="3768" spans="4:4" x14ac:dyDescent="0.2">
      <c r="D3768" s="18"/>
    </row>
    <row r="3769" spans="4:4" x14ac:dyDescent="0.2">
      <c r="D3769" s="18"/>
    </row>
    <row r="3770" spans="4:4" x14ac:dyDescent="0.2">
      <c r="D3770" s="18"/>
    </row>
    <row r="3771" spans="4:4" x14ac:dyDescent="0.2">
      <c r="D3771" s="18"/>
    </row>
    <row r="3772" spans="4:4" x14ac:dyDescent="0.2">
      <c r="D3772" s="18"/>
    </row>
    <row r="3773" spans="4:4" x14ac:dyDescent="0.2">
      <c r="D3773" s="18"/>
    </row>
    <row r="3774" spans="4:4" x14ac:dyDescent="0.2">
      <c r="D3774" s="18"/>
    </row>
    <row r="3775" spans="4:4" x14ac:dyDescent="0.2">
      <c r="D3775" s="18"/>
    </row>
    <row r="3776" spans="4:4" x14ac:dyDescent="0.2">
      <c r="D3776" s="18"/>
    </row>
    <row r="3777" spans="4:4" x14ac:dyDescent="0.2">
      <c r="D3777" s="18"/>
    </row>
    <row r="3778" spans="4:4" x14ac:dyDescent="0.2">
      <c r="D3778" s="18"/>
    </row>
    <row r="3779" spans="4:4" x14ac:dyDescent="0.2">
      <c r="D3779" s="18"/>
    </row>
    <row r="3780" spans="4:4" x14ac:dyDescent="0.2">
      <c r="D3780" s="18"/>
    </row>
    <row r="3781" spans="4:4" x14ac:dyDescent="0.2">
      <c r="D3781" s="18"/>
    </row>
    <row r="3782" spans="4:4" x14ac:dyDescent="0.2">
      <c r="D3782" s="18"/>
    </row>
    <row r="3783" spans="4:4" x14ac:dyDescent="0.2">
      <c r="D3783" s="18"/>
    </row>
    <row r="3784" spans="4:4" x14ac:dyDescent="0.2">
      <c r="D3784" s="18"/>
    </row>
    <row r="3785" spans="4:4" x14ac:dyDescent="0.2">
      <c r="D3785" s="18"/>
    </row>
    <row r="3786" spans="4:4" x14ac:dyDescent="0.2">
      <c r="D3786" s="18"/>
    </row>
    <row r="3787" spans="4:4" x14ac:dyDescent="0.2">
      <c r="D3787" s="18"/>
    </row>
    <row r="3788" spans="4:4" x14ac:dyDescent="0.2">
      <c r="D3788" s="18"/>
    </row>
    <row r="3789" spans="4:4" x14ac:dyDescent="0.2">
      <c r="D3789" s="18"/>
    </row>
    <row r="3790" spans="4:4" x14ac:dyDescent="0.2">
      <c r="D3790" s="18"/>
    </row>
    <row r="3791" spans="4:4" x14ac:dyDescent="0.2">
      <c r="D3791" s="18"/>
    </row>
    <row r="3792" spans="4:4" x14ac:dyDescent="0.2">
      <c r="D3792" s="18"/>
    </row>
    <row r="3793" spans="4:4" x14ac:dyDescent="0.2">
      <c r="D3793" s="18"/>
    </row>
    <row r="3794" spans="4:4" x14ac:dyDescent="0.2">
      <c r="D3794" s="18"/>
    </row>
    <row r="3795" spans="4:4" x14ac:dyDescent="0.2">
      <c r="D3795" s="18"/>
    </row>
    <row r="3796" spans="4:4" x14ac:dyDescent="0.2">
      <c r="D3796" s="18"/>
    </row>
    <row r="3797" spans="4:4" x14ac:dyDescent="0.2">
      <c r="D3797" s="18"/>
    </row>
    <row r="3798" spans="4:4" x14ac:dyDescent="0.2">
      <c r="D3798" s="18"/>
    </row>
    <row r="3799" spans="4:4" x14ac:dyDescent="0.2">
      <c r="D3799" s="18"/>
    </row>
    <row r="3800" spans="4:4" x14ac:dyDescent="0.2">
      <c r="D3800" s="18"/>
    </row>
    <row r="3801" spans="4:4" x14ac:dyDescent="0.2">
      <c r="D3801" s="18"/>
    </row>
    <row r="3802" spans="4:4" x14ac:dyDescent="0.2">
      <c r="D3802" s="18"/>
    </row>
    <row r="3803" spans="4:4" x14ac:dyDescent="0.2">
      <c r="D3803" s="18"/>
    </row>
    <row r="3804" spans="4:4" x14ac:dyDescent="0.2">
      <c r="D3804" s="18"/>
    </row>
    <row r="3805" spans="4:4" x14ac:dyDescent="0.2">
      <c r="D3805" s="18"/>
    </row>
    <row r="3806" spans="4:4" x14ac:dyDescent="0.2">
      <c r="D3806" s="18"/>
    </row>
    <row r="3807" spans="4:4" x14ac:dyDescent="0.2">
      <c r="D3807" s="18"/>
    </row>
    <row r="3808" spans="4:4" x14ac:dyDescent="0.2">
      <c r="D3808" s="18"/>
    </row>
    <row r="3809" spans="4:4" x14ac:dyDescent="0.2">
      <c r="D3809" s="18"/>
    </row>
    <row r="3810" spans="4:4" x14ac:dyDescent="0.2">
      <c r="D3810" s="18"/>
    </row>
    <row r="3811" spans="4:4" x14ac:dyDescent="0.2">
      <c r="D3811" s="18"/>
    </row>
    <row r="3812" spans="4:4" x14ac:dyDescent="0.2">
      <c r="D3812" s="18"/>
    </row>
    <row r="3813" spans="4:4" x14ac:dyDescent="0.2">
      <c r="D3813" s="18"/>
    </row>
    <row r="3814" spans="4:4" x14ac:dyDescent="0.2">
      <c r="D3814" s="18"/>
    </row>
    <row r="3815" spans="4:4" x14ac:dyDescent="0.2">
      <c r="D3815" s="18"/>
    </row>
    <row r="3816" spans="4:4" x14ac:dyDescent="0.2">
      <c r="D3816" s="18"/>
    </row>
    <row r="3817" spans="4:4" x14ac:dyDescent="0.2">
      <c r="D3817" s="18"/>
    </row>
    <row r="3818" spans="4:4" x14ac:dyDescent="0.2">
      <c r="D3818" s="18"/>
    </row>
    <row r="3819" spans="4:4" x14ac:dyDescent="0.2">
      <c r="D3819" s="18"/>
    </row>
    <row r="3820" spans="4:4" x14ac:dyDescent="0.2">
      <c r="D3820" s="18"/>
    </row>
    <row r="3821" spans="4:4" x14ac:dyDescent="0.2">
      <c r="D3821" s="18"/>
    </row>
    <row r="3822" spans="4:4" x14ac:dyDescent="0.2">
      <c r="D3822" s="18"/>
    </row>
    <row r="3823" spans="4:4" x14ac:dyDescent="0.2">
      <c r="D3823" s="18"/>
    </row>
    <row r="3824" spans="4:4" x14ac:dyDescent="0.2">
      <c r="D3824" s="18"/>
    </row>
    <row r="3825" spans="4:4" x14ac:dyDescent="0.2">
      <c r="D3825" s="18"/>
    </row>
    <row r="3826" spans="4:4" x14ac:dyDescent="0.2">
      <c r="D3826" s="18"/>
    </row>
    <row r="3827" spans="4:4" x14ac:dyDescent="0.2">
      <c r="D3827" s="18"/>
    </row>
    <row r="3828" spans="4:4" x14ac:dyDescent="0.2">
      <c r="D3828" s="18"/>
    </row>
    <row r="3829" spans="4:4" x14ac:dyDescent="0.2">
      <c r="D3829" s="18"/>
    </row>
    <row r="3830" spans="4:4" x14ac:dyDescent="0.2">
      <c r="D3830" s="18"/>
    </row>
    <row r="3831" spans="4:4" x14ac:dyDescent="0.2">
      <c r="D3831" s="18"/>
    </row>
    <row r="3832" spans="4:4" x14ac:dyDescent="0.2">
      <c r="D3832" s="18"/>
    </row>
    <row r="3833" spans="4:4" x14ac:dyDescent="0.2">
      <c r="D3833" s="18"/>
    </row>
    <row r="3834" spans="4:4" x14ac:dyDescent="0.2">
      <c r="D3834" s="18"/>
    </row>
    <row r="3835" spans="4:4" x14ac:dyDescent="0.2">
      <c r="D3835" s="18"/>
    </row>
    <row r="3836" spans="4:4" x14ac:dyDescent="0.2">
      <c r="D3836" s="18"/>
    </row>
    <row r="3837" spans="4:4" x14ac:dyDescent="0.2">
      <c r="D3837" s="18"/>
    </row>
    <row r="3838" spans="4:4" x14ac:dyDescent="0.2">
      <c r="D3838" s="18"/>
    </row>
    <row r="3839" spans="4:4" x14ac:dyDescent="0.2">
      <c r="D3839" s="18"/>
    </row>
    <row r="3840" spans="4:4" x14ac:dyDescent="0.2">
      <c r="D3840" s="18"/>
    </row>
    <row r="3841" spans="4:4" x14ac:dyDescent="0.2">
      <c r="D3841" s="18"/>
    </row>
    <row r="3842" spans="4:4" x14ac:dyDescent="0.2">
      <c r="D3842" s="18"/>
    </row>
    <row r="3843" spans="4:4" x14ac:dyDescent="0.2">
      <c r="D3843" s="18"/>
    </row>
    <row r="3844" spans="4:4" x14ac:dyDescent="0.2">
      <c r="D3844" s="18"/>
    </row>
    <row r="3845" spans="4:4" x14ac:dyDescent="0.2">
      <c r="D3845" s="18"/>
    </row>
    <row r="3846" spans="4:4" x14ac:dyDescent="0.2">
      <c r="D3846" s="18"/>
    </row>
    <row r="3847" spans="4:4" x14ac:dyDescent="0.2">
      <c r="D3847" s="18"/>
    </row>
    <row r="3848" spans="4:4" x14ac:dyDescent="0.2">
      <c r="D3848" s="18"/>
    </row>
    <row r="3849" spans="4:4" x14ac:dyDescent="0.2">
      <c r="D3849" s="18"/>
    </row>
    <row r="3850" spans="4:4" x14ac:dyDescent="0.2">
      <c r="D3850" s="18"/>
    </row>
    <row r="3851" spans="4:4" x14ac:dyDescent="0.2">
      <c r="D3851" s="18"/>
    </row>
    <row r="3852" spans="4:4" x14ac:dyDescent="0.2">
      <c r="D3852" s="18"/>
    </row>
    <row r="3853" spans="4:4" x14ac:dyDescent="0.2">
      <c r="D3853" s="18"/>
    </row>
    <row r="3854" spans="4:4" x14ac:dyDescent="0.2">
      <c r="D3854" s="18"/>
    </row>
    <row r="3855" spans="4:4" x14ac:dyDescent="0.2">
      <c r="D3855" s="18"/>
    </row>
    <row r="3856" spans="4:4" x14ac:dyDescent="0.2">
      <c r="D3856" s="18"/>
    </row>
    <row r="3857" spans="4:4" x14ac:dyDescent="0.2">
      <c r="D3857" s="18"/>
    </row>
    <row r="3858" spans="4:4" x14ac:dyDescent="0.2">
      <c r="D3858" s="18"/>
    </row>
    <row r="3859" spans="4:4" x14ac:dyDescent="0.2">
      <c r="D3859" s="18"/>
    </row>
    <row r="3860" spans="4:4" x14ac:dyDescent="0.2">
      <c r="D3860" s="18"/>
    </row>
    <row r="3861" spans="4:4" x14ac:dyDescent="0.2">
      <c r="D3861" s="18"/>
    </row>
    <row r="3862" spans="4:4" x14ac:dyDescent="0.2">
      <c r="D3862" s="18"/>
    </row>
    <row r="3863" spans="4:4" x14ac:dyDescent="0.2">
      <c r="D3863" s="18"/>
    </row>
    <row r="3864" spans="4:4" x14ac:dyDescent="0.2">
      <c r="D3864" s="18"/>
    </row>
    <row r="3865" spans="4:4" x14ac:dyDescent="0.2">
      <c r="D3865" s="18"/>
    </row>
    <row r="3866" spans="4:4" x14ac:dyDescent="0.2">
      <c r="D3866" s="18"/>
    </row>
    <row r="3867" spans="4:4" x14ac:dyDescent="0.2">
      <c r="D3867" s="18"/>
    </row>
    <row r="3868" spans="4:4" x14ac:dyDescent="0.2">
      <c r="D3868" s="18"/>
    </row>
    <row r="3869" spans="4:4" x14ac:dyDescent="0.2">
      <c r="D3869" s="18"/>
    </row>
    <row r="3870" spans="4:4" x14ac:dyDescent="0.2">
      <c r="D3870" s="18"/>
    </row>
    <row r="3871" spans="4:4" x14ac:dyDescent="0.2">
      <c r="D3871" s="18"/>
    </row>
    <row r="3872" spans="4:4" x14ac:dyDescent="0.2">
      <c r="D3872" s="18"/>
    </row>
    <row r="3873" spans="4:4" x14ac:dyDescent="0.2">
      <c r="D3873" s="18"/>
    </row>
    <row r="3874" spans="4:4" x14ac:dyDescent="0.2">
      <c r="D3874" s="18"/>
    </row>
    <row r="3875" spans="4:4" x14ac:dyDescent="0.2">
      <c r="D3875" s="18"/>
    </row>
    <row r="3876" spans="4:4" x14ac:dyDescent="0.2">
      <c r="D3876" s="18"/>
    </row>
    <row r="3877" spans="4:4" x14ac:dyDescent="0.2">
      <c r="D3877" s="18"/>
    </row>
    <row r="3878" spans="4:4" x14ac:dyDescent="0.2">
      <c r="D3878" s="18"/>
    </row>
    <row r="3879" spans="4:4" x14ac:dyDescent="0.2">
      <c r="D3879" s="18"/>
    </row>
    <row r="3880" spans="4:4" x14ac:dyDescent="0.2">
      <c r="D3880" s="18"/>
    </row>
    <row r="3881" spans="4:4" x14ac:dyDescent="0.2">
      <c r="D3881" s="18"/>
    </row>
    <row r="3882" spans="4:4" x14ac:dyDescent="0.2">
      <c r="D3882" s="18"/>
    </row>
    <row r="3883" spans="4:4" x14ac:dyDescent="0.2">
      <c r="D3883" s="18"/>
    </row>
    <row r="3884" spans="4:4" x14ac:dyDescent="0.2">
      <c r="D3884" s="18"/>
    </row>
    <row r="3885" spans="4:4" x14ac:dyDescent="0.2">
      <c r="D3885" s="18"/>
    </row>
    <row r="3886" spans="4:4" x14ac:dyDescent="0.2">
      <c r="D3886" s="18"/>
    </row>
    <row r="3887" spans="4:4" x14ac:dyDescent="0.2">
      <c r="D3887" s="18"/>
    </row>
    <row r="3888" spans="4:4" x14ac:dyDescent="0.2">
      <c r="D3888" s="18"/>
    </row>
    <row r="3889" spans="4:4" x14ac:dyDescent="0.2">
      <c r="D3889" s="18"/>
    </row>
    <row r="3890" spans="4:4" x14ac:dyDescent="0.2">
      <c r="D3890" s="18"/>
    </row>
    <row r="3891" spans="4:4" x14ac:dyDescent="0.2">
      <c r="D3891" s="18"/>
    </row>
    <row r="3892" spans="4:4" x14ac:dyDescent="0.2">
      <c r="D3892" s="18"/>
    </row>
    <row r="3893" spans="4:4" x14ac:dyDescent="0.2">
      <c r="D3893" s="18"/>
    </row>
    <row r="3894" spans="4:4" x14ac:dyDescent="0.2">
      <c r="D3894" s="18"/>
    </row>
    <row r="3895" spans="4:4" x14ac:dyDescent="0.2">
      <c r="D3895" s="18"/>
    </row>
    <row r="3896" spans="4:4" x14ac:dyDescent="0.2">
      <c r="D3896" s="18"/>
    </row>
    <row r="3897" spans="4:4" x14ac:dyDescent="0.2">
      <c r="D3897" s="18"/>
    </row>
    <row r="3898" spans="4:4" x14ac:dyDescent="0.2">
      <c r="D3898" s="18"/>
    </row>
    <row r="3899" spans="4:4" x14ac:dyDescent="0.2">
      <c r="D3899" s="18"/>
    </row>
    <row r="3900" spans="4:4" x14ac:dyDescent="0.2">
      <c r="D3900" s="18"/>
    </row>
    <row r="3901" spans="4:4" x14ac:dyDescent="0.2">
      <c r="D3901" s="18"/>
    </row>
    <row r="3902" spans="4:4" x14ac:dyDescent="0.2">
      <c r="D3902" s="18"/>
    </row>
    <row r="3903" spans="4:4" x14ac:dyDescent="0.2">
      <c r="D3903" s="18"/>
    </row>
    <row r="3904" spans="4:4" x14ac:dyDescent="0.2">
      <c r="D3904" s="18"/>
    </row>
    <row r="3905" spans="4:4" x14ac:dyDescent="0.2">
      <c r="D3905" s="18"/>
    </row>
    <row r="3906" spans="4:4" x14ac:dyDescent="0.2">
      <c r="D3906" s="18"/>
    </row>
    <row r="3907" spans="4:4" x14ac:dyDescent="0.2">
      <c r="D3907" s="18"/>
    </row>
    <row r="3908" spans="4:4" x14ac:dyDescent="0.2">
      <c r="D3908" s="18"/>
    </row>
    <row r="3909" spans="4:4" x14ac:dyDescent="0.2">
      <c r="D3909" s="18"/>
    </row>
    <row r="3910" spans="4:4" x14ac:dyDescent="0.2">
      <c r="D3910" s="18"/>
    </row>
    <row r="3911" spans="4:4" x14ac:dyDescent="0.2">
      <c r="D3911" s="18"/>
    </row>
    <row r="3912" spans="4:4" x14ac:dyDescent="0.2">
      <c r="D3912" s="18"/>
    </row>
    <row r="3913" spans="4:4" x14ac:dyDescent="0.2">
      <c r="D3913" s="18"/>
    </row>
    <row r="3914" spans="4:4" x14ac:dyDescent="0.2">
      <c r="D3914" s="18"/>
    </row>
    <row r="3915" spans="4:4" x14ac:dyDescent="0.2">
      <c r="D3915" s="18"/>
    </row>
    <row r="3916" spans="4:4" x14ac:dyDescent="0.2">
      <c r="D3916" s="18"/>
    </row>
    <row r="3917" spans="4:4" x14ac:dyDescent="0.2">
      <c r="D3917" s="18"/>
    </row>
    <row r="3918" spans="4:4" x14ac:dyDescent="0.2">
      <c r="D3918" s="18"/>
    </row>
    <row r="3919" spans="4:4" x14ac:dyDescent="0.2">
      <c r="D3919" s="18"/>
    </row>
    <row r="3920" spans="4:4" x14ac:dyDescent="0.2">
      <c r="D3920" s="18"/>
    </row>
    <row r="3921" spans="4:4" x14ac:dyDescent="0.2">
      <c r="D3921" s="18"/>
    </row>
    <row r="3922" spans="4:4" x14ac:dyDescent="0.2">
      <c r="D3922" s="18"/>
    </row>
    <row r="3923" spans="4:4" x14ac:dyDescent="0.2">
      <c r="D3923" s="18"/>
    </row>
    <row r="3924" spans="4:4" x14ac:dyDescent="0.2">
      <c r="D3924" s="18"/>
    </row>
    <row r="3925" spans="4:4" x14ac:dyDescent="0.2">
      <c r="D3925" s="18"/>
    </row>
    <row r="3926" spans="4:4" x14ac:dyDescent="0.2">
      <c r="D3926" s="18"/>
    </row>
    <row r="3927" spans="4:4" x14ac:dyDescent="0.2">
      <c r="D3927" s="18"/>
    </row>
    <row r="3928" spans="4:4" x14ac:dyDescent="0.2">
      <c r="D3928" s="18"/>
    </row>
    <row r="3929" spans="4:4" x14ac:dyDescent="0.2">
      <c r="D3929" s="18"/>
    </row>
    <row r="3930" spans="4:4" x14ac:dyDescent="0.2">
      <c r="D3930" s="18"/>
    </row>
    <row r="3931" spans="4:4" x14ac:dyDescent="0.2">
      <c r="D3931" s="18"/>
    </row>
    <row r="3932" spans="4:4" x14ac:dyDescent="0.2">
      <c r="D3932" s="18"/>
    </row>
    <row r="3933" spans="4:4" x14ac:dyDescent="0.2">
      <c r="D3933" s="18"/>
    </row>
    <row r="3934" spans="4:4" x14ac:dyDescent="0.2">
      <c r="D3934" s="18"/>
    </row>
    <row r="3935" spans="4:4" x14ac:dyDescent="0.2">
      <c r="D3935" s="18"/>
    </row>
    <row r="3936" spans="4:4" x14ac:dyDescent="0.2">
      <c r="D3936" s="18"/>
    </row>
    <row r="3937" spans="4:4" x14ac:dyDescent="0.2">
      <c r="D3937" s="18"/>
    </row>
    <row r="3938" spans="4:4" x14ac:dyDescent="0.2">
      <c r="D3938" s="18"/>
    </row>
    <row r="3939" spans="4:4" x14ac:dyDescent="0.2">
      <c r="D3939" s="18"/>
    </row>
    <row r="3940" spans="4:4" x14ac:dyDescent="0.2">
      <c r="D3940" s="18"/>
    </row>
    <row r="3941" spans="4:4" x14ac:dyDescent="0.2">
      <c r="D3941" s="18"/>
    </row>
    <row r="3942" spans="4:4" x14ac:dyDescent="0.2">
      <c r="D3942" s="18"/>
    </row>
    <row r="3943" spans="4:4" x14ac:dyDescent="0.2">
      <c r="D3943" s="18"/>
    </row>
    <row r="3944" spans="4:4" x14ac:dyDescent="0.2">
      <c r="D3944" s="18"/>
    </row>
    <row r="3945" spans="4:4" x14ac:dyDescent="0.2">
      <c r="D3945" s="18"/>
    </row>
    <row r="3946" spans="4:4" x14ac:dyDescent="0.2">
      <c r="D3946" s="18"/>
    </row>
    <row r="3947" spans="4:4" x14ac:dyDescent="0.2">
      <c r="D3947" s="18"/>
    </row>
    <row r="3948" spans="4:4" x14ac:dyDescent="0.2">
      <c r="D3948" s="18"/>
    </row>
    <row r="3949" spans="4:4" x14ac:dyDescent="0.2">
      <c r="D3949" s="18"/>
    </row>
    <row r="3950" spans="4:4" x14ac:dyDescent="0.2">
      <c r="D3950" s="18"/>
    </row>
    <row r="3951" spans="4:4" x14ac:dyDescent="0.2">
      <c r="D3951" s="18"/>
    </row>
    <row r="3952" spans="4:4" x14ac:dyDescent="0.2">
      <c r="D3952" s="18"/>
    </row>
    <row r="3953" spans="4:4" x14ac:dyDescent="0.2">
      <c r="D3953" s="18"/>
    </row>
    <row r="3954" spans="4:4" x14ac:dyDescent="0.2">
      <c r="D3954" s="18"/>
    </row>
    <row r="3955" spans="4:4" x14ac:dyDescent="0.2">
      <c r="D3955" s="18"/>
    </row>
    <row r="3956" spans="4:4" x14ac:dyDescent="0.2">
      <c r="D3956" s="18"/>
    </row>
    <row r="3957" spans="4:4" x14ac:dyDescent="0.2">
      <c r="D3957" s="18"/>
    </row>
    <row r="3958" spans="4:4" x14ac:dyDescent="0.2">
      <c r="D3958" s="18"/>
    </row>
    <row r="3959" spans="4:4" x14ac:dyDescent="0.2">
      <c r="D3959" s="18"/>
    </row>
    <row r="3960" spans="4:4" x14ac:dyDescent="0.2">
      <c r="D3960" s="18"/>
    </row>
    <row r="3961" spans="4:4" x14ac:dyDescent="0.2">
      <c r="D3961" s="18"/>
    </row>
    <row r="3962" spans="4:4" x14ac:dyDescent="0.2">
      <c r="D3962" s="18"/>
    </row>
    <row r="3963" spans="4:4" x14ac:dyDescent="0.2">
      <c r="D3963" s="18"/>
    </row>
    <row r="3964" spans="4:4" x14ac:dyDescent="0.2">
      <c r="D3964" s="18"/>
    </row>
    <row r="3965" spans="4:4" x14ac:dyDescent="0.2">
      <c r="D3965" s="18"/>
    </row>
    <row r="3966" spans="4:4" x14ac:dyDescent="0.2">
      <c r="D3966" s="18"/>
    </row>
    <row r="3967" spans="4:4" x14ac:dyDescent="0.2">
      <c r="D3967" s="18"/>
    </row>
    <row r="3968" spans="4:4" x14ac:dyDescent="0.2">
      <c r="D3968" s="18"/>
    </row>
    <row r="3969" spans="4:4" x14ac:dyDescent="0.2">
      <c r="D3969" s="18"/>
    </row>
    <row r="3970" spans="4:4" x14ac:dyDescent="0.2">
      <c r="D3970" s="18"/>
    </row>
    <row r="3971" spans="4:4" x14ac:dyDescent="0.2">
      <c r="D3971" s="18"/>
    </row>
    <row r="3972" spans="4:4" x14ac:dyDescent="0.2">
      <c r="D3972" s="18"/>
    </row>
    <row r="3973" spans="4:4" x14ac:dyDescent="0.2">
      <c r="D3973" s="18"/>
    </row>
    <row r="3974" spans="4:4" x14ac:dyDescent="0.2">
      <c r="D3974" s="18"/>
    </row>
    <row r="3975" spans="4:4" x14ac:dyDescent="0.2">
      <c r="D3975" s="18"/>
    </row>
    <row r="3976" spans="4:4" x14ac:dyDescent="0.2">
      <c r="D3976" s="18"/>
    </row>
    <row r="3977" spans="4:4" x14ac:dyDescent="0.2">
      <c r="D3977" s="18"/>
    </row>
    <row r="3978" spans="4:4" x14ac:dyDescent="0.2">
      <c r="D3978" s="18"/>
    </row>
    <row r="3979" spans="4:4" x14ac:dyDescent="0.2">
      <c r="D3979" s="18"/>
    </row>
    <row r="3980" spans="4:4" x14ac:dyDescent="0.2">
      <c r="D3980" s="18"/>
    </row>
    <row r="3981" spans="4:4" x14ac:dyDescent="0.2">
      <c r="D3981" s="18"/>
    </row>
    <row r="3982" spans="4:4" x14ac:dyDescent="0.2">
      <c r="D3982" s="18"/>
    </row>
    <row r="3983" spans="4:4" x14ac:dyDescent="0.2">
      <c r="D3983" s="18"/>
    </row>
    <row r="3984" spans="4:4" x14ac:dyDescent="0.2">
      <c r="D3984" s="18"/>
    </row>
    <row r="3985" spans="4:4" x14ac:dyDescent="0.2">
      <c r="D3985" s="18"/>
    </row>
    <row r="3986" spans="4:4" x14ac:dyDescent="0.2">
      <c r="D3986" s="18"/>
    </row>
    <row r="3987" spans="4:4" x14ac:dyDescent="0.2">
      <c r="D3987" s="18"/>
    </row>
    <row r="3988" spans="4:4" x14ac:dyDescent="0.2">
      <c r="D3988" s="18"/>
    </row>
    <row r="3989" spans="4:4" x14ac:dyDescent="0.2">
      <c r="D3989" s="18"/>
    </row>
    <row r="3990" spans="4:4" x14ac:dyDescent="0.2">
      <c r="D3990" s="18"/>
    </row>
    <row r="3991" spans="4:4" x14ac:dyDescent="0.2">
      <c r="D3991" s="18"/>
    </row>
    <row r="3992" spans="4:4" x14ac:dyDescent="0.2">
      <c r="D3992" s="18"/>
    </row>
    <row r="3993" spans="4:4" x14ac:dyDescent="0.2">
      <c r="D3993" s="18"/>
    </row>
    <row r="3994" spans="4:4" x14ac:dyDescent="0.2">
      <c r="D3994" s="18"/>
    </row>
    <row r="3995" spans="4:4" x14ac:dyDescent="0.2">
      <c r="D3995" s="18"/>
    </row>
    <row r="3996" spans="4:4" x14ac:dyDescent="0.2">
      <c r="D3996" s="18"/>
    </row>
    <row r="3997" spans="4:4" x14ac:dyDescent="0.2">
      <c r="D3997" s="18"/>
    </row>
    <row r="3998" spans="4:4" x14ac:dyDescent="0.2">
      <c r="D3998" s="18"/>
    </row>
    <row r="3999" spans="4:4" x14ac:dyDescent="0.2">
      <c r="D3999" s="18"/>
    </row>
    <row r="4000" spans="4:4" x14ac:dyDescent="0.2">
      <c r="D4000" s="18"/>
    </row>
    <row r="4001" spans="4:4" x14ac:dyDescent="0.2">
      <c r="D4001" s="18"/>
    </row>
    <row r="4002" spans="4:4" x14ac:dyDescent="0.2">
      <c r="D4002" s="18"/>
    </row>
    <row r="4003" spans="4:4" x14ac:dyDescent="0.2">
      <c r="D4003" s="18"/>
    </row>
    <row r="4004" spans="4:4" x14ac:dyDescent="0.2">
      <c r="D4004" s="18"/>
    </row>
    <row r="4005" spans="4:4" x14ac:dyDescent="0.2">
      <c r="D4005" s="18"/>
    </row>
    <row r="4006" spans="4:4" x14ac:dyDescent="0.2">
      <c r="D4006" s="18"/>
    </row>
    <row r="4007" spans="4:4" x14ac:dyDescent="0.2">
      <c r="D4007" s="18"/>
    </row>
    <row r="4008" spans="4:4" x14ac:dyDescent="0.2">
      <c r="D4008" s="18"/>
    </row>
    <row r="4009" spans="4:4" x14ac:dyDescent="0.2">
      <c r="D4009" s="18"/>
    </row>
    <row r="4010" spans="4:4" x14ac:dyDescent="0.2">
      <c r="D4010" s="18"/>
    </row>
    <row r="4011" spans="4:4" x14ac:dyDescent="0.2">
      <c r="D4011" s="18"/>
    </row>
    <row r="4012" spans="4:4" x14ac:dyDescent="0.2">
      <c r="D4012" s="18"/>
    </row>
    <row r="4013" spans="4:4" x14ac:dyDescent="0.2">
      <c r="D4013" s="18"/>
    </row>
    <row r="4014" spans="4:4" x14ac:dyDescent="0.2">
      <c r="D4014" s="18"/>
    </row>
    <row r="4015" spans="4:4" x14ac:dyDescent="0.2">
      <c r="D4015" s="18"/>
    </row>
    <row r="4016" spans="4:4" x14ac:dyDescent="0.2">
      <c r="D4016" s="18"/>
    </row>
    <row r="4017" spans="4:4" x14ac:dyDescent="0.2">
      <c r="D4017" s="18"/>
    </row>
    <row r="4018" spans="4:4" x14ac:dyDescent="0.2">
      <c r="D4018" s="18"/>
    </row>
    <row r="4019" spans="4:4" x14ac:dyDescent="0.2">
      <c r="D4019" s="18"/>
    </row>
    <row r="4020" spans="4:4" x14ac:dyDescent="0.2">
      <c r="D4020" s="18"/>
    </row>
    <row r="4021" spans="4:4" x14ac:dyDescent="0.2">
      <c r="D4021" s="18"/>
    </row>
    <row r="4022" spans="4:4" x14ac:dyDescent="0.2">
      <c r="D4022" s="18"/>
    </row>
    <row r="4023" spans="4:4" x14ac:dyDescent="0.2">
      <c r="D4023" s="18"/>
    </row>
    <row r="4024" spans="4:4" x14ac:dyDescent="0.2">
      <c r="D4024" s="18"/>
    </row>
    <row r="4025" spans="4:4" x14ac:dyDescent="0.2">
      <c r="D4025" s="18"/>
    </row>
    <row r="4026" spans="4:4" x14ac:dyDescent="0.2">
      <c r="D4026" s="18"/>
    </row>
    <row r="4027" spans="4:4" x14ac:dyDescent="0.2">
      <c r="D4027" s="18"/>
    </row>
    <row r="4028" spans="4:4" x14ac:dyDescent="0.2">
      <c r="D4028" s="18"/>
    </row>
    <row r="4029" spans="4:4" x14ac:dyDescent="0.2">
      <c r="D4029" s="18"/>
    </row>
    <row r="4030" spans="4:4" x14ac:dyDescent="0.2">
      <c r="D4030" s="18"/>
    </row>
    <row r="4031" spans="4:4" x14ac:dyDescent="0.2">
      <c r="D4031" s="18"/>
    </row>
    <row r="4032" spans="4:4" x14ac:dyDescent="0.2">
      <c r="D4032" s="18"/>
    </row>
    <row r="4033" spans="4:4" x14ac:dyDescent="0.2">
      <c r="D4033" s="18"/>
    </row>
    <row r="4034" spans="4:4" x14ac:dyDescent="0.2">
      <c r="D4034" s="18"/>
    </row>
    <row r="4035" spans="4:4" x14ac:dyDescent="0.2">
      <c r="D4035" s="18"/>
    </row>
    <row r="4036" spans="4:4" x14ac:dyDescent="0.2">
      <c r="D4036" s="18"/>
    </row>
    <row r="4037" spans="4:4" x14ac:dyDescent="0.2">
      <c r="D4037" s="18"/>
    </row>
    <row r="4038" spans="4:4" x14ac:dyDescent="0.2">
      <c r="D4038" s="18"/>
    </row>
    <row r="4039" spans="4:4" x14ac:dyDescent="0.2">
      <c r="D4039" s="18"/>
    </row>
    <row r="4040" spans="4:4" x14ac:dyDescent="0.2">
      <c r="D4040" s="18"/>
    </row>
    <row r="4041" spans="4:4" x14ac:dyDescent="0.2">
      <c r="D4041" s="18"/>
    </row>
    <row r="4042" spans="4:4" x14ac:dyDescent="0.2">
      <c r="D4042" s="18"/>
    </row>
    <row r="4043" spans="4:4" x14ac:dyDescent="0.2">
      <c r="D4043" s="18"/>
    </row>
    <row r="4044" spans="4:4" x14ac:dyDescent="0.2">
      <c r="D4044" s="18"/>
    </row>
    <row r="4045" spans="4:4" x14ac:dyDescent="0.2">
      <c r="D4045" s="18"/>
    </row>
    <row r="4046" spans="4:4" x14ac:dyDescent="0.2">
      <c r="D4046" s="18"/>
    </row>
    <row r="4047" spans="4:4" x14ac:dyDescent="0.2">
      <c r="D4047" s="18"/>
    </row>
    <row r="4048" spans="4:4" x14ac:dyDescent="0.2">
      <c r="D4048" s="18"/>
    </row>
    <row r="4049" spans="4:4" x14ac:dyDescent="0.2">
      <c r="D4049" s="18"/>
    </row>
    <row r="4050" spans="4:4" x14ac:dyDescent="0.2">
      <c r="D4050" s="18"/>
    </row>
    <row r="4051" spans="4:4" x14ac:dyDescent="0.2">
      <c r="D4051" s="18"/>
    </row>
    <row r="4052" spans="4:4" x14ac:dyDescent="0.2">
      <c r="D4052" s="18"/>
    </row>
    <row r="4053" spans="4:4" x14ac:dyDescent="0.2">
      <c r="D4053" s="18"/>
    </row>
    <row r="4054" spans="4:4" x14ac:dyDescent="0.2">
      <c r="D4054" s="18"/>
    </row>
    <row r="4055" spans="4:4" x14ac:dyDescent="0.2">
      <c r="D4055" s="18"/>
    </row>
    <row r="4056" spans="4:4" x14ac:dyDescent="0.2">
      <c r="D4056" s="18"/>
    </row>
    <row r="4057" spans="4:4" x14ac:dyDescent="0.2">
      <c r="D4057" s="18"/>
    </row>
    <row r="4058" spans="4:4" x14ac:dyDescent="0.2">
      <c r="D4058" s="18"/>
    </row>
    <row r="4059" spans="4:4" x14ac:dyDescent="0.2">
      <c r="D4059" s="18"/>
    </row>
    <row r="4060" spans="4:4" x14ac:dyDescent="0.2">
      <c r="D4060" s="18"/>
    </row>
    <row r="4061" spans="4:4" x14ac:dyDescent="0.2">
      <c r="D4061" s="18"/>
    </row>
    <row r="4062" spans="4:4" x14ac:dyDescent="0.2">
      <c r="D4062" s="18"/>
    </row>
    <row r="4063" spans="4:4" x14ac:dyDescent="0.2">
      <c r="D4063" s="18"/>
    </row>
    <row r="4064" spans="4:4" x14ac:dyDescent="0.2">
      <c r="D4064" s="18"/>
    </row>
    <row r="4065" spans="4:4" x14ac:dyDescent="0.2">
      <c r="D4065" s="18"/>
    </row>
    <row r="4066" spans="4:4" x14ac:dyDescent="0.2">
      <c r="D4066" s="18"/>
    </row>
    <row r="4067" spans="4:4" x14ac:dyDescent="0.2">
      <c r="D4067" s="18"/>
    </row>
    <row r="4068" spans="4:4" x14ac:dyDescent="0.2">
      <c r="D4068" s="18"/>
    </row>
    <row r="4069" spans="4:4" x14ac:dyDescent="0.2">
      <c r="D4069" s="18"/>
    </row>
    <row r="4070" spans="4:4" x14ac:dyDescent="0.2">
      <c r="D4070" s="18"/>
    </row>
    <row r="4071" spans="4:4" x14ac:dyDescent="0.2">
      <c r="D4071" s="18"/>
    </row>
    <row r="4072" spans="4:4" x14ac:dyDescent="0.2">
      <c r="D4072" s="18"/>
    </row>
    <row r="4073" spans="4:4" x14ac:dyDescent="0.2">
      <c r="D4073" s="18"/>
    </row>
    <row r="4074" spans="4:4" x14ac:dyDescent="0.2">
      <c r="D4074" s="18"/>
    </row>
    <row r="4075" spans="4:4" x14ac:dyDescent="0.2">
      <c r="D4075" s="18"/>
    </row>
    <row r="4076" spans="4:4" x14ac:dyDescent="0.2">
      <c r="D4076" s="18"/>
    </row>
    <row r="4077" spans="4:4" x14ac:dyDescent="0.2">
      <c r="D4077" s="18"/>
    </row>
    <row r="4078" spans="4:4" x14ac:dyDescent="0.2">
      <c r="D4078" s="18"/>
    </row>
    <row r="4079" spans="4:4" x14ac:dyDescent="0.2">
      <c r="D4079" s="18"/>
    </row>
    <row r="4080" spans="4:4" x14ac:dyDescent="0.2">
      <c r="D4080" s="18"/>
    </row>
    <row r="4081" spans="4:4" x14ac:dyDescent="0.2">
      <c r="D4081" s="18"/>
    </row>
    <row r="4082" spans="4:4" x14ac:dyDescent="0.2">
      <c r="D4082" s="18"/>
    </row>
    <row r="4083" spans="4:4" x14ac:dyDescent="0.2">
      <c r="D4083" s="18"/>
    </row>
    <row r="4084" spans="4:4" x14ac:dyDescent="0.2">
      <c r="D4084" s="18"/>
    </row>
    <row r="4085" spans="4:4" x14ac:dyDescent="0.2">
      <c r="D4085" s="18"/>
    </row>
    <row r="4086" spans="4:4" x14ac:dyDescent="0.2">
      <c r="D4086" s="18"/>
    </row>
    <row r="4087" spans="4:4" x14ac:dyDescent="0.2">
      <c r="D4087" s="18"/>
    </row>
    <row r="4088" spans="4:4" x14ac:dyDescent="0.2">
      <c r="D4088" s="18"/>
    </row>
    <row r="4089" spans="4:4" x14ac:dyDescent="0.2">
      <c r="D4089" s="18"/>
    </row>
    <row r="4090" spans="4:4" x14ac:dyDescent="0.2">
      <c r="D4090" s="18"/>
    </row>
    <row r="4091" spans="4:4" x14ac:dyDescent="0.2">
      <c r="D4091" s="18"/>
    </row>
    <row r="4092" spans="4:4" x14ac:dyDescent="0.2">
      <c r="D4092" s="18"/>
    </row>
    <row r="4093" spans="4:4" x14ac:dyDescent="0.2">
      <c r="D4093" s="18"/>
    </row>
    <row r="4094" spans="4:4" x14ac:dyDescent="0.2">
      <c r="D4094" s="18"/>
    </row>
    <row r="4095" spans="4:4" x14ac:dyDescent="0.2">
      <c r="D4095" s="18"/>
    </row>
    <row r="4096" spans="4:4" x14ac:dyDescent="0.2">
      <c r="D4096" s="18"/>
    </row>
    <row r="4097" spans="4:4" x14ac:dyDescent="0.2">
      <c r="D4097" s="18"/>
    </row>
    <row r="4098" spans="4:4" x14ac:dyDescent="0.2">
      <c r="D4098" s="18"/>
    </row>
    <row r="4099" spans="4:4" x14ac:dyDescent="0.2">
      <c r="D4099" s="18"/>
    </row>
    <row r="4100" spans="4:4" x14ac:dyDescent="0.2">
      <c r="D4100" s="18"/>
    </row>
    <row r="4101" spans="4:4" x14ac:dyDescent="0.2">
      <c r="D4101" s="18"/>
    </row>
    <row r="4102" spans="4:4" x14ac:dyDescent="0.2">
      <c r="D4102" s="18"/>
    </row>
    <row r="4103" spans="4:4" x14ac:dyDescent="0.2">
      <c r="D4103" s="18"/>
    </row>
    <row r="4104" spans="4:4" x14ac:dyDescent="0.2">
      <c r="D4104" s="18"/>
    </row>
    <row r="4105" spans="4:4" x14ac:dyDescent="0.2">
      <c r="D4105" s="18"/>
    </row>
    <row r="4106" spans="4:4" x14ac:dyDescent="0.2">
      <c r="D4106" s="18"/>
    </row>
    <row r="4107" spans="4:4" x14ac:dyDescent="0.2">
      <c r="D4107" s="18"/>
    </row>
    <row r="4108" spans="4:4" x14ac:dyDescent="0.2">
      <c r="D4108" s="18"/>
    </row>
    <row r="4109" spans="4:4" x14ac:dyDescent="0.2">
      <c r="D4109" s="18"/>
    </row>
    <row r="4110" spans="4:4" x14ac:dyDescent="0.2">
      <c r="D4110" s="18"/>
    </row>
    <row r="4111" spans="4:4" x14ac:dyDescent="0.2">
      <c r="D4111" s="18"/>
    </row>
    <row r="4112" spans="4:4" x14ac:dyDescent="0.2">
      <c r="D4112" s="18"/>
    </row>
    <row r="4113" spans="4:4" x14ac:dyDescent="0.2">
      <c r="D4113" s="18"/>
    </row>
    <row r="4114" spans="4:4" x14ac:dyDescent="0.2">
      <c r="D4114" s="18"/>
    </row>
    <row r="4115" spans="4:4" x14ac:dyDescent="0.2">
      <c r="D4115" s="18"/>
    </row>
    <row r="4116" spans="4:4" x14ac:dyDescent="0.2">
      <c r="D4116" s="18"/>
    </row>
    <row r="4117" spans="4:4" x14ac:dyDescent="0.2">
      <c r="D4117" s="18"/>
    </row>
    <row r="4118" spans="4:4" x14ac:dyDescent="0.2">
      <c r="D4118" s="18"/>
    </row>
    <row r="4119" spans="4:4" x14ac:dyDescent="0.2">
      <c r="D4119" s="18"/>
    </row>
    <row r="4120" spans="4:4" x14ac:dyDescent="0.2">
      <c r="D4120" s="18"/>
    </row>
    <row r="4121" spans="4:4" x14ac:dyDescent="0.2">
      <c r="D4121" s="18"/>
    </row>
    <row r="4122" spans="4:4" x14ac:dyDescent="0.2">
      <c r="D4122" s="18"/>
    </row>
    <row r="4123" spans="4:4" x14ac:dyDescent="0.2">
      <c r="D4123" s="18"/>
    </row>
    <row r="4124" spans="4:4" x14ac:dyDescent="0.2">
      <c r="D4124" s="18"/>
    </row>
    <row r="4125" spans="4:4" x14ac:dyDescent="0.2">
      <c r="D4125" s="18"/>
    </row>
    <row r="4126" spans="4:4" x14ac:dyDescent="0.2">
      <c r="D4126" s="18"/>
    </row>
    <row r="4127" spans="4:4" x14ac:dyDescent="0.2">
      <c r="D4127" s="18"/>
    </row>
    <row r="4128" spans="4:4" x14ac:dyDescent="0.2">
      <c r="D4128" s="18"/>
    </row>
    <row r="4129" spans="4:4" x14ac:dyDescent="0.2">
      <c r="D4129" s="18"/>
    </row>
    <row r="4130" spans="4:4" x14ac:dyDescent="0.2">
      <c r="D4130" s="18"/>
    </row>
    <row r="4131" spans="4:4" x14ac:dyDescent="0.2">
      <c r="D4131" s="18"/>
    </row>
    <row r="4132" spans="4:4" x14ac:dyDescent="0.2">
      <c r="D4132" s="18"/>
    </row>
    <row r="4133" spans="4:4" x14ac:dyDescent="0.2">
      <c r="D4133" s="18"/>
    </row>
    <row r="4134" spans="4:4" x14ac:dyDescent="0.2">
      <c r="D4134" s="18"/>
    </row>
    <row r="4135" spans="4:4" x14ac:dyDescent="0.2">
      <c r="D4135" s="18"/>
    </row>
    <row r="4136" spans="4:4" x14ac:dyDescent="0.2">
      <c r="D4136" s="18"/>
    </row>
    <row r="4137" spans="4:4" x14ac:dyDescent="0.2">
      <c r="D4137" s="18"/>
    </row>
    <row r="4138" spans="4:4" x14ac:dyDescent="0.2">
      <c r="D4138" s="18"/>
    </row>
    <row r="4139" spans="4:4" x14ac:dyDescent="0.2">
      <c r="D4139" s="18"/>
    </row>
    <row r="4140" spans="4:4" x14ac:dyDescent="0.2">
      <c r="D4140" s="18"/>
    </row>
    <row r="4141" spans="4:4" x14ac:dyDescent="0.2">
      <c r="D4141" s="18"/>
    </row>
    <row r="4142" spans="4:4" x14ac:dyDescent="0.2">
      <c r="D4142" s="18"/>
    </row>
    <row r="4143" spans="4:4" x14ac:dyDescent="0.2">
      <c r="D4143" s="18"/>
    </row>
    <row r="4144" spans="4:4" x14ac:dyDescent="0.2">
      <c r="D4144" s="18"/>
    </row>
    <row r="4145" spans="4:4" x14ac:dyDescent="0.2">
      <c r="D4145" s="18"/>
    </row>
    <row r="4146" spans="4:4" x14ac:dyDescent="0.2">
      <c r="D4146" s="18"/>
    </row>
    <row r="4147" spans="4:4" x14ac:dyDescent="0.2">
      <c r="D4147" s="18"/>
    </row>
    <row r="4148" spans="4:4" x14ac:dyDescent="0.2">
      <c r="D4148" s="18"/>
    </row>
    <row r="4149" spans="4:4" x14ac:dyDescent="0.2">
      <c r="D4149" s="18"/>
    </row>
    <row r="4150" spans="4:4" x14ac:dyDescent="0.2">
      <c r="D4150" s="18"/>
    </row>
    <row r="4151" spans="4:4" x14ac:dyDescent="0.2">
      <c r="D4151" s="18"/>
    </row>
    <row r="4152" spans="4:4" x14ac:dyDescent="0.2">
      <c r="D4152" s="18"/>
    </row>
    <row r="4153" spans="4:4" x14ac:dyDescent="0.2">
      <c r="D4153" s="18"/>
    </row>
    <row r="4154" spans="4:4" x14ac:dyDescent="0.2">
      <c r="D4154" s="18"/>
    </row>
    <row r="4155" spans="4:4" x14ac:dyDescent="0.2">
      <c r="D4155" s="18"/>
    </row>
    <row r="4156" spans="4:4" x14ac:dyDescent="0.2">
      <c r="D4156" s="18"/>
    </row>
    <row r="4157" spans="4:4" x14ac:dyDescent="0.2">
      <c r="D4157" s="18"/>
    </row>
    <row r="4158" spans="4:4" x14ac:dyDescent="0.2">
      <c r="D4158" s="18"/>
    </row>
    <row r="4159" spans="4:4" x14ac:dyDescent="0.2">
      <c r="D4159" s="18"/>
    </row>
    <row r="4160" spans="4:4" x14ac:dyDescent="0.2">
      <c r="D4160" s="18"/>
    </row>
    <row r="4161" spans="4:4" x14ac:dyDescent="0.2">
      <c r="D4161" s="18"/>
    </row>
    <row r="4162" spans="4:4" x14ac:dyDescent="0.2">
      <c r="D4162" s="18"/>
    </row>
    <row r="4163" spans="4:4" x14ac:dyDescent="0.2">
      <c r="D4163" s="18"/>
    </row>
    <row r="4164" spans="4:4" x14ac:dyDescent="0.2">
      <c r="D4164" s="18"/>
    </row>
    <row r="4165" spans="4:4" x14ac:dyDescent="0.2">
      <c r="D4165" s="18"/>
    </row>
    <row r="4166" spans="4:4" x14ac:dyDescent="0.2">
      <c r="D4166" s="18"/>
    </row>
    <row r="4167" spans="4:4" x14ac:dyDescent="0.2">
      <c r="D4167" s="18"/>
    </row>
    <row r="4168" spans="4:4" x14ac:dyDescent="0.2">
      <c r="D4168" s="18"/>
    </row>
    <row r="4169" spans="4:4" x14ac:dyDescent="0.2">
      <c r="D4169" s="18"/>
    </row>
    <row r="4170" spans="4:4" x14ac:dyDescent="0.2">
      <c r="D4170" s="18"/>
    </row>
    <row r="4171" spans="4:4" x14ac:dyDescent="0.2">
      <c r="D4171" s="18"/>
    </row>
    <row r="4172" spans="4:4" x14ac:dyDescent="0.2">
      <c r="D4172" s="18"/>
    </row>
    <row r="4173" spans="4:4" x14ac:dyDescent="0.2">
      <c r="D4173" s="18"/>
    </row>
    <row r="4174" spans="4:4" x14ac:dyDescent="0.2">
      <c r="D4174" s="18"/>
    </row>
    <row r="4175" spans="4:4" x14ac:dyDescent="0.2">
      <c r="D4175" s="18"/>
    </row>
    <row r="4176" spans="4:4" x14ac:dyDescent="0.2">
      <c r="D4176" s="18"/>
    </row>
    <row r="4177" spans="4:4" x14ac:dyDescent="0.2">
      <c r="D4177" s="18"/>
    </row>
    <row r="4178" spans="4:4" x14ac:dyDescent="0.2">
      <c r="D4178" s="18"/>
    </row>
    <row r="4179" spans="4:4" x14ac:dyDescent="0.2">
      <c r="D4179" s="18"/>
    </row>
    <row r="4180" spans="4:4" x14ac:dyDescent="0.2">
      <c r="D4180" s="18"/>
    </row>
    <row r="4181" spans="4:4" x14ac:dyDescent="0.2">
      <c r="D4181" s="18"/>
    </row>
    <row r="4182" spans="4:4" x14ac:dyDescent="0.2">
      <c r="D4182" s="18"/>
    </row>
    <row r="4183" spans="4:4" x14ac:dyDescent="0.2">
      <c r="D4183" s="18"/>
    </row>
    <row r="4184" spans="4:4" x14ac:dyDescent="0.2">
      <c r="D4184" s="18"/>
    </row>
    <row r="4185" spans="4:4" x14ac:dyDescent="0.2">
      <c r="D4185" s="18"/>
    </row>
    <row r="4186" spans="4:4" x14ac:dyDescent="0.2">
      <c r="D4186" s="18"/>
    </row>
    <row r="4187" spans="4:4" x14ac:dyDescent="0.2">
      <c r="D4187" s="18"/>
    </row>
    <row r="4188" spans="4:4" x14ac:dyDescent="0.2">
      <c r="D4188" s="18"/>
    </row>
    <row r="4189" spans="4:4" x14ac:dyDescent="0.2">
      <c r="D4189" s="18"/>
    </row>
    <row r="4190" spans="4:4" x14ac:dyDescent="0.2">
      <c r="D4190" s="18"/>
    </row>
    <row r="4191" spans="4:4" x14ac:dyDescent="0.2">
      <c r="D4191" s="18"/>
    </row>
    <row r="4192" spans="4:4" x14ac:dyDescent="0.2">
      <c r="D4192" s="18"/>
    </row>
    <row r="4193" spans="4:4" x14ac:dyDescent="0.2">
      <c r="D4193" s="18"/>
    </row>
    <row r="4194" spans="4:4" x14ac:dyDescent="0.2">
      <c r="D4194" s="18"/>
    </row>
    <row r="4195" spans="4:4" x14ac:dyDescent="0.2">
      <c r="D4195" s="18"/>
    </row>
    <row r="4196" spans="4:4" x14ac:dyDescent="0.2">
      <c r="D4196" s="18"/>
    </row>
    <row r="4197" spans="4:4" x14ac:dyDescent="0.2">
      <c r="D4197" s="18"/>
    </row>
    <row r="4198" spans="4:4" x14ac:dyDescent="0.2">
      <c r="D4198" s="18"/>
    </row>
    <row r="4199" spans="4:4" x14ac:dyDescent="0.2">
      <c r="D4199" s="18"/>
    </row>
    <row r="4200" spans="4:4" x14ac:dyDescent="0.2">
      <c r="D4200" s="18"/>
    </row>
    <row r="4201" spans="4:4" x14ac:dyDescent="0.2">
      <c r="D4201" s="18"/>
    </row>
    <row r="4202" spans="4:4" x14ac:dyDescent="0.2">
      <c r="D4202" s="18"/>
    </row>
    <row r="4203" spans="4:4" x14ac:dyDescent="0.2">
      <c r="D4203" s="18"/>
    </row>
    <row r="4204" spans="4:4" x14ac:dyDescent="0.2">
      <c r="D4204" s="18"/>
    </row>
    <row r="4205" spans="4:4" x14ac:dyDescent="0.2">
      <c r="D4205" s="18"/>
    </row>
    <row r="4206" spans="4:4" x14ac:dyDescent="0.2">
      <c r="D4206" s="18"/>
    </row>
    <row r="4207" spans="4:4" x14ac:dyDescent="0.2">
      <c r="D4207" s="18"/>
    </row>
    <row r="4208" spans="4:4" x14ac:dyDescent="0.2">
      <c r="D4208" s="18"/>
    </row>
    <row r="4209" spans="4:4" x14ac:dyDescent="0.2">
      <c r="D4209" s="18"/>
    </row>
    <row r="4210" spans="4:4" x14ac:dyDescent="0.2">
      <c r="D4210" s="18"/>
    </row>
    <row r="4211" spans="4:4" x14ac:dyDescent="0.2">
      <c r="D4211" s="18"/>
    </row>
    <row r="4212" spans="4:4" x14ac:dyDescent="0.2">
      <c r="D4212" s="18"/>
    </row>
    <row r="4213" spans="4:4" x14ac:dyDescent="0.2">
      <c r="D4213" s="18"/>
    </row>
    <row r="4214" spans="4:4" x14ac:dyDescent="0.2">
      <c r="D4214" s="18"/>
    </row>
    <row r="4215" spans="4:4" x14ac:dyDescent="0.2">
      <c r="D4215" s="18"/>
    </row>
    <row r="4216" spans="4:4" x14ac:dyDescent="0.2">
      <c r="D4216" s="18"/>
    </row>
    <row r="4217" spans="4:4" x14ac:dyDescent="0.2">
      <c r="D4217" s="18"/>
    </row>
    <row r="4218" spans="4:4" x14ac:dyDescent="0.2">
      <c r="D4218" s="18"/>
    </row>
    <row r="4219" spans="4:4" x14ac:dyDescent="0.2">
      <c r="D4219" s="18"/>
    </row>
    <row r="4220" spans="4:4" x14ac:dyDescent="0.2">
      <c r="D4220" s="18"/>
    </row>
    <row r="4221" spans="4:4" x14ac:dyDescent="0.2">
      <c r="D4221" s="18"/>
    </row>
    <row r="4222" spans="4:4" x14ac:dyDescent="0.2">
      <c r="D4222" s="18"/>
    </row>
    <row r="4223" spans="4:4" x14ac:dyDescent="0.2">
      <c r="D4223" s="18"/>
    </row>
    <row r="4224" spans="4:4" x14ac:dyDescent="0.2">
      <c r="D4224" s="18"/>
    </row>
    <row r="4225" spans="4:4" x14ac:dyDescent="0.2">
      <c r="D4225" s="18"/>
    </row>
    <row r="4226" spans="4:4" x14ac:dyDescent="0.2">
      <c r="D4226" s="18"/>
    </row>
    <row r="4227" spans="4:4" x14ac:dyDescent="0.2">
      <c r="D4227" s="18"/>
    </row>
    <row r="4228" spans="4:4" x14ac:dyDescent="0.2">
      <c r="D4228" s="18"/>
    </row>
    <row r="4229" spans="4:4" x14ac:dyDescent="0.2">
      <c r="D4229" s="18"/>
    </row>
    <row r="4230" spans="4:4" x14ac:dyDescent="0.2">
      <c r="D4230" s="18"/>
    </row>
    <row r="4231" spans="4:4" x14ac:dyDescent="0.2">
      <c r="D4231" s="18"/>
    </row>
    <row r="4232" spans="4:4" x14ac:dyDescent="0.2">
      <c r="D4232" s="18"/>
    </row>
    <row r="4233" spans="4:4" x14ac:dyDescent="0.2">
      <c r="D4233" s="18"/>
    </row>
    <row r="4234" spans="4:4" x14ac:dyDescent="0.2">
      <c r="D4234" s="18"/>
    </row>
    <row r="4235" spans="4:4" x14ac:dyDescent="0.2">
      <c r="D4235" s="18"/>
    </row>
    <row r="4236" spans="4:4" x14ac:dyDescent="0.2">
      <c r="D4236" s="18"/>
    </row>
    <row r="4237" spans="4:4" x14ac:dyDescent="0.2">
      <c r="D4237" s="18"/>
    </row>
    <row r="4238" spans="4:4" x14ac:dyDescent="0.2">
      <c r="D4238" s="18"/>
    </row>
    <row r="4239" spans="4:4" x14ac:dyDescent="0.2">
      <c r="D4239" s="18"/>
    </row>
    <row r="4240" spans="4:4" x14ac:dyDescent="0.2">
      <c r="D4240" s="18"/>
    </row>
    <row r="4241" spans="4:4" x14ac:dyDescent="0.2">
      <c r="D4241" s="18"/>
    </row>
    <row r="4242" spans="4:4" x14ac:dyDescent="0.2">
      <c r="D4242" s="18"/>
    </row>
    <row r="4243" spans="4:4" x14ac:dyDescent="0.2">
      <c r="D4243" s="18"/>
    </row>
    <row r="4244" spans="4:4" x14ac:dyDescent="0.2">
      <c r="D4244" s="18"/>
    </row>
    <row r="4245" spans="4:4" x14ac:dyDescent="0.2">
      <c r="D4245" s="18"/>
    </row>
    <row r="4246" spans="4:4" x14ac:dyDescent="0.2">
      <c r="D4246" s="18"/>
    </row>
    <row r="4247" spans="4:4" x14ac:dyDescent="0.2">
      <c r="D4247" s="18"/>
    </row>
    <row r="4248" spans="4:4" x14ac:dyDescent="0.2">
      <c r="D4248" s="18"/>
    </row>
    <row r="4249" spans="4:4" x14ac:dyDescent="0.2">
      <c r="D4249" s="18"/>
    </row>
    <row r="4250" spans="4:4" x14ac:dyDescent="0.2">
      <c r="D4250" s="18"/>
    </row>
    <row r="4251" spans="4:4" x14ac:dyDescent="0.2">
      <c r="D4251" s="18"/>
    </row>
    <row r="4252" spans="4:4" x14ac:dyDescent="0.2">
      <c r="D4252" s="18"/>
    </row>
    <row r="4253" spans="4:4" x14ac:dyDescent="0.2">
      <c r="D4253" s="18"/>
    </row>
    <row r="4254" spans="4:4" x14ac:dyDescent="0.2">
      <c r="D4254" s="18"/>
    </row>
    <row r="4255" spans="4:4" x14ac:dyDescent="0.2">
      <c r="D4255" s="18"/>
    </row>
    <row r="4256" spans="4:4" x14ac:dyDescent="0.2">
      <c r="D4256" s="18"/>
    </row>
    <row r="4257" spans="4:4" x14ac:dyDescent="0.2">
      <c r="D4257" s="18"/>
    </row>
    <row r="4258" spans="4:4" x14ac:dyDescent="0.2">
      <c r="D4258" s="18"/>
    </row>
    <row r="4259" spans="4:4" x14ac:dyDescent="0.2">
      <c r="D4259" s="18"/>
    </row>
    <row r="4260" spans="4:4" x14ac:dyDescent="0.2">
      <c r="D4260" s="18"/>
    </row>
    <row r="4261" spans="4:4" x14ac:dyDescent="0.2">
      <c r="D4261" s="18"/>
    </row>
    <row r="4262" spans="4:4" x14ac:dyDescent="0.2">
      <c r="D4262" s="18"/>
    </row>
    <row r="4263" spans="4:4" x14ac:dyDescent="0.2">
      <c r="D4263" s="18"/>
    </row>
    <row r="4264" spans="4:4" x14ac:dyDescent="0.2">
      <c r="D4264" s="18"/>
    </row>
    <row r="4265" spans="4:4" x14ac:dyDescent="0.2">
      <c r="D4265" s="18"/>
    </row>
    <row r="4266" spans="4:4" x14ac:dyDescent="0.2">
      <c r="D4266" s="18"/>
    </row>
    <row r="4267" spans="4:4" x14ac:dyDescent="0.2">
      <c r="D4267" s="18"/>
    </row>
    <row r="4268" spans="4:4" x14ac:dyDescent="0.2">
      <c r="D4268" s="18"/>
    </row>
    <row r="4269" spans="4:4" x14ac:dyDescent="0.2">
      <c r="D4269" s="18"/>
    </row>
    <row r="4270" spans="4:4" x14ac:dyDescent="0.2">
      <c r="D4270" s="18"/>
    </row>
    <row r="4271" spans="4:4" x14ac:dyDescent="0.2">
      <c r="D4271" s="18"/>
    </row>
    <row r="4272" spans="4:4" x14ac:dyDescent="0.2">
      <c r="D4272" s="18"/>
    </row>
    <row r="4273" spans="4:4" x14ac:dyDescent="0.2">
      <c r="D4273" s="18"/>
    </row>
    <row r="4274" spans="4:4" x14ac:dyDescent="0.2">
      <c r="D4274" s="18"/>
    </row>
    <row r="4275" spans="4:4" x14ac:dyDescent="0.2">
      <c r="D4275" s="18"/>
    </row>
    <row r="4276" spans="4:4" x14ac:dyDescent="0.2">
      <c r="D4276" s="18"/>
    </row>
    <row r="4277" spans="4:4" x14ac:dyDescent="0.2">
      <c r="D4277" s="18"/>
    </row>
    <row r="4278" spans="4:4" x14ac:dyDescent="0.2">
      <c r="D4278" s="18"/>
    </row>
    <row r="4279" spans="4:4" x14ac:dyDescent="0.2">
      <c r="D4279" s="18"/>
    </row>
    <row r="4280" spans="4:4" x14ac:dyDescent="0.2">
      <c r="D4280" s="18"/>
    </row>
    <row r="4281" spans="4:4" x14ac:dyDescent="0.2">
      <c r="D4281" s="18"/>
    </row>
    <row r="4282" spans="4:4" x14ac:dyDescent="0.2">
      <c r="D4282" s="18"/>
    </row>
    <row r="4283" spans="4:4" x14ac:dyDescent="0.2">
      <c r="D4283" s="18"/>
    </row>
    <row r="4284" spans="4:4" x14ac:dyDescent="0.2">
      <c r="D4284" s="18"/>
    </row>
    <row r="4285" spans="4:4" x14ac:dyDescent="0.2">
      <c r="D4285" s="18"/>
    </row>
    <row r="4286" spans="4:4" x14ac:dyDescent="0.2">
      <c r="D4286" s="18"/>
    </row>
    <row r="4287" spans="4:4" x14ac:dyDescent="0.2">
      <c r="D4287" s="18"/>
    </row>
    <row r="4288" spans="4:4" x14ac:dyDescent="0.2">
      <c r="D4288" s="18"/>
    </row>
    <row r="4289" spans="4:4" x14ac:dyDescent="0.2">
      <c r="D4289" s="18"/>
    </row>
    <row r="4290" spans="4:4" x14ac:dyDescent="0.2">
      <c r="D4290" s="18"/>
    </row>
    <row r="4291" spans="4:4" x14ac:dyDescent="0.2">
      <c r="D4291" s="18"/>
    </row>
    <row r="4292" spans="4:4" x14ac:dyDescent="0.2">
      <c r="D4292" s="18"/>
    </row>
    <row r="4293" spans="4:4" x14ac:dyDescent="0.2">
      <c r="D4293" s="18"/>
    </row>
    <row r="4294" spans="4:4" x14ac:dyDescent="0.2">
      <c r="D4294" s="18"/>
    </row>
    <row r="4295" spans="4:4" x14ac:dyDescent="0.2">
      <c r="D4295" s="18"/>
    </row>
    <row r="4296" spans="4:4" x14ac:dyDescent="0.2">
      <c r="D4296" s="18"/>
    </row>
    <row r="4297" spans="4:4" x14ac:dyDescent="0.2">
      <c r="D4297" s="18"/>
    </row>
    <row r="4298" spans="4:4" x14ac:dyDescent="0.2">
      <c r="D4298" s="18"/>
    </row>
    <row r="4299" spans="4:4" x14ac:dyDescent="0.2">
      <c r="D4299" s="18"/>
    </row>
    <row r="4300" spans="4:4" x14ac:dyDescent="0.2">
      <c r="D4300" s="18"/>
    </row>
    <row r="4301" spans="4:4" x14ac:dyDescent="0.2">
      <c r="D4301" s="18"/>
    </row>
    <row r="4302" spans="4:4" x14ac:dyDescent="0.2">
      <c r="D4302" s="18"/>
    </row>
    <row r="4303" spans="4:4" x14ac:dyDescent="0.2">
      <c r="D4303" s="18"/>
    </row>
    <row r="4304" spans="4:4" x14ac:dyDescent="0.2">
      <c r="D4304" s="18"/>
    </row>
    <row r="4305" spans="4:4" x14ac:dyDescent="0.2">
      <c r="D4305" s="18"/>
    </row>
    <row r="4306" spans="4:4" x14ac:dyDescent="0.2">
      <c r="D4306" s="18"/>
    </row>
    <row r="4307" spans="4:4" x14ac:dyDescent="0.2">
      <c r="D4307" s="18"/>
    </row>
    <row r="4308" spans="4:4" x14ac:dyDescent="0.2">
      <c r="D4308" s="18"/>
    </row>
    <row r="4309" spans="4:4" x14ac:dyDescent="0.2">
      <c r="D4309" s="18"/>
    </row>
    <row r="4310" spans="4:4" x14ac:dyDescent="0.2">
      <c r="D4310" s="18"/>
    </row>
    <row r="4311" spans="4:4" x14ac:dyDescent="0.2">
      <c r="D4311" s="18"/>
    </row>
    <row r="4312" spans="4:4" x14ac:dyDescent="0.2">
      <c r="D4312" s="18"/>
    </row>
    <row r="4313" spans="4:4" x14ac:dyDescent="0.2">
      <c r="D4313" s="18"/>
    </row>
    <row r="4314" spans="4:4" x14ac:dyDescent="0.2">
      <c r="D4314" s="18"/>
    </row>
    <row r="4315" spans="4:4" x14ac:dyDescent="0.2">
      <c r="D4315" s="18"/>
    </row>
    <row r="4316" spans="4:4" x14ac:dyDescent="0.2">
      <c r="D4316" s="18"/>
    </row>
    <row r="4317" spans="4:4" x14ac:dyDescent="0.2">
      <c r="D4317" s="18"/>
    </row>
    <row r="4318" spans="4:4" x14ac:dyDescent="0.2">
      <c r="D4318" s="18"/>
    </row>
    <row r="4319" spans="4:4" x14ac:dyDescent="0.2">
      <c r="D4319" s="18"/>
    </row>
    <row r="4320" spans="4:4" x14ac:dyDescent="0.2">
      <c r="D4320" s="18"/>
    </row>
    <row r="4321" spans="4:4" x14ac:dyDescent="0.2">
      <c r="D4321" s="18"/>
    </row>
    <row r="4322" spans="4:4" x14ac:dyDescent="0.2">
      <c r="D4322" s="18"/>
    </row>
    <row r="4323" spans="4:4" x14ac:dyDescent="0.2">
      <c r="D4323" s="18"/>
    </row>
    <row r="4324" spans="4:4" x14ac:dyDescent="0.2">
      <c r="D4324" s="18"/>
    </row>
    <row r="4325" spans="4:4" x14ac:dyDescent="0.2">
      <c r="D4325" s="18"/>
    </row>
    <row r="4326" spans="4:4" x14ac:dyDescent="0.2">
      <c r="D4326" s="18"/>
    </row>
    <row r="4327" spans="4:4" x14ac:dyDescent="0.2">
      <c r="D4327" s="18"/>
    </row>
    <row r="4328" spans="4:4" x14ac:dyDescent="0.2">
      <c r="D4328" s="18"/>
    </row>
    <row r="4329" spans="4:4" x14ac:dyDescent="0.2">
      <c r="D4329" s="18"/>
    </row>
    <row r="4330" spans="4:4" x14ac:dyDescent="0.2">
      <c r="D4330" s="18"/>
    </row>
    <row r="4331" spans="4:4" x14ac:dyDescent="0.2">
      <c r="D4331" s="18"/>
    </row>
    <row r="4332" spans="4:4" x14ac:dyDescent="0.2">
      <c r="D4332" s="18"/>
    </row>
    <row r="4333" spans="4:4" x14ac:dyDescent="0.2">
      <c r="D4333" s="18"/>
    </row>
    <row r="4334" spans="4:4" x14ac:dyDescent="0.2">
      <c r="D4334" s="18"/>
    </row>
    <row r="4335" spans="4:4" x14ac:dyDescent="0.2">
      <c r="D4335" s="18"/>
    </row>
    <row r="4336" spans="4:4" x14ac:dyDescent="0.2">
      <c r="D4336" s="18"/>
    </row>
    <row r="4337" spans="4:4" x14ac:dyDescent="0.2">
      <c r="D4337" s="18"/>
    </row>
    <row r="4338" spans="4:4" x14ac:dyDescent="0.2">
      <c r="D4338" s="18"/>
    </row>
    <row r="4339" spans="4:4" x14ac:dyDescent="0.2">
      <c r="D4339" s="18"/>
    </row>
    <row r="4340" spans="4:4" x14ac:dyDescent="0.2">
      <c r="D4340" s="18"/>
    </row>
    <row r="4341" spans="4:4" x14ac:dyDescent="0.2">
      <c r="D4341" s="18"/>
    </row>
    <row r="4342" spans="4:4" x14ac:dyDescent="0.2">
      <c r="D4342" s="18"/>
    </row>
    <row r="4343" spans="4:4" x14ac:dyDescent="0.2">
      <c r="D4343" s="18"/>
    </row>
    <row r="4344" spans="4:4" x14ac:dyDescent="0.2">
      <c r="D4344" s="18"/>
    </row>
    <row r="4345" spans="4:4" x14ac:dyDescent="0.2">
      <c r="D4345" s="18"/>
    </row>
    <row r="4346" spans="4:4" x14ac:dyDescent="0.2">
      <c r="D4346" s="18"/>
    </row>
    <row r="4347" spans="4:4" x14ac:dyDescent="0.2">
      <c r="D4347" s="18"/>
    </row>
    <row r="4348" spans="4:4" x14ac:dyDescent="0.2">
      <c r="D4348" s="18"/>
    </row>
    <row r="4349" spans="4:4" x14ac:dyDescent="0.2">
      <c r="D4349" s="18"/>
    </row>
    <row r="4350" spans="4:4" x14ac:dyDescent="0.2">
      <c r="D4350" s="18"/>
    </row>
    <row r="4351" spans="4:4" x14ac:dyDescent="0.2">
      <c r="D4351" s="18"/>
    </row>
    <row r="4352" spans="4:4" x14ac:dyDescent="0.2">
      <c r="D4352" s="18"/>
    </row>
    <row r="4353" spans="4:4" x14ac:dyDescent="0.2">
      <c r="D4353" s="18"/>
    </row>
    <row r="4354" spans="4:4" x14ac:dyDescent="0.2">
      <c r="D4354" s="18"/>
    </row>
    <row r="4355" spans="4:4" x14ac:dyDescent="0.2">
      <c r="D4355" s="18"/>
    </row>
    <row r="4356" spans="4:4" x14ac:dyDescent="0.2">
      <c r="D4356" s="18"/>
    </row>
    <row r="4357" spans="4:4" x14ac:dyDescent="0.2">
      <c r="D4357" s="18"/>
    </row>
    <row r="4358" spans="4:4" x14ac:dyDescent="0.2">
      <c r="D4358" s="18"/>
    </row>
    <row r="4359" spans="4:4" x14ac:dyDescent="0.2">
      <c r="D4359" s="18"/>
    </row>
    <row r="4360" spans="4:4" x14ac:dyDescent="0.2">
      <c r="D4360" s="18"/>
    </row>
    <row r="4361" spans="4:4" x14ac:dyDescent="0.2">
      <c r="D4361" s="18"/>
    </row>
    <row r="4362" spans="4:4" x14ac:dyDescent="0.2">
      <c r="D4362" s="18"/>
    </row>
    <row r="4363" spans="4:4" x14ac:dyDescent="0.2">
      <c r="D4363" s="18"/>
    </row>
    <row r="4364" spans="4:4" x14ac:dyDescent="0.2">
      <c r="D4364" s="18"/>
    </row>
    <row r="4365" spans="4:4" x14ac:dyDescent="0.2">
      <c r="D4365" s="18"/>
    </row>
    <row r="4366" spans="4:4" x14ac:dyDescent="0.2">
      <c r="D4366" s="18"/>
    </row>
    <row r="4367" spans="4:4" x14ac:dyDescent="0.2">
      <c r="D4367" s="18"/>
    </row>
    <row r="4368" spans="4:4" x14ac:dyDescent="0.2">
      <c r="D4368" s="18"/>
    </row>
    <row r="4369" spans="4:4" x14ac:dyDescent="0.2">
      <c r="D4369" s="18"/>
    </row>
    <row r="4370" spans="4:4" x14ac:dyDescent="0.2">
      <c r="D4370" s="18"/>
    </row>
    <row r="4371" spans="4:4" x14ac:dyDescent="0.2">
      <c r="D4371" s="18"/>
    </row>
    <row r="4372" spans="4:4" x14ac:dyDescent="0.2">
      <c r="D4372" s="18"/>
    </row>
    <row r="4373" spans="4:4" x14ac:dyDescent="0.2">
      <c r="D4373" s="18"/>
    </row>
    <row r="4374" spans="4:4" x14ac:dyDescent="0.2">
      <c r="D4374" s="18"/>
    </row>
    <row r="4375" spans="4:4" x14ac:dyDescent="0.2">
      <c r="D4375" s="18"/>
    </row>
    <row r="4376" spans="4:4" x14ac:dyDescent="0.2">
      <c r="D4376" s="18"/>
    </row>
    <row r="4377" spans="4:4" x14ac:dyDescent="0.2">
      <c r="D4377" s="18"/>
    </row>
    <row r="4378" spans="4:4" x14ac:dyDescent="0.2">
      <c r="D4378" s="18"/>
    </row>
    <row r="4379" spans="4:4" x14ac:dyDescent="0.2">
      <c r="D4379" s="18"/>
    </row>
    <row r="4380" spans="4:4" x14ac:dyDescent="0.2">
      <c r="D4380" s="18"/>
    </row>
    <row r="4381" spans="4:4" x14ac:dyDescent="0.2">
      <c r="D4381" s="18"/>
    </row>
    <row r="4382" spans="4:4" x14ac:dyDescent="0.2">
      <c r="D4382" s="18"/>
    </row>
    <row r="4383" spans="4:4" x14ac:dyDescent="0.2">
      <c r="D4383" s="18"/>
    </row>
    <row r="4384" spans="4:4" x14ac:dyDescent="0.2">
      <c r="D4384" s="18"/>
    </row>
    <row r="4385" spans="4:4" x14ac:dyDescent="0.2">
      <c r="D4385" s="18"/>
    </row>
    <row r="4386" spans="4:4" x14ac:dyDescent="0.2">
      <c r="D4386" s="18"/>
    </row>
    <row r="4387" spans="4:4" x14ac:dyDescent="0.2">
      <c r="D4387" s="18"/>
    </row>
    <row r="4388" spans="4:4" x14ac:dyDescent="0.2">
      <c r="D4388" s="18"/>
    </row>
    <row r="4389" spans="4:4" x14ac:dyDescent="0.2">
      <c r="D4389" s="18"/>
    </row>
    <row r="4390" spans="4:4" x14ac:dyDescent="0.2">
      <c r="D4390" s="18"/>
    </row>
    <row r="4391" spans="4:4" x14ac:dyDescent="0.2">
      <c r="D4391" s="18"/>
    </row>
    <row r="4392" spans="4:4" x14ac:dyDescent="0.2">
      <c r="D4392" s="18"/>
    </row>
    <row r="4393" spans="4:4" x14ac:dyDescent="0.2">
      <c r="D4393" s="18"/>
    </row>
    <row r="4394" spans="4:4" x14ac:dyDescent="0.2">
      <c r="D4394" s="18"/>
    </row>
    <row r="4395" spans="4:4" x14ac:dyDescent="0.2">
      <c r="D4395" s="18"/>
    </row>
    <row r="4396" spans="4:4" x14ac:dyDescent="0.2">
      <c r="D4396" s="18"/>
    </row>
    <row r="4397" spans="4:4" x14ac:dyDescent="0.2">
      <c r="D4397" s="18"/>
    </row>
    <row r="4398" spans="4:4" x14ac:dyDescent="0.2">
      <c r="D4398" s="18"/>
    </row>
    <row r="4399" spans="4:4" x14ac:dyDescent="0.2">
      <c r="D4399" s="18"/>
    </row>
    <row r="4400" spans="4:4" x14ac:dyDescent="0.2">
      <c r="D4400" s="18"/>
    </row>
    <row r="4401" spans="4:4" x14ac:dyDescent="0.2">
      <c r="D4401" s="18"/>
    </row>
    <row r="4402" spans="4:4" x14ac:dyDescent="0.2">
      <c r="D4402" s="18"/>
    </row>
    <row r="4403" spans="4:4" x14ac:dyDescent="0.2">
      <c r="D4403" s="18"/>
    </row>
    <row r="4404" spans="4:4" x14ac:dyDescent="0.2">
      <c r="D4404" s="18"/>
    </row>
    <row r="4405" spans="4:4" x14ac:dyDescent="0.2">
      <c r="D4405" s="18"/>
    </row>
    <row r="4406" spans="4:4" x14ac:dyDescent="0.2">
      <c r="D4406" s="18"/>
    </row>
    <row r="4407" spans="4:4" x14ac:dyDescent="0.2">
      <c r="D4407" s="18"/>
    </row>
    <row r="4408" spans="4:4" x14ac:dyDescent="0.2">
      <c r="D4408" s="18"/>
    </row>
    <row r="4409" spans="4:4" x14ac:dyDescent="0.2">
      <c r="D4409" s="18"/>
    </row>
    <row r="4410" spans="4:4" x14ac:dyDescent="0.2">
      <c r="D4410" s="18"/>
    </row>
    <row r="4411" spans="4:4" x14ac:dyDescent="0.2">
      <c r="D4411" s="18"/>
    </row>
    <row r="4412" spans="4:4" x14ac:dyDescent="0.2">
      <c r="D4412" s="18"/>
    </row>
    <row r="4413" spans="4:4" x14ac:dyDescent="0.2">
      <c r="D4413" s="18"/>
    </row>
    <row r="4414" spans="4:4" x14ac:dyDescent="0.2">
      <c r="D4414" s="18"/>
    </row>
    <row r="4415" spans="4:4" x14ac:dyDescent="0.2">
      <c r="D4415" s="18"/>
    </row>
    <row r="4416" spans="4:4" x14ac:dyDescent="0.2">
      <c r="D4416" s="18"/>
    </row>
    <row r="4417" spans="4:4" x14ac:dyDescent="0.2">
      <c r="D4417" s="18"/>
    </row>
    <row r="4418" spans="4:4" x14ac:dyDescent="0.2">
      <c r="D4418" s="18"/>
    </row>
    <row r="4419" spans="4:4" x14ac:dyDescent="0.2">
      <c r="D4419" s="18"/>
    </row>
    <row r="4420" spans="4:4" x14ac:dyDescent="0.2">
      <c r="D4420" s="18"/>
    </row>
    <row r="4421" spans="4:4" x14ac:dyDescent="0.2">
      <c r="D4421" s="18"/>
    </row>
    <row r="4422" spans="4:4" x14ac:dyDescent="0.2">
      <c r="D4422" s="18"/>
    </row>
    <row r="4423" spans="4:4" x14ac:dyDescent="0.2">
      <c r="D4423" s="18"/>
    </row>
    <row r="4424" spans="4:4" x14ac:dyDescent="0.2">
      <c r="D4424" s="18"/>
    </row>
    <row r="4425" spans="4:4" x14ac:dyDescent="0.2">
      <c r="D4425" s="18"/>
    </row>
    <row r="4426" spans="4:4" x14ac:dyDescent="0.2">
      <c r="D4426" s="18"/>
    </row>
    <row r="4427" spans="4:4" x14ac:dyDescent="0.2">
      <c r="D4427" s="18"/>
    </row>
    <row r="4428" spans="4:4" x14ac:dyDescent="0.2">
      <c r="D4428" s="18"/>
    </row>
    <row r="4429" spans="4:4" x14ac:dyDescent="0.2">
      <c r="D4429" s="18"/>
    </row>
    <row r="4430" spans="4:4" x14ac:dyDescent="0.2">
      <c r="D4430" s="18"/>
    </row>
    <row r="4431" spans="4:4" x14ac:dyDescent="0.2">
      <c r="D4431" s="18"/>
    </row>
    <row r="4432" spans="4:4" x14ac:dyDescent="0.2">
      <c r="D4432" s="18"/>
    </row>
    <row r="4433" spans="4:4" x14ac:dyDescent="0.2">
      <c r="D4433" s="18"/>
    </row>
    <row r="4434" spans="4:4" x14ac:dyDescent="0.2">
      <c r="D4434" s="18"/>
    </row>
    <row r="4435" spans="4:4" x14ac:dyDescent="0.2">
      <c r="D4435" s="18"/>
    </row>
    <row r="4436" spans="4:4" x14ac:dyDescent="0.2">
      <c r="D4436" s="18"/>
    </row>
    <row r="4437" spans="4:4" x14ac:dyDescent="0.2">
      <c r="D4437" s="18"/>
    </row>
    <row r="4438" spans="4:4" x14ac:dyDescent="0.2">
      <c r="D4438" s="18"/>
    </row>
    <row r="4439" spans="4:4" x14ac:dyDescent="0.2">
      <c r="D4439" s="18"/>
    </row>
    <row r="4440" spans="4:4" x14ac:dyDescent="0.2">
      <c r="D4440" s="18"/>
    </row>
    <row r="4441" spans="4:4" x14ac:dyDescent="0.2">
      <c r="D4441" s="18"/>
    </row>
    <row r="4442" spans="4:4" x14ac:dyDescent="0.2">
      <c r="D4442" s="18"/>
    </row>
    <row r="4443" spans="4:4" x14ac:dyDescent="0.2">
      <c r="D4443" s="18"/>
    </row>
    <row r="4444" spans="4:4" x14ac:dyDescent="0.2">
      <c r="D4444" s="18"/>
    </row>
    <row r="4445" spans="4:4" x14ac:dyDescent="0.2">
      <c r="D4445" s="18"/>
    </row>
    <row r="4446" spans="4:4" x14ac:dyDescent="0.2">
      <c r="D4446" s="18"/>
    </row>
    <row r="4447" spans="4:4" x14ac:dyDescent="0.2">
      <c r="D4447" s="18"/>
    </row>
    <row r="4448" spans="4:4" x14ac:dyDescent="0.2">
      <c r="D4448" s="18"/>
    </row>
    <row r="4449" spans="4:4" x14ac:dyDescent="0.2">
      <c r="D4449" s="18"/>
    </row>
    <row r="4450" spans="4:4" x14ac:dyDescent="0.2">
      <c r="D4450" s="18"/>
    </row>
    <row r="4451" spans="4:4" x14ac:dyDescent="0.2">
      <c r="D4451" s="18"/>
    </row>
    <row r="4452" spans="4:4" x14ac:dyDescent="0.2">
      <c r="D4452" s="18"/>
    </row>
    <row r="4453" spans="4:4" x14ac:dyDescent="0.2">
      <c r="D4453" s="18"/>
    </row>
    <row r="4454" spans="4:4" x14ac:dyDescent="0.2">
      <c r="D4454" s="18"/>
    </row>
    <row r="4455" spans="4:4" x14ac:dyDescent="0.2">
      <c r="D4455" s="18"/>
    </row>
    <row r="4456" spans="4:4" x14ac:dyDescent="0.2">
      <c r="D4456" s="18"/>
    </row>
    <row r="4457" spans="4:4" x14ac:dyDescent="0.2">
      <c r="D4457" s="18"/>
    </row>
    <row r="4458" spans="4:4" x14ac:dyDescent="0.2">
      <c r="D4458" s="18"/>
    </row>
    <row r="4459" spans="4:4" x14ac:dyDescent="0.2">
      <c r="D4459" s="18"/>
    </row>
    <row r="4460" spans="4:4" x14ac:dyDescent="0.2">
      <c r="D4460" s="18"/>
    </row>
    <row r="4461" spans="4:4" x14ac:dyDescent="0.2">
      <c r="D4461" s="18"/>
    </row>
    <row r="4462" spans="4:4" x14ac:dyDescent="0.2">
      <c r="D4462" s="18"/>
    </row>
    <row r="4463" spans="4:4" x14ac:dyDescent="0.2">
      <c r="D4463" s="18"/>
    </row>
    <row r="4464" spans="4:4" x14ac:dyDescent="0.2">
      <c r="D4464" s="18"/>
    </row>
    <row r="4465" spans="4:4" x14ac:dyDescent="0.2">
      <c r="D4465" s="18"/>
    </row>
    <row r="4466" spans="4:4" x14ac:dyDescent="0.2">
      <c r="D4466" s="18"/>
    </row>
    <row r="4467" spans="4:4" x14ac:dyDescent="0.2">
      <c r="D4467" s="18"/>
    </row>
    <row r="4468" spans="4:4" x14ac:dyDescent="0.2">
      <c r="D4468" s="18"/>
    </row>
    <row r="4469" spans="4:4" x14ac:dyDescent="0.2">
      <c r="D4469" s="18"/>
    </row>
    <row r="4470" spans="4:4" x14ac:dyDescent="0.2">
      <c r="D4470" s="18"/>
    </row>
    <row r="4471" spans="4:4" x14ac:dyDescent="0.2">
      <c r="D4471" s="18"/>
    </row>
    <row r="4472" spans="4:4" x14ac:dyDescent="0.2">
      <c r="D4472" s="18"/>
    </row>
    <row r="4473" spans="4:4" x14ac:dyDescent="0.2">
      <c r="D4473" s="18"/>
    </row>
    <row r="4474" spans="4:4" x14ac:dyDescent="0.2">
      <c r="D4474" s="18"/>
    </row>
    <row r="4475" spans="4:4" x14ac:dyDescent="0.2">
      <c r="D4475" s="18"/>
    </row>
    <row r="4476" spans="4:4" x14ac:dyDescent="0.2">
      <c r="D4476" s="18"/>
    </row>
    <row r="4477" spans="4:4" x14ac:dyDescent="0.2">
      <c r="D4477" s="18"/>
    </row>
    <row r="4478" spans="4:4" x14ac:dyDescent="0.2">
      <c r="D4478" s="18"/>
    </row>
    <row r="4479" spans="4:4" x14ac:dyDescent="0.2">
      <c r="D4479" s="18"/>
    </row>
    <row r="4480" spans="4:4" x14ac:dyDescent="0.2">
      <c r="D4480" s="18"/>
    </row>
    <row r="4481" spans="4:4" x14ac:dyDescent="0.2">
      <c r="D4481" s="18"/>
    </row>
    <row r="4482" spans="4:4" x14ac:dyDescent="0.2">
      <c r="D4482" s="18"/>
    </row>
    <row r="4483" spans="4:4" x14ac:dyDescent="0.2">
      <c r="D4483" s="18"/>
    </row>
    <row r="4484" spans="4:4" x14ac:dyDescent="0.2">
      <c r="D4484" s="18"/>
    </row>
    <row r="4485" spans="4:4" x14ac:dyDescent="0.2">
      <c r="D4485" s="18"/>
    </row>
    <row r="4486" spans="4:4" x14ac:dyDescent="0.2">
      <c r="D4486" s="18"/>
    </row>
    <row r="4487" spans="4:4" x14ac:dyDescent="0.2">
      <c r="D4487" s="18"/>
    </row>
    <row r="4488" spans="4:4" x14ac:dyDescent="0.2">
      <c r="D4488" s="18"/>
    </row>
    <row r="4489" spans="4:4" x14ac:dyDescent="0.2">
      <c r="D4489" s="18"/>
    </row>
    <row r="4490" spans="4:4" x14ac:dyDescent="0.2">
      <c r="D4490" s="18"/>
    </row>
    <row r="4491" spans="4:4" x14ac:dyDescent="0.2">
      <c r="D4491" s="18"/>
    </row>
    <row r="4492" spans="4:4" x14ac:dyDescent="0.2">
      <c r="D4492" s="18"/>
    </row>
    <row r="4493" spans="4:4" x14ac:dyDescent="0.2">
      <c r="D4493" s="18"/>
    </row>
    <row r="4494" spans="4:4" x14ac:dyDescent="0.2">
      <c r="D4494" s="18"/>
    </row>
    <row r="4495" spans="4:4" x14ac:dyDescent="0.2">
      <c r="D4495" s="18"/>
    </row>
    <row r="4496" spans="4:4" x14ac:dyDescent="0.2">
      <c r="D4496" s="18"/>
    </row>
    <row r="4497" spans="4:4" x14ac:dyDescent="0.2">
      <c r="D4497" s="18"/>
    </row>
    <row r="4498" spans="4:4" x14ac:dyDescent="0.2">
      <c r="D4498" s="18"/>
    </row>
    <row r="4499" spans="4:4" x14ac:dyDescent="0.2">
      <c r="D4499" s="18"/>
    </row>
    <row r="4500" spans="4:4" x14ac:dyDescent="0.2">
      <c r="D4500" s="18"/>
    </row>
    <row r="4501" spans="4:4" x14ac:dyDescent="0.2">
      <c r="D4501" s="18"/>
    </row>
    <row r="4502" spans="4:4" x14ac:dyDescent="0.2">
      <c r="D4502" s="18"/>
    </row>
    <row r="4503" spans="4:4" x14ac:dyDescent="0.2">
      <c r="D4503" s="18"/>
    </row>
    <row r="4504" spans="4:4" x14ac:dyDescent="0.2">
      <c r="D4504" s="18"/>
    </row>
    <row r="4505" spans="4:4" x14ac:dyDescent="0.2">
      <c r="D4505" s="18"/>
    </row>
    <row r="4506" spans="4:4" x14ac:dyDescent="0.2">
      <c r="D4506" s="18"/>
    </row>
    <row r="4507" spans="4:4" x14ac:dyDescent="0.2">
      <c r="D4507" s="18"/>
    </row>
    <row r="4508" spans="4:4" x14ac:dyDescent="0.2">
      <c r="D4508" s="18"/>
    </row>
    <row r="4509" spans="4:4" x14ac:dyDescent="0.2">
      <c r="D4509" s="18"/>
    </row>
    <row r="4510" spans="4:4" x14ac:dyDescent="0.2">
      <c r="D4510" s="18"/>
    </row>
    <row r="4511" spans="4:4" x14ac:dyDescent="0.2">
      <c r="D4511" s="18"/>
    </row>
    <row r="4512" spans="4:4" x14ac:dyDescent="0.2">
      <c r="D4512" s="18"/>
    </row>
    <row r="4513" spans="4:4" x14ac:dyDescent="0.2">
      <c r="D4513" s="18"/>
    </row>
    <row r="4514" spans="4:4" x14ac:dyDescent="0.2">
      <c r="D4514" s="18"/>
    </row>
    <row r="4515" spans="4:4" x14ac:dyDescent="0.2">
      <c r="D4515" s="18"/>
    </row>
    <row r="4516" spans="4:4" x14ac:dyDescent="0.2">
      <c r="D4516" s="18"/>
    </row>
    <row r="4517" spans="4:4" x14ac:dyDescent="0.2">
      <c r="D4517" s="18"/>
    </row>
    <row r="4518" spans="4:4" x14ac:dyDescent="0.2">
      <c r="D4518" s="18"/>
    </row>
    <row r="4519" spans="4:4" x14ac:dyDescent="0.2">
      <c r="D4519" s="18"/>
    </row>
    <row r="4520" spans="4:4" x14ac:dyDescent="0.2">
      <c r="D4520" s="18"/>
    </row>
    <row r="4521" spans="4:4" x14ac:dyDescent="0.2">
      <c r="D4521" s="18"/>
    </row>
    <row r="4522" spans="4:4" x14ac:dyDescent="0.2">
      <c r="D4522" s="18"/>
    </row>
    <row r="4523" spans="4:4" x14ac:dyDescent="0.2">
      <c r="D4523" s="18"/>
    </row>
    <row r="4524" spans="4:4" x14ac:dyDescent="0.2">
      <c r="D4524" s="18"/>
    </row>
    <row r="4525" spans="4:4" x14ac:dyDescent="0.2">
      <c r="D4525" s="18"/>
    </row>
    <row r="4526" spans="4:4" x14ac:dyDescent="0.2">
      <c r="D4526" s="18"/>
    </row>
    <row r="4527" spans="4:4" x14ac:dyDescent="0.2">
      <c r="D4527" s="18"/>
    </row>
    <row r="4528" spans="4:4" x14ac:dyDescent="0.2">
      <c r="D4528" s="18"/>
    </row>
    <row r="4529" spans="4:4" x14ac:dyDescent="0.2">
      <c r="D4529" s="18"/>
    </row>
    <row r="4530" spans="4:4" x14ac:dyDescent="0.2">
      <c r="D4530" s="18"/>
    </row>
    <row r="4531" spans="4:4" x14ac:dyDescent="0.2">
      <c r="D4531" s="18"/>
    </row>
    <row r="4532" spans="4:4" x14ac:dyDescent="0.2">
      <c r="D4532" s="18"/>
    </row>
    <row r="4533" spans="4:4" x14ac:dyDescent="0.2">
      <c r="D4533" s="18"/>
    </row>
    <row r="4534" spans="4:4" x14ac:dyDescent="0.2">
      <c r="D4534" s="18"/>
    </row>
    <row r="4535" spans="4:4" x14ac:dyDescent="0.2">
      <c r="D4535" s="18"/>
    </row>
    <row r="4536" spans="4:4" x14ac:dyDescent="0.2">
      <c r="D4536" s="18"/>
    </row>
    <row r="4537" spans="4:4" x14ac:dyDescent="0.2">
      <c r="D4537" s="18"/>
    </row>
    <row r="4538" spans="4:4" x14ac:dyDescent="0.2">
      <c r="D4538" s="18"/>
    </row>
    <row r="4539" spans="4:4" x14ac:dyDescent="0.2">
      <c r="D4539" s="18"/>
    </row>
    <row r="4540" spans="4:4" x14ac:dyDescent="0.2">
      <c r="D4540" s="18"/>
    </row>
    <row r="4541" spans="4:4" x14ac:dyDescent="0.2">
      <c r="D4541" s="18"/>
    </row>
    <row r="4542" spans="4:4" x14ac:dyDescent="0.2">
      <c r="D4542" s="18"/>
    </row>
    <row r="4543" spans="4:4" x14ac:dyDescent="0.2">
      <c r="D4543" s="18"/>
    </row>
    <row r="4544" spans="4:4" x14ac:dyDescent="0.2">
      <c r="D4544" s="18"/>
    </row>
    <row r="4545" spans="4:4" x14ac:dyDescent="0.2">
      <c r="D4545" s="18"/>
    </row>
    <row r="4546" spans="4:4" x14ac:dyDescent="0.2">
      <c r="D4546" s="18"/>
    </row>
    <row r="4547" spans="4:4" x14ac:dyDescent="0.2">
      <c r="D4547" s="18"/>
    </row>
    <row r="4548" spans="4:4" x14ac:dyDescent="0.2">
      <c r="D4548" s="18"/>
    </row>
    <row r="4549" spans="4:4" x14ac:dyDescent="0.2">
      <c r="D4549" s="18"/>
    </row>
    <row r="4550" spans="4:4" x14ac:dyDescent="0.2">
      <c r="D4550" s="18"/>
    </row>
    <row r="4551" spans="4:4" x14ac:dyDescent="0.2">
      <c r="D4551" s="18"/>
    </row>
    <row r="4552" spans="4:4" x14ac:dyDescent="0.2">
      <c r="D4552" s="18"/>
    </row>
    <row r="4553" spans="4:4" x14ac:dyDescent="0.2">
      <c r="D4553" s="18"/>
    </row>
    <row r="4554" spans="4:4" x14ac:dyDescent="0.2">
      <c r="D4554" s="18"/>
    </row>
    <row r="4555" spans="4:4" x14ac:dyDescent="0.2">
      <c r="D4555" s="18"/>
    </row>
    <row r="4556" spans="4:4" x14ac:dyDescent="0.2">
      <c r="D4556" s="18"/>
    </row>
    <row r="4557" spans="4:4" x14ac:dyDescent="0.2">
      <c r="D4557" s="18"/>
    </row>
    <row r="4558" spans="4:4" x14ac:dyDescent="0.2">
      <c r="D4558" s="18"/>
    </row>
    <row r="4559" spans="4:4" x14ac:dyDescent="0.2">
      <c r="D4559" s="18"/>
    </row>
    <row r="4560" spans="4:4" x14ac:dyDescent="0.2">
      <c r="D4560" s="18"/>
    </row>
    <row r="4561" spans="4:4" x14ac:dyDescent="0.2">
      <c r="D4561" s="18"/>
    </row>
    <row r="4562" spans="4:4" x14ac:dyDescent="0.2">
      <c r="D4562" s="18"/>
    </row>
    <row r="4563" spans="4:4" x14ac:dyDescent="0.2">
      <c r="D4563" s="18"/>
    </row>
    <row r="4564" spans="4:4" x14ac:dyDescent="0.2">
      <c r="D4564" s="18"/>
    </row>
    <row r="4565" spans="4:4" x14ac:dyDescent="0.2">
      <c r="D4565" s="18"/>
    </row>
    <row r="4566" spans="4:4" x14ac:dyDescent="0.2">
      <c r="D4566" s="18"/>
    </row>
    <row r="4567" spans="4:4" x14ac:dyDescent="0.2">
      <c r="D4567" s="18"/>
    </row>
    <row r="4568" spans="4:4" x14ac:dyDescent="0.2">
      <c r="D4568" s="18"/>
    </row>
    <row r="4569" spans="4:4" x14ac:dyDescent="0.2">
      <c r="D4569" s="18"/>
    </row>
    <row r="4570" spans="4:4" x14ac:dyDescent="0.2">
      <c r="D4570" s="18"/>
    </row>
    <row r="4571" spans="4:4" x14ac:dyDescent="0.2">
      <c r="D4571" s="18"/>
    </row>
    <row r="4572" spans="4:4" x14ac:dyDescent="0.2">
      <c r="D4572" s="18"/>
    </row>
    <row r="4573" spans="4:4" x14ac:dyDescent="0.2">
      <c r="D4573" s="18"/>
    </row>
    <row r="4574" spans="4:4" x14ac:dyDescent="0.2">
      <c r="D4574" s="18"/>
    </row>
    <row r="4575" spans="4:4" x14ac:dyDescent="0.2">
      <c r="D4575" s="18"/>
    </row>
    <row r="4576" spans="4:4" x14ac:dyDescent="0.2">
      <c r="D4576" s="18"/>
    </row>
    <row r="4577" spans="4:4" x14ac:dyDescent="0.2">
      <c r="D4577" s="18"/>
    </row>
    <row r="4578" spans="4:4" x14ac:dyDescent="0.2">
      <c r="D4578" s="18"/>
    </row>
    <row r="4579" spans="4:4" x14ac:dyDescent="0.2">
      <c r="D4579" s="18"/>
    </row>
    <row r="4580" spans="4:4" x14ac:dyDescent="0.2">
      <c r="D4580" s="18"/>
    </row>
    <row r="4581" spans="4:4" x14ac:dyDescent="0.2">
      <c r="D4581" s="18"/>
    </row>
    <row r="4582" spans="4:4" x14ac:dyDescent="0.2">
      <c r="D4582" s="18"/>
    </row>
    <row r="4583" spans="4:4" x14ac:dyDescent="0.2">
      <c r="D4583" s="18"/>
    </row>
    <row r="4584" spans="4:4" x14ac:dyDescent="0.2">
      <c r="D4584" s="18"/>
    </row>
    <row r="4585" spans="4:4" x14ac:dyDescent="0.2">
      <c r="D4585" s="18"/>
    </row>
    <row r="4586" spans="4:4" x14ac:dyDescent="0.2">
      <c r="D4586" s="18"/>
    </row>
    <row r="4587" spans="4:4" x14ac:dyDescent="0.2">
      <c r="D4587" s="18"/>
    </row>
    <row r="4588" spans="4:4" x14ac:dyDescent="0.2">
      <c r="D4588" s="18"/>
    </row>
    <row r="4589" spans="4:4" x14ac:dyDescent="0.2">
      <c r="D4589" s="18"/>
    </row>
    <row r="4590" spans="4:4" x14ac:dyDescent="0.2">
      <c r="D4590" s="18"/>
    </row>
    <row r="4591" spans="4:4" x14ac:dyDescent="0.2">
      <c r="D4591" s="18"/>
    </row>
    <row r="4592" spans="4:4" x14ac:dyDescent="0.2">
      <c r="D4592" s="18"/>
    </row>
    <row r="4593" spans="4:4" x14ac:dyDescent="0.2">
      <c r="D4593" s="18"/>
    </row>
    <row r="4594" spans="4:4" x14ac:dyDescent="0.2">
      <c r="D4594" s="18"/>
    </row>
    <row r="4595" spans="4:4" x14ac:dyDescent="0.2">
      <c r="D4595" s="18"/>
    </row>
    <row r="4596" spans="4:4" x14ac:dyDescent="0.2">
      <c r="D4596" s="18"/>
    </row>
    <row r="4597" spans="4:4" x14ac:dyDescent="0.2">
      <c r="D4597" s="18"/>
    </row>
    <row r="4598" spans="4:4" x14ac:dyDescent="0.2">
      <c r="D4598" s="18"/>
    </row>
    <row r="4599" spans="4:4" x14ac:dyDescent="0.2">
      <c r="D4599" s="18"/>
    </row>
    <row r="4600" spans="4:4" x14ac:dyDescent="0.2">
      <c r="D4600" s="18"/>
    </row>
    <row r="4601" spans="4:4" x14ac:dyDescent="0.2">
      <c r="D4601" s="18"/>
    </row>
    <row r="4602" spans="4:4" x14ac:dyDescent="0.2">
      <c r="D4602" s="18"/>
    </row>
    <row r="4603" spans="4:4" x14ac:dyDescent="0.2">
      <c r="D4603" s="18"/>
    </row>
    <row r="4604" spans="4:4" x14ac:dyDescent="0.2">
      <c r="D4604" s="18"/>
    </row>
    <row r="4605" spans="4:4" x14ac:dyDescent="0.2">
      <c r="D4605" s="18"/>
    </row>
    <row r="4606" spans="4:4" x14ac:dyDescent="0.2">
      <c r="D4606" s="18"/>
    </row>
    <row r="4607" spans="4:4" x14ac:dyDescent="0.2">
      <c r="D4607" s="18"/>
    </row>
    <row r="4608" spans="4:4" x14ac:dyDescent="0.2">
      <c r="D4608" s="18"/>
    </row>
    <row r="4609" spans="4:4" x14ac:dyDescent="0.2">
      <c r="D4609" s="18"/>
    </row>
    <row r="4610" spans="4:4" x14ac:dyDescent="0.2">
      <c r="D4610" s="18"/>
    </row>
    <row r="4611" spans="4:4" x14ac:dyDescent="0.2">
      <c r="D4611" s="18"/>
    </row>
    <row r="4612" spans="4:4" x14ac:dyDescent="0.2">
      <c r="D4612" s="18"/>
    </row>
    <row r="4613" spans="4:4" x14ac:dyDescent="0.2">
      <c r="D4613" s="18"/>
    </row>
    <row r="4614" spans="4:4" x14ac:dyDescent="0.2">
      <c r="D4614" s="18"/>
    </row>
    <row r="4615" spans="4:4" x14ac:dyDescent="0.2">
      <c r="D4615" s="18"/>
    </row>
    <row r="4616" spans="4:4" x14ac:dyDescent="0.2">
      <c r="D4616" s="18"/>
    </row>
    <row r="4617" spans="4:4" x14ac:dyDescent="0.2">
      <c r="D4617" s="18"/>
    </row>
    <row r="4618" spans="4:4" x14ac:dyDescent="0.2">
      <c r="D4618" s="18"/>
    </row>
    <row r="4619" spans="4:4" x14ac:dyDescent="0.2">
      <c r="D4619" s="18"/>
    </row>
    <row r="4620" spans="4:4" x14ac:dyDescent="0.2">
      <c r="D4620" s="18"/>
    </row>
    <row r="4621" spans="4:4" x14ac:dyDescent="0.2">
      <c r="D4621" s="18"/>
    </row>
    <row r="4622" spans="4:4" x14ac:dyDescent="0.2">
      <c r="D4622" s="18"/>
    </row>
    <row r="4623" spans="4:4" x14ac:dyDescent="0.2">
      <c r="D4623" s="18"/>
    </row>
    <row r="4624" spans="4:4" x14ac:dyDescent="0.2">
      <c r="D4624" s="18"/>
    </row>
    <row r="4625" spans="4:4" x14ac:dyDescent="0.2">
      <c r="D4625" s="18"/>
    </row>
    <row r="4626" spans="4:4" x14ac:dyDescent="0.2">
      <c r="D4626" s="18"/>
    </row>
    <row r="4627" spans="4:4" x14ac:dyDescent="0.2">
      <c r="D4627" s="18"/>
    </row>
    <row r="4628" spans="4:4" x14ac:dyDescent="0.2">
      <c r="D4628" s="18"/>
    </row>
    <row r="4629" spans="4:4" x14ac:dyDescent="0.2">
      <c r="D4629" s="18"/>
    </row>
    <row r="4630" spans="4:4" x14ac:dyDescent="0.2">
      <c r="D4630" s="18"/>
    </row>
    <row r="4631" spans="4:4" x14ac:dyDescent="0.2">
      <c r="D4631" s="18"/>
    </row>
    <row r="4632" spans="4:4" x14ac:dyDescent="0.2">
      <c r="D4632" s="18"/>
    </row>
    <row r="4633" spans="4:4" x14ac:dyDescent="0.2">
      <c r="D4633" s="18"/>
    </row>
    <row r="4634" spans="4:4" x14ac:dyDescent="0.2">
      <c r="D4634" s="18"/>
    </row>
    <row r="4635" spans="4:4" x14ac:dyDescent="0.2">
      <c r="D4635" s="18"/>
    </row>
    <row r="4636" spans="4:4" x14ac:dyDescent="0.2">
      <c r="D4636" s="18"/>
    </row>
    <row r="4637" spans="4:4" x14ac:dyDescent="0.2">
      <c r="D4637" s="18"/>
    </row>
    <row r="4638" spans="4:4" x14ac:dyDescent="0.2">
      <c r="D4638" s="18"/>
    </row>
    <row r="4639" spans="4:4" x14ac:dyDescent="0.2">
      <c r="D4639" s="18"/>
    </row>
    <row r="4640" spans="4:4" x14ac:dyDescent="0.2">
      <c r="D4640" s="18"/>
    </row>
    <row r="4641" spans="4:4" x14ac:dyDescent="0.2">
      <c r="D4641" s="18"/>
    </row>
    <row r="4642" spans="4:4" x14ac:dyDescent="0.2">
      <c r="D4642" s="18"/>
    </row>
    <row r="4643" spans="4:4" x14ac:dyDescent="0.2">
      <c r="D4643" s="18"/>
    </row>
    <row r="4644" spans="4:4" x14ac:dyDescent="0.2">
      <c r="D4644" s="18"/>
    </row>
    <row r="4645" spans="4:4" x14ac:dyDescent="0.2">
      <c r="D4645" s="18"/>
    </row>
    <row r="4646" spans="4:4" x14ac:dyDescent="0.2">
      <c r="D4646" s="18"/>
    </row>
    <row r="4647" spans="4:4" x14ac:dyDescent="0.2">
      <c r="D4647" s="18"/>
    </row>
    <row r="4648" spans="4:4" x14ac:dyDescent="0.2">
      <c r="D4648" s="18"/>
    </row>
    <row r="4649" spans="4:4" x14ac:dyDescent="0.2">
      <c r="D4649" s="18"/>
    </row>
    <row r="4650" spans="4:4" x14ac:dyDescent="0.2">
      <c r="D4650" s="18"/>
    </row>
    <row r="4651" spans="4:4" x14ac:dyDescent="0.2">
      <c r="D4651" s="18"/>
    </row>
    <row r="4652" spans="4:4" x14ac:dyDescent="0.2">
      <c r="D4652" s="18"/>
    </row>
    <row r="4653" spans="4:4" x14ac:dyDescent="0.2">
      <c r="D4653" s="18"/>
    </row>
    <row r="4654" spans="4:4" x14ac:dyDescent="0.2">
      <c r="D4654" s="18"/>
    </row>
    <row r="4655" spans="4:4" x14ac:dyDescent="0.2">
      <c r="D4655" s="18"/>
    </row>
    <row r="4656" spans="4:4" x14ac:dyDescent="0.2">
      <c r="D4656" s="18"/>
    </row>
    <row r="4657" spans="4:4" x14ac:dyDescent="0.2">
      <c r="D4657" s="18"/>
    </row>
    <row r="4658" spans="4:4" x14ac:dyDescent="0.2">
      <c r="D4658" s="18"/>
    </row>
    <row r="4659" spans="4:4" x14ac:dyDescent="0.2">
      <c r="D4659" s="18"/>
    </row>
    <row r="4660" spans="4:4" x14ac:dyDescent="0.2">
      <c r="D4660" s="18"/>
    </row>
    <row r="4661" spans="4:4" x14ac:dyDescent="0.2">
      <c r="D4661" s="18"/>
    </row>
    <row r="4662" spans="4:4" x14ac:dyDescent="0.2">
      <c r="D4662" s="18"/>
    </row>
    <row r="4663" spans="4:4" x14ac:dyDescent="0.2">
      <c r="D4663" s="18"/>
    </row>
    <row r="4664" spans="4:4" x14ac:dyDescent="0.2">
      <c r="D4664" s="18"/>
    </row>
    <row r="4665" spans="4:4" x14ac:dyDescent="0.2">
      <c r="D4665" s="18"/>
    </row>
    <row r="4666" spans="4:4" x14ac:dyDescent="0.2">
      <c r="D4666" s="18"/>
    </row>
    <row r="4667" spans="4:4" x14ac:dyDescent="0.2">
      <c r="D4667" s="18"/>
    </row>
    <row r="4668" spans="4:4" x14ac:dyDescent="0.2">
      <c r="D4668" s="18"/>
    </row>
    <row r="4669" spans="4:4" x14ac:dyDescent="0.2">
      <c r="D4669" s="18"/>
    </row>
    <row r="4670" spans="4:4" x14ac:dyDescent="0.2">
      <c r="D4670" s="18"/>
    </row>
    <row r="4671" spans="4:4" x14ac:dyDescent="0.2">
      <c r="D4671" s="18"/>
    </row>
    <row r="4672" spans="4:4" x14ac:dyDescent="0.2">
      <c r="D4672" s="18"/>
    </row>
    <row r="4673" spans="4:4" x14ac:dyDescent="0.2">
      <c r="D4673" s="18"/>
    </row>
    <row r="4674" spans="4:4" x14ac:dyDescent="0.2">
      <c r="D4674" s="18"/>
    </row>
    <row r="4675" spans="4:4" x14ac:dyDescent="0.2">
      <c r="D4675" s="18"/>
    </row>
    <row r="4676" spans="4:4" x14ac:dyDescent="0.2">
      <c r="D4676" s="18"/>
    </row>
    <row r="4677" spans="4:4" x14ac:dyDescent="0.2">
      <c r="D4677" s="18"/>
    </row>
    <row r="4678" spans="4:4" x14ac:dyDescent="0.2">
      <c r="D4678" s="18"/>
    </row>
    <row r="4679" spans="4:4" x14ac:dyDescent="0.2">
      <c r="D4679" s="18"/>
    </row>
    <row r="4680" spans="4:4" x14ac:dyDescent="0.2">
      <c r="D4680" s="18"/>
    </row>
    <row r="4681" spans="4:4" x14ac:dyDescent="0.2">
      <c r="D4681" s="18"/>
    </row>
    <row r="4682" spans="4:4" x14ac:dyDescent="0.2">
      <c r="D4682" s="18"/>
    </row>
    <row r="4683" spans="4:4" x14ac:dyDescent="0.2">
      <c r="D4683" s="18"/>
    </row>
    <row r="4684" spans="4:4" x14ac:dyDescent="0.2">
      <c r="D4684" s="18"/>
    </row>
    <row r="4685" spans="4:4" x14ac:dyDescent="0.2">
      <c r="D4685" s="18"/>
    </row>
    <row r="4686" spans="4:4" x14ac:dyDescent="0.2">
      <c r="D4686" s="18"/>
    </row>
    <row r="4687" spans="4:4" x14ac:dyDescent="0.2">
      <c r="D4687" s="18"/>
    </row>
    <row r="4688" spans="4:4" x14ac:dyDescent="0.2">
      <c r="D4688" s="18"/>
    </row>
    <row r="4689" spans="4:4" x14ac:dyDescent="0.2">
      <c r="D4689" s="18"/>
    </row>
    <row r="4690" spans="4:4" x14ac:dyDescent="0.2">
      <c r="D4690" s="18"/>
    </row>
    <row r="4691" spans="4:4" x14ac:dyDescent="0.2">
      <c r="D4691" s="18"/>
    </row>
    <row r="4692" spans="4:4" x14ac:dyDescent="0.2">
      <c r="D4692" s="18"/>
    </row>
    <row r="4693" spans="4:4" x14ac:dyDescent="0.2">
      <c r="D4693" s="18"/>
    </row>
    <row r="4694" spans="4:4" x14ac:dyDescent="0.2">
      <c r="D4694" s="18"/>
    </row>
    <row r="4695" spans="4:4" x14ac:dyDescent="0.2">
      <c r="D4695" s="18"/>
    </row>
    <row r="4696" spans="4:4" x14ac:dyDescent="0.2">
      <c r="D4696" s="18"/>
    </row>
    <row r="4697" spans="4:4" x14ac:dyDescent="0.2">
      <c r="D4697" s="18"/>
    </row>
    <row r="4698" spans="4:4" x14ac:dyDescent="0.2">
      <c r="D4698" s="18"/>
    </row>
    <row r="4699" spans="4:4" x14ac:dyDescent="0.2">
      <c r="D4699" s="18"/>
    </row>
    <row r="4700" spans="4:4" x14ac:dyDescent="0.2">
      <c r="D4700" s="18"/>
    </row>
    <row r="4701" spans="4:4" x14ac:dyDescent="0.2">
      <c r="D4701" s="18"/>
    </row>
    <row r="4702" spans="4:4" x14ac:dyDescent="0.2">
      <c r="D4702" s="18"/>
    </row>
    <row r="4703" spans="4:4" x14ac:dyDescent="0.2">
      <c r="D4703" s="18"/>
    </row>
    <row r="4704" spans="4:4" x14ac:dyDescent="0.2">
      <c r="D4704" s="18"/>
    </row>
    <row r="4705" spans="4:4" x14ac:dyDescent="0.2">
      <c r="D4705" s="18"/>
    </row>
    <row r="4706" spans="4:4" x14ac:dyDescent="0.2">
      <c r="D4706" s="18"/>
    </row>
    <row r="4707" spans="4:4" x14ac:dyDescent="0.2">
      <c r="D4707" s="18"/>
    </row>
    <row r="4708" spans="4:4" x14ac:dyDescent="0.2">
      <c r="D4708" s="18"/>
    </row>
    <row r="4709" spans="4:4" x14ac:dyDescent="0.2">
      <c r="D4709" s="18"/>
    </row>
    <row r="4710" spans="4:4" x14ac:dyDescent="0.2">
      <c r="D4710" s="18"/>
    </row>
    <row r="4711" spans="4:4" x14ac:dyDescent="0.2">
      <c r="D4711" s="18"/>
    </row>
    <row r="4712" spans="4:4" x14ac:dyDescent="0.2">
      <c r="D4712" s="18"/>
    </row>
    <row r="4713" spans="4:4" x14ac:dyDescent="0.2">
      <c r="D4713" s="18"/>
    </row>
    <row r="4714" spans="4:4" x14ac:dyDescent="0.2">
      <c r="D4714" s="18"/>
    </row>
    <row r="4715" spans="4:4" x14ac:dyDescent="0.2">
      <c r="D4715" s="18"/>
    </row>
    <row r="4716" spans="4:4" x14ac:dyDescent="0.2">
      <c r="D4716" s="18"/>
    </row>
    <row r="4717" spans="4:4" x14ac:dyDescent="0.2">
      <c r="D4717" s="18"/>
    </row>
    <row r="4718" spans="4:4" x14ac:dyDescent="0.2">
      <c r="D4718" s="18"/>
    </row>
    <row r="4719" spans="4:4" x14ac:dyDescent="0.2">
      <c r="D4719" s="18"/>
    </row>
    <row r="4720" spans="4:4" x14ac:dyDescent="0.2">
      <c r="D4720" s="18"/>
    </row>
    <row r="4721" spans="4:4" x14ac:dyDescent="0.2">
      <c r="D4721" s="18"/>
    </row>
    <row r="4722" spans="4:4" x14ac:dyDescent="0.2">
      <c r="D4722" s="18"/>
    </row>
    <row r="4723" spans="4:4" x14ac:dyDescent="0.2">
      <c r="D4723" s="18"/>
    </row>
    <row r="4724" spans="4:4" x14ac:dyDescent="0.2">
      <c r="D4724" s="18"/>
    </row>
    <row r="4725" spans="4:4" x14ac:dyDescent="0.2">
      <c r="D4725" s="18"/>
    </row>
    <row r="4726" spans="4:4" x14ac:dyDescent="0.2">
      <c r="D4726" s="18"/>
    </row>
    <row r="4727" spans="4:4" x14ac:dyDescent="0.2">
      <c r="D4727" s="18"/>
    </row>
    <row r="4728" spans="4:4" x14ac:dyDescent="0.2">
      <c r="D4728" s="18"/>
    </row>
    <row r="4729" spans="4:4" x14ac:dyDescent="0.2">
      <c r="D4729" s="18"/>
    </row>
    <row r="4730" spans="4:4" x14ac:dyDescent="0.2">
      <c r="D4730" s="18"/>
    </row>
    <row r="4731" spans="4:4" x14ac:dyDescent="0.2">
      <c r="D4731" s="18"/>
    </row>
    <row r="4732" spans="4:4" x14ac:dyDescent="0.2">
      <c r="D4732" s="18"/>
    </row>
    <row r="4733" spans="4:4" x14ac:dyDescent="0.2">
      <c r="D4733" s="18"/>
    </row>
    <row r="4734" spans="4:4" x14ac:dyDescent="0.2">
      <c r="D4734" s="18"/>
    </row>
    <row r="4735" spans="4:4" x14ac:dyDescent="0.2">
      <c r="D4735" s="18"/>
    </row>
    <row r="4736" spans="4:4" x14ac:dyDescent="0.2">
      <c r="D4736" s="18"/>
    </row>
    <row r="4737" spans="4:4" x14ac:dyDescent="0.2">
      <c r="D4737" s="18"/>
    </row>
    <row r="4738" spans="4:4" x14ac:dyDescent="0.2">
      <c r="D4738" s="18"/>
    </row>
    <row r="4739" spans="4:4" x14ac:dyDescent="0.2">
      <c r="D4739" s="18"/>
    </row>
    <row r="4740" spans="4:4" x14ac:dyDescent="0.2">
      <c r="D4740" s="18"/>
    </row>
    <row r="4741" spans="4:4" x14ac:dyDescent="0.2">
      <c r="D4741" s="18"/>
    </row>
    <row r="4742" spans="4:4" x14ac:dyDescent="0.2">
      <c r="D4742" s="18"/>
    </row>
    <row r="4743" spans="4:4" x14ac:dyDescent="0.2">
      <c r="D4743" s="18"/>
    </row>
    <row r="4744" spans="4:4" x14ac:dyDescent="0.2">
      <c r="D4744" s="18"/>
    </row>
    <row r="4745" spans="4:4" x14ac:dyDescent="0.2">
      <c r="D4745" s="18"/>
    </row>
    <row r="4746" spans="4:4" x14ac:dyDescent="0.2">
      <c r="D4746" s="18"/>
    </row>
    <row r="4747" spans="4:4" x14ac:dyDescent="0.2">
      <c r="D4747" s="18"/>
    </row>
    <row r="4748" spans="4:4" x14ac:dyDescent="0.2">
      <c r="D4748" s="18"/>
    </row>
    <row r="4749" spans="4:4" x14ac:dyDescent="0.2">
      <c r="D4749" s="18"/>
    </row>
    <row r="4750" spans="4:4" x14ac:dyDescent="0.2">
      <c r="D4750" s="18"/>
    </row>
    <row r="4751" spans="4:4" x14ac:dyDescent="0.2">
      <c r="D4751" s="18"/>
    </row>
    <row r="4752" spans="4:4" x14ac:dyDescent="0.2">
      <c r="D4752" s="18"/>
    </row>
    <row r="4753" spans="4:4" x14ac:dyDescent="0.2">
      <c r="D4753" s="18"/>
    </row>
    <row r="4754" spans="4:4" x14ac:dyDescent="0.2">
      <c r="D4754" s="18"/>
    </row>
    <row r="4755" spans="4:4" x14ac:dyDescent="0.2">
      <c r="D4755" s="18"/>
    </row>
    <row r="4756" spans="4:4" x14ac:dyDescent="0.2">
      <c r="D4756" s="18"/>
    </row>
    <row r="4757" spans="4:4" x14ac:dyDescent="0.2">
      <c r="D4757" s="18"/>
    </row>
    <row r="4758" spans="4:4" x14ac:dyDescent="0.2">
      <c r="D4758" s="18"/>
    </row>
    <row r="4759" spans="4:4" x14ac:dyDescent="0.2">
      <c r="D4759" s="18"/>
    </row>
    <row r="4760" spans="4:4" x14ac:dyDescent="0.2">
      <c r="D4760" s="18"/>
    </row>
    <row r="4761" spans="4:4" x14ac:dyDescent="0.2">
      <c r="D4761" s="18"/>
    </row>
    <row r="4762" spans="4:4" x14ac:dyDescent="0.2">
      <c r="D4762" s="18"/>
    </row>
    <row r="4763" spans="4:4" x14ac:dyDescent="0.2">
      <c r="D4763" s="18"/>
    </row>
    <row r="4764" spans="4:4" x14ac:dyDescent="0.2">
      <c r="D4764" s="18"/>
    </row>
    <row r="4765" spans="4:4" x14ac:dyDescent="0.2">
      <c r="D4765" s="18"/>
    </row>
    <row r="4766" spans="4:4" x14ac:dyDescent="0.2">
      <c r="D4766" s="18"/>
    </row>
    <row r="4767" spans="4:4" x14ac:dyDescent="0.2">
      <c r="D4767" s="18"/>
    </row>
    <row r="4768" spans="4:4" x14ac:dyDescent="0.2">
      <c r="D4768" s="18"/>
    </row>
    <row r="4769" spans="4:4" x14ac:dyDescent="0.2">
      <c r="D4769" s="18"/>
    </row>
    <row r="4770" spans="4:4" x14ac:dyDescent="0.2">
      <c r="D4770" s="18"/>
    </row>
    <row r="4771" spans="4:4" x14ac:dyDescent="0.2">
      <c r="D4771" s="18"/>
    </row>
    <row r="4772" spans="4:4" x14ac:dyDescent="0.2">
      <c r="D4772" s="18"/>
    </row>
    <row r="4773" spans="4:4" x14ac:dyDescent="0.2">
      <c r="D4773" s="18"/>
    </row>
    <row r="4774" spans="4:4" x14ac:dyDescent="0.2">
      <c r="D4774" s="18"/>
    </row>
    <row r="4775" spans="4:4" x14ac:dyDescent="0.2">
      <c r="D4775" s="18"/>
    </row>
    <row r="4776" spans="4:4" x14ac:dyDescent="0.2">
      <c r="D4776" s="18"/>
    </row>
    <row r="4777" spans="4:4" x14ac:dyDescent="0.2">
      <c r="D4777" s="18"/>
    </row>
    <row r="4778" spans="4:4" x14ac:dyDescent="0.2">
      <c r="D4778" s="18"/>
    </row>
    <row r="4779" spans="4:4" x14ac:dyDescent="0.2">
      <c r="D4779" s="18"/>
    </row>
    <row r="4780" spans="4:4" x14ac:dyDescent="0.2">
      <c r="D4780" s="18"/>
    </row>
    <row r="4781" spans="4:4" x14ac:dyDescent="0.2">
      <c r="D4781" s="18"/>
    </row>
    <row r="4782" spans="4:4" x14ac:dyDescent="0.2">
      <c r="D4782" s="18"/>
    </row>
    <row r="4783" spans="4:4" x14ac:dyDescent="0.2">
      <c r="D4783" s="18"/>
    </row>
    <row r="4784" spans="4:4" x14ac:dyDescent="0.2">
      <c r="D4784" s="18"/>
    </row>
    <row r="4785" spans="4:4" x14ac:dyDescent="0.2">
      <c r="D4785" s="18"/>
    </row>
    <row r="4786" spans="4:4" x14ac:dyDescent="0.2">
      <c r="D4786" s="18"/>
    </row>
    <row r="4787" spans="4:4" x14ac:dyDescent="0.2">
      <c r="D4787" s="18"/>
    </row>
    <row r="4788" spans="4:4" x14ac:dyDescent="0.2">
      <c r="D4788" s="18"/>
    </row>
    <row r="4789" spans="4:4" x14ac:dyDescent="0.2">
      <c r="D4789" s="18"/>
    </row>
    <row r="4790" spans="4:4" x14ac:dyDescent="0.2">
      <c r="D4790" s="18"/>
    </row>
    <row r="4791" spans="4:4" x14ac:dyDescent="0.2">
      <c r="D4791" s="18"/>
    </row>
    <row r="4792" spans="4:4" x14ac:dyDescent="0.2">
      <c r="D4792" s="18"/>
    </row>
    <row r="4793" spans="4:4" x14ac:dyDescent="0.2">
      <c r="D4793" s="18"/>
    </row>
    <row r="4794" spans="4:4" x14ac:dyDescent="0.2">
      <c r="D4794" s="18"/>
    </row>
    <row r="4795" spans="4:4" x14ac:dyDescent="0.2">
      <c r="D4795" s="18"/>
    </row>
    <row r="4796" spans="4:4" x14ac:dyDescent="0.2">
      <c r="D4796" s="18"/>
    </row>
    <row r="4797" spans="4:4" x14ac:dyDescent="0.2">
      <c r="D4797" s="18"/>
    </row>
    <row r="4798" spans="4:4" x14ac:dyDescent="0.2">
      <c r="D4798" s="18"/>
    </row>
    <row r="4799" spans="4:4" x14ac:dyDescent="0.2">
      <c r="D4799" s="18"/>
    </row>
    <row r="4800" spans="4:4" x14ac:dyDescent="0.2">
      <c r="D4800" s="18"/>
    </row>
    <row r="4801" spans="4:4" x14ac:dyDescent="0.2">
      <c r="D4801" s="18"/>
    </row>
    <row r="4802" spans="4:4" x14ac:dyDescent="0.2">
      <c r="D4802" s="18"/>
    </row>
    <row r="4803" spans="4:4" x14ac:dyDescent="0.2">
      <c r="D4803" s="18"/>
    </row>
    <row r="4804" spans="4:4" x14ac:dyDescent="0.2">
      <c r="D4804" s="18"/>
    </row>
    <row r="4805" spans="4:4" x14ac:dyDescent="0.2">
      <c r="D4805" s="18"/>
    </row>
    <row r="4806" spans="4:4" x14ac:dyDescent="0.2">
      <c r="D4806" s="18"/>
    </row>
    <row r="4807" spans="4:4" x14ac:dyDescent="0.2">
      <c r="D4807" s="18"/>
    </row>
    <row r="4808" spans="4:4" x14ac:dyDescent="0.2">
      <c r="D4808" s="18"/>
    </row>
    <row r="4809" spans="4:4" x14ac:dyDescent="0.2">
      <c r="D4809" s="18"/>
    </row>
    <row r="4810" spans="4:4" x14ac:dyDescent="0.2">
      <c r="D4810" s="18"/>
    </row>
    <row r="4811" spans="4:4" x14ac:dyDescent="0.2">
      <c r="D4811" s="18"/>
    </row>
    <row r="4812" spans="4:4" x14ac:dyDescent="0.2">
      <c r="D4812" s="18"/>
    </row>
    <row r="4813" spans="4:4" x14ac:dyDescent="0.2">
      <c r="D4813" s="18"/>
    </row>
    <row r="4814" spans="4:4" x14ac:dyDescent="0.2">
      <c r="D4814" s="18"/>
    </row>
    <row r="4815" spans="4:4" x14ac:dyDescent="0.2">
      <c r="D4815" s="18"/>
    </row>
    <row r="4816" spans="4:4" x14ac:dyDescent="0.2">
      <c r="D4816" s="18"/>
    </row>
    <row r="4817" spans="4:4" x14ac:dyDescent="0.2">
      <c r="D4817" s="18"/>
    </row>
    <row r="4818" spans="4:4" x14ac:dyDescent="0.2">
      <c r="D4818" s="18"/>
    </row>
    <row r="4819" spans="4:4" x14ac:dyDescent="0.2">
      <c r="D4819" s="18"/>
    </row>
    <row r="4820" spans="4:4" x14ac:dyDescent="0.2">
      <c r="D4820" s="18"/>
    </row>
    <row r="4821" spans="4:4" x14ac:dyDescent="0.2">
      <c r="D4821" s="18"/>
    </row>
    <row r="4822" spans="4:4" x14ac:dyDescent="0.2">
      <c r="D4822" s="18"/>
    </row>
    <row r="4823" spans="4:4" x14ac:dyDescent="0.2">
      <c r="D4823" s="18"/>
    </row>
    <row r="4824" spans="4:4" x14ac:dyDescent="0.2">
      <c r="D4824" s="18"/>
    </row>
    <row r="4825" spans="4:4" x14ac:dyDescent="0.2">
      <c r="D4825" s="18"/>
    </row>
    <row r="4826" spans="4:4" x14ac:dyDescent="0.2">
      <c r="D4826" s="18"/>
    </row>
    <row r="4827" spans="4:4" x14ac:dyDescent="0.2">
      <c r="D4827" s="18"/>
    </row>
    <row r="4828" spans="4:4" x14ac:dyDescent="0.2">
      <c r="D4828" s="18"/>
    </row>
    <row r="4829" spans="4:4" x14ac:dyDescent="0.2">
      <c r="D4829" s="18"/>
    </row>
    <row r="4830" spans="4:4" x14ac:dyDescent="0.2">
      <c r="D4830" s="18"/>
    </row>
    <row r="4831" spans="4:4" x14ac:dyDescent="0.2">
      <c r="D4831" s="18"/>
    </row>
    <row r="4832" spans="4:4" x14ac:dyDescent="0.2">
      <c r="D4832" s="18"/>
    </row>
    <row r="4833" spans="4:4" x14ac:dyDescent="0.2">
      <c r="D4833" s="18"/>
    </row>
    <row r="4834" spans="4:4" x14ac:dyDescent="0.2">
      <c r="D4834" s="18"/>
    </row>
    <row r="4835" spans="4:4" x14ac:dyDescent="0.2">
      <c r="D4835" s="18"/>
    </row>
    <row r="4836" spans="4:4" x14ac:dyDescent="0.2">
      <c r="D4836" s="18"/>
    </row>
    <row r="4837" spans="4:4" x14ac:dyDescent="0.2">
      <c r="D4837" s="18"/>
    </row>
    <row r="4838" spans="4:4" x14ac:dyDescent="0.2">
      <c r="D4838" s="18"/>
    </row>
    <row r="4839" spans="4:4" x14ac:dyDescent="0.2">
      <c r="D4839" s="18"/>
    </row>
    <row r="4840" spans="4:4" x14ac:dyDescent="0.2">
      <c r="D4840" s="18"/>
    </row>
    <row r="4841" spans="4:4" x14ac:dyDescent="0.2">
      <c r="D4841" s="18"/>
    </row>
    <row r="4842" spans="4:4" x14ac:dyDescent="0.2">
      <c r="D4842" s="18"/>
    </row>
    <row r="4843" spans="4:4" x14ac:dyDescent="0.2">
      <c r="D4843" s="18"/>
    </row>
    <row r="4844" spans="4:4" x14ac:dyDescent="0.2">
      <c r="D4844" s="18"/>
    </row>
    <row r="4845" spans="4:4" x14ac:dyDescent="0.2">
      <c r="D4845" s="18"/>
    </row>
    <row r="4846" spans="4:4" x14ac:dyDescent="0.2">
      <c r="D4846" s="18"/>
    </row>
    <row r="4847" spans="4:4" x14ac:dyDescent="0.2">
      <c r="D4847" s="18"/>
    </row>
    <row r="4848" spans="4:4" x14ac:dyDescent="0.2">
      <c r="D4848" s="18"/>
    </row>
    <row r="4849" spans="4:4" x14ac:dyDescent="0.2">
      <c r="D4849" s="18"/>
    </row>
    <row r="4850" spans="4:4" x14ac:dyDescent="0.2">
      <c r="D4850" s="18"/>
    </row>
    <row r="4851" spans="4:4" x14ac:dyDescent="0.2">
      <c r="D4851" s="18"/>
    </row>
    <row r="4852" spans="4:4" x14ac:dyDescent="0.2">
      <c r="D4852" s="18"/>
    </row>
    <row r="4853" spans="4:4" x14ac:dyDescent="0.2">
      <c r="D4853" s="18"/>
    </row>
    <row r="4854" spans="4:4" x14ac:dyDescent="0.2">
      <c r="D4854" s="18"/>
    </row>
    <row r="4855" spans="4:4" x14ac:dyDescent="0.2">
      <c r="D4855" s="18"/>
    </row>
    <row r="4856" spans="4:4" x14ac:dyDescent="0.2">
      <c r="D4856" s="18"/>
    </row>
    <row r="4857" spans="4:4" x14ac:dyDescent="0.2">
      <c r="D4857" s="18"/>
    </row>
    <row r="4858" spans="4:4" x14ac:dyDescent="0.2">
      <c r="D4858" s="18"/>
    </row>
    <row r="4859" spans="4:4" x14ac:dyDescent="0.2">
      <c r="D4859" s="18"/>
    </row>
    <row r="4860" spans="4:4" x14ac:dyDescent="0.2">
      <c r="D4860" s="18"/>
    </row>
    <row r="4861" spans="4:4" x14ac:dyDescent="0.2">
      <c r="D4861" s="18"/>
    </row>
    <row r="4862" spans="4:4" x14ac:dyDescent="0.2">
      <c r="D4862" s="18"/>
    </row>
    <row r="4863" spans="4:4" x14ac:dyDescent="0.2">
      <c r="D4863" s="18"/>
    </row>
    <row r="4864" spans="4:4" x14ac:dyDescent="0.2">
      <c r="D4864" s="18"/>
    </row>
    <row r="4865" spans="4:4" x14ac:dyDescent="0.2">
      <c r="D4865" s="18"/>
    </row>
    <row r="4866" spans="4:4" x14ac:dyDescent="0.2">
      <c r="D4866" s="18"/>
    </row>
    <row r="4867" spans="4:4" x14ac:dyDescent="0.2">
      <c r="D4867" s="18"/>
    </row>
    <row r="4868" spans="4:4" x14ac:dyDescent="0.2">
      <c r="D4868" s="18"/>
    </row>
    <row r="4869" spans="4:4" x14ac:dyDescent="0.2">
      <c r="D4869" s="18"/>
    </row>
    <row r="4870" spans="4:4" x14ac:dyDescent="0.2">
      <c r="D4870" s="18"/>
    </row>
    <row r="4871" spans="4:4" x14ac:dyDescent="0.2">
      <c r="D4871" s="18"/>
    </row>
    <row r="4872" spans="4:4" x14ac:dyDescent="0.2">
      <c r="D4872" s="18"/>
    </row>
    <row r="4873" spans="4:4" x14ac:dyDescent="0.2">
      <c r="D4873" s="18"/>
    </row>
    <row r="4874" spans="4:4" x14ac:dyDescent="0.2">
      <c r="D4874" s="18"/>
    </row>
    <row r="4875" spans="4:4" x14ac:dyDescent="0.2">
      <c r="D4875" s="18"/>
    </row>
    <row r="4876" spans="4:4" x14ac:dyDescent="0.2">
      <c r="D4876" s="18"/>
    </row>
    <row r="4877" spans="4:4" x14ac:dyDescent="0.2">
      <c r="D4877" s="18"/>
    </row>
    <row r="4878" spans="4:4" x14ac:dyDescent="0.2">
      <c r="D4878" s="18"/>
    </row>
    <row r="4879" spans="4:4" x14ac:dyDescent="0.2">
      <c r="D4879" s="18"/>
    </row>
    <row r="4880" spans="4:4" x14ac:dyDescent="0.2">
      <c r="D4880" s="18"/>
    </row>
    <row r="4881" spans="4:4" x14ac:dyDescent="0.2">
      <c r="D4881" s="18"/>
    </row>
    <row r="4882" spans="4:4" x14ac:dyDescent="0.2">
      <c r="D4882" s="18"/>
    </row>
    <row r="4883" spans="4:4" x14ac:dyDescent="0.2">
      <c r="D4883" s="18"/>
    </row>
    <row r="4884" spans="4:4" x14ac:dyDescent="0.2">
      <c r="D4884" s="18"/>
    </row>
    <row r="4885" spans="4:4" x14ac:dyDescent="0.2">
      <c r="D4885" s="18"/>
    </row>
    <row r="4886" spans="4:4" x14ac:dyDescent="0.2">
      <c r="D4886" s="18"/>
    </row>
    <row r="4887" spans="4:4" x14ac:dyDescent="0.2">
      <c r="D4887" s="18"/>
    </row>
    <row r="4888" spans="4:4" x14ac:dyDescent="0.2">
      <c r="D4888" s="18"/>
    </row>
    <row r="4889" spans="4:4" x14ac:dyDescent="0.2">
      <c r="D4889" s="18"/>
    </row>
    <row r="4890" spans="4:4" x14ac:dyDescent="0.2">
      <c r="D4890" s="18"/>
    </row>
    <row r="4891" spans="4:4" x14ac:dyDescent="0.2">
      <c r="D4891" s="18"/>
    </row>
    <row r="4892" spans="4:4" x14ac:dyDescent="0.2">
      <c r="D4892" s="18"/>
    </row>
    <row r="4893" spans="4:4" x14ac:dyDescent="0.2">
      <c r="D4893" s="18"/>
    </row>
    <row r="4894" spans="4:4" x14ac:dyDescent="0.2">
      <c r="D4894" s="18"/>
    </row>
    <row r="4895" spans="4:4" x14ac:dyDescent="0.2">
      <c r="D4895" s="18"/>
    </row>
    <row r="4896" spans="4:4" x14ac:dyDescent="0.2">
      <c r="D4896" s="18"/>
    </row>
    <row r="4897" spans="4:4" x14ac:dyDescent="0.2">
      <c r="D4897" s="18"/>
    </row>
    <row r="4898" spans="4:4" x14ac:dyDescent="0.2">
      <c r="D4898" s="18"/>
    </row>
    <row r="4899" spans="4:4" x14ac:dyDescent="0.2">
      <c r="D4899" s="18"/>
    </row>
    <row r="4900" spans="4:4" x14ac:dyDescent="0.2">
      <c r="D4900" s="18"/>
    </row>
    <row r="4901" spans="4:4" x14ac:dyDescent="0.2">
      <c r="D4901" s="18"/>
    </row>
    <row r="4902" spans="4:4" x14ac:dyDescent="0.2">
      <c r="D4902" s="18"/>
    </row>
    <row r="4903" spans="4:4" x14ac:dyDescent="0.2">
      <c r="D4903" s="18"/>
    </row>
    <row r="4904" spans="4:4" x14ac:dyDescent="0.2">
      <c r="D4904" s="18"/>
    </row>
    <row r="4905" spans="4:4" x14ac:dyDescent="0.2">
      <c r="D4905" s="18"/>
    </row>
    <row r="4906" spans="4:4" x14ac:dyDescent="0.2">
      <c r="D4906" s="18"/>
    </row>
    <row r="4907" spans="4:4" x14ac:dyDescent="0.2">
      <c r="D4907" s="18"/>
    </row>
    <row r="4908" spans="4:4" x14ac:dyDescent="0.2">
      <c r="D4908" s="18"/>
    </row>
    <row r="4909" spans="4:4" x14ac:dyDescent="0.2">
      <c r="D4909" s="18"/>
    </row>
    <row r="4910" spans="4:4" x14ac:dyDescent="0.2">
      <c r="D4910" s="18"/>
    </row>
    <row r="4911" spans="4:4" x14ac:dyDescent="0.2">
      <c r="D4911" s="18"/>
    </row>
    <row r="4912" spans="4:4" x14ac:dyDescent="0.2">
      <c r="D4912" s="18"/>
    </row>
    <row r="4913" spans="4:4" x14ac:dyDescent="0.2">
      <c r="D4913" s="18"/>
    </row>
    <row r="4914" spans="4:4" x14ac:dyDescent="0.2">
      <c r="D4914" s="18"/>
    </row>
    <row r="4915" spans="4:4" x14ac:dyDescent="0.2">
      <c r="D4915" s="18"/>
    </row>
    <row r="4916" spans="4:4" x14ac:dyDescent="0.2">
      <c r="D4916" s="18"/>
    </row>
    <row r="4917" spans="4:4" x14ac:dyDescent="0.2">
      <c r="D4917" s="18"/>
    </row>
    <row r="4918" spans="4:4" x14ac:dyDescent="0.2">
      <c r="D4918" s="18"/>
    </row>
    <row r="4919" spans="4:4" x14ac:dyDescent="0.2">
      <c r="D4919" s="18"/>
    </row>
    <row r="4920" spans="4:4" x14ac:dyDescent="0.2">
      <c r="D4920" s="18"/>
    </row>
    <row r="4921" spans="4:4" x14ac:dyDescent="0.2">
      <c r="D4921" s="18"/>
    </row>
    <row r="4922" spans="4:4" x14ac:dyDescent="0.2">
      <c r="D4922" s="18"/>
    </row>
    <row r="4923" spans="4:4" x14ac:dyDescent="0.2">
      <c r="D4923" s="18"/>
    </row>
    <row r="4924" spans="4:4" x14ac:dyDescent="0.2">
      <c r="D4924" s="18"/>
    </row>
    <row r="4925" spans="4:4" x14ac:dyDescent="0.2">
      <c r="D4925" s="18"/>
    </row>
    <row r="4926" spans="4:4" x14ac:dyDescent="0.2">
      <c r="D4926" s="18"/>
    </row>
    <row r="4927" spans="4:4" x14ac:dyDescent="0.2">
      <c r="D4927" s="18"/>
    </row>
    <row r="4928" spans="4:4" x14ac:dyDescent="0.2">
      <c r="D4928" s="18"/>
    </row>
    <row r="4929" spans="4:4" x14ac:dyDescent="0.2">
      <c r="D4929" s="18"/>
    </row>
    <row r="4930" spans="4:4" x14ac:dyDescent="0.2">
      <c r="D4930" s="18"/>
    </row>
    <row r="4931" spans="4:4" x14ac:dyDescent="0.2">
      <c r="D4931" s="18"/>
    </row>
    <row r="4932" spans="4:4" x14ac:dyDescent="0.2">
      <c r="D4932" s="18"/>
    </row>
    <row r="4933" spans="4:4" x14ac:dyDescent="0.2">
      <c r="D4933" s="18"/>
    </row>
    <row r="4934" spans="4:4" x14ac:dyDescent="0.2">
      <c r="D4934" s="18"/>
    </row>
    <row r="4935" spans="4:4" x14ac:dyDescent="0.2">
      <c r="D4935" s="18"/>
    </row>
    <row r="4936" spans="4:4" x14ac:dyDescent="0.2">
      <c r="D4936" s="18"/>
    </row>
    <row r="4937" spans="4:4" x14ac:dyDescent="0.2">
      <c r="D4937" s="18"/>
    </row>
    <row r="4938" spans="4:4" x14ac:dyDescent="0.2">
      <c r="D4938" s="18"/>
    </row>
    <row r="4939" spans="4:4" x14ac:dyDescent="0.2">
      <c r="D4939" s="18"/>
    </row>
    <row r="4940" spans="4:4" x14ac:dyDescent="0.2">
      <c r="D4940" s="18"/>
    </row>
    <row r="4941" spans="4:4" x14ac:dyDescent="0.2">
      <c r="D4941" s="18"/>
    </row>
    <row r="4942" spans="4:4" x14ac:dyDescent="0.2">
      <c r="D4942" s="18"/>
    </row>
    <row r="4943" spans="4:4" x14ac:dyDescent="0.2">
      <c r="D4943" s="18"/>
    </row>
    <row r="4944" spans="4:4" x14ac:dyDescent="0.2">
      <c r="D4944" s="18"/>
    </row>
    <row r="4945" spans="4:4" x14ac:dyDescent="0.2">
      <c r="D4945" s="18"/>
    </row>
    <row r="4946" spans="4:4" x14ac:dyDescent="0.2">
      <c r="D4946" s="18"/>
    </row>
    <row r="4947" spans="4:4" x14ac:dyDescent="0.2">
      <c r="D4947" s="18"/>
    </row>
    <row r="4948" spans="4:4" x14ac:dyDescent="0.2">
      <c r="D4948" s="18"/>
    </row>
    <row r="4949" spans="4:4" x14ac:dyDescent="0.2">
      <c r="D4949" s="18"/>
    </row>
    <row r="4950" spans="4:4" x14ac:dyDescent="0.2">
      <c r="D4950" s="18"/>
    </row>
    <row r="4951" spans="4:4" x14ac:dyDescent="0.2">
      <c r="D4951" s="18"/>
    </row>
    <row r="4952" spans="4:4" x14ac:dyDescent="0.2">
      <c r="D4952" s="18"/>
    </row>
    <row r="4953" spans="4:4" x14ac:dyDescent="0.2">
      <c r="D4953" s="18"/>
    </row>
    <row r="4954" spans="4:4" x14ac:dyDescent="0.2">
      <c r="D4954" s="18"/>
    </row>
    <row r="4955" spans="4:4" x14ac:dyDescent="0.2">
      <c r="D4955" s="18"/>
    </row>
    <row r="4956" spans="4:4" x14ac:dyDescent="0.2">
      <c r="D4956" s="18"/>
    </row>
    <row r="4957" spans="4:4" x14ac:dyDescent="0.2">
      <c r="D4957" s="18"/>
    </row>
    <row r="4958" spans="4:4" x14ac:dyDescent="0.2">
      <c r="D4958" s="18"/>
    </row>
    <row r="4959" spans="4:4" x14ac:dyDescent="0.2">
      <c r="D4959" s="18"/>
    </row>
    <row r="4960" spans="4:4" x14ac:dyDescent="0.2">
      <c r="D4960" s="18"/>
    </row>
    <row r="4961" spans="4:4" x14ac:dyDescent="0.2">
      <c r="D4961" s="18"/>
    </row>
    <row r="4962" spans="4:4" x14ac:dyDescent="0.2">
      <c r="D4962" s="18"/>
    </row>
    <row r="4963" spans="4:4" x14ac:dyDescent="0.2">
      <c r="D4963" s="18"/>
    </row>
    <row r="4964" spans="4:4" x14ac:dyDescent="0.2">
      <c r="D4964" s="18"/>
    </row>
    <row r="4965" spans="4:4" x14ac:dyDescent="0.2">
      <c r="D4965" s="18"/>
    </row>
    <row r="4966" spans="4:4" x14ac:dyDescent="0.2">
      <c r="D4966" s="18"/>
    </row>
    <row r="4967" spans="4:4" x14ac:dyDescent="0.2">
      <c r="D4967" s="18"/>
    </row>
    <row r="4968" spans="4:4" x14ac:dyDescent="0.2">
      <c r="D4968" s="18"/>
    </row>
    <row r="4969" spans="4:4" x14ac:dyDescent="0.2">
      <c r="D4969" s="18"/>
    </row>
    <row r="4970" spans="4:4" x14ac:dyDescent="0.2">
      <c r="D4970" s="18"/>
    </row>
    <row r="4971" spans="4:4" x14ac:dyDescent="0.2">
      <c r="D4971" s="18"/>
    </row>
    <row r="4972" spans="4:4" x14ac:dyDescent="0.2">
      <c r="D4972" s="18"/>
    </row>
    <row r="4973" spans="4:4" x14ac:dyDescent="0.2">
      <c r="D4973" s="18"/>
    </row>
    <row r="4974" spans="4:4" x14ac:dyDescent="0.2">
      <c r="D4974" s="18"/>
    </row>
    <row r="4975" spans="4:4" x14ac:dyDescent="0.2">
      <c r="D4975" s="18"/>
    </row>
    <row r="4976" spans="4:4" x14ac:dyDescent="0.2">
      <c r="D4976" s="18"/>
    </row>
    <row r="4977" spans="4:4" x14ac:dyDescent="0.2">
      <c r="D4977" s="18"/>
    </row>
    <row r="4978" spans="4:4" x14ac:dyDescent="0.2">
      <c r="D4978" s="18"/>
    </row>
    <row r="4979" spans="4:4" x14ac:dyDescent="0.2">
      <c r="D4979" s="18"/>
    </row>
    <row r="4980" spans="4:4" x14ac:dyDescent="0.2">
      <c r="D4980" s="18"/>
    </row>
    <row r="4981" spans="4:4" x14ac:dyDescent="0.2">
      <c r="D4981" s="18"/>
    </row>
    <row r="4982" spans="4:4" x14ac:dyDescent="0.2">
      <c r="D4982" s="18"/>
    </row>
    <row r="4983" spans="4:4" x14ac:dyDescent="0.2">
      <c r="D4983" s="18"/>
    </row>
    <row r="4984" spans="4:4" x14ac:dyDescent="0.2">
      <c r="D4984" s="18"/>
    </row>
    <row r="4985" spans="4:4" x14ac:dyDescent="0.2">
      <c r="D4985" s="18"/>
    </row>
    <row r="4986" spans="4:4" x14ac:dyDescent="0.2">
      <c r="D4986" s="18"/>
    </row>
    <row r="4987" spans="4:4" x14ac:dyDescent="0.2">
      <c r="D4987" s="18"/>
    </row>
    <row r="4988" spans="4:4" x14ac:dyDescent="0.2">
      <c r="D4988" s="18"/>
    </row>
    <row r="4989" spans="4:4" x14ac:dyDescent="0.2">
      <c r="D4989" s="18"/>
    </row>
    <row r="4990" spans="4:4" x14ac:dyDescent="0.2">
      <c r="D4990" s="18"/>
    </row>
    <row r="4991" spans="4:4" x14ac:dyDescent="0.2">
      <c r="D4991" s="18"/>
    </row>
    <row r="4992" spans="4:4" x14ac:dyDescent="0.2">
      <c r="D4992" s="18"/>
    </row>
    <row r="4993" spans="4:4" x14ac:dyDescent="0.2">
      <c r="D4993" s="18"/>
    </row>
    <row r="4994" spans="4:4" x14ac:dyDescent="0.2">
      <c r="D4994" s="18"/>
    </row>
    <row r="4995" spans="4:4" x14ac:dyDescent="0.2">
      <c r="D4995" s="18"/>
    </row>
    <row r="4996" spans="4:4" x14ac:dyDescent="0.2">
      <c r="D4996" s="18"/>
    </row>
    <row r="4997" spans="4:4" x14ac:dyDescent="0.2">
      <c r="D4997" s="18"/>
    </row>
    <row r="4998" spans="4:4" x14ac:dyDescent="0.2">
      <c r="D4998" s="18"/>
    </row>
    <row r="4999" spans="4:4" x14ac:dyDescent="0.2">
      <c r="D4999" s="18"/>
    </row>
    <row r="5000" spans="4:4" x14ac:dyDescent="0.2">
      <c r="D5000" s="18"/>
    </row>
    <row r="5001" spans="4:4" x14ac:dyDescent="0.2">
      <c r="D5001" s="18"/>
    </row>
    <row r="5002" spans="4:4" x14ac:dyDescent="0.2">
      <c r="D5002" s="18"/>
    </row>
    <row r="5003" spans="4:4" x14ac:dyDescent="0.2">
      <c r="D5003" s="18"/>
    </row>
    <row r="5004" spans="4:4" x14ac:dyDescent="0.2">
      <c r="D5004" s="18"/>
    </row>
    <row r="5005" spans="4:4" x14ac:dyDescent="0.2">
      <c r="D5005" s="18"/>
    </row>
    <row r="5006" spans="4:4" x14ac:dyDescent="0.2">
      <c r="D5006" s="18"/>
    </row>
    <row r="5007" spans="4:4" x14ac:dyDescent="0.2">
      <c r="D5007" s="18"/>
    </row>
    <row r="5008" spans="4:4" x14ac:dyDescent="0.2">
      <c r="D5008" s="18"/>
    </row>
    <row r="5009" spans="4:4" x14ac:dyDescent="0.2">
      <c r="D5009" s="18"/>
    </row>
    <row r="5010" spans="4:4" x14ac:dyDescent="0.2">
      <c r="D5010" s="18"/>
    </row>
    <row r="5011" spans="4:4" x14ac:dyDescent="0.2">
      <c r="D5011" s="18"/>
    </row>
    <row r="5012" spans="4:4" x14ac:dyDescent="0.2">
      <c r="D5012" s="18"/>
    </row>
    <row r="5013" spans="4:4" x14ac:dyDescent="0.2">
      <c r="D5013" s="18"/>
    </row>
    <row r="5014" spans="4:4" x14ac:dyDescent="0.2">
      <c r="D5014" s="18"/>
    </row>
    <row r="5015" spans="4:4" x14ac:dyDescent="0.2">
      <c r="D5015" s="18"/>
    </row>
    <row r="5016" spans="4:4" x14ac:dyDescent="0.2">
      <c r="D5016" s="18"/>
    </row>
    <row r="5017" spans="4:4" x14ac:dyDescent="0.2">
      <c r="D5017" s="18"/>
    </row>
    <row r="5018" spans="4:4" x14ac:dyDescent="0.2">
      <c r="D5018" s="18"/>
    </row>
    <row r="5019" spans="4:4" x14ac:dyDescent="0.2">
      <c r="D5019" s="18"/>
    </row>
    <row r="5020" spans="4:4" x14ac:dyDescent="0.2">
      <c r="D5020" s="18"/>
    </row>
    <row r="5021" spans="4:4" x14ac:dyDescent="0.2">
      <c r="D5021" s="18"/>
    </row>
    <row r="5022" spans="4:4" x14ac:dyDescent="0.2">
      <c r="D5022" s="18"/>
    </row>
    <row r="5023" spans="4:4" x14ac:dyDescent="0.2">
      <c r="D5023" s="18"/>
    </row>
    <row r="5024" spans="4:4" x14ac:dyDescent="0.2">
      <c r="D5024" s="18"/>
    </row>
    <row r="5025" spans="4:4" x14ac:dyDescent="0.2">
      <c r="D5025" s="18"/>
    </row>
    <row r="5026" spans="4:4" x14ac:dyDescent="0.2">
      <c r="D5026" s="18"/>
    </row>
    <row r="5027" spans="4:4" x14ac:dyDescent="0.2">
      <c r="D5027" s="18"/>
    </row>
    <row r="5028" spans="4:4" x14ac:dyDescent="0.2">
      <c r="D5028" s="18"/>
    </row>
    <row r="5029" spans="4:4" x14ac:dyDescent="0.2">
      <c r="D5029" s="18"/>
    </row>
    <row r="5030" spans="4:4" x14ac:dyDescent="0.2">
      <c r="D5030" s="18"/>
    </row>
    <row r="5031" spans="4:4" x14ac:dyDescent="0.2">
      <c r="D5031" s="18"/>
    </row>
    <row r="5032" spans="4:4" x14ac:dyDescent="0.2">
      <c r="D5032" s="18"/>
    </row>
    <row r="5033" spans="4:4" x14ac:dyDescent="0.2">
      <c r="D5033" s="18"/>
    </row>
    <row r="5034" spans="4:4" x14ac:dyDescent="0.2">
      <c r="D5034" s="18"/>
    </row>
    <row r="5035" spans="4:4" x14ac:dyDescent="0.2">
      <c r="D5035" s="18"/>
    </row>
    <row r="5036" spans="4:4" x14ac:dyDescent="0.2">
      <c r="D5036" s="18"/>
    </row>
    <row r="5037" spans="4:4" x14ac:dyDescent="0.2">
      <c r="D5037" s="18"/>
    </row>
    <row r="5038" spans="4:4" x14ac:dyDescent="0.2">
      <c r="D5038" s="18"/>
    </row>
    <row r="5039" spans="4:4" x14ac:dyDescent="0.2">
      <c r="D5039" s="18"/>
    </row>
    <row r="5040" spans="4:4" x14ac:dyDescent="0.2">
      <c r="D5040" s="18"/>
    </row>
    <row r="5041" spans="4:4" x14ac:dyDescent="0.2">
      <c r="D5041" s="18"/>
    </row>
    <row r="5042" spans="4:4" x14ac:dyDescent="0.2">
      <c r="D5042" s="18"/>
    </row>
    <row r="5043" spans="4:4" x14ac:dyDescent="0.2">
      <c r="D5043" s="18"/>
    </row>
    <row r="5044" spans="4:4" x14ac:dyDescent="0.2">
      <c r="D5044" s="18"/>
    </row>
    <row r="5045" spans="4:4" x14ac:dyDescent="0.2">
      <c r="D5045" s="18"/>
    </row>
    <row r="5046" spans="4:4" x14ac:dyDescent="0.2">
      <c r="D5046" s="18"/>
    </row>
    <row r="5047" spans="4:4" x14ac:dyDescent="0.2">
      <c r="D5047" s="18"/>
    </row>
    <row r="5048" spans="4:4" x14ac:dyDescent="0.2">
      <c r="D5048" s="18"/>
    </row>
    <row r="5049" spans="4:4" x14ac:dyDescent="0.2">
      <c r="D5049" s="18"/>
    </row>
    <row r="5050" spans="4:4" x14ac:dyDescent="0.2">
      <c r="D5050" s="18"/>
    </row>
    <row r="5051" spans="4:4" x14ac:dyDescent="0.2">
      <c r="D5051" s="18"/>
    </row>
    <row r="5052" spans="4:4" x14ac:dyDescent="0.2">
      <c r="D5052" s="18"/>
    </row>
    <row r="5053" spans="4:4" x14ac:dyDescent="0.2">
      <c r="D5053" s="18"/>
    </row>
    <row r="5054" spans="4:4" x14ac:dyDescent="0.2">
      <c r="D5054" s="18"/>
    </row>
    <row r="5055" spans="4:4" x14ac:dyDescent="0.2">
      <c r="D5055" s="18"/>
    </row>
    <row r="5056" spans="4:4" x14ac:dyDescent="0.2">
      <c r="D5056" s="18"/>
    </row>
    <row r="5057" spans="4:4" x14ac:dyDescent="0.2">
      <c r="D5057" s="18"/>
    </row>
    <row r="5058" spans="4:4" x14ac:dyDescent="0.2">
      <c r="D5058" s="18"/>
    </row>
    <row r="5059" spans="4:4" x14ac:dyDescent="0.2">
      <c r="D5059" s="18"/>
    </row>
    <row r="5060" spans="4:4" x14ac:dyDescent="0.2">
      <c r="D5060" s="18"/>
    </row>
    <row r="5061" spans="4:4" x14ac:dyDescent="0.2">
      <c r="D5061" s="18"/>
    </row>
    <row r="5062" spans="4:4" x14ac:dyDescent="0.2">
      <c r="D5062" s="18"/>
    </row>
    <row r="5063" spans="4:4" x14ac:dyDescent="0.2">
      <c r="D5063" s="18"/>
    </row>
    <row r="5064" spans="4:4" x14ac:dyDescent="0.2">
      <c r="D5064" s="18"/>
    </row>
    <row r="5065" spans="4:4" x14ac:dyDescent="0.2">
      <c r="D5065" s="18"/>
    </row>
    <row r="5066" spans="4:4" x14ac:dyDescent="0.2">
      <c r="D5066" s="18"/>
    </row>
    <row r="5067" spans="4:4" x14ac:dyDescent="0.2">
      <c r="D5067" s="18"/>
    </row>
    <row r="5068" spans="4:4" x14ac:dyDescent="0.2">
      <c r="D5068" s="18"/>
    </row>
    <row r="5069" spans="4:4" x14ac:dyDescent="0.2">
      <c r="D5069" s="18"/>
    </row>
    <row r="5070" spans="4:4" x14ac:dyDescent="0.2">
      <c r="D5070" s="18"/>
    </row>
    <row r="5071" spans="4:4" x14ac:dyDescent="0.2">
      <c r="D5071" s="18"/>
    </row>
    <row r="5072" spans="4:4" x14ac:dyDescent="0.2">
      <c r="D5072" s="18"/>
    </row>
    <row r="5073" spans="4:4" x14ac:dyDescent="0.2">
      <c r="D5073" s="18"/>
    </row>
    <row r="5074" spans="4:4" x14ac:dyDescent="0.2">
      <c r="D5074" s="18"/>
    </row>
    <row r="5075" spans="4:4" x14ac:dyDescent="0.2">
      <c r="D5075" s="18"/>
    </row>
    <row r="5076" spans="4:4" x14ac:dyDescent="0.2">
      <c r="D5076" s="18"/>
    </row>
    <row r="5077" spans="4:4" x14ac:dyDescent="0.2">
      <c r="D5077" s="18"/>
    </row>
    <row r="5078" spans="4:4" x14ac:dyDescent="0.2">
      <c r="D5078" s="18"/>
    </row>
    <row r="5079" spans="4:4" x14ac:dyDescent="0.2">
      <c r="D5079" s="18"/>
    </row>
    <row r="5080" spans="4:4" x14ac:dyDescent="0.2">
      <c r="D5080" s="18"/>
    </row>
    <row r="5081" spans="4:4" x14ac:dyDescent="0.2">
      <c r="D5081" s="18"/>
    </row>
    <row r="5082" spans="4:4" x14ac:dyDescent="0.2">
      <c r="D5082" s="18"/>
    </row>
    <row r="5083" spans="4:4" x14ac:dyDescent="0.2">
      <c r="D5083" s="18"/>
    </row>
    <row r="5084" spans="4:4" x14ac:dyDescent="0.2">
      <c r="D5084" s="18"/>
    </row>
    <row r="5085" spans="4:4" x14ac:dyDescent="0.2">
      <c r="D5085" s="18"/>
    </row>
    <row r="5086" spans="4:4" x14ac:dyDescent="0.2">
      <c r="D5086" s="18"/>
    </row>
    <row r="5087" spans="4:4" x14ac:dyDescent="0.2">
      <c r="D5087" s="18"/>
    </row>
    <row r="5088" spans="4:4" x14ac:dyDescent="0.2">
      <c r="D5088" s="18"/>
    </row>
    <row r="5089" spans="4:4" x14ac:dyDescent="0.2">
      <c r="D5089" s="18"/>
    </row>
    <row r="5090" spans="4:4" x14ac:dyDescent="0.2">
      <c r="D5090" s="18"/>
    </row>
    <row r="5091" spans="4:4" x14ac:dyDescent="0.2">
      <c r="D5091" s="18"/>
    </row>
    <row r="5092" spans="4:4" x14ac:dyDescent="0.2">
      <c r="D5092" s="18"/>
    </row>
    <row r="5093" spans="4:4" x14ac:dyDescent="0.2">
      <c r="D5093" s="18"/>
    </row>
    <row r="5094" spans="4:4" x14ac:dyDescent="0.2">
      <c r="D5094" s="18"/>
    </row>
    <row r="5095" spans="4:4" x14ac:dyDescent="0.2">
      <c r="D5095" s="18"/>
    </row>
    <row r="5096" spans="4:4" x14ac:dyDescent="0.2">
      <c r="D5096" s="18"/>
    </row>
    <row r="5097" spans="4:4" x14ac:dyDescent="0.2">
      <c r="D5097" s="18"/>
    </row>
    <row r="5098" spans="4:4" x14ac:dyDescent="0.2">
      <c r="D5098" s="18"/>
    </row>
    <row r="5099" spans="4:4" x14ac:dyDescent="0.2">
      <c r="D5099" s="18"/>
    </row>
    <row r="5100" spans="4:4" x14ac:dyDescent="0.2">
      <c r="D5100" s="18"/>
    </row>
    <row r="5101" spans="4:4" x14ac:dyDescent="0.2">
      <c r="D5101" s="18"/>
    </row>
    <row r="5102" spans="4:4" x14ac:dyDescent="0.2">
      <c r="D5102" s="18"/>
    </row>
    <row r="5103" spans="4:4" x14ac:dyDescent="0.2">
      <c r="D5103" s="18"/>
    </row>
    <row r="5104" spans="4:4" x14ac:dyDescent="0.2">
      <c r="D5104" s="18"/>
    </row>
    <row r="5105" spans="4:4" x14ac:dyDescent="0.2">
      <c r="D5105" s="18"/>
    </row>
    <row r="5106" spans="4:4" x14ac:dyDescent="0.2">
      <c r="D5106" s="18"/>
    </row>
    <row r="5107" spans="4:4" x14ac:dyDescent="0.2">
      <c r="D5107" s="18"/>
    </row>
    <row r="5108" spans="4:4" x14ac:dyDescent="0.2">
      <c r="D5108" s="18"/>
    </row>
    <row r="5109" spans="4:4" x14ac:dyDescent="0.2">
      <c r="D5109" s="18"/>
    </row>
    <row r="5110" spans="4:4" x14ac:dyDescent="0.2">
      <c r="D5110" s="18"/>
    </row>
    <row r="5111" spans="4:4" x14ac:dyDescent="0.2">
      <c r="D5111" s="18"/>
    </row>
    <row r="5112" spans="4:4" x14ac:dyDescent="0.2">
      <c r="D5112" s="18"/>
    </row>
    <row r="5113" spans="4:4" x14ac:dyDescent="0.2">
      <c r="D5113" s="18"/>
    </row>
    <row r="5114" spans="4:4" x14ac:dyDescent="0.2">
      <c r="D5114" s="18"/>
    </row>
    <row r="5115" spans="4:4" x14ac:dyDescent="0.2">
      <c r="D5115" s="18"/>
    </row>
    <row r="5116" spans="4:4" x14ac:dyDescent="0.2">
      <c r="D5116" s="18"/>
    </row>
    <row r="5117" spans="4:4" x14ac:dyDescent="0.2">
      <c r="D5117" s="18"/>
    </row>
    <row r="5118" spans="4:4" x14ac:dyDescent="0.2">
      <c r="D5118" s="18"/>
    </row>
    <row r="5119" spans="4:4" x14ac:dyDescent="0.2">
      <c r="D5119" s="18"/>
    </row>
    <row r="5120" spans="4:4" x14ac:dyDescent="0.2">
      <c r="D5120" s="18"/>
    </row>
    <row r="5121" spans="4:4" x14ac:dyDescent="0.2">
      <c r="D5121" s="18"/>
    </row>
    <row r="5122" spans="4:4" x14ac:dyDescent="0.2">
      <c r="D5122" s="18"/>
    </row>
    <row r="5123" spans="4:4" x14ac:dyDescent="0.2">
      <c r="D5123" s="18"/>
    </row>
    <row r="5124" spans="4:4" x14ac:dyDescent="0.2">
      <c r="D5124" s="18"/>
    </row>
    <row r="5125" spans="4:4" x14ac:dyDescent="0.2">
      <c r="D5125" s="18"/>
    </row>
    <row r="5126" spans="4:4" x14ac:dyDescent="0.2">
      <c r="D5126" s="18"/>
    </row>
    <row r="5127" spans="4:4" x14ac:dyDescent="0.2">
      <c r="D5127" s="18"/>
    </row>
    <row r="5128" spans="4:4" x14ac:dyDescent="0.2">
      <c r="D5128" s="18"/>
    </row>
    <row r="5129" spans="4:4" x14ac:dyDescent="0.2">
      <c r="D5129" s="18"/>
    </row>
    <row r="5130" spans="4:4" x14ac:dyDescent="0.2">
      <c r="D5130" s="18"/>
    </row>
    <row r="5131" spans="4:4" x14ac:dyDescent="0.2">
      <c r="D5131" s="18"/>
    </row>
    <row r="5132" spans="4:4" x14ac:dyDescent="0.2">
      <c r="D5132" s="18"/>
    </row>
    <row r="5133" spans="4:4" x14ac:dyDescent="0.2">
      <c r="D5133" s="18"/>
    </row>
    <row r="5134" spans="4:4" x14ac:dyDescent="0.2">
      <c r="D5134" s="18"/>
    </row>
    <row r="5135" spans="4:4" x14ac:dyDescent="0.2">
      <c r="D5135" s="18"/>
    </row>
    <row r="5136" spans="4:4" x14ac:dyDescent="0.2">
      <c r="D5136" s="18"/>
    </row>
    <row r="5137" spans="4:4" x14ac:dyDescent="0.2">
      <c r="D5137" s="18"/>
    </row>
    <row r="5138" spans="4:4" x14ac:dyDescent="0.2">
      <c r="D5138" s="18"/>
    </row>
    <row r="5139" spans="4:4" x14ac:dyDescent="0.2">
      <c r="D5139" s="18"/>
    </row>
    <row r="5140" spans="4:4" x14ac:dyDescent="0.2">
      <c r="D5140" s="18"/>
    </row>
    <row r="5141" spans="4:4" x14ac:dyDescent="0.2">
      <c r="D5141" s="18"/>
    </row>
    <row r="5142" spans="4:4" x14ac:dyDescent="0.2">
      <c r="D5142" s="18"/>
    </row>
    <row r="5143" spans="4:4" x14ac:dyDescent="0.2">
      <c r="D5143" s="18"/>
    </row>
    <row r="5144" spans="4:4" x14ac:dyDescent="0.2">
      <c r="D5144" s="18"/>
    </row>
    <row r="5145" spans="4:4" x14ac:dyDescent="0.2">
      <c r="D5145" s="18"/>
    </row>
    <row r="5146" spans="4:4" x14ac:dyDescent="0.2">
      <c r="D5146" s="18"/>
    </row>
    <row r="5147" spans="4:4" x14ac:dyDescent="0.2">
      <c r="D5147" s="18"/>
    </row>
    <row r="5148" spans="4:4" x14ac:dyDescent="0.2">
      <c r="D5148" s="18"/>
    </row>
    <row r="5149" spans="4:4" x14ac:dyDescent="0.2">
      <c r="D5149" s="18"/>
    </row>
    <row r="5150" spans="4:4" x14ac:dyDescent="0.2">
      <c r="D5150" s="18"/>
    </row>
    <row r="5151" spans="4:4" x14ac:dyDescent="0.2">
      <c r="D5151" s="18"/>
    </row>
    <row r="5152" spans="4:4" x14ac:dyDescent="0.2">
      <c r="D5152" s="18"/>
    </row>
    <row r="5153" spans="4:4" x14ac:dyDescent="0.2">
      <c r="D5153" s="18"/>
    </row>
    <row r="5154" spans="4:4" x14ac:dyDescent="0.2">
      <c r="D5154" s="18"/>
    </row>
    <row r="5155" spans="4:4" x14ac:dyDescent="0.2">
      <c r="D5155" s="18"/>
    </row>
    <row r="5156" spans="4:4" x14ac:dyDescent="0.2">
      <c r="D5156" s="18"/>
    </row>
    <row r="5157" spans="4:4" x14ac:dyDescent="0.2">
      <c r="D5157" s="18"/>
    </row>
    <row r="5158" spans="4:4" x14ac:dyDescent="0.2">
      <c r="D5158" s="18"/>
    </row>
    <row r="5159" spans="4:4" x14ac:dyDescent="0.2">
      <c r="D5159" s="18"/>
    </row>
    <row r="5160" spans="4:4" x14ac:dyDescent="0.2">
      <c r="D5160" s="18"/>
    </row>
    <row r="5161" spans="4:4" x14ac:dyDescent="0.2">
      <c r="D5161" s="18"/>
    </row>
    <row r="5162" spans="4:4" x14ac:dyDescent="0.2">
      <c r="D5162" s="18"/>
    </row>
    <row r="5163" spans="4:4" x14ac:dyDescent="0.2">
      <c r="D5163" s="18"/>
    </row>
    <row r="5164" spans="4:4" x14ac:dyDescent="0.2">
      <c r="D5164" s="18"/>
    </row>
    <row r="5165" spans="4:4" x14ac:dyDescent="0.2">
      <c r="D5165" s="18"/>
    </row>
    <row r="5166" spans="4:4" x14ac:dyDescent="0.2">
      <c r="D5166" s="18"/>
    </row>
    <row r="5167" spans="4:4" x14ac:dyDescent="0.2">
      <c r="D5167" s="18"/>
    </row>
    <row r="5168" spans="4:4" x14ac:dyDescent="0.2">
      <c r="D5168" s="18"/>
    </row>
    <row r="5169" spans="4:4" x14ac:dyDescent="0.2">
      <c r="D5169" s="18"/>
    </row>
    <row r="5170" spans="4:4" x14ac:dyDescent="0.2">
      <c r="D5170" s="18"/>
    </row>
    <row r="5171" spans="4:4" x14ac:dyDescent="0.2">
      <c r="D5171" s="18"/>
    </row>
    <row r="5172" spans="4:4" x14ac:dyDescent="0.2">
      <c r="D5172" s="18"/>
    </row>
    <row r="5173" spans="4:4" x14ac:dyDescent="0.2">
      <c r="D5173" s="18"/>
    </row>
    <row r="5174" spans="4:4" x14ac:dyDescent="0.2">
      <c r="D5174" s="18"/>
    </row>
    <row r="5175" spans="4:4" x14ac:dyDescent="0.2">
      <c r="D5175" s="18"/>
    </row>
    <row r="5176" spans="4:4" x14ac:dyDescent="0.2">
      <c r="D5176" s="18"/>
    </row>
    <row r="5177" spans="4:4" x14ac:dyDescent="0.2">
      <c r="D5177" s="18"/>
    </row>
    <row r="5178" spans="4:4" x14ac:dyDescent="0.2">
      <c r="D5178" s="18"/>
    </row>
    <row r="5179" spans="4:4" x14ac:dyDescent="0.2">
      <c r="D5179" s="18"/>
    </row>
    <row r="5180" spans="4:4" x14ac:dyDescent="0.2">
      <c r="D5180" s="18"/>
    </row>
    <row r="5181" spans="4:4" x14ac:dyDescent="0.2">
      <c r="D5181" s="18"/>
    </row>
    <row r="5182" spans="4:4" x14ac:dyDescent="0.2">
      <c r="D5182" s="18"/>
    </row>
    <row r="5183" spans="4:4" x14ac:dyDescent="0.2">
      <c r="D5183" s="18"/>
    </row>
    <row r="5184" spans="4:4" x14ac:dyDescent="0.2">
      <c r="D5184" s="18"/>
    </row>
    <row r="5185" spans="4:4" x14ac:dyDescent="0.2">
      <c r="D5185" s="18"/>
    </row>
    <row r="5186" spans="4:4" x14ac:dyDescent="0.2">
      <c r="D5186" s="18"/>
    </row>
    <row r="5187" spans="4:4" x14ac:dyDescent="0.2">
      <c r="D5187" s="18"/>
    </row>
    <row r="5188" spans="4:4" x14ac:dyDescent="0.2">
      <c r="D5188" s="18"/>
    </row>
    <row r="5189" spans="4:4" x14ac:dyDescent="0.2">
      <c r="D5189" s="18"/>
    </row>
    <row r="5190" spans="4:4" x14ac:dyDescent="0.2">
      <c r="D5190" s="18"/>
    </row>
    <row r="5191" spans="4:4" x14ac:dyDescent="0.2">
      <c r="D5191" s="18"/>
    </row>
    <row r="5192" spans="4:4" x14ac:dyDescent="0.2">
      <c r="D5192" s="18"/>
    </row>
    <row r="5193" spans="4:4" x14ac:dyDescent="0.2">
      <c r="D5193" s="18"/>
    </row>
    <row r="5194" spans="4:4" x14ac:dyDescent="0.2">
      <c r="D5194" s="18"/>
    </row>
    <row r="5195" spans="4:4" x14ac:dyDescent="0.2">
      <c r="D5195" s="18"/>
    </row>
    <row r="5196" spans="4:4" x14ac:dyDescent="0.2">
      <c r="D5196" s="18"/>
    </row>
    <row r="5197" spans="4:4" x14ac:dyDescent="0.2">
      <c r="D5197" s="18"/>
    </row>
    <row r="5198" spans="4:4" x14ac:dyDescent="0.2">
      <c r="D5198" s="18"/>
    </row>
    <row r="5199" spans="4:4" x14ac:dyDescent="0.2">
      <c r="D5199" s="18"/>
    </row>
    <row r="5200" spans="4:4" x14ac:dyDescent="0.2">
      <c r="D5200" s="18"/>
    </row>
    <row r="5201" spans="4:4" x14ac:dyDescent="0.2">
      <c r="D5201" s="18"/>
    </row>
    <row r="5202" spans="4:4" x14ac:dyDescent="0.2">
      <c r="D5202" s="18"/>
    </row>
    <row r="5203" spans="4:4" x14ac:dyDescent="0.2">
      <c r="D5203" s="18"/>
    </row>
    <row r="5204" spans="4:4" x14ac:dyDescent="0.2">
      <c r="D5204" s="18"/>
    </row>
    <row r="5205" spans="4:4" x14ac:dyDescent="0.2">
      <c r="D5205" s="18"/>
    </row>
    <row r="5206" spans="4:4" x14ac:dyDescent="0.2">
      <c r="D5206" s="18"/>
    </row>
    <row r="5207" spans="4:4" x14ac:dyDescent="0.2">
      <c r="D5207" s="18"/>
    </row>
    <row r="5208" spans="4:4" x14ac:dyDescent="0.2">
      <c r="D5208" s="18"/>
    </row>
    <row r="5209" spans="4:4" x14ac:dyDescent="0.2">
      <c r="D5209" s="18"/>
    </row>
    <row r="5210" spans="4:4" x14ac:dyDescent="0.2">
      <c r="D5210" s="18"/>
    </row>
    <row r="5211" spans="4:4" x14ac:dyDescent="0.2">
      <c r="D5211" s="18"/>
    </row>
    <row r="5212" spans="4:4" x14ac:dyDescent="0.2">
      <c r="D5212" s="18"/>
    </row>
    <row r="5213" spans="4:4" x14ac:dyDescent="0.2">
      <c r="D5213" s="18"/>
    </row>
    <row r="5214" spans="4:4" x14ac:dyDescent="0.2">
      <c r="D5214" s="18"/>
    </row>
    <row r="5215" spans="4:4" x14ac:dyDescent="0.2">
      <c r="D5215" s="18"/>
    </row>
    <row r="5216" spans="4:4" x14ac:dyDescent="0.2">
      <c r="D5216" s="18"/>
    </row>
    <row r="5217" spans="4:4" x14ac:dyDescent="0.2">
      <c r="D5217" s="18"/>
    </row>
    <row r="5218" spans="4:4" x14ac:dyDescent="0.2">
      <c r="D5218" s="18"/>
    </row>
    <row r="5219" spans="4:4" x14ac:dyDescent="0.2">
      <c r="D5219" s="18"/>
    </row>
    <row r="5220" spans="4:4" x14ac:dyDescent="0.2">
      <c r="D5220" s="18"/>
    </row>
    <row r="5221" spans="4:4" x14ac:dyDescent="0.2">
      <c r="D5221" s="18"/>
    </row>
    <row r="5222" spans="4:4" x14ac:dyDescent="0.2">
      <c r="D5222" s="18"/>
    </row>
    <row r="5223" spans="4:4" x14ac:dyDescent="0.2">
      <c r="D5223" s="18"/>
    </row>
    <row r="5224" spans="4:4" x14ac:dyDescent="0.2">
      <c r="D5224" s="18"/>
    </row>
    <row r="5225" spans="4:4" x14ac:dyDescent="0.2">
      <c r="D5225" s="18"/>
    </row>
    <row r="5226" spans="4:4" x14ac:dyDescent="0.2">
      <c r="D5226" s="18"/>
    </row>
    <row r="5227" spans="4:4" x14ac:dyDescent="0.2">
      <c r="D5227" s="18"/>
    </row>
    <row r="5228" spans="4:4" x14ac:dyDescent="0.2">
      <c r="D5228" s="18"/>
    </row>
    <row r="5229" spans="4:4" x14ac:dyDescent="0.2">
      <c r="D5229" s="18"/>
    </row>
    <row r="5230" spans="4:4" x14ac:dyDescent="0.2">
      <c r="D5230" s="18"/>
    </row>
    <row r="5231" spans="4:4" x14ac:dyDescent="0.2">
      <c r="D5231" s="18"/>
    </row>
    <row r="5232" spans="4:4" x14ac:dyDescent="0.2">
      <c r="D5232" s="18"/>
    </row>
    <row r="5233" spans="4:4" x14ac:dyDescent="0.2">
      <c r="D5233" s="18"/>
    </row>
    <row r="5234" spans="4:4" x14ac:dyDescent="0.2">
      <c r="D5234" s="18"/>
    </row>
    <row r="5235" spans="4:4" x14ac:dyDescent="0.2">
      <c r="D5235" s="18"/>
    </row>
    <row r="5236" spans="4:4" x14ac:dyDescent="0.2">
      <c r="D5236" s="18"/>
    </row>
    <row r="5237" spans="4:4" x14ac:dyDescent="0.2">
      <c r="D5237" s="18"/>
    </row>
    <row r="5238" spans="4:4" x14ac:dyDescent="0.2">
      <c r="D5238" s="18"/>
    </row>
    <row r="5239" spans="4:4" x14ac:dyDescent="0.2">
      <c r="D5239" s="18"/>
    </row>
    <row r="5240" spans="4:4" x14ac:dyDescent="0.2">
      <c r="D5240" s="18"/>
    </row>
    <row r="5241" spans="4:4" x14ac:dyDescent="0.2">
      <c r="D5241" s="18"/>
    </row>
    <row r="5242" spans="4:4" x14ac:dyDescent="0.2">
      <c r="D5242" s="18"/>
    </row>
    <row r="5243" spans="4:4" x14ac:dyDescent="0.2">
      <c r="D5243" s="18"/>
    </row>
    <row r="5244" spans="4:4" x14ac:dyDescent="0.2">
      <c r="D5244" s="18"/>
    </row>
    <row r="5245" spans="4:4" x14ac:dyDescent="0.2">
      <c r="D5245" s="18"/>
    </row>
    <row r="5246" spans="4:4" x14ac:dyDescent="0.2">
      <c r="D5246" s="18"/>
    </row>
    <row r="5247" spans="4:4" x14ac:dyDescent="0.2">
      <c r="D5247" s="18"/>
    </row>
    <row r="5248" spans="4:4" x14ac:dyDescent="0.2">
      <c r="D5248" s="18"/>
    </row>
    <row r="5249" spans="4:4" x14ac:dyDescent="0.2">
      <c r="D5249" s="18"/>
    </row>
    <row r="5250" spans="4:4" x14ac:dyDescent="0.2">
      <c r="D5250" s="18"/>
    </row>
    <row r="5251" spans="4:4" x14ac:dyDescent="0.2">
      <c r="D5251" s="18"/>
    </row>
    <row r="5252" spans="4:4" x14ac:dyDescent="0.2">
      <c r="D5252" s="18"/>
    </row>
    <row r="5253" spans="4:4" x14ac:dyDescent="0.2">
      <c r="D5253" s="18"/>
    </row>
    <row r="5254" spans="4:4" x14ac:dyDescent="0.2">
      <c r="D5254" s="18"/>
    </row>
    <row r="5255" spans="4:4" x14ac:dyDescent="0.2">
      <c r="D5255" s="18"/>
    </row>
    <row r="5256" spans="4:4" x14ac:dyDescent="0.2">
      <c r="D5256" s="18"/>
    </row>
    <row r="5257" spans="4:4" x14ac:dyDescent="0.2">
      <c r="D5257" s="18"/>
    </row>
    <row r="5258" spans="4:4" x14ac:dyDescent="0.2">
      <c r="D5258" s="18"/>
    </row>
    <row r="5259" spans="4:4" x14ac:dyDescent="0.2">
      <c r="D5259" s="18"/>
    </row>
    <row r="5260" spans="4:4" x14ac:dyDescent="0.2">
      <c r="D5260" s="18"/>
    </row>
    <row r="5261" spans="4:4" x14ac:dyDescent="0.2">
      <c r="D5261" s="18"/>
    </row>
    <row r="5262" spans="4:4" x14ac:dyDescent="0.2">
      <c r="D5262" s="18"/>
    </row>
    <row r="5263" spans="4:4" x14ac:dyDescent="0.2">
      <c r="D5263" s="18"/>
    </row>
    <row r="5264" spans="4:4" x14ac:dyDescent="0.2">
      <c r="D5264" s="18"/>
    </row>
    <row r="5265" spans="4:4" x14ac:dyDescent="0.2">
      <c r="D5265" s="18"/>
    </row>
    <row r="5266" spans="4:4" x14ac:dyDescent="0.2">
      <c r="D5266" s="18"/>
    </row>
    <row r="5267" spans="4:4" x14ac:dyDescent="0.2">
      <c r="D5267" s="18"/>
    </row>
    <row r="5268" spans="4:4" x14ac:dyDescent="0.2">
      <c r="D5268" s="18"/>
    </row>
    <row r="5269" spans="4:4" x14ac:dyDescent="0.2">
      <c r="D5269" s="18"/>
    </row>
    <row r="5270" spans="4:4" x14ac:dyDescent="0.2">
      <c r="D5270" s="18"/>
    </row>
    <row r="5271" spans="4:4" x14ac:dyDescent="0.2">
      <c r="D5271" s="18"/>
    </row>
    <row r="5272" spans="4:4" x14ac:dyDescent="0.2">
      <c r="D5272" s="18"/>
    </row>
    <row r="5273" spans="4:4" x14ac:dyDescent="0.2">
      <c r="D5273" s="18"/>
    </row>
    <row r="5274" spans="4:4" x14ac:dyDescent="0.2">
      <c r="D5274" s="18"/>
    </row>
    <row r="5275" spans="4:4" x14ac:dyDescent="0.2">
      <c r="D5275" s="18"/>
    </row>
    <row r="5276" spans="4:4" x14ac:dyDescent="0.2">
      <c r="D5276" s="18"/>
    </row>
    <row r="5277" spans="4:4" x14ac:dyDescent="0.2">
      <c r="D5277" s="18"/>
    </row>
    <row r="5278" spans="4:4" x14ac:dyDescent="0.2">
      <c r="D5278" s="18"/>
    </row>
    <row r="5279" spans="4:4" x14ac:dyDescent="0.2">
      <c r="D5279" s="18"/>
    </row>
    <row r="5280" spans="4:4" x14ac:dyDescent="0.2">
      <c r="D5280" s="18"/>
    </row>
    <row r="5281" spans="4:4" x14ac:dyDescent="0.2">
      <c r="D5281" s="18"/>
    </row>
    <row r="5282" spans="4:4" x14ac:dyDescent="0.2">
      <c r="D5282" s="18"/>
    </row>
    <row r="5283" spans="4:4" x14ac:dyDescent="0.2">
      <c r="D5283" s="18"/>
    </row>
    <row r="5284" spans="4:4" x14ac:dyDescent="0.2">
      <c r="D5284" s="18"/>
    </row>
    <row r="5285" spans="4:4" x14ac:dyDescent="0.2">
      <c r="D5285" s="18"/>
    </row>
    <row r="5286" spans="4:4" x14ac:dyDescent="0.2">
      <c r="D5286" s="18"/>
    </row>
    <row r="5287" spans="4:4" x14ac:dyDescent="0.2">
      <c r="D5287" s="18"/>
    </row>
    <row r="5288" spans="4:4" x14ac:dyDescent="0.2">
      <c r="D5288" s="18"/>
    </row>
    <row r="5289" spans="4:4" x14ac:dyDescent="0.2">
      <c r="D5289" s="18"/>
    </row>
    <row r="5290" spans="4:4" x14ac:dyDescent="0.2">
      <c r="D5290" s="18"/>
    </row>
    <row r="5291" spans="4:4" x14ac:dyDescent="0.2">
      <c r="D5291" s="18"/>
    </row>
    <row r="5292" spans="4:4" x14ac:dyDescent="0.2">
      <c r="D5292" s="18"/>
    </row>
    <row r="5293" spans="4:4" x14ac:dyDescent="0.2">
      <c r="D5293" s="18"/>
    </row>
    <row r="5294" spans="4:4" x14ac:dyDescent="0.2">
      <c r="D5294" s="18"/>
    </row>
    <row r="5295" spans="4:4" x14ac:dyDescent="0.2">
      <c r="D5295" s="18"/>
    </row>
    <row r="5296" spans="4:4" x14ac:dyDescent="0.2">
      <c r="D5296" s="18"/>
    </row>
    <row r="5297" spans="4:4" x14ac:dyDescent="0.2">
      <c r="D5297" s="18"/>
    </row>
    <row r="5298" spans="4:4" x14ac:dyDescent="0.2">
      <c r="D5298" s="18"/>
    </row>
    <row r="5299" spans="4:4" x14ac:dyDescent="0.2">
      <c r="D5299" s="18"/>
    </row>
    <row r="5300" spans="4:4" x14ac:dyDescent="0.2">
      <c r="D5300" s="18"/>
    </row>
    <row r="5301" spans="4:4" x14ac:dyDescent="0.2">
      <c r="D5301" s="18"/>
    </row>
    <row r="5302" spans="4:4" x14ac:dyDescent="0.2">
      <c r="D5302" s="18"/>
    </row>
    <row r="5303" spans="4:4" x14ac:dyDescent="0.2">
      <c r="D5303" s="18"/>
    </row>
    <row r="5304" spans="4:4" x14ac:dyDescent="0.2">
      <c r="D5304" s="18"/>
    </row>
    <row r="5305" spans="4:4" x14ac:dyDescent="0.2">
      <c r="D5305" s="18"/>
    </row>
    <row r="5306" spans="4:4" x14ac:dyDescent="0.2">
      <c r="D5306" s="18"/>
    </row>
    <row r="5307" spans="4:4" x14ac:dyDescent="0.2">
      <c r="D5307" s="18"/>
    </row>
    <row r="5308" spans="4:4" x14ac:dyDescent="0.2">
      <c r="D5308" s="18"/>
    </row>
    <row r="5309" spans="4:4" x14ac:dyDescent="0.2">
      <c r="D5309" s="18"/>
    </row>
    <row r="5310" spans="4:4" x14ac:dyDescent="0.2">
      <c r="D5310" s="18"/>
    </row>
    <row r="5311" spans="4:4" x14ac:dyDescent="0.2">
      <c r="D5311" s="18"/>
    </row>
    <row r="5312" spans="4:4" x14ac:dyDescent="0.2">
      <c r="D5312" s="18"/>
    </row>
    <row r="5313" spans="4:4" x14ac:dyDescent="0.2">
      <c r="D5313" s="18"/>
    </row>
    <row r="5314" spans="4:4" x14ac:dyDescent="0.2">
      <c r="D5314" s="18"/>
    </row>
    <row r="5315" spans="4:4" x14ac:dyDescent="0.2">
      <c r="D5315" s="18"/>
    </row>
    <row r="5316" spans="4:4" x14ac:dyDescent="0.2">
      <c r="D5316" s="18"/>
    </row>
    <row r="5317" spans="4:4" x14ac:dyDescent="0.2">
      <c r="D5317" s="18"/>
    </row>
    <row r="5318" spans="4:4" x14ac:dyDescent="0.2">
      <c r="D5318" s="18"/>
    </row>
    <row r="5319" spans="4:4" x14ac:dyDescent="0.2">
      <c r="D5319" s="18"/>
    </row>
    <row r="5320" spans="4:4" x14ac:dyDescent="0.2">
      <c r="D5320" s="18"/>
    </row>
    <row r="5321" spans="4:4" x14ac:dyDescent="0.2">
      <c r="D5321" s="18"/>
    </row>
    <row r="5322" spans="4:4" x14ac:dyDescent="0.2">
      <c r="D5322" s="18"/>
    </row>
    <row r="5323" spans="4:4" x14ac:dyDescent="0.2">
      <c r="D5323" s="18"/>
    </row>
    <row r="5324" spans="4:4" x14ac:dyDescent="0.2">
      <c r="D5324" s="18"/>
    </row>
    <row r="5325" spans="4:4" x14ac:dyDescent="0.2">
      <c r="D5325" s="18"/>
    </row>
    <row r="5326" spans="4:4" x14ac:dyDescent="0.2">
      <c r="D5326" s="18"/>
    </row>
    <row r="5327" spans="4:4" x14ac:dyDescent="0.2">
      <c r="D5327" s="18"/>
    </row>
    <row r="5328" spans="4:4" x14ac:dyDescent="0.2">
      <c r="D5328" s="18"/>
    </row>
    <row r="5329" spans="4:4" x14ac:dyDescent="0.2">
      <c r="D5329" s="18"/>
    </row>
    <row r="5330" spans="4:4" x14ac:dyDescent="0.2">
      <c r="D5330" s="18"/>
    </row>
    <row r="5331" spans="4:4" x14ac:dyDescent="0.2">
      <c r="D5331" s="18"/>
    </row>
    <row r="5332" spans="4:4" x14ac:dyDescent="0.2">
      <c r="D5332" s="18"/>
    </row>
    <row r="5333" spans="4:4" x14ac:dyDescent="0.2">
      <c r="D5333" s="18"/>
    </row>
    <row r="5334" spans="4:4" x14ac:dyDescent="0.2">
      <c r="D5334" s="18"/>
    </row>
    <row r="5335" spans="4:4" x14ac:dyDescent="0.2">
      <c r="D5335" s="18"/>
    </row>
    <row r="5336" spans="4:4" x14ac:dyDescent="0.2">
      <c r="D5336" s="18"/>
    </row>
    <row r="5337" spans="4:4" x14ac:dyDescent="0.2">
      <c r="D5337" s="18"/>
    </row>
    <row r="5338" spans="4:4" x14ac:dyDescent="0.2">
      <c r="D5338" s="18"/>
    </row>
    <row r="5339" spans="4:4" x14ac:dyDescent="0.2">
      <c r="D5339" s="18"/>
    </row>
    <row r="5340" spans="4:4" x14ac:dyDescent="0.2">
      <c r="D5340" s="18"/>
    </row>
    <row r="5341" spans="4:4" x14ac:dyDescent="0.2">
      <c r="D5341" s="18"/>
    </row>
    <row r="5342" spans="4:4" x14ac:dyDescent="0.2">
      <c r="D5342" s="18"/>
    </row>
    <row r="5343" spans="4:4" x14ac:dyDescent="0.2">
      <c r="D5343" s="18"/>
    </row>
    <row r="5344" spans="4:4" x14ac:dyDescent="0.2">
      <c r="D5344" s="18"/>
    </row>
    <row r="5345" spans="4:4" x14ac:dyDescent="0.2">
      <c r="D5345" s="18"/>
    </row>
    <row r="5346" spans="4:4" x14ac:dyDescent="0.2">
      <c r="D5346" s="18"/>
    </row>
    <row r="5347" spans="4:4" x14ac:dyDescent="0.2">
      <c r="D5347" s="18"/>
    </row>
    <row r="5348" spans="4:4" x14ac:dyDescent="0.2">
      <c r="D5348" s="18"/>
    </row>
    <row r="5349" spans="4:4" x14ac:dyDescent="0.2">
      <c r="D5349" s="18"/>
    </row>
    <row r="5350" spans="4:4" x14ac:dyDescent="0.2">
      <c r="D5350" s="18"/>
    </row>
    <row r="5351" spans="4:4" x14ac:dyDescent="0.2">
      <c r="D5351" s="18"/>
    </row>
    <row r="5352" spans="4:4" x14ac:dyDescent="0.2">
      <c r="D5352" s="18"/>
    </row>
    <row r="5353" spans="4:4" x14ac:dyDescent="0.2">
      <c r="D5353" s="18"/>
    </row>
    <row r="5354" spans="4:4" x14ac:dyDescent="0.2">
      <c r="D5354" s="18"/>
    </row>
    <row r="5355" spans="4:4" x14ac:dyDescent="0.2">
      <c r="D5355" s="18"/>
    </row>
    <row r="5356" spans="4:4" x14ac:dyDescent="0.2">
      <c r="D5356" s="18"/>
    </row>
    <row r="5357" spans="4:4" x14ac:dyDescent="0.2">
      <c r="D5357" s="18"/>
    </row>
    <row r="5358" spans="4:4" x14ac:dyDescent="0.2">
      <c r="D5358" s="18"/>
    </row>
    <row r="5359" spans="4:4" x14ac:dyDescent="0.2">
      <c r="D5359" s="18"/>
    </row>
    <row r="5360" spans="4:4" x14ac:dyDescent="0.2">
      <c r="D5360" s="18"/>
    </row>
    <row r="5361" spans="4:4" x14ac:dyDescent="0.2">
      <c r="D5361" s="18"/>
    </row>
    <row r="5362" spans="4:4" x14ac:dyDescent="0.2">
      <c r="D5362" s="18"/>
    </row>
    <row r="5363" spans="4:4" x14ac:dyDescent="0.2">
      <c r="D5363" s="18"/>
    </row>
    <row r="5364" spans="4:4" x14ac:dyDescent="0.2">
      <c r="D5364" s="18"/>
    </row>
    <row r="5365" spans="4:4" x14ac:dyDescent="0.2">
      <c r="D5365" s="18"/>
    </row>
    <row r="5366" spans="4:4" x14ac:dyDescent="0.2">
      <c r="D5366" s="18"/>
    </row>
    <row r="5367" spans="4:4" x14ac:dyDescent="0.2">
      <c r="D5367" s="18"/>
    </row>
    <row r="5368" spans="4:4" x14ac:dyDescent="0.2">
      <c r="D5368" s="18"/>
    </row>
    <row r="5369" spans="4:4" x14ac:dyDescent="0.2">
      <c r="D5369" s="18"/>
    </row>
    <row r="5370" spans="4:4" x14ac:dyDescent="0.2">
      <c r="D5370" s="18"/>
    </row>
    <row r="5371" spans="4:4" x14ac:dyDescent="0.2">
      <c r="D5371" s="18"/>
    </row>
    <row r="5372" spans="4:4" x14ac:dyDescent="0.2">
      <c r="D5372" s="18"/>
    </row>
    <row r="5373" spans="4:4" x14ac:dyDescent="0.2">
      <c r="D5373" s="18"/>
    </row>
    <row r="5374" spans="4:4" x14ac:dyDescent="0.2">
      <c r="D5374" s="18"/>
    </row>
    <row r="5375" spans="4:4" x14ac:dyDescent="0.2">
      <c r="D5375" s="18"/>
    </row>
    <row r="5376" spans="4:4" x14ac:dyDescent="0.2">
      <c r="D5376" s="18"/>
    </row>
    <row r="5377" spans="4:4" x14ac:dyDescent="0.2">
      <c r="D5377" s="18"/>
    </row>
    <row r="5378" spans="4:4" x14ac:dyDescent="0.2">
      <c r="D5378" s="18"/>
    </row>
    <row r="5379" spans="4:4" x14ac:dyDescent="0.2">
      <c r="D5379" s="18"/>
    </row>
    <row r="5380" spans="4:4" x14ac:dyDescent="0.2">
      <c r="D5380" s="18"/>
    </row>
    <row r="5381" spans="4:4" x14ac:dyDescent="0.2">
      <c r="D5381" s="18"/>
    </row>
    <row r="5382" spans="4:4" x14ac:dyDescent="0.2">
      <c r="D5382" s="18"/>
    </row>
    <row r="5383" spans="4:4" x14ac:dyDescent="0.2">
      <c r="D5383" s="18"/>
    </row>
    <row r="5384" spans="4:4" x14ac:dyDescent="0.2">
      <c r="D5384" s="18"/>
    </row>
    <row r="5385" spans="4:4" x14ac:dyDescent="0.2">
      <c r="D5385" s="18"/>
    </row>
    <row r="5386" spans="4:4" x14ac:dyDescent="0.2">
      <c r="D5386" s="18"/>
    </row>
    <row r="5387" spans="4:4" x14ac:dyDescent="0.2">
      <c r="D5387" s="18"/>
    </row>
    <row r="5388" spans="4:4" x14ac:dyDescent="0.2">
      <c r="D5388" s="18"/>
    </row>
    <row r="5389" spans="4:4" x14ac:dyDescent="0.2">
      <c r="D5389" s="18"/>
    </row>
    <row r="5390" spans="4:4" x14ac:dyDescent="0.2">
      <c r="D5390" s="18"/>
    </row>
    <row r="5391" spans="4:4" x14ac:dyDescent="0.2">
      <c r="D5391" s="18"/>
    </row>
    <row r="5392" spans="4:4" x14ac:dyDescent="0.2">
      <c r="D5392" s="18"/>
    </row>
    <row r="5393" spans="4:4" x14ac:dyDescent="0.2">
      <c r="D5393" s="18"/>
    </row>
    <row r="5394" spans="4:4" x14ac:dyDescent="0.2">
      <c r="D5394" s="18"/>
    </row>
    <row r="5395" spans="4:4" x14ac:dyDescent="0.2">
      <c r="D5395" s="18"/>
    </row>
    <row r="5396" spans="4:4" x14ac:dyDescent="0.2">
      <c r="D5396" s="18"/>
    </row>
    <row r="5397" spans="4:4" x14ac:dyDescent="0.2">
      <c r="D5397" s="18"/>
    </row>
    <row r="5398" spans="4:4" x14ac:dyDescent="0.2">
      <c r="D5398" s="18"/>
    </row>
    <row r="5399" spans="4:4" x14ac:dyDescent="0.2">
      <c r="D5399" s="18"/>
    </row>
    <row r="5400" spans="4:4" x14ac:dyDescent="0.2">
      <c r="D5400" s="18"/>
    </row>
    <row r="5401" spans="4:4" x14ac:dyDescent="0.2">
      <c r="D5401" s="18"/>
    </row>
    <row r="5402" spans="4:4" x14ac:dyDescent="0.2">
      <c r="D5402" s="18"/>
    </row>
    <row r="5403" spans="4:4" x14ac:dyDescent="0.2">
      <c r="D5403" s="18"/>
    </row>
    <row r="5404" spans="4:4" x14ac:dyDescent="0.2">
      <c r="D5404" s="18"/>
    </row>
    <row r="5405" spans="4:4" x14ac:dyDescent="0.2">
      <c r="D5405" s="18"/>
    </row>
    <row r="5406" spans="4:4" x14ac:dyDescent="0.2">
      <c r="D5406" s="18"/>
    </row>
    <row r="5407" spans="4:4" x14ac:dyDescent="0.2">
      <c r="D5407" s="18"/>
    </row>
    <row r="5408" spans="4:4" x14ac:dyDescent="0.2">
      <c r="D5408" s="18"/>
    </row>
    <row r="5409" spans="4:4" x14ac:dyDescent="0.2">
      <c r="D5409" s="18"/>
    </row>
    <row r="5410" spans="4:4" x14ac:dyDescent="0.2">
      <c r="D5410" s="18"/>
    </row>
    <row r="5411" spans="4:4" x14ac:dyDescent="0.2">
      <c r="D5411" s="18"/>
    </row>
    <row r="5412" spans="4:4" x14ac:dyDescent="0.2">
      <c r="D5412" s="18"/>
    </row>
    <row r="5413" spans="4:4" x14ac:dyDescent="0.2">
      <c r="D5413" s="18"/>
    </row>
    <row r="5414" spans="4:4" x14ac:dyDescent="0.2">
      <c r="D5414" s="18"/>
    </row>
    <row r="5415" spans="4:4" x14ac:dyDescent="0.2">
      <c r="D5415" s="18"/>
    </row>
    <row r="5416" spans="4:4" x14ac:dyDescent="0.2">
      <c r="D5416" s="18"/>
    </row>
    <row r="5417" spans="4:4" x14ac:dyDescent="0.2">
      <c r="D5417" s="18"/>
    </row>
    <row r="5418" spans="4:4" x14ac:dyDescent="0.2">
      <c r="D5418" s="18"/>
    </row>
    <row r="5419" spans="4:4" x14ac:dyDescent="0.2">
      <c r="D5419" s="18"/>
    </row>
    <row r="5420" spans="4:4" x14ac:dyDescent="0.2">
      <c r="D5420" s="18"/>
    </row>
    <row r="5421" spans="4:4" x14ac:dyDescent="0.2">
      <c r="D5421" s="18"/>
    </row>
    <row r="5422" spans="4:4" x14ac:dyDescent="0.2">
      <c r="D5422" s="18"/>
    </row>
    <row r="5423" spans="4:4" x14ac:dyDescent="0.2">
      <c r="D5423" s="18"/>
    </row>
    <row r="5424" spans="4:4" x14ac:dyDescent="0.2">
      <c r="D5424" s="18"/>
    </row>
    <row r="5425" spans="4:4" x14ac:dyDescent="0.2">
      <c r="D5425" s="18"/>
    </row>
    <row r="5426" spans="4:4" x14ac:dyDescent="0.2">
      <c r="D5426" s="18"/>
    </row>
    <row r="5427" spans="4:4" x14ac:dyDescent="0.2">
      <c r="D5427" s="18"/>
    </row>
    <row r="5428" spans="4:4" x14ac:dyDescent="0.2">
      <c r="D5428" s="18"/>
    </row>
    <row r="5429" spans="4:4" x14ac:dyDescent="0.2">
      <c r="D5429" s="18"/>
    </row>
    <row r="5430" spans="4:4" x14ac:dyDescent="0.2">
      <c r="D5430" s="18"/>
    </row>
    <row r="5431" spans="4:4" x14ac:dyDescent="0.2">
      <c r="D5431" s="18"/>
    </row>
    <row r="5432" spans="4:4" x14ac:dyDescent="0.2">
      <c r="D5432" s="18"/>
    </row>
    <row r="5433" spans="4:4" x14ac:dyDescent="0.2">
      <c r="D5433" s="18"/>
    </row>
    <row r="5434" spans="4:4" x14ac:dyDescent="0.2">
      <c r="D5434" s="18"/>
    </row>
    <row r="5435" spans="4:4" x14ac:dyDescent="0.2">
      <c r="D5435" s="18"/>
    </row>
    <row r="5436" spans="4:4" x14ac:dyDescent="0.2">
      <c r="D5436" s="18"/>
    </row>
    <row r="5437" spans="4:4" x14ac:dyDescent="0.2">
      <c r="D5437" s="18"/>
    </row>
    <row r="5438" spans="4:4" x14ac:dyDescent="0.2">
      <c r="D5438" s="18"/>
    </row>
    <row r="5439" spans="4:4" x14ac:dyDescent="0.2">
      <c r="D5439" s="18"/>
    </row>
    <row r="5440" spans="4:4" x14ac:dyDescent="0.2">
      <c r="D5440" s="18"/>
    </row>
    <row r="5441" spans="4:4" x14ac:dyDescent="0.2">
      <c r="D5441" s="18"/>
    </row>
    <row r="5442" spans="4:4" x14ac:dyDescent="0.2">
      <c r="D5442" s="18"/>
    </row>
    <row r="5443" spans="4:4" x14ac:dyDescent="0.2">
      <c r="D5443" s="18"/>
    </row>
    <row r="5444" spans="4:4" x14ac:dyDescent="0.2">
      <c r="D5444" s="18"/>
    </row>
    <row r="5445" spans="4:4" x14ac:dyDescent="0.2">
      <c r="D5445" s="18"/>
    </row>
    <row r="5446" spans="4:4" x14ac:dyDescent="0.2">
      <c r="D5446" s="18"/>
    </row>
    <row r="5447" spans="4:4" x14ac:dyDescent="0.2">
      <c r="D5447" s="18"/>
    </row>
    <row r="5448" spans="4:4" x14ac:dyDescent="0.2">
      <c r="D5448" s="18"/>
    </row>
    <row r="5449" spans="4:4" x14ac:dyDescent="0.2">
      <c r="D5449" s="18"/>
    </row>
    <row r="5450" spans="4:4" x14ac:dyDescent="0.2">
      <c r="D5450" s="18"/>
    </row>
    <row r="5451" spans="4:4" x14ac:dyDescent="0.2">
      <c r="D5451" s="18"/>
    </row>
    <row r="5452" spans="4:4" x14ac:dyDescent="0.2">
      <c r="D5452" s="18"/>
    </row>
    <row r="5453" spans="4:4" x14ac:dyDescent="0.2">
      <c r="D5453" s="18"/>
    </row>
    <row r="5454" spans="4:4" x14ac:dyDescent="0.2">
      <c r="D5454" s="18"/>
    </row>
    <row r="5455" spans="4:4" x14ac:dyDescent="0.2">
      <c r="D5455" s="18"/>
    </row>
    <row r="5456" spans="4:4" x14ac:dyDescent="0.2">
      <c r="D5456" s="18"/>
    </row>
    <row r="5457" spans="4:4" x14ac:dyDescent="0.2">
      <c r="D5457" s="18"/>
    </row>
    <row r="5458" spans="4:4" x14ac:dyDescent="0.2">
      <c r="D5458" s="18"/>
    </row>
    <row r="5459" spans="4:4" x14ac:dyDescent="0.2">
      <c r="D5459" s="18"/>
    </row>
    <row r="5460" spans="4:4" x14ac:dyDescent="0.2">
      <c r="D5460" s="18"/>
    </row>
    <row r="5461" spans="4:4" x14ac:dyDescent="0.2">
      <c r="D5461" s="18"/>
    </row>
    <row r="5462" spans="4:4" x14ac:dyDescent="0.2">
      <c r="D5462" s="18"/>
    </row>
    <row r="5463" spans="4:4" x14ac:dyDescent="0.2">
      <c r="D5463" s="18"/>
    </row>
    <row r="5464" spans="4:4" x14ac:dyDescent="0.2">
      <c r="D5464" s="18"/>
    </row>
    <row r="5465" spans="4:4" x14ac:dyDescent="0.2">
      <c r="D5465" s="18"/>
    </row>
    <row r="5466" spans="4:4" x14ac:dyDescent="0.2">
      <c r="D5466" s="18"/>
    </row>
    <row r="5467" spans="4:4" x14ac:dyDescent="0.2">
      <c r="D5467" s="18"/>
    </row>
    <row r="5468" spans="4:4" x14ac:dyDescent="0.2">
      <c r="D5468" s="18"/>
    </row>
    <row r="5469" spans="4:4" x14ac:dyDescent="0.2">
      <c r="D5469" s="18"/>
    </row>
    <row r="5470" spans="4:4" x14ac:dyDescent="0.2">
      <c r="D5470" s="18"/>
    </row>
    <row r="5471" spans="4:4" x14ac:dyDescent="0.2">
      <c r="D5471" s="18"/>
    </row>
    <row r="5472" spans="4:4" x14ac:dyDescent="0.2">
      <c r="D5472" s="18"/>
    </row>
    <row r="5473" spans="4:4" x14ac:dyDescent="0.2">
      <c r="D5473" s="18"/>
    </row>
    <row r="5474" spans="4:4" x14ac:dyDescent="0.2">
      <c r="D5474" s="18"/>
    </row>
    <row r="5475" spans="4:4" x14ac:dyDescent="0.2">
      <c r="D5475" s="18"/>
    </row>
    <row r="5476" spans="4:4" x14ac:dyDescent="0.2">
      <c r="D5476" s="18"/>
    </row>
    <row r="5477" spans="4:4" x14ac:dyDescent="0.2">
      <c r="D5477" s="18"/>
    </row>
    <row r="5478" spans="4:4" x14ac:dyDescent="0.2">
      <c r="D5478" s="18"/>
    </row>
    <row r="5479" spans="4:4" x14ac:dyDescent="0.2">
      <c r="D5479" s="18"/>
    </row>
    <row r="5480" spans="4:4" x14ac:dyDescent="0.2">
      <c r="D5480" s="18"/>
    </row>
    <row r="5481" spans="4:4" x14ac:dyDescent="0.2">
      <c r="D5481" s="18"/>
    </row>
    <row r="5482" spans="4:4" x14ac:dyDescent="0.2">
      <c r="D5482" s="18"/>
    </row>
    <row r="5483" spans="4:4" x14ac:dyDescent="0.2">
      <c r="D5483" s="18"/>
    </row>
    <row r="5484" spans="4:4" x14ac:dyDescent="0.2">
      <c r="D5484" s="18"/>
    </row>
    <row r="5485" spans="4:4" x14ac:dyDescent="0.2">
      <c r="D5485" s="18"/>
    </row>
    <row r="5486" spans="4:4" x14ac:dyDescent="0.2">
      <c r="D5486" s="18"/>
    </row>
    <row r="5487" spans="4:4" x14ac:dyDescent="0.2">
      <c r="D5487" s="18"/>
    </row>
    <row r="5488" spans="4:4" x14ac:dyDescent="0.2">
      <c r="D5488" s="18"/>
    </row>
    <row r="5489" spans="4:4" x14ac:dyDescent="0.2">
      <c r="D5489" s="18"/>
    </row>
    <row r="5490" spans="4:4" x14ac:dyDescent="0.2">
      <c r="D5490" s="18"/>
    </row>
    <row r="5491" spans="4:4" x14ac:dyDescent="0.2">
      <c r="D5491" s="18"/>
    </row>
    <row r="5492" spans="4:4" x14ac:dyDescent="0.2">
      <c r="D5492" s="18"/>
    </row>
    <row r="5493" spans="4:4" x14ac:dyDescent="0.2">
      <c r="D5493" s="18"/>
    </row>
    <row r="5494" spans="4:4" x14ac:dyDescent="0.2">
      <c r="D5494" s="18"/>
    </row>
    <row r="5495" spans="4:4" x14ac:dyDescent="0.2">
      <c r="D5495" s="18"/>
    </row>
    <row r="5496" spans="4:4" x14ac:dyDescent="0.2">
      <c r="D5496" s="18"/>
    </row>
    <row r="5497" spans="4:4" x14ac:dyDescent="0.2">
      <c r="D5497" s="18"/>
    </row>
    <row r="5498" spans="4:4" x14ac:dyDescent="0.2">
      <c r="D5498" s="18"/>
    </row>
    <row r="5499" spans="4:4" x14ac:dyDescent="0.2">
      <c r="D5499" s="18"/>
    </row>
    <row r="5500" spans="4:4" x14ac:dyDescent="0.2">
      <c r="D5500" s="18"/>
    </row>
    <row r="5501" spans="4:4" x14ac:dyDescent="0.2">
      <c r="D5501" s="18"/>
    </row>
    <row r="5502" spans="4:4" x14ac:dyDescent="0.2">
      <c r="D5502" s="18"/>
    </row>
    <row r="5503" spans="4:4" x14ac:dyDescent="0.2">
      <c r="D5503" s="18"/>
    </row>
    <row r="5504" spans="4:4" x14ac:dyDescent="0.2">
      <c r="D5504" s="18"/>
    </row>
    <row r="5505" spans="4:4" x14ac:dyDescent="0.2">
      <c r="D5505" s="18"/>
    </row>
    <row r="5506" spans="4:4" x14ac:dyDescent="0.2">
      <c r="D5506" s="18"/>
    </row>
    <row r="5507" spans="4:4" x14ac:dyDescent="0.2">
      <c r="D5507" s="18"/>
    </row>
    <row r="5508" spans="4:4" x14ac:dyDescent="0.2">
      <c r="D5508" s="18"/>
    </row>
    <row r="5509" spans="4:4" x14ac:dyDescent="0.2">
      <c r="D5509" s="18"/>
    </row>
    <row r="5510" spans="4:4" x14ac:dyDescent="0.2">
      <c r="D5510" s="18"/>
    </row>
    <row r="5511" spans="4:4" x14ac:dyDescent="0.2">
      <c r="D5511" s="18"/>
    </row>
    <row r="5512" spans="4:4" x14ac:dyDescent="0.2">
      <c r="D5512" s="18"/>
    </row>
    <row r="5513" spans="4:4" x14ac:dyDescent="0.2">
      <c r="D5513" s="18"/>
    </row>
    <row r="5514" spans="4:4" x14ac:dyDescent="0.2">
      <c r="D5514" s="18"/>
    </row>
    <row r="5515" spans="4:4" x14ac:dyDescent="0.2">
      <c r="D5515" s="18"/>
    </row>
    <row r="5516" spans="4:4" x14ac:dyDescent="0.2">
      <c r="D5516" s="18"/>
    </row>
    <row r="5517" spans="4:4" x14ac:dyDescent="0.2">
      <c r="D5517" s="18"/>
    </row>
    <row r="5518" spans="4:4" x14ac:dyDescent="0.2">
      <c r="D5518" s="18"/>
    </row>
    <row r="5519" spans="4:4" x14ac:dyDescent="0.2">
      <c r="D5519" s="18"/>
    </row>
    <row r="5520" spans="4:4" x14ac:dyDescent="0.2">
      <c r="D5520" s="18"/>
    </row>
    <row r="5521" spans="4:4" x14ac:dyDescent="0.2">
      <c r="D5521" s="18"/>
    </row>
    <row r="5522" spans="4:4" x14ac:dyDescent="0.2">
      <c r="D5522" s="18"/>
    </row>
    <row r="5523" spans="4:4" x14ac:dyDescent="0.2">
      <c r="D5523" s="18"/>
    </row>
    <row r="5524" spans="4:4" x14ac:dyDescent="0.2">
      <c r="D5524" s="18"/>
    </row>
    <row r="5525" spans="4:4" x14ac:dyDescent="0.2">
      <c r="D5525" s="18"/>
    </row>
    <row r="5526" spans="4:4" x14ac:dyDescent="0.2">
      <c r="D5526" s="18"/>
    </row>
    <row r="5527" spans="4:4" x14ac:dyDescent="0.2">
      <c r="D5527" s="18"/>
    </row>
    <row r="5528" spans="4:4" x14ac:dyDescent="0.2">
      <c r="D5528" s="18"/>
    </row>
    <row r="5529" spans="4:4" x14ac:dyDescent="0.2">
      <c r="D5529" s="18"/>
    </row>
    <row r="5530" spans="4:4" x14ac:dyDescent="0.2">
      <c r="D5530" s="18"/>
    </row>
    <row r="5531" spans="4:4" x14ac:dyDescent="0.2">
      <c r="D5531" s="18"/>
    </row>
    <row r="5532" spans="4:4" x14ac:dyDescent="0.2">
      <c r="D5532" s="18"/>
    </row>
    <row r="5533" spans="4:4" x14ac:dyDescent="0.2">
      <c r="D5533" s="18"/>
    </row>
    <row r="5534" spans="4:4" x14ac:dyDescent="0.2">
      <c r="D5534" s="18"/>
    </row>
    <row r="5535" spans="4:4" x14ac:dyDescent="0.2">
      <c r="D5535" s="18"/>
    </row>
    <row r="5536" spans="4:4" x14ac:dyDescent="0.2">
      <c r="D5536" s="18"/>
    </row>
    <row r="5537" spans="4:4" x14ac:dyDescent="0.2">
      <c r="D5537" s="18"/>
    </row>
    <row r="5538" spans="4:4" x14ac:dyDescent="0.2">
      <c r="D5538" s="18"/>
    </row>
    <row r="5539" spans="4:4" x14ac:dyDescent="0.2">
      <c r="D5539" s="18"/>
    </row>
    <row r="5540" spans="4:4" x14ac:dyDescent="0.2">
      <c r="D5540" s="18"/>
    </row>
    <row r="5541" spans="4:4" x14ac:dyDescent="0.2">
      <c r="D5541" s="18"/>
    </row>
    <row r="5542" spans="4:4" x14ac:dyDescent="0.2">
      <c r="D5542" s="18"/>
    </row>
    <row r="5543" spans="4:4" x14ac:dyDescent="0.2">
      <c r="D5543" s="18"/>
    </row>
    <row r="5544" spans="4:4" x14ac:dyDescent="0.2">
      <c r="D5544" s="18"/>
    </row>
    <row r="5545" spans="4:4" x14ac:dyDescent="0.2">
      <c r="D5545" s="18"/>
    </row>
    <row r="5546" spans="4:4" x14ac:dyDescent="0.2">
      <c r="D5546" s="18"/>
    </row>
    <row r="5547" spans="4:4" x14ac:dyDescent="0.2">
      <c r="D5547" s="18"/>
    </row>
    <row r="5548" spans="4:4" x14ac:dyDescent="0.2">
      <c r="D5548" s="18"/>
    </row>
    <row r="5549" spans="4:4" x14ac:dyDescent="0.2">
      <c r="D5549" s="18"/>
    </row>
    <row r="5550" spans="4:4" x14ac:dyDescent="0.2">
      <c r="D5550" s="18"/>
    </row>
    <row r="5551" spans="4:4" x14ac:dyDescent="0.2">
      <c r="D5551" s="18"/>
    </row>
    <row r="5552" spans="4:4" x14ac:dyDescent="0.2">
      <c r="D5552" s="18"/>
    </row>
    <row r="5553" spans="4:4" x14ac:dyDescent="0.2">
      <c r="D5553" s="18"/>
    </row>
    <row r="5554" spans="4:4" x14ac:dyDescent="0.2">
      <c r="D5554" s="18"/>
    </row>
    <row r="5555" spans="4:4" x14ac:dyDescent="0.2">
      <c r="D5555" s="18"/>
    </row>
    <row r="5556" spans="4:4" x14ac:dyDescent="0.2">
      <c r="D5556" s="18"/>
    </row>
    <row r="5557" spans="4:4" x14ac:dyDescent="0.2">
      <c r="D5557" s="18"/>
    </row>
    <row r="5558" spans="4:4" x14ac:dyDescent="0.2">
      <c r="D5558" s="18"/>
    </row>
    <row r="5559" spans="4:4" x14ac:dyDescent="0.2">
      <c r="D5559" s="18"/>
    </row>
    <row r="5560" spans="4:4" x14ac:dyDescent="0.2">
      <c r="D5560" s="18"/>
    </row>
    <row r="5561" spans="4:4" x14ac:dyDescent="0.2">
      <c r="D5561" s="18"/>
    </row>
    <row r="5562" spans="4:4" x14ac:dyDescent="0.2">
      <c r="D5562" s="18"/>
    </row>
    <row r="5563" spans="4:4" x14ac:dyDescent="0.2">
      <c r="D5563" s="18"/>
    </row>
    <row r="5564" spans="4:4" x14ac:dyDescent="0.2">
      <c r="D5564" s="18"/>
    </row>
    <row r="5565" spans="4:4" x14ac:dyDescent="0.2">
      <c r="D5565" s="18"/>
    </row>
    <row r="5566" spans="4:4" x14ac:dyDescent="0.2">
      <c r="D5566" s="18"/>
    </row>
    <row r="5567" spans="4:4" x14ac:dyDescent="0.2">
      <c r="D5567" s="18"/>
    </row>
    <row r="5568" spans="4:4" x14ac:dyDescent="0.2">
      <c r="D5568" s="18"/>
    </row>
    <row r="5569" spans="4:4" x14ac:dyDescent="0.2">
      <c r="D5569" s="18"/>
    </row>
    <row r="5570" spans="4:4" x14ac:dyDescent="0.2">
      <c r="D5570" s="18"/>
    </row>
    <row r="5571" spans="4:4" x14ac:dyDescent="0.2">
      <c r="D5571" s="18"/>
    </row>
    <row r="5572" spans="4:4" x14ac:dyDescent="0.2">
      <c r="D5572" s="18"/>
    </row>
    <row r="5573" spans="4:4" x14ac:dyDescent="0.2">
      <c r="D5573" s="18"/>
    </row>
    <row r="5574" spans="4:4" x14ac:dyDescent="0.2">
      <c r="D5574" s="18"/>
    </row>
    <row r="5575" spans="4:4" x14ac:dyDescent="0.2">
      <c r="D5575" s="18"/>
    </row>
    <row r="5576" spans="4:4" x14ac:dyDescent="0.2">
      <c r="D5576" s="18"/>
    </row>
    <row r="5577" spans="4:4" x14ac:dyDescent="0.2">
      <c r="D5577" s="18"/>
    </row>
    <row r="5578" spans="4:4" x14ac:dyDescent="0.2">
      <c r="D5578" s="18"/>
    </row>
    <row r="5579" spans="4:4" x14ac:dyDescent="0.2">
      <c r="D5579" s="18"/>
    </row>
    <row r="5580" spans="4:4" x14ac:dyDescent="0.2">
      <c r="D5580" s="18"/>
    </row>
    <row r="5581" spans="4:4" x14ac:dyDescent="0.2">
      <c r="D5581" s="18"/>
    </row>
    <row r="5582" spans="4:4" x14ac:dyDescent="0.2">
      <c r="D5582" s="18"/>
    </row>
    <row r="5583" spans="4:4" x14ac:dyDescent="0.2">
      <c r="D5583" s="18"/>
    </row>
    <row r="5584" spans="4:4" x14ac:dyDescent="0.2">
      <c r="D5584" s="18"/>
    </row>
    <row r="5585" spans="4:4" x14ac:dyDescent="0.2">
      <c r="D5585" s="18"/>
    </row>
    <row r="5586" spans="4:4" x14ac:dyDescent="0.2">
      <c r="D5586" s="18"/>
    </row>
    <row r="5587" spans="4:4" x14ac:dyDescent="0.2">
      <c r="D5587" s="18"/>
    </row>
    <row r="5588" spans="4:4" x14ac:dyDescent="0.2">
      <c r="D5588" s="18"/>
    </row>
    <row r="5589" spans="4:4" x14ac:dyDescent="0.2">
      <c r="D5589" s="18"/>
    </row>
    <row r="5590" spans="4:4" x14ac:dyDescent="0.2">
      <c r="D5590" s="18"/>
    </row>
    <row r="5591" spans="4:4" x14ac:dyDescent="0.2">
      <c r="D5591" s="18"/>
    </row>
    <row r="5592" spans="4:4" x14ac:dyDescent="0.2">
      <c r="D5592" s="18"/>
    </row>
    <row r="5593" spans="4:4" x14ac:dyDescent="0.2">
      <c r="D5593" s="18"/>
    </row>
    <row r="5594" spans="4:4" x14ac:dyDescent="0.2">
      <c r="D5594" s="18"/>
    </row>
    <row r="5595" spans="4:4" x14ac:dyDescent="0.2">
      <c r="D5595" s="18"/>
    </row>
    <row r="5596" spans="4:4" x14ac:dyDescent="0.2">
      <c r="D5596" s="18"/>
    </row>
    <row r="5597" spans="4:4" x14ac:dyDescent="0.2">
      <c r="D5597" s="18"/>
    </row>
    <row r="5598" spans="4:4" x14ac:dyDescent="0.2">
      <c r="D5598" s="18"/>
    </row>
    <row r="5599" spans="4:4" x14ac:dyDescent="0.2">
      <c r="D5599" s="18"/>
    </row>
    <row r="5600" spans="4:4" x14ac:dyDescent="0.2">
      <c r="D5600" s="18"/>
    </row>
    <row r="5601" spans="4:4" x14ac:dyDescent="0.2">
      <c r="D5601" s="18"/>
    </row>
    <row r="5602" spans="4:4" x14ac:dyDescent="0.2">
      <c r="D5602" s="18"/>
    </row>
    <row r="5603" spans="4:4" x14ac:dyDescent="0.2">
      <c r="D5603" s="18"/>
    </row>
    <row r="5604" spans="4:4" x14ac:dyDescent="0.2">
      <c r="D5604" s="18"/>
    </row>
    <row r="5605" spans="4:4" x14ac:dyDescent="0.2">
      <c r="D5605" s="18"/>
    </row>
    <row r="5606" spans="4:4" x14ac:dyDescent="0.2">
      <c r="D5606" s="18"/>
    </row>
    <row r="5607" spans="4:4" x14ac:dyDescent="0.2">
      <c r="D5607" s="18"/>
    </row>
    <row r="5608" spans="4:4" x14ac:dyDescent="0.2">
      <c r="D5608" s="18"/>
    </row>
    <row r="5609" spans="4:4" x14ac:dyDescent="0.2">
      <c r="D5609" s="18"/>
    </row>
    <row r="5610" spans="4:4" x14ac:dyDescent="0.2">
      <c r="D5610" s="18"/>
    </row>
    <row r="5611" spans="4:4" x14ac:dyDescent="0.2">
      <c r="D5611" s="18"/>
    </row>
    <row r="5612" spans="4:4" x14ac:dyDescent="0.2">
      <c r="D5612" s="18"/>
    </row>
    <row r="5613" spans="4:4" x14ac:dyDescent="0.2">
      <c r="D5613" s="18"/>
    </row>
    <row r="5614" spans="4:4" x14ac:dyDescent="0.2">
      <c r="D5614" s="18"/>
    </row>
    <row r="5615" spans="4:4" x14ac:dyDescent="0.2">
      <c r="D5615" s="18"/>
    </row>
    <row r="5616" spans="4:4" x14ac:dyDescent="0.2">
      <c r="D5616" s="18"/>
    </row>
    <row r="5617" spans="4:4" x14ac:dyDescent="0.2">
      <c r="D5617" s="18"/>
    </row>
    <row r="5618" spans="4:4" x14ac:dyDescent="0.2">
      <c r="D5618" s="18"/>
    </row>
    <row r="5619" spans="4:4" x14ac:dyDescent="0.2">
      <c r="D5619" s="18"/>
    </row>
    <row r="5620" spans="4:4" x14ac:dyDescent="0.2">
      <c r="D5620" s="18"/>
    </row>
    <row r="5621" spans="4:4" x14ac:dyDescent="0.2">
      <c r="D5621" s="18"/>
    </row>
    <row r="5622" spans="4:4" x14ac:dyDescent="0.2">
      <c r="D5622" s="18"/>
    </row>
    <row r="5623" spans="4:4" x14ac:dyDescent="0.2">
      <c r="D5623" s="18"/>
    </row>
    <row r="5624" spans="4:4" x14ac:dyDescent="0.2">
      <c r="D5624" s="18"/>
    </row>
    <row r="5625" spans="4:4" x14ac:dyDescent="0.2">
      <c r="D5625" s="18"/>
    </row>
    <row r="5626" spans="4:4" x14ac:dyDescent="0.2">
      <c r="D5626" s="18"/>
    </row>
    <row r="5627" spans="4:4" x14ac:dyDescent="0.2">
      <c r="D5627" s="18"/>
    </row>
    <row r="5628" spans="4:4" x14ac:dyDescent="0.2">
      <c r="D5628" s="18"/>
    </row>
    <row r="5629" spans="4:4" x14ac:dyDescent="0.2">
      <c r="D5629" s="18"/>
    </row>
    <row r="5630" spans="4:4" x14ac:dyDescent="0.2">
      <c r="D5630" s="18"/>
    </row>
    <row r="5631" spans="4:4" x14ac:dyDescent="0.2">
      <c r="D5631" s="18"/>
    </row>
    <row r="5632" spans="4:4" x14ac:dyDescent="0.2">
      <c r="D5632" s="18"/>
    </row>
    <row r="5633" spans="4:4" x14ac:dyDescent="0.2">
      <c r="D5633" s="18"/>
    </row>
    <row r="5634" spans="4:4" x14ac:dyDescent="0.2">
      <c r="D5634" s="18"/>
    </row>
    <row r="5635" spans="4:4" x14ac:dyDescent="0.2">
      <c r="D5635" s="18"/>
    </row>
    <row r="5636" spans="4:4" x14ac:dyDescent="0.2">
      <c r="D5636" s="18"/>
    </row>
    <row r="5637" spans="4:4" x14ac:dyDescent="0.2">
      <c r="D5637" s="18"/>
    </row>
    <row r="5638" spans="4:4" x14ac:dyDescent="0.2">
      <c r="D5638" s="18"/>
    </row>
    <row r="5639" spans="4:4" x14ac:dyDescent="0.2">
      <c r="D5639" s="18"/>
    </row>
    <row r="5640" spans="4:4" x14ac:dyDescent="0.2">
      <c r="D5640" s="18"/>
    </row>
    <row r="5641" spans="4:4" x14ac:dyDescent="0.2">
      <c r="D5641" s="18"/>
    </row>
    <row r="5642" spans="4:4" x14ac:dyDescent="0.2">
      <c r="D5642" s="18"/>
    </row>
    <row r="5643" spans="4:4" x14ac:dyDescent="0.2">
      <c r="D5643" s="18"/>
    </row>
    <row r="5644" spans="4:4" x14ac:dyDescent="0.2">
      <c r="D5644" s="18"/>
    </row>
    <row r="5645" spans="4:4" x14ac:dyDescent="0.2">
      <c r="D5645" s="18"/>
    </row>
    <row r="5646" spans="4:4" x14ac:dyDescent="0.2">
      <c r="D5646" s="18"/>
    </row>
    <row r="5647" spans="4:4" x14ac:dyDescent="0.2">
      <c r="D5647" s="18"/>
    </row>
    <row r="5648" spans="4:4" x14ac:dyDescent="0.2">
      <c r="D5648" s="18"/>
    </row>
    <row r="5649" spans="4:4" x14ac:dyDescent="0.2">
      <c r="D5649" s="18"/>
    </row>
    <row r="5650" spans="4:4" x14ac:dyDescent="0.2">
      <c r="D5650" s="18"/>
    </row>
    <row r="5651" spans="4:4" x14ac:dyDescent="0.2">
      <c r="D5651" s="18"/>
    </row>
    <row r="5652" spans="4:4" x14ac:dyDescent="0.2">
      <c r="D5652" s="18"/>
    </row>
    <row r="5653" spans="4:4" x14ac:dyDescent="0.2">
      <c r="D5653" s="18"/>
    </row>
    <row r="5654" spans="4:4" x14ac:dyDescent="0.2">
      <c r="D5654" s="18"/>
    </row>
    <row r="5655" spans="4:4" x14ac:dyDescent="0.2">
      <c r="D5655" s="18"/>
    </row>
    <row r="5656" spans="4:4" x14ac:dyDescent="0.2">
      <c r="D5656" s="18"/>
    </row>
    <row r="5657" spans="4:4" x14ac:dyDescent="0.2">
      <c r="D5657" s="18"/>
    </row>
    <row r="5658" spans="4:4" x14ac:dyDescent="0.2">
      <c r="D5658" s="18"/>
    </row>
    <row r="5659" spans="4:4" x14ac:dyDescent="0.2">
      <c r="D5659" s="18"/>
    </row>
    <row r="5660" spans="4:4" x14ac:dyDescent="0.2">
      <c r="D5660" s="18"/>
    </row>
    <row r="5661" spans="4:4" x14ac:dyDescent="0.2">
      <c r="D5661" s="18"/>
    </row>
    <row r="5662" spans="4:4" x14ac:dyDescent="0.2">
      <c r="D5662" s="18"/>
    </row>
    <row r="5663" spans="4:4" x14ac:dyDescent="0.2">
      <c r="D5663" s="18"/>
    </row>
    <row r="5664" spans="4:4" x14ac:dyDescent="0.2">
      <c r="D5664" s="18"/>
    </row>
    <row r="5665" spans="4:4" x14ac:dyDescent="0.2">
      <c r="D5665" s="18"/>
    </row>
    <row r="5666" spans="4:4" x14ac:dyDescent="0.2">
      <c r="D5666" s="18"/>
    </row>
    <row r="5667" spans="4:4" x14ac:dyDescent="0.2">
      <c r="D5667" s="18"/>
    </row>
    <row r="5668" spans="4:4" x14ac:dyDescent="0.2">
      <c r="D5668" s="18"/>
    </row>
    <row r="5669" spans="4:4" x14ac:dyDescent="0.2">
      <c r="D5669" s="18"/>
    </row>
    <row r="5670" spans="4:4" x14ac:dyDescent="0.2">
      <c r="D5670" s="18"/>
    </row>
    <row r="5671" spans="4:4" x14ac:dyDescent="0.2">
      <c r="D5671" s="18"/>
    </row>
    <row r="5672" spans="4:4" x14ac:dyDescent="0.2">
      <c r="D5672" s="18"/>
    </row>
    <row r="5673" spans="4:4" x14ac:dyDescent="0.2">
      <c r="D5673" s="18"/>
    </row>
    <row r="5674" spans="4:4" x14ac:dyDescent="0.2">
      <c r="D5674" s="18"/>
    </row>
    <row r="5675" spans="4:4" x14ac:dyDescent="0.2">
      <c r="D5675" s="18"/>
    </row>
    <row r="5676" spans="4:4" x14ac:dyDescent="0.2">
      <c r="D5676" s="18"/>
    </row>
    <row r="5677" spans="4:4" x14ac:dyDescent="0.2">
      <c r="D5677" s="18"/>
    </row>
    <row r="5678" spans="4:4" x14ac:dyDescent="0.2">
      <c r="D5678" s="18"/>
    </row>
    <row r="5679" spans="4:4" x14ac:dyDescent="0.2">
      <c r="D5679" s="18"/>
    </row>
    <row r="5680" spans="4:4" x14ac:dyDescent="0.2">
      <c r="D5680" s="18"/>
    </row>
    <row r="5681" spans="4:4" x14ac:dyDescent="0.2">
      <c r="D5681" s="18"/>
    </row>
    <row r="5682" spans="4:4" x14ac:dyDescent="0.2">
      <c r="D5682" s="18"/>
    </row>
    <row r="5683" spans="4:4" x14ac:dyDescent="0.2">
      <c r="D5683" s="18"/>
    </row>
    <row r="5684" spans="4:4" x14ac:dyDescent="0.2">
      <c r="D5684" s="18"/>
    </row>
    <row r="5685" spans="4:4" x14ac:dyDescent="0.2">
      <c r="D5685" s="18"/>
    </row>
    <row r="5686" spans="4:4" x14ac:dyDescent="0.2">
      <c r="D5686" s="18"/>
    </row>
    <row r="5687" spans="4:4" x14ac:dyDescent="0.2">
      <c r="D5687" s="18"/>
    </row>
    <row r="5688" spans="4:4" x14ac:dyDescent="0.2">
      <c r="D5688" s="18"/>
    </row>
    <row r="5689" spans="4:4" x14ac:dyDescent="0.2">
      <c r="D5689" s="18"/>
    </row>
    <row r="5690" spans="4:4" x14ac:dyDescent="0.2">
      <c r="D5690" s="18"/>
    </row>
    <row r="5691" spans="4:4" x14ac:dyDescent="0.2">
      <c r="D5691" s="18"/>
    </row>
    <row r="5692" spans="4:4" x14ac:dyDescent="0.2">
      <c r="D5692" s="18"/>
    </row>
    <row r="5693" spans="4:4" x14ac:dyDescent="0.2">
      <c r="D5693" s="18"/>
    </row>
    <row r="5694" spans="4:4" x14ac:dyDescent="0.2">
      <c r="D5694" s="18"/>
    </row>
    <row r="5695" spans="4:4" x14ac:dyDescent="0.2">
      <c r="D5695" s="18"/>
    </row>
    <row r="5696" spans="4:4" x14ac:dyDescent="0.2">
      <c r="D5696" s="18"/>
    </row>
    <row r="5697" spans="4:4" x14ac:dyDescent="0.2">
      <c r="D5697" s="18"/>
    </row>
    <row r="5698" spans="4:4" x14ac:dyDescent="0.2">
      <c r="D5698" s="18"/>
    </row>
    <row r="5699" spans="4:4" x14ac:dyDescent="0.2">
      <c r="D5699" s="18"/>
    </row>
    <row r="5700" spans="4:4" x14ac:dyDescent="0.2">
      <c r="D5700" s="18"/>
    </row>
    <row r="5701" spans="4:4" x14ac:dyDescent="0.2">
      <c r="D5701" s="18"/>
    </row>
    <row r="5702" spans="4:4" x14ac:dyDescent="0.2">
      <c r="D5702" s="18"/>
    </row>
    <row r="5703" spans="4:4" x14ac:dyDescent="0.2">
      <c r="D5703" s="18"/>
    </row>
    <row r="5704" spans="4:4" x14ac:dyDescent="0.2">
      <c r="D5704" s="18"/>
    </row>
    <row r="5705" spans="4:4" x14ac:dyDescent="0.2">
      <c r="D5705" s="18"/>
    </row>
    <row r="5706" spans="4:4" x14ac:dyDescent="0.2">
      <c r="D5706" s="18"/>
    </row>
    <row r="5707" spans="4:4" x14ac:dyDescent="0.2">
      <c r="D5707" s="18"/>
    </row>
    <row r="5708" spans="4:4" x14ac:dyDescent="0.2">
      <c r="D5708" s="18"/>
    </row>
    <row r="5709" spans="4:4" x14ac:dyDescent="0.2">
      <c r="D5709" s="18"/>
    </row>
    <row r="5710" spans="4:4" x14ac:dyDescent="0.2">
      <c r="D5710" s="18"/>
    </row>
    <row r="5711" spans="4:4" x14ac:dyDescent="0.2">
      <c r="D5711" s="18"/>
    </row>
    <row r="5712" spans="4:4" x14ac:dyDescent="0.2">
      <c r="D5712" s="18"/>
    </row>
    <row r="5713" spans="4:4" x14ac:dyDescent="0.2">
      <c r="D5713" s="18"/>
    </row>
    <row r="5714" spans="4:4" x14ac:dyDescent="0.2">
      <c r="D5714" s="18"/>
    </row>
    <row r="5715" spans="4:4" x14ac:dyDescent="0.2">
      <c r="D5715" s="18"/>
    </row>
    <row r="5716" spans="4:4" x14ac:dyDescent="0.2">
      <c r="D5716" s="18"/>
    </row>
    <row r="5717" spans="4:4" x14ac:dyDescent="0.2">
      <c r="D5717" s="18"/>
    </row>
    <row r="5718" spans="4:4" x14ac:dyDescent="0.2">
      <c r="D5718" s="18"/>
    </row>
    <row r="5719" spans="4:4" x14ac:dyDescent="0.2">
      <c r="D5719" s="18"/>
    </row>
    <row r="5720" spans="4:4" x14ac:dyDescent="0.2">
      <c r="D5720" s="18"/>
    </row>
    <row r="5721" spans="4:4" x14ac:dyDescent="0.2">
      <c r="D5721" s="18"/>
    </row>
    <row r="5722" spans="4:4" x14ac:dyDescent="0.2">
      <c r="D5722" s="18"/>
    </row>
    <row r="5723" spans="4:4" x14ac:dyDescent="0.2">
      <c r="D5723" s="18"/>
    </row>
    <row r="5724" spans="4:4" x14ac:dyDescent="0.2">
      <c r="D5724" s="18"/>
    </row>
    <row r="5725" spans="4:4" x14ac:dyDescent="0.2">
      <c r="D5725" s="18"/>
    </row>
    <row r="5726" spans="4:4" x14ac:dyDescent="0.2">
      <c r="D5726" s="18"/>
    </row>
    <row r="5727" spans="4:4" x14ac:dyDescent="0.2">
      <c r="D5727" s="18"/>
    </row>
    <row r="5728" spans="4:4" x14ac:dyDescent="0.2">
      <c r="D5728" s="18"/>
    </row>
    <row r="5729" spans="4:4" x14ac:dyDescent="0.2">
      <c r="D5729" s="18"/>
    </row>
    <row r="5730" spans="4:4" x14ac:dyDescent="0.2">
      <c r="D5730" s="18"/>
    </row>
    <row r="5731" spans="4:4" x14ac:dyDescent="0.2">
      <c r="D5731" s="18"/>
    </row>
    <row r="5732" spans="4:4" x14ac:dyDescent="0.2">
      <c r="D5732" s="18"/>
    </row>
    <row r="5733" spans="4:4" x14ac:dyDescent="0.2">
      <c r="D5733" s="18"/>
    </row>
    <row r="5734" spans="4:4" x14ac:dyDescent="0.2">
      <c r="D5734" s="18"/>
    </row>
    <row r="5735" spans="4:4" x14ac:dyDescent="0.2">
      <c r="D5735" s="18"/>
    </row>
    <row r="5736" spans="4:4" x14ac:dyDescent="0.2">
      <c r="D5736" s="18"/>
    </row>
    <row r="5737" spans="4:4" x14ac:dyDescent="0.2">
      <c r="D5737" s="18"/>
    </row>
    <row r="5738" spans="4:4" x14ac:dyDescent="0.2">
      <c r="D5738" s="18"/>
    </row>
    <row r="5739" spans="4:4" x14ac:dyDescent="0.2">
      <c r="D5739" s="18"/>
    </row>
    <row r="5740" spans="4:4" x14ac:dyDescent="0.2">
      <c r="D5740" s="18"/>
    </row>
    <row r="5741" spans="4:4" x14ac:dyDescent="0.2">
      <c r="D5741" s="18"/>
    </row>
    <row r="5742" spans="4:4" x14ac:dyDescent="0.2">
      <c r="D5742" s="18"/>
    </row>
    <row r="5743" spans="4:4" x14ac:dyDescent="0.2">
      <c r="D5743" s="18"/>
    </row>
    <row r="5744" spans="4:4" x14ac:dyDescent="0.2">
      <c r="D5744" s="18"/>
    </row>
    <row r="5745" spans="4:4" x14ac:dyDescent="0.2">
      <c r="D5745" s="18"/>
    </row>
    <row r="5746" spans="4:4" x14ac:dyDescent="0.2">
      <c r="D5746" s="18"/>
    </row>
    <row r="5747" spans="4:4" x14ac:dyDescent="0.2">
      <c r="D5747" s="18"/>
    </row>
    <row r="5748" spans="4:4" x14ac:dyDescent="0.2">
      <c r="D5748" s="18"/>
    </row>
    <row r="5749" spans="4:4" x14ac:dyDescent="0.2">
      <c r="D5749" s="18"/>
    </row>
    <row r="5750" spans="4:4" x14ac:dyDescent="0.2">
      <c r="D5750" s="18"/>
    </row>
    <row r="5751" spans="4:4" x14ac:dyDescent="0.2">
      <c r="D5751" s="18"/>
    </row>
    <row r="5752" spans="4:4" x14ac:dyDescent="0.2">
      <c r="D5752" s="18"/>
    </row>
    <row r="5753" spans="4:4" x14ac:dyDescent="0.2">
      <c r="D5753" s="18"/>
    </row>
    <row r="5754" spans="4:4" x14ac:dyDescent="0.2">
      <c r="D5754" s="18"/>
    </row>
    <row r="5755" spans="4:4" x14ac:dyDescent="0.2">
      <c r="D5755" s="18"/>
    </row>
    <row r="5756" spans="4:4" x14ac:dyDescent="0.2">
      <c r="D5756" s="18"/>
    </row>
    <row r="5757" spans="4:4" x14ac:dyDescent="0.2">
      <c r="D5757" s="18"/>
    </row>
    <row r="5758" spans="4:4" x14ac:dyDescent="0.2">
      <c r="D5758" s="18"/>
    </row>
    <row r="5759" spans="4:4" x14ac:dyDescent="0.2">
      <c r="D5759" s="18"/>
    </row>
    <row r="5760" spans="4:4" x14ac:dyDescent="0.2">
      <c r="D5760" s="18"/>
    </row>
    <row r="5761" spans="4:4" x14ac:dyDescent="0.2">
      <c r="D5761" s="18"/>
    </row>
    <row r="5762" spans="4:4" x14ac:dyDescent="0.2">
      <c r="D5762" s="18"/>
    </row>
    <row r="5763" spans="4:4" x14ac:dyDescent="0.2">
      <c r="D5763" s="18"/>
    </row>
    <row r="5764" spans="4:4" x14ac:dyDescent="0.2">
      <c r="D5764" s="18"/>
    </row>
    <row r="5765" spans="4:4" x14ac:dyDescent="0.2">
      <c r="D5765" s="18"/>
    </row>
    <row r="5766" spans="4:4" x14ac:dyDescent="0.2">
      <c r="D5766" s="18"/>
    </row>
    <row r="5767" spans="4:4" x14ac:dyDescent="0.2">
      <c r="D5767" s="18"/>
    </row>
    <row r="5768" spans="4:4" x14ac:dyDescent="0.2">
      <c r="D5768" s="18"/>
    </row>
    <row r="5769" spans="4:4" x14ac:dyDescent="0.2">
      <c r="D5769" s="18"/>
    </row>
    <row r="5770" spans="4:4" x14ac:dyDescent="0.2">
      <c r="D5770" s="18"/>
    </row>
    <row r="5771" spans="4:4" x14ac:dyDescent="0.2">
      <c r="D5771" s="18"/>
    </row>
    <row r="5772" spans="4:4" x14ac:dyDescent="0.2">
      <c r="D5772" s="18"/>
    </row>
    <row r="5773" spans="4:4" x14ac:dyDescent="0.2">
      <c r="D5773" s="18"/>
    </row>
    <row r="5774" spans="4:4" x14ac:dyDescent="0.2">
      <c r="D5774" s="18"/>
    </row>
    <row r="5775" spans="4:4" x14ac:dyDescent="0.2">
      <c r="D5775" s="18"/>
    </row>
    <row r="5776" spans="4:4" x14ac:dyDescent="0.2">
      <c r="D5776" s="18"/>
    </row>
    <row r="5777" spans="4:4" x14ac:dyDescent="0.2">
      <c r="D5777" s="18"/>
    </row>
    <row r="5778" spans="4:4" x14ac:dyDescent="0.2">
      <c r="D5778" s="18"/>
    </row>
    <row r="5779" spans="4:4" x14ac:dyDescent="0.2">
      <c r="D5779" s="18"/>
    </row>
    <row r="5780" spans="4:4" x14ac:dyDescent="0.2">
      <c r="D5780" s="18"/>
    </row>
    <row r="5781" spans="4:4" x14ac:dyDescent="0.2">
      <c r="D5781" s="18"/>
    </row>
    <row r="5782" spans="4:4" x14ac:dyDescent="0.2">
      <c r="D5782" s="18"/>
    </row>
    <row r="5783" spans="4:4" x14ac:dyDescent="0.2">
      <c r="D5783" s="18"/>
    </row>
    <row r="5784" spans="4:4" x14ac:dyDescent="0.2">
      <c r="D5784" s="18"/>
    </row>
    <row r="5785" spans="4:4" x14ac:dyDescent="0.2">
      <c r="D5785" s="18"/>
    </row>
    <row r="5786" spans="4:4" x14ac:dyDescent="0.2">
      <c r="D5786" s="18"/>
    </row>
    <row r="5787" spans="4:4" x14ac:dyDescent="0.2">
      <c r="D5787" s="18"/>
    </row>
    <row r="5788" spans="4:4" x14ac:dyDescent="0.2">
      <c r="D5788" s="18"/>
    </row>
    <row r="5789" spans="4:4" x14ac:dyDescent="0.2">
      <c r="D5789" s="18"/>
    </row>
    <row r="5790" spans="4:4" x14ac:dyDescent="0.2">
      <c r="D5790" s="18"/>
    </row>
    <row r="5791" spans="4:4" x14ac:dyDescent="0.2">
      <c r="D5791" s="18"/>
    </row>
    <row r="5792" spans="4:4" x14ac:dyDescent="0.2">
      <c r="D5792" s="18"/>
    </row>
    <row r="5793" spans="4:4" x14ac:dyDescent="0.2">
      <c r="D5793" s="18"/>
    </row>
    <row r="5794" spans="4:4" x14ac:dyDescent="0.2">
      <c r="D5794" s="18"/>
    </row>
    <row r="5795" spans="4:4" x14ac:dyDescent="0.2">
      <c r="D5795" s="18"/>
    </row>
    <row r="5796" spans="4:4" x14ac:dyDescent="0.2">
      <c r="D5796" s="18"/>
    </row>
    <row r="5797" spans="4:4" x14ac:dyDescent="0.2">
      <c r="D5797" s="18"/>
    </row>
    <row r="5798" spans="4:4" x14ac:dyDescent="0.2">
      <c r="D5798" s="18"/>
    </row>
    <row r="5799" spans="4:4" x14ac:dyDescent="0.2">
      <c r="D5799" s="18"/>
    </row>
    <row r="5800" spans="4:4" x14ac:dyDescent="0.2">
      <c r="D5800" s="18"/>
    </row>
    <row r="5801" spans="4:4" x14ac:dyDescent="0.2">
      <c r="D5801" s="18"/>
    </row>
    <row r="5802" spans="4:4" x14ac:dyDescent="0.2">
      <c r="D5802" s="18"/>
    </row>
    <row r="5803" spans="4:4" x14ac:dyDescent="0.2">
      <c r="D5803" s="18"/>
    </row>
    <row r="5804" spans="4:4" x14ac:dyDescent="0.2">
      <c r="D5804" s="18"/>
    </row>
    <row r="5805" spans="4:4" x14ac:dyDescent="0.2">
      <c r="D5805" s="18"/>
    </row>
    <row r="5806" spans="4:4" x14ac:dyDescent="0.2">
      <c r="D5806" s="18"/>
    </row>
    <row r="5807" spans="4:4" x14ac:dyDescent="0.2">
      <c r="D5807" s="18"/>
    </row>
    <row r="5808" spans="4:4" x14ac:dyDescent="0.2">
      <c r="D5808" s="18"/>
    </row>
    <row r="5809" spans="4:4" x14ac:dyDescent="0.2">
      <c r="D5809" s="18"/>
    </row>
    <row r="5810" spans="4:4" x14ac:dyDescent="0.2">
      <c r="D5810" s="18"/>
    </row>
    <row r="5811" spans="4:4" x14ac:dyDescent="0.2">
      <c r="D5811" s="18"/>
    </row>
    <row r="5812" spans="4:4" x14ac:dyDescent="0.2">
      <c r="D5812" s="18"/>
    </row>
    <row r="5813" spans="4:4" x14ac:dyDescent="0.2">
      <c r="D5813" s="18"/>
    </row>
    <row r="5814" spans="4:4" x14ac:dyDescent="0.2">
      <c r="D5814" s="18"/>
    </row>
    <row r="5815" spans="4:4" x14ac:dyDescent="0.2">
      <c r="D5815" s="18"/>
    </row>
    <row r="5816" spans="4:4" x14ac:dyDescent="0.2">
      <c r="D5816" s="18"/>
    </row>
    <row r="5817" spans="4:4" x14ac:dyDescent="0.2">
      <c r="D5817" s="18"/>
    </row>
    <row r="5818" spans="4:4" x14ac:dyDescent="0.2">
      <c r="D5818" s="18"/>
    </row>
    <row r="5819" spans="4:4" x14ac:dyDescent="0.2">
      <c r="D5819" s="18"/>
    </row>
    <row r="5820" spans="4:4" x14ac:dyDescent="0.2">
      <c r="D5820" s="18"/>
    </row>
    <row r="5821" spans="4:4" x14ac:dyDescent="0.2">
      <c r="D5821" s="18"/>
    </row>
    <row r="5822" spans="4:4" x14ac:dyDescent="0.2">
      <c r="D5822" s="18"/>
    </row>
    <row r="5823" spans="4:4" x14ac:dyDescent="0.2">
      <c r="D5823" s="18"/>
    </row>
    <row r="5824" spans="4:4" x14ac:dyDescent="0.2">
      <c r="D5824" s="18"/>
    </row>
    <row r="5825" spans="4:4" x14ac:dyDescent="0.2">
      <c r="D5825" s="18"/>
    </row>
    <row r="5826" spans="4:4" x14ac:dyDescent="0.2">
      <c r="D5826" s="18"/>
    </row>
    <row r="5827" spans="4:4" x14ac:dyDescent="0.2">
      <c r="D5827" s="18"/>
    </row>
    <row r="5828" spans="4:4" x14ac:dyDescent="0.2">
      <c r="D5828" s="18"/>
    </row>
    <row r="5829" spans="4:4" x14ac:dyDescent="0.2">
      <c r="D5829" s="18"/>
    </row>
    <row r="5830" spans="4:4" x14ac:dyDescent="0.2">
      <c r="D5830" s="18"/>
    </row>
    <row r="5831" spans="4:4" x14ac:dyDescent="0.2">
      <c r="D5831" s="18"/>
    </row>
    <row r="5832" spans="4:4" x14ac:dyDescent="0.2">
      <c r="D5832" s="18"/>
    </row>
    <row r="5833" spans="4:4" x14ac:dyDescent="0.2">
      <c r="D5833" s="18"/>
    </row>
    <row r="5834" spans="4:4" x14ac:dyDescent="0.2">
      <c r="D5834" s="18"/>
    </row>
    <row r="5835" spans="4:4" x14ac:dyDescent="0.2">
      <c r="D5835" s="18"/>
    </row>
    <row r="5836" spans="4:4" x14ac:dyDescent="0.2">
      <c r="D5836" s="18"/>
    </row>
    <row r="5837" spans="4:4" x14ac:dyDescent="0.2">
      <c r="D5837" s="18"/>
    </row>
    <row r="5838" spans="4:4" x14ac:dyDescent="0.2">
      <c r="D5838" s="18"/>
    </row>
    <row r="5839" spans="4:4" x14ac:dyDescent="0.2">
      <c r="D5839" s="18"/>
    </row>
    <row r="5840" spans="4:4" x14ac:dyDescent="0.2">
      <c r="D5840" s="18"/>
    </row>
    <row r="5841" spans="4:4" x14ac:dyDescent="0.2">
      <c r="D5841" s="18"/>
    </row>
    <row r="5842" spans="4:4" x14ac:dyDescent="0.2">
      <c r="D5842" s="18"/>
    </row>
    <row r="5843" spans="4:4" x14ac:dyDescent="0.2">
      <c r="D5843" s="18"/>
    </row>
    <row r="5844" spans="4:4" x14ac:dyDescent="0.2">
      <c r="D5844" s="18"/>
    </row>
    <row r="5845" spans="4:4" x14ac:dyDescent="0.2">
      <c r="D5845" s="18"/>
    </row>
    <row r="5846" spans="4:4" x14ac:dyDescent="0.2">
      <c r="D5846" s="18"/>
    </row>
    <row r="5847" spans="4:4" x14ac:dyDescent="0.2">
      <c r="D5847" s="18"/>
    </row>
    <row r="5848" spans="4:4" x14ac:dyDescent="0.2">
      <c r="D5848" s="18"/>
    </row>
    <row r="5849" spans="4:4" x14ac:dyDescent="0.2">
      <c r="D5849" s="18"/>
    </row>
    <row r="5850" spans="4:4" x14ac:dyDescent="0.2">
      <c r="D5850" s="18"/>
    </row>
    <row r="5851" spans="4:4" x14ac:dyDescent="0.2">
      <c r="D5851" s="18"/>
    </row>
    <row r="5852" spans="4:4" x14ac:dyDescent="0.2">
      <c r="D5852" s="18"/>
    </row>
    <row r="5853" spans="4:4" x14ac:dyDescent="0.2">
      <c r="D5853" s="18"/>
    </row>
    <row r="5854" spans="4:4" x14ac:dyDescent="0.2">
      <c r="D5854" s="18"/>
    </row>
    <row r="5855" spans="4:4" x14ac:dyDescent="0.2">
      <c r="D5855" s="18"/>
    </row>
    <row r="5856" spans="4:4" x14ac:dyDescent="0.2">
      <c r="D5856" s="18"/>
    </row>
    <row r="5857" spans="4:4" x14ac:dyDescent="0.2">
      <c r="D5857" s="18"/>
    </row>
    <row r="5858" spans="4:4" x14ac:dyDescent="0.2">
      <c r="D5858" s="18"/>
    </row>
    <row r="5859" spans="4:4" x14ac:dyDescent="0.2">
      <c r="D5859" s="18"/>
    </row>
    <row r="5860" spans="4:4" x14ac:dyDescent="0.2">
      <c r="D5860" s="18"/>
    </row>
    <row r="5861" spans="4:4" x14ac:dyDescent="0.2">
      <c r="D5861" s="18"/>
    </row>
    <row r="5862" spans="4:4" x14ac:dyDescent="0.2">
      <c r="D5862" s="18"/>
    </row>
    <row r="5863" spans="4:4" x14ac:dyDescent="0.2">
      <c r="D5863" s="18"/>
    </row>
    <row r="5864" spans="4:4" x14ac:dyDescent="0.2">
      <c r="D5864" s="18"/>
    </row>
    <row r="5865" spans="4:4" x14ac:dyDescent="0.2">
      <c r="D5865" s="18"/>
    </row>
    <row r="5866" spans="4:4" x14ac:dyDescent="0.2">
      <c r="D5866" s="18"/>
    </row>
    <row r="5867" spans="4:4" x14ac:dyDescent="0.2">
      <c r="D5867" s="18"/>
    </row>
    <row r="5868" spans="4:4" x14ac:dyDescent="0.2">
      <c r="D5868" s="18"/>
    </row>
    <row r="5869" spans="4:4" x14ac:dyDescent="0.2">
      <c r="D5869" s="18"/>
    </row>
    <row r="5870" spans="4:4" x14ac:dyDescent="0.2">
      <c r="D5870" s="18"/>
    </row>
    <row r="5871" spans="4:4" x14ac:dyDescent="0.2">
      <c r="D5871" s="18"/>
    </row>
    <row r="5872" spans="4:4" x14ac:dyDescent="0.2">
      <c r="D5872" s="18"/>
    </row>
    <row r="5873" spans="4:4" x14ac:dyDescent="0.2">
      <c r="D5873" s="18"/>
    </row>
    <row r="5874" spans="4:4" x14ac:dyDescent="0.2">
      <c r="D5874" s="18"/>
    </row>
    <row r="5875" spans="4:4" x14ac:dyDescent="0.2">
      <c r="D5875" s="18"/>
    </row>
    <row r="5876" spans="4:4" x14ac:dyDescent="0.2">
      <c r="D5876" s="18"/>
    </row>
    <row r="5877" spans="4:4" x14ac:dyDescent="0.2">
      <c r="D5877" s="18"/>
    </row>
    <row r="5878" spans="4:4" x14ac:dyDescent="0.2">
      <c r="D5878" s="18"/>
    </row>
    <row r="5879" spans="4:4" x14ac:dyDescent="0.2">
      <c r="D5879" s="18"/>
    </row>
    <row r="5880" spans="4:4" x14ac:dyDescent="0.2">
      <c r="D5880" s="18"/>
    </row>
    <row r="5881" spans="4:4" x14ac:dyDescent="0.2">
      <c r="D5881" s="18"/>
    </row>
    <row r="5882" spans="4:4" x14ac:dyDescent="0.2">
      <c r="D5882" s="18"/>
    </row>
    <row r="5883" spans="4:4" x14ac:dyDescent="0.2">
      <c r="D5883" s="18"/>
    </row>
    <row r="5884" spans="4:4" x14ac:dyDescent="0.2">
      <c r="D5884" s="18"/>
    </row>
    <row r="5885" spans="4:4" x14ac:dyDescent="0.2">
      <c r="D5885" s="18"/>
    </row>
    <row r="5886" spans="4:4" x14ac:dyDescent="0.2">
      <c r="D5886" s="18"/>
    </row>
    <row r="5887" spans="4:4" x14ac:dyDescent="0.2">
      <c r="D5887" s="18"/>
    </row>
    <row r="5888" spans="4:4" x14ac:dyDescent="0.2">
      <c r="D5888" s="18"/>
    </row>
    <row r="5889" spans="4:4" x14ac:dyDescent="0.2">
      <c r="D5889" s="18"/>
    </row>
    <row r="5890" spans="4:4" x14ac:dyDescent="0.2">
      <c r="D5890" s="18"/>
    </row>
    <row r="5891" spans="4:4" x14ac:dyDescent="0.2">
      <c r="D5891" s="18"/>
    </row>
    <row r="5892" spans="4:4" x14ac:dyDescent="0.2">
      <c r="D5892" s="18"/>
    </row>
    <row r="5893" spans="4:4" x14ac:dyDescent="0.2">
      <c r="D5893" s="18"/>
    </row>
    <row r="5894" spans="4:4" x14ac:dyDescent="0.2">
      <c r="D5894" s="18"/>
    </row>
    <row r="5895" spans="4:4" x14ac:dyDescent="0.2">
      <c r="D5895" s="18"/>
    </row>
    <row r="5896" spans="4:4" x14ac:dyDescent="0.2">
      <c r="D5896" s="18"/>
    </row>
    <row r="5897" spans="4:4" x14ac:dyDescent="0.2">
      <c r="D5897" s="18"/>
    </row>
    <row r="5898" spans="4:4" x14ac:dyDescent="0.2">
      <c r="D5898" s="18"/>
    </row>
    <row r="5899" spans="4:4" x14ac:dyDescent="0.2">
      <c r="D5899" s="18"/>
    </row>
    <row r="5900" spans="4:4" x14ac:dyDescent="0.2">
      <c r="D5900" s="18"/>
    </row>
    <row r="5901" spans="4:4" x14ac:dyDescent="0.2">
      <c r="D5901" s="18"/>
    </row>
    <row r="5902" spans="4:4" x14ac:dyDescent="0.2">
      <c r="D5902" s="18"/>
    </row>
    <row r="5903" spans="4:4" x14ac:dyDescent="0.2">
      <c r="D5903" s="18"/>
    </row>
    <row r="5904" spans="4:4" x14ac:dyDescent="0.2">
      <c r="D5904" s="18"/>
    </row>
    <row r="5905" spans="4:4" x14ac:dyDescent="0.2">
      <c r="D5905" s="18"/>
    </row>
    <row r="5906" spans="4:4" x14ac:dyDescent="0.2">
      <c r="D5906" s="18"/>
    </row>
    <row r="5907" spans="4:4" x14ac:dyDescent="0.2">
      <c r="D5907" s="18"/>
    </row>
    <row r="5908" spans="4:4" x14ac:dyDescent="0.2">
      <c r="D5908" s="18"/>
    </row>
    <row r="5909" spans="4:4" x14ac:dyDescent="0.2">
      <c r="D5909" s="18"/>
    </row>
    <row r="5910" spans="4:4" x14ac:dyDescent="0.2">
      <c r="D5910" s="18"/>
    </row>
    <row r="5911" spans="4:4" x14ac:dyDescent="0.2">
      <c r="D5911" s="18"/>
    </row>
    <row r="5912" spans="4:4" x14ac:dyDescent="0.2">
      <c r="D5912" s="18"/>
    </row>
    <row r="5913" spans="4:4" x14ac:dyDescent="0.2">
      <c r="D5913" s="18"/>
    </row>
    <row r="5914" spans="4:4" x14ac:dyDescent="0.2">
      <c r="D5914" s="18"/>
    </row>
    <row r="5915" spans="4:4" x14ac:dyDescent="0.2">
      <c r="D5915" s="18"/>
    </row>
    <row r="5916" spans="4:4" x14ac:dyDescent="0.2">
      <c r="D5916" s="18"/>
    </row>
    <row r="5917" spans="4:4" x14ac:dyDescent="0.2">
      <c r="D5917" s="18"/>
    </row>
    <row r="5918" spans="4:4" x14ac:dyDescent="0.2">
      <c r="D5918" s="18"/>
    </row>
    <row r="5919" spans="4:4" x14ac:dyDescent="0.2">
      <c r="D5919" s="18"/>
    </row>
    <row r="5920" spans="4:4" x14ac:dyDescent="0.2">
      <c r="D5920" s="18"/>
    </row>
    <row r="5921" spans="4:4" x14ac:dyDescent="0.2">
      <c r="D5921" s="18"/>
    </row>
    <row r="5922" spans="4:4" x14ac:dyDescent="0.2">
      <c r="D5922" s="18"/>
    </row>
    <row r="5923" spans="4:4" x14ac:dyDescent="0.2">
      <c r="D5923" s="18"/>
    </row>
    <row r="5924" spans="4:4" x14ac:dyDescent="0.2">
      <c r="D5924" s="18"/>
    </row>
    <row r="5925" spans="4:4" x14ac:dyDescent="0.2">
      <c r="D5925" s="18"/>
    </row>
    <row r="5926" spans="4:4" x14ac:dyDescent="0.2">
      <c r="D5926" s="18"/>
    </row>
    <row r="5927" spans="4:4" x14ac:dyDescent="0.2">
      <c r="D5927" s="18"/>
    </row>
    <row r="5928" spans="4:4" x14ac:dyDescent="0.2">
      <c r="D5928" s="18"/>
    </row>
    <row r="5929" spans="4:4" x14ac:dyDescent="0.2">
      <c r="D5929" s="18"/>
    </row>
    <row r="5930" spans="4:4" x14ac:dyDescent="0.2">
      <c r="D5930" s="18"/>
    </row>
    <row r="5931" spans="4:4" x14ac:dyDescent="0.2">
      <c r="D5931" s="18"/>
    </row>
    <row r="5932" spans="4:4" x14ac:dyDescent="0.2">
      <c r="D5932" s="18"/>
    </row>
    <row r="5933" spans="4:4" x14ac:dyDescent="0.2">
      <c r="D5933" s="18"/>
    </row>
    <row r="5934" spans="4:4" x14ac:dyDescent="0.2">
      <c r="D5934" s="18"/>
    </row>
    <row r="5935" spans="4:4" x14ac:dyDescent="0.2">
      <c r="D5935" s="18"/>
    </row>
    <row r="5936" spans="4:4" x14ac:dyDescent="0.2">
      <c r="D5936" s="18"/>
    </row>
    <row r="5937" spans="4:4" x14ac:dyDescent="0.2">
      <c r="D5937" s="18"/>
    </row>
    <row r="5938" spans="4:4" x14ac:dyDescent="0.2">
      <c r="D5938" s="18"/>
    </row>
    <row r="5939" spans="4:4" x14ac:dyDescent="0.2">
      <c r="D5939" s="18"/>
    </row>
    <row r="5940" spans="4:4" x14ac:dyDescent="0.2">
      <c r="D5940" s="18"/>
    </row>
    <row r="5941" spans="4:4" x14ac:dyDescent="0.2">
      <c r="D5941" s="18"/>
    </row>
    <row r="5942" spans="4:4" x14ac:dyDescent="0.2">
      <c r="D5942" s="18"/>
    </row>
    <row r="5943" spans="4:4" x14ac:dyDescent="0.2">
      <c r="D5943" s="18"/>
    </row>
    <row r="5944" spans="4:4" x14ac:dyDescent="0.2">
      <c r="D5944" s="18"/>
    </row>
    <row r="5945" spans="4:4" x14ac:dyDescent="0.2">
      <c r="D5945" s="18"/>
    </row>
    <row r="5946" spans="4:4" x14ac:dyDescent="0.2">
      <c r="D5946" s="18"/>
    </row>
    <row r="5947" spans="4:4" x14ac:dyDescent="0.2">
      <c r="D5947" s="18"/>
    </row>
    <row r="5948" spans="4:4" x14ac:dyDescent="0.2">
      <c r="D5948" s="18"/>
    </row>
    <row r="5949" spans="4:4" x14ac:dyDescent="0.2">
      <c r="D5949" s="18"/>
    </row>
    <row r="5950" spans="4:4" x14ac:dyDescent="0.2">
      <c r="D5950" s="18"/>
    </row>
    <row r="5951" spans="4:4" x14ac:dyDescent="0.2">
      <c r="D5951" s="18"/>
    </row>
    <row r="5952" spans="4:4" x14ac:dyDescent="0.2">
      <c r="D5952" s="18"/>
    </row>
    <row r="5953" spans="4:4" x14ac:dyDescent="0.2">
      <c r="D5953" s="18"/>
    </row>
    <row r="5954" spans="4:4" x14ac:dyDescent="0.2">
      <c r="D5954" s="18"/>
    </row>
    <row r="5955" spans="4:4" x14ac:dyDescent="0.2">
      <c r="D5955" s="18"/>
    </row>
    <row r="5956" spans="4:4" x14ac:dyDescent="0.2">
      <c r="D5956" s="18"/>
    </row>
    <row r="5957" spans="4:4" x14ac:dyDescent="0.2">
      <c r="D5957" s="18"/>
    </row>
    <row r="5958" spans="4:4" x14ac:dyDescent="0.2">
      <c r="D5958" s="18"/>
    </row>
    <row r="5959" spans="4:4" x14ac:dyDescent="0.2">
      <c r="D5959" s="18"/>
    </row>
    <row r="5960" spans="4:4" x14ac:dyDescent="0.2">
      <c r="D5960" s="18"/>
    </row>
    <row r="5961" spans="4:4" x14ac:dyDescent="0.2">
      <c r="D5961" s="18"/>
    </row>
    <row r="5962" spans="4:4" x14ac:dyDescent="0.2">
      <c r="D5962" s="18"/>
    </row>
    <row r="5963" spans="4:4" x14ac:dyDescent="0.2">
      <c r="D5963" s="18"/>
    </row>
    <row r="5964" spans="4:4" x14ac:dyDescent="0.2">
      <c r="D5964" s="18"/>
    </row>
    <row r="5965" spans="4:4" x14ac:dyDescent="0.2">
      <c r="D5965" s="18"/>
    </row>
    <row r="5966" spans="4:4" x14ac:dyDescent="0.2">
      <c r="D5966" s="18"/>
    </row>
    <row r="5967" spans="4:4" x14ac:dyDescent="0.2">
      <c r="D5967" s="18"/>
    </row>
    <row r="5968" spans="4:4" x14ac:dyDescent="0.2">
      <c r="D5968" s="18"/>
    </row>
    <row r="5969" spans="4:4" x14ac:dyDescent="0.2">
      <c r="D5969" s="18"/>
    </row>
    <row r="5970" spans="4:4" x14ac:dyDescent="0.2">
      <c r="D5970" s="18"/>
    </row>
    <row r="5971" spans="4:4" x14ac:dyDescent="0.2">
      <c r="D5971" s="18"/>
    </row>
    <row r="5972" spans="4:4" x14ac:dyDescent="0.2">
      <c r="D5972" s="18"/>
    </row>
    <row r="5973" spans="4:4" x14ac:dyDescent="0.2">
      <c r="D5973" s="18"/>
    </row>
    <row r="5974" spans="4:4" x14ac:dyDescent="0.2">
      <c r="D5974" s="18"/>
    </row>
    <row r="5975" spans="4:4" x14ac:dyDescent="0.2">
      <c r="D5975" s="18"/>
    </row>
    <row r="5976" spans="4:4" x14ac:dyDescent="0.2">
      <c r="D5976" s="18"/>
    </row>
    <row r="5977" spans="4:4" x14ac:dyDescent="0.2">
      <c r="D5977" s="18"/>
    </row>
    <row r="5978" spans="4:4" x14ac:dyDescent="0.2">
      <c r="D5978" s="18"/>
    </row>
    <row r="5979" spans="4:4" x14ac:dyDescent="0.2">
      <c r="D5979" s="18"/>
    </row>
    <row r="5980" spans="4:4" x14ac:dyDescent="0.2">
      <c r="D5980" s="18"/>
    </row>
    <row r="5981" spans="4:4" x14ac:dyDescent="0.2">
      <c r="D5981" s="18"/>
    </row>
    <row r="5982" spans="4:4" x14ac:dyDescent="0.2">
      <c r="D5982" s="18"/>
    </row>
    <row r="5983" spans="4:4" x14ac:dyDescent="0.2">
      <c r="D5983" s="18"/>
    </row>
    <row r="5984" spans="4:4" x14ac:dyDescent="0.2">
      <c r="D5984" s="18"/>
    </row>
    <row r="5985" spans="4:4" x14ac:dyDescent="0.2">
      <c r="D5985" s="18"/>
    </row>
    <row r="5986" spans="4:4" x14ac:dyDescent="0.2">
      <c r="D5986" s="18"/>
    </row>
    <row r="5987" spans="4:4" x14ac:dyDescent="0.2">
      <c r="D5987" s="18"/>
    </row>
    <row r="5988" spans="4:4" x14ac:dyDescent="0.2">
      <c r="D5988" s="18"/>
    </row>
    <row r="5989" spans="4:4" x14ac:dyDescent="0.2">
      <c r="D5989" s="18"/>
    </row>
    <row r="5990" spans="4:4" x14ac:dyDescent="0.2">
      <c r="D5990" s="18"/>
    </row>
    <row r="5991" spans="4:4" x14ac:dyDescent="0.2">
      <c r="D5991" s="18"/>
    </row>
    <row r="5992" spans="4:4" x14ac:dyDescent="0.2">
      <c r="D5992" s="18"/>
    </row>
    <row r="5993" spans="4:4" x14ac:dyDescent="0.2">
      <c r="D5993" s="18"/>
    </row>
    <row r="5994" spans="4:4" x14ac:dyDescent="0.2">
      <c r="D5994" s="18"/>
    </row>
    <row r="5995" spans="4:4" x14ac:dyDescent="0.2">
      <c r="D5995" s="18"/>
    </row>
    <row r="5996" spans="4:4" x14ac:dyDescent="0.2">
      <c r="D5996" s="18"/>
    </row>
    <row r="5997" spans="4:4" x14ac:dyDescent="0.2">
      <c r="D5997" s="18"/>
    </row>
    <row r="5998" spans="4:4" x14ac:dyDescent="0.2">
      <c r="D5998" s="18"/>
    </row>
    <row r="5999" spans="4:4" x14ac:dyDescent="0.2">
      <c r="D5999" s="18"/>
    </row>
    <row r="6000" spans="4:4" x14ac:dyDescent="0.2">
      <c r="D6000" s="18"/>
    </row>
    <row r="6001" spans="4:4" x14ac:dyDescent="0.2">
      <c r="D6001" s="18"/>
    </row>
    <row r="6002" spans="4:4" x14ac:dyDescent="0.2">
      <c r="D6002" s="18"/>
    </row>
    <row r="6003" spans="4:4" x14ac:dyDescent="0.2">
      <c r="D6003" s="18"/>
    </row>
    <row r="6004" spans="4:4" x14ac:dyDescent="0.2">
      <c r="D6004" s="18"/>
    </row>
    <row r="6005" spans="4:4" x14ac:dyDescent="0.2">
      <c r="D6005" s="18"/>
    </row>
    <row r="6006" spans="4:4" x14ac:dyDescent="0.2">
      <c r="D6006" s="18"/>
    </row>
    <row r="6007" spans="4:4" x14ac:dyDescent="0.2">
      <c r="D6007" s="18"/>
    </row>
    <row r="6008" spans="4:4" x14ac:dyDescent="0.2">
      <c r="D6008" s="18"/>
    </row>
    <row r="6009" spans="4:4" x14ac:dyDescent="0.2">
      <c r="D6009" s="18"/>
    </row>
    <row r="6010" spans="4:4" x14ac:dyDescent="0.2">
      <c r="D6010" s="18"/>
    </row>
    <row r="6011" spans="4:4" x14ac:dyDescent="0.2">
      <c r="D6011" s="18"/>
    </row>
    <row r="6012" spans="4:4" x14ac:dyDescent="0.2">
      <c r="D6012" s="18"/>
    </row>
    <row r="6013" spans="4:4" x14ac:dyDescent="0.2">
      <c r="D6013" s="18"/>
    </row>
    <row r="6014" spans="4:4" x14ac:dyDescent="0.2">
      <c r="D6014" s="18"/>
    </row>
    <row r="6015" spans="4:4" x14ac:dyDescent="0.2">
      <c r="D6015" s="18"/>
    </row>
    <row r="6016" spans="4:4" x14ac:dyDescent="0.2">
      <c r="D6016" s="18"/>
    </row>
    <row r="6017" spans="4:4" x14ac:dyDescent="0.2">
      <c r="D6017" s="18"/>
    </row>
    <row r="6018" spans="4:4" x14ac:dyDescent="0.2">
      <c r="D6018" s="18"/>
    </row>
    <row r="6019" spans="4:4" x14ac:dyDescent="0.2">
      <c r="D6019" s="18"/>
    </row>
    <row r="6020" spans="4:4" x14ac:dyDescent="0.2">
      <c r="D6020" s="18"/>
    </row>
    <row r="6021" spans="4:4" x14ac:dyDescent="0.2">
      <c r="D6021" s="18"/>
    </row>
    <row r="6022" spans="4:4" x14ac:dyDescent="0.2">
      <c r="D6022" s="18"/>
    </row>
    <row r="6023" spans="4:4" x14ac:dyDescent="0.2">
      <c r="D6023" s="18"/>
    </row>
    <row r="6024" spans="4:4" x14ac:dyDescent="0.2">
      <c r="D6024" s="18"/>
    </row>
    <row r="6025" spans="4:4" x14ac:dyDescent="0.2">
      <c r="D6025" s="18"/>
    </row>
    <row r="6026" spans="4:4" x14ac:dyDescent="0.2">
      <c r="D6026" s="18"/>
    </row>
    <row r="6027" spans="4:4" x14ac:dyDescent="0.2">
      <c r="D6027" s="18"/>
    </row>
    <row r="6028" spans="4:4" x14ac:dyDescent="0.2">
      <c r="D6028" s="18"/>
    </row>
    <row r="6029" spans="4:4" x14ac:dyDescent="0.2">
      <c r="D6029" s="18"/>
    </row>
    <row r="6030" spans="4:4" x14ac:dyDescent="0.2">
      <c r="D6030" s="18"/>
    </row>
    <row r="6031" spans="4:4" x14ac:dyDescent="0.2">
      <c r="D6031" s="18"/>
    </row>
    <row r="6032" spans="4:4" x14ac:dyDescent="0.2">
      <c r="D6032" s="18"/>
    </row>
    <row r="6033" spans="4:4" x14ac:dyDescent="0.2">
      <c r="D6033" s="18"/>
    </row>
    <row r="6034" spans="4:4" x14ac:dyDescent="0.2">
      <c r="D6034" s="18"/>
    </row>
    <row r="6035" spans="4:4" x14ac:dyDescent="0.2">
      <c r="D6035" s="18"/>
    </row>
    <row r="6036" spans="4:4" x14ac:dyDescent="0.2">
      <c r="D6036" s="18"/>
    </row>
    <row r="6037" spans="4:4" x14ac:dyDescent="0.2">
      <c r="D6037" s="18"/>
    </row>
    <row r="6038" spans="4:4" x14ac:dyDescent="0.2">
      <c r="D6038" s="18"/>
    </row>
    <row r="6039" spans="4:4" x14ac:dyDescent="0.2">
      <c r="D6039" s="18"/>
    </row>
    <row r="6040" spans="4:4" x14ac:dyDescent="0.2">
      <c r="D6040" s="18"/>
    </row>
    <row r="6041" spans="4:4" x14ac:dyDescent="0.2">
      <c r="D6041" s="18"/>
    </row>
    <row r="6042" spans="4:4" x14ac:dyDescent="0.2">
      <c r="D6042" s="18"/>
    </row>
    <row r="6043" spans="4:4" x14ac:dyDescent="0.2">
      <c r="D6043" s="18"/>
    </row>
    <row r="6044" spans="4:4" x14ac:dyDescent="0.2">
      <c r="D6044" s="18"/>
    </row>
    <row r="6045" spans="4:4" x14ac:dyDescent="0.2">
      <c r="D6045" s="18"/>
    </row>
    <row r="6046" spans="4:4" x14ac:dyDescent="0.2">
      <c r="D6046" s="18"/>
    </row>
    <row r="6047" spans="4:4" x14ac:dyDescent="0.2">
      <c r="D6047" s="18"/>
    </row>
    <row r="6048" spans="4:4" x14ac:dyDescent="0.2">
      <c r="D6048" s="18"/>
    </row>
    <row r="6049" spans="4:4" x14ac:dyDescent="0.2">
      <c r="D6049" s="18"/>
    </row>
    <row r="6050" spans="4:4" x14ac:dyDescent="0.2">
      <c r="D6050" s="18"/>
    </row>
    <row r="6051" spans="4:4" x14ac:dyDescent="0.2">
      <c r="D6051" s="18"/>
    </row>
    <row r="6052" spans="4:4" x14ac:dyDescent="0.2">
      <c r="D6052" s="18"/>
    </row>
    <row r="6053" spans="4:4" x14ac:dyDescent="0.2">
      <c r="D6053" s="18"/>
    </row>
    <row r="6054" spans="4:4" x14ac:dyDescent="0.2">
      <c r="D6054" s="18"/>
    </row>
    <row r="6055" spans="4:4" x14ac:dyDescent="0.2">
      <c r="D6055" s="18"/>
    </row>
    <row r="6056" spans="4:4" x14ac:dyDescent="0.2">
      <c r="D6056" s="18"/>
    </row>
    <row r="6057" spans="4:4" x14ac:dyDescent="0.2">
      <c r="D6057" s="18"/>
    </row>
    <row r="6058" spans="4:4" x14ac:dyDescent="0.2">
      <c r="D6058" s="18"/>
    </row>
    <row r="6059" spans="4:4" x14ac:dyDescent="0.2">
      <c r="D6059" s="18"/>
    </row>
    <row r="6060" spans="4:4" x14ac:dyDescent="0.2">
      <c r="D6060" s="18"/>
    </row>
    <row r="6061" spans="4:4" x14ac:dyDescent="0.2">
      <c r="D6061" s="18"/>
    </row>
    <row r="6062" spans="4:4" x14ac:dyDescent="0.2">
      <c r="D6062" s="18"/>
    </row>
    <row r="6063" spans="4:4" x14ac:dyDescent="0.2">
      <c r="D6063" s="18"/>
    </row>
    <row r="6064" spans="4:4" x14ac:dyDescent="0.2">
      <c r="D6064" s="18"/>
    </row>
    <row r="6065" spans="4:4" x14ac:dyDescent="0.2">
      <c r="D6065" s="18"/>
    </row>
    <row r="6066" spans="4:4" x14ac:dyDescent="0.2">
      <c r="D6066" s="18"/>
    </row>
    <row r="6067" spans="4:4" x14ac:dyDescent="0.2">
      <c r="D6067" s="18"/>
    </row>
    <row r="6068" spans="4:4" x14ac:dyDescent="0.2">
      <c r="D6068" s="18"/>
    </row>
    <row r="6069" spans="4:4" x14ac:dyDescent="0.2">
      <c r="D6069" s="18"/>
    </row>
    <row r="6070" spans="4:4" x14ac:dyDescent="0.2">
      <c r="D6070" s="18"/>
    </row>
    <row r="6071" spans="4:4" x14ac:dyDescent="0.2">
      <c r="D6071" s="18"/>
    </row>
    <row r="6072" spans="4:4" x14ac:dyDescent="0.2">
      <c r="D6072" s="18"/>
    </row>
    <row r="6073" spans="4:4" x14ac:dyDescent="0.2">
      <c r="D6073" s="18"/>
    </row>
    <row r="6074" spans="4:4" x14ac:dyDescent="0.2">
      <c r="D6074" s="18"/>
    </row>
    <row r="6075" spans="4:4" x14ac:dyDescent="0.2">
      <c r="D6075" s="18"/>
    </row>
    <row r="6076" spans="4:4" x14ac:dyDescent="0.2">
      <c r="D6076" s="18"/>
    </row>
    <row r="6077" spans="4:4" x14ac:dyDescent="0.2">
      <c r="D6077" s="18"/>
    </row>
    <row r="6078" spans="4:4" x14ac:dyDescent="0.2">
      <c r="D6078" s="18"/>
    </row>
    <row r="6079" spans="4:4" x14ac:dyDescent="0.2">
      <c r="D6079" s="18"/>
    </row>
    <row r="6080" spans="4:4" x14ac:dyDescent="0.2">
      <c r="D6080" s="18"/>
    </row>
    <row r="6081" spans="4:4" x14ac:dyDescent="0.2">
      <c r="D6081" s="18"/>
    </row>
    <row r="6082" spans="4:4" x14ac:dyDescent="0.2">
      <c r="D6082" s="18"/>
    </row>
    <row r="6083" spans="4:4" x14ac:dyDescent="0.2">
      <c r="D6083" s="18"/>
    </row>
    <row r="6084" spans="4:4" x14ac:dyDescent="0.2">
      <c r="D6084" s="18"/>
    </row>
    <row r="6085" spans="4:4" x14ac:dyDescent="0.2">
      <c r="D6085" s="18"/>
    </row>
    <row r="6086" spans="4:4" x14ac:dyDescent="0.2">
      <c r="D6086" s="18"/>
    </row>
    <row r="6087" spans="4:4" x14ac:dyDescent="0.2">
      <c r="D6087" s="18"/>
    </row>
    <row r="6088" spans="4:4" x14ac:dyDescent="0.2">
      <c r="D6088" s="18"/>
    </row>
    <row r="6089" spans="4:4" x14ac:dyDescent="0.2">
      <c r="D6089" s="18"/>
    </row>
    <row r="6090" spans="4:4" x14ac:dyDescent="0.2">
      <c r="D6090" s="18"/>
    </row>
    <row r="6091" spans="4:4" x14ac:dyDescent="0.2">
      <c r="D6091" s="18"/>
    </row>
    <row r="6092" spans="4:4" x14ac:dyDescent="0.2">
      <c r="D6092" s="18"/>
    </row>
    <row r="6093" spans="4:4" x14ac:dyDescent="0.2">
      <c r="D6093" s="18"/>
    </row>
    <row r="6094" spans="4:4" x14ac:dyDescent="0.2">
      <c r="D6094" s="18"/>
    </row>
    <row r="6095" spans="4:4" x14ac:dyDescent="0.2">
      <c r="D6095" s="18"/>
    </row>
    <row r="6096" spans="4:4" x14ac:dyDescent="0.2">
      <c r="D6096" s="18"/>
    </row>
    <row r="6097" spans="4:4" x14ac:dyDescent="0.2">
      <c r="D6097" s="18"/>
    </row>
    <row r="6098" spans="4:4" x14ac:dyDescent="0.2">
      <c r="D6098" s="18"/>
    </row>
    <row r="6099" spans="4:4" x14ac:dyDescent="0.2">
      <c r="D6099" s="18"/>
    </row>
    <row r="6100" spans="4:4" x14ac:dyDescent="0.2">
      <c r="D6100" s="18"/>
    </row>
    <row r="6101" spans="4:4" x14ac:dyDescent="0.2">
      <c r="D6101" s="18"/>
    </row>
    <row r="6102" spans="4:4" x14ac:dyDescent="0.2">
      <c r="D6102" s="18"/>
    </row>
    <row r="6103" spans="4:4" x14ac:dyDescent="0.2">
      <c r="D6103" s="18"/>
    </row>
    <row r="6104" spans="4:4" x14ac:dyDescent="0.2">
      <c r="D6104" s="18"/>
    </row>
    <row r="6105" spans="4:4" x14ac:dyDescent="0.2">
      <c r="D6105" s="18"/>
    </row>
    <row r="6106" spans="4:4" x14ac:dyDescent="0.2">
      <c r="D6106" s="18"/>
    </row>
    <row r="6107" spans="4:4" x14ac:dyDescent="0.2">
      <c r="D6107" s="18"/>
    </row>
    <row r="6108" spans="4:4" x14ac:dyDescent="0.2">
      <c r="D6108" s="18"/>
    </row>
    <row r="6109" spans="4:4" x14ac:dyDescent="0.2">
      <c r="D6109" s="18"/>
    </row>
    <row r="6110" spans="4:4" x14ac:dyDescent="0.2">
      <c r="D6110" s="18"/>
    </row>
    <row r="6111" spans="4:4" x14ac:dyDescent="0.2">
      <c r="D6111" s="18"/>
    </row>
    <row r="6112" spans="4:4" x14ac:dyDescent="0.2">
      <c r="D6112" s="18"/>
    </row>
    <row r="6113" spans="4:4" x14ac:dyDescent="0.2">
      <c r="D6113" s="18"/>
    </row>
    <row r="6114" spans="4:4" x14ac:dyDescent="0.2">
      <c r="D6114" s="18"/>
    </row>
    <row r="6115" spans="4:4" x14ac:dyDescent="0.2">
      <c r="D6115" s="18"/>
    </row>
    <row r="6116" spans="4:4" x14ac:dyDescent="0.2">
      <c r="D6116" s="18"/>
    </row>
    <row r="6117" spans="4:4" x14ac:dyDescent="0.2">
      <c r="D6117" s="18"/>
    </row>
    <row r="6118" spans="4:4" x14ac:dyDescent="0.2">
      <c r="D6118" s="18"/>
    </row>
    <row r="6119" spans="4:4" x14ac:dyDescent="0.2">
      <c r="D6119" s="18"/>
    </row>
    <row r="6120" spans="4:4" x14ac:dyDescent="0.2">
      <c r="D6120" s="18"/>
    </row>
    <row r="6121" spans="4:4" x14ac:dyDescent="0.2">
      <c r="D6121" s="18"/>
    </row>
    <row r="6122" spans="4:4" x14ac:dyDescent="0.2">
      <c r="D6122" s="18"/>
    </row>
    <row r="6123" spans="4:4" x14ac:dyDescent="0.2">
      <c r="D6123" s="18"/>
    </row>
    <row r="6124" spans="4:4" x14ac:dyDescent="0.2">
      <c r="D6124" s="18"/>
    </row>
    <row r="6125" spans="4:4" x14ac:dyDescent="0.2">
      <c r="D6125" s="18"/>
    </row>
    <row r="6126" spans="4:4" x14ac:dyDescent="0.2">
      <c r="D6126" s="18"/>
    </row>
    <row r="6127" spans="4:4" x14ac:dyDescent="0.2">
      <c r="D6127" s="18"/>
    </row>
    <row r="6128" spans="4:4" x14ac:dyDescent="0.2">
      <c r="D6128" s="18"/>
    </row>
    <row r="6129" spans="4:4" x14ac:dyDescent="0.2">
      <c r="D6129" s="18"/>
    </row>
    <row r="6130" spans="4:4" x14ac:dyDescent="0.2">
      <c r="D6130" s="18"/>
    </row>
    <row r="6131" spans="4:4" x14ac:dyDescent="0.2">
      <c r="D6131" s="18"/>
    </row>
    <row r="6132" spans="4:4" x14ac:dyDescent="0.2">
      <c r="D6132" s="18"/>
    </row>
    <row r="6133" spans="4:4" x14ac:dyDescent="0.2">
      <c r="D6133" s="18"/>
    </row>
    <row r="6134" spans="4:4" x14ac:dyDescent="0.2">
      <c r="D6134" s="18"/>
    </row>
    <row r="6135" spans="4:4" x14ac:dyDescent="0.2">
      <c r="D6135" s="18"/>
    </row>
    <row r="6136" spans="4:4" x14ac:dyDescent="0.2">
      <c r="D6136" s="18"/>
    </row>
    <row r="6137" spans="4:4" x14ac:dyDescent="0.2">
      <c r="D6137" s="18"/>
    </row>
    <row r="6138" spans="4:4" x14ac:dyDescent="0.2">
      <c r="D6138" s="18"/>
    </row>
    <row r="6139" spans="4:4" x14ac:dyDescent="0.2">
      <c r="D6139" s="18"/>
    </row>
    <row r="6140" spans="4:4" x14ac:dyDescent="0.2">
      <c r="D6140" s="18"/>
    </row>
    <row r="6141" spans="4:4" x14ac:dyDescent="0.2">
      <c r="D6141" s="18"/>
    </row>
    <row r="6142" spans="4:4" x14ac:dyDescent="0.2">
      <c r="D6142" s="18"/>
    </row>
    <row r="6143" spans="4:4" x14ac:dyDescent="0.2">
      <c r="D6143" s="18"/>
    </row>
    <row r="6144" spans="4:4" x14ac:dyDescent="0.2">
      <c r="D6144" s="18"/>
    </row>
    <row r="6145" spans="4:4" x14ac:dyDescent="0.2">
      <c r="D6145" s="18"/>
    </row>
    <row r="6146" spans="4:4" x14ac:dyDescent="0.2">
      <c r="D6146" s="18"/>
    </row>
    <row r="6147" spans="4:4" x14ac:dyDescent="0.2">
      <c r="D6147" s="18"/>
    </row>
    <row r="6148" spans="4:4" x14ac:dyDescent="0.2">
      <c r="D6148" s="18"/>
    </row>
    <row r="6149" spans="4:4" x14ac:dyDescent="0.2">
      <c r="D6149" s="18"/>
    </row>
    <row r="6150" spans="4:4" x14ac:dyDescent="0.2">
      <c r="D6150" s="18"/>
    </row>
    <row r="6151" spans="4:4" x14ac:dyDescent="0.2">
      <c r="D6151" s="18"/>
    </row>
    <row r="6152" spans="4:4" x14ac:dyDescent="0.2">
      <c r="D6152" s="18"/>
    </row>
    <row r="6153" spans="4:4" x14ac:dyDescent="0.2">
      <c r="D6153" s="18"/>
    </row>
    <row r="6154" spans="4:4" x14ac:dyDescent="0.2">
      <c r="D6154" s="18"/>
    </row>
    <row r="6155" spans="4:4" x14ac:dyDescent="0.2">
      <c r="D6155" s="18"/>
    </row>
    <row r="6156" spans="4:4" x14ac:dyDescent="0.2">
      <c r="D6156" s="18"/>
    </row>
    <row r="6157" spans="4:4" x14ac:dyDescent="0.2">
      <c r="D6157" s="18"/>
    </row>
    <row r="6158" spans="4:4" x14ac:dyDescent="0.2">
      <c r="D6158" s="18"/>
    </row>
    <row r="6159" spans="4:4" x14ac:dyDescent="0.2">
      <c r="D6159" s="18"/>
    </row>
    <row r="6160" spans="4:4" x14ac:dyDescent="0.2">
      <c r="D6160" s="18"/>
    </row>
    <row r="6161" spans="4:4" x14ac:dyDescent="0.2">
      <c r="D6161" s="18"/>
    </row>
    <row r="6162" spans="4:4" x14ac:dyDescent="0.2">
      <c r="D6162" s="18"/>
    </row>
    <row r="6163" spans="4:4" x14ac:dyDescent="0.2">
      <c r="D6163" s="18"/>
    </row>
    <row r="6164" spans="4:4" x14ac:dyDescent="0.2">
      <c r="D6164" s="18"/>
    </row>
    <row r="6165" spans="4:4" x14ac:dyDescent="0.2">
      <c r="D6165" s="18"/>
    </row>
    <row r="6166" spans="4:4" x14ac:dyDescent="0.2">
      <c r="D6166" s="18"/>
    </row>
    <row r="6167" spans="4:4" x14ac:dyDescent="0.2">
      <c r="D6167" s="18"/>
    </row>
    <row r="6168" spans="4:4" x14ac:dyDescent="0.2">
      <c r="D6168" s="18"/>
    </row>
    <row r="6169" spans="4:4" x14ac:dyDescent="0.2">
      <c r="D6169" s="18"/>
    </row>
    <row r="6170" spans="4:4" x14ac:dyDescent="0.2">
      <c r="D6170" s="18"/>
    </row>
    <row r="6171" spans="4:4" x14ac:dyDescent="0.2">
      <c r="D6171" s="18"/>
    </row>
    <row r="6172" spans="4:4" x14ac:dyDescent="0.2">
      <c r="D6172" s="18"/>
    </row>
    <row r="6173" spans="4:4" x14ac:dyDescent="0.2">
      <c r="D6173" s="18"/>
    </row>
    <row r="6174" spans="4:4" x14ac:dyDescent="0.2">
      <c r="D6174" s="18"/>
    </row>
    <row r="6175" spans="4:4" x14ac:dyDescent="0.2">
      <c r="D6175" s="18"/>
    </row>
    <row r="6176" spans="4:4" x14ac:dyDescent="0.2">
      <c r="D6176" s="18"/>
    </row>
    <row r="6177" spans="4:4" x14ac:dyDescent="0.2">
      <c r="D6177" s="18"/>
    </row>
    <row r="6178" spans="4:4" x14ac:dyDescent="0.2">
      <c r="D6178" s="18"/>
    </row>
    <row r="6179" spans="4:4" x14ac:dyDescent="0.2">
      <c r="D6179" s="18"/>
    </row>
    <row r="6180" spans="4:4" x14ac:dyDescent="0.2">
      <c r="D6180" s="18"/>
    </row>
    <row r="6181" spans="4:4" x14ac:dyDescent="0.2">
      <c r="D6181" s="18"/>
    </row>
    <row r="6182" spans="4:4" x14ac:dyDescent="0.2">
      <c r="D6182" s="18"/>
    </row>
    <row r="6183" spans="4:4" x14ac:dyDescent="0.2">
      <c r="D6183" s="18"/>
    </row>
    <row r="6184" spans="4:4" x14ac:dyDescent="0.2">
      <c r="D6184" s="18"/>
    </row>
    <row r="6185" spans="4:4" x14ac:dyDescent="0.2">
      <c r="D6185" s="18"/>
    </row>
    <row r="6186" spans="4:4" x14ac:dyDescent="0.2">
      <c r="D6186" s="18"/>
    </row>
    <row r="6187" spans="4:4" x14ac:dyDescent="0.2">
      <c r="D6187" s="18"/>
    </row>
    <row r="6188" spans="4:4" x14ac:dyDescent="0.2">
      <c r="D6188" s="18"/>
    </row>
    <row r="6189" spans="4:4" x14ac:dyDescent="0.2">
      <c r="D6189" s="18"/>
    </row>
    <row r="6190" spans="4:4" x14ac:dyDescent="0.2">
      <c r="D6190" s="18"/>
    </row>
    <row r="6191" spans="4:4" x14ac:dyDescent="0.2">
      <c r="D6191" s="18"/>
    </row>
    <row r="6192" spans="4:4" x14ac:dyDescent="0.2">
      <c r="D6192" s="18"/>
    </row>
    <row r="6193" spans="4:4" x14ac:dyDescent="0.2">
      <c r="D6193" s="18"/>
    </row>
    <row r="6194" spans="4:4" x14ac:dyDescent="0.2">
      <c r="D6194" s="18"/>
    </row>
    <row r="6195" spans="4:4" x14ac:dyDescent="0.2">
      <c r="D6195" s="18"/>
    </row>
    <row r="6196" spans="4:4" x14ac:dyDescent="0.2">
      <c r="D6196" s="18"/>
    </row>
    <row r="6197" spans="4:4" x14ac:dyDescent="0.2">
      <c r="D6197" s="18"/>
    </row>
    <row r="6198" spans="4:4" x14ac:dyDescent="0.2">
      <c r="D6198" s="18"/>
    </row>
    <row r="6199" spans="4:4" x14ac:dyDescent="0.2">
      <c r="D6199" s="18"/>
    </row>
    <row r="6200" spans="4:4" x14ac:dyDescent="0.2">
      <c r="D6200" s="18"/>
    </row>
    <row r="6201" spans="4:4" x14ac:dyDescent="0.2">
      <c r="D6201" s="18"/>
    </row>
    <row r="6202" spans="4:4" x14ac:dyDescent="0.2">
      <c r="D6202" s="18"/>
    </row>
    <row r="6203" spans="4:4" x14ac:dyDescent="0.2">
      <c r="D6203" s="18"/>
    </row>
    <row r="6204" spans="4:4" x14ac:dyDescent="0.2">
      <c r="D6204" s="18"/>
    </row>
    <row r="6205" spans="4:4" x14ac:dyDescent="0.2">
      <c r="D6205" s="18"/>
    </row>
    <row r="6206" spans="4:4" x14ac:dyDescent="0.2">
      <c r="D6206" s="18"/>
    </row>
    <row r="6207" spans="4:4" x14ac:dyDescent="0.2">
      <c r="D6207" s="18"/>
    </row>
    <row r="6208" spans="4:4" x14ac:dyDescent="0.2">
      <c r="D6208" s="18"/>
    </row>
    <row r="6209" spans="4:4" x14ac:dyDescent="0.2">
      <c r="D6209" s="18"/>
    </row>
    <row r="6210" spans="4:4" x14ac:dyDescent="0.2">
      <c r="D6210" s="18"/>
    </row>
    <row r="6211" spans="4:4" x14ac:dyDescent="0.2">
      <c r="D6211" s="18"/>
    </row>
    <row r="6212" spans="4:4" x14ac:dyDescent="0.2">
      <c r="D6212" s="18"/>
    </row>
    <row r="6213" spans="4:4" x14ac:dyDescent="0.2">
      <c r="D6213" s="18"/>
    </row>
    <row r="6214" spans="4:4" x14ac:dyDescent="0.2">
      <c r="D6214" s="18"/>
    </row>
    <row r="6215" spans="4:4" x14ac:dyDescent="0.2">
      <c r="D6215" s="18"/>
    </row>
    <row r="6216" spans="4:4" x14ac:dyDescent="0.2">
      <c r="D6216" s="18"/>
    </row>
    <row r="6217" spans="4:4" x14ac:dyDescent="0.2">
      <c r="D6217" s="18"/>
    </row>
    <row r="6218" spans="4:4" x14ac:dyDescent="0.2">
      <c r="D6218" s="18"/>
    </row>
    <row r="6219" spans="4:4" x14ac:dyDescent="0.2">
      <c r="D6219" s="18"/>
    </row>
    <row r="6220" spans="4:4" x14ac:dyDescent="0.2">
      <c r="D6220" s="18"/>
    </row>
    <row r="6221" spans="4:4" x14ac:dyDescent="0.2">
      <c r="D6221" s="18"/>
    </row>
    <row r="6222" spans="4:4" x14ac:dyDescent="0.2">
      <c r="D6222" s="18"/>
    </row>
    <row r="6223" spans="4:4" x14ac:dyDescent="0.2">
      <c r="D6223" s="18"/>
    </row>
    <row r="6224" spans="4:4" x14ac:dyDescent="0.2">
      <c r="D6224" s="18"/>
    </row>
    <row r="6225" spans="4:4" x14ac:dyDescent="0.2">
      <c r="D6225" s="18"/>
    </row>
    <row r="6226" spans="4:4" x14ac:dyDescent="0.2">
      <c r="D6226" s="18"/>
    </row>
    <row r="6227" spans="4:4" x14ac:dyDescent="0.2">
      <c r="D6227" s="18"/>
    </row>
    <row r="6228" spans="4:4" x14ac:dyDescent="0.2">
      <c r="D6228" s="18"/>
    </row>
    <row r="6229" spans="4:4" x14ac:dyDescent="0.2">
      <c r="D6229" s="18"/>
    </row>
    <row r="6230" spans="4:4" x14ac:dyDescent="0.2">
      <c r="D6230" s="18"/>
    </row>
    <row r="6231" spans="4:4" x14ac:dyDescent="0.2">
      <c r="D6231" s="18"/>
    </row>
    <row r="6232" spans="4:4" x14ac:dyDescent="0.2">
      <c r="D6232" s="18"/>
    </row>
    <row r="6233" spans="4:4" x14ac:dyDescent="0.2">
      <c r="D6233" s="18"/>
    </row>
    <row r="6234" spans="4:4" x14ac:dyDescent="0.2">
      <c r="D6234" s="18"/>
    </row>
    <row r="6235" spans="4:4" x14ac:dyDescent="0.2">
      <c r="D6235" s="18"/>
    </row>
    <row r="6236" spans="4:4" x14ac:dyDescent="0.2">
      <c r="D6236" s="18"/>
    </row>
    <row r="6237" spans="4:4" x14ac:dyDescent="0.2">
      <c r="D6237" s="18"/>
    </row>
    <row r="6238" spans="4:4" x14ac:dyDescent="0.2">
      <c r="D6238" s="18"/>
    </row>
    <row r="6239" spans="4:4" x14ac:dyDescent="0.2">
      <c r="D6239" s="18"/>
    </row>
    <row r="6240" spans="4:4" x14ac:dyDescent="0.2">
      <c r="D6240" s="18"/>
    </row>
    <row r="6241" spans="4:4" x14ac:dyDescent="0.2">
      <c r="D6241" s="18"/>
    </row>
    <row r="6242" spans="4:4" x14ac:dyDescent="0.2">
      <c r="D6242" s="18"/>
    </row>
    <row r="6243" spans="4:4" x14ac:dyDescent="0.2">
      <c r="D6243" s="18"/>
    </row>
    <row r="6244" spans="4:4" x14ac:dyDescent="0.2">
      <c r="D6244" s="18"/>
    </row>
    <row r="6245" spans="4:4" x14ac:dyDescent="0.2">
      <c r="D6245" s="18"/>
    </row>
    <row r="6246" spans="4:4" x14ac:dyDescent="0.2">
      <c r="D6246" s="18"/>
    </row>
    <row r="6247" spans="4:4" x14ac:dyDescent="0.2">
      <c r="D6247" s="18"/>
    </row>
    <row r="6248" spans="4:4" x14ac:dyDescent="0.2">
      <c r="D6248" s="18"/>
    </row>
    <row r="6249" spans="4:4" x14ac:dyDescent="0.2">
      <c r="D6249" s="18"/>
    </row>
    <row r="6250" spans="4:4" x14ac:dyDescent="0.2">
      <c r="D6250" s="18"/>
    </row>
    <row r="6251" spans="4:4" x14ac:dyDescent="0.2">
      <c r="D6251" s="18"/>
    </row>
    <row r="6252" spans="4:4" x14ac:dyDescent="0.2">
      <c r="D6252" s="18"/>
    </row>
    <row r="6253" spans="4:4" x14ac:dyDescent="0.2">
      <c r="D6253" s="18"/>
    </row>
    <row r="6254" spans="4:4" x14ac:dyDescent="0.2">
      <c r="D6254" s="18"/>
    </row>
    <row r="6255" spans="4:4" x14ac:dyDescent="0.2">
      <c r="D6255" s="18"/>
    </row>
    <row r="6256" spans="4:4" x14ac:dyDescent="0.2">
      <c r="D6256" s="18"/>
    </row>
    <row r="6257" spans="4:4" x14ac:dyDescent="0.2">
      <c r="D6257" s="18"/>
    </row>
    <row r="6258" spans="4:4" x14ac:dyDescent="0.2">
      <c r="D6258" s="18"/>
    </row>
    <row r="6259" spans="4:4" x14ac:dyDescent="0.2">
      <c r="D6259" s="18"/>
    </row>
    <row r="6260" spans="4:4" x14ac:dyDescent="0.2">
      <c r="D6260" s="18"/>
    </row>
    <row r="6261" spans="4:4" x14ac:dyDescent="0.2">
      <c r="D6261" s="18"/>
    </row>
    <row r="6262" spans="4:4" x14ac:dyDescent="0.2">
      <c r="D6262" s="18"/>
    </row>
    <row r="6263" spans="4:4" x14ac:dyDescent="0.2">
      <c r="D6263" s="18"/>
    </row>
    <row r="6264" spans="4:4" x14ac:dyDescent="0.2">
      <c r="D6264" s="18"/>
    </row>
    <row r="6265" spans="4:4" x14ac:dyDescent="0.2">
      <c r="D6265" s="18"/>
    </row>
    <row r="6266" spans="4:4" x14ac:dyDescent="0.2">
      <c r="D6266" s="18"/>
    </row>
    <row r="6267" spans="4:4" x14ac:dyDescent="0.2">
      <c r="D6267" s="18"/>
    </row>
    <row r="6268" spans="4:4" x14ac:dyDescent="0.2">
      <c r="D6268" s="18"/>
    </row>
    <row r="6269" spans="4:4" x14ac:dyDescent="0.2">
      <c r="D6269" s="18"/>
    </row>
    <row r="6270" spans="4:4" x14ac:dyDescent="0.2">
      <c r="D6270" s="18"/>
    </row>
    <row r="6271" spans="4:4" x14ac:dyDescent="0.2">
      <c r="D6271" s="18"/>
    </row>
    <row r="6272" spans="4:4" x14ac:dyDescent="0.2">
      <c r="D6272" s="18"/>
    </row>
    <row r="6273" spans="4:4" x14ac:dyDescent="0.2">
      <c r="D6273" s="18"/>
    </row>
    <row r="6274" spans="4:4" x14ac:dyDescent="0.2">
      <c r="D6274" s="18"/>
    </row>
    <row r="6275" spans="4:4" x14ac:dyDescent="0.2">
      <c r="D6275" s="18"/>
    </row>
    <row r="6276" spans="4:4" x14ac:dyDescent="0.2">
      <c r="D6276" s="18"/>
    </row>
    <row r="6277" spans="4:4" x14ac:dyDescent="0.2">
      <c r="D6277" s="18"/>
    </row>
    <row r="6278" spans="4:4" x14ac:dyDescent="0.2">
      <c r="D6278" s="18"/>
    </row>
    <row r="6279" spans="4:4" x14ac:dyDescent="0.2">
      <c r="D6279" s="18"/>
    </row>
    <row r="6280" spans="4:4" x14ac:dyDescent="0.2">
      <c r="D6280" s="18"/>
    </row>
    <row r="6281" spans="4:4" x14ac:dyDescent="0.2">
      <c r="D6281" s="18"/>
    </row>
    <row r="6282" spans="4:4" x14ac:dyDescent="0.2">
      <c r="D6282" s="18"/>
    </row>
    <row r="6283" spans="4:4" x14ac:dyDescent="0.2">
      <c r="D6283" s="18"/>
    </row>
    <row r="6284" spans="4:4" x14ac:dyDescent="0.2">
      <c r="D6284" s="18"/>
    </row>
    <row r="6285" spans="4:4" x14ac:dyDescent="0.2">
      <c r="D6285" s="18"/>
    </row>
    <row r="6286" spans="4:4" x14ac:dyDescent="0.2">
      <c r="D6286" s="18"/>
    </row>
    <row r="6287" spans="4:4" x14ac:dyDescent="0.2">
      <c r="D6287" s="18"/>
    </row>
    <row r="6288" spans="4:4" x14ac:dyDescent="0.2">
      <c r="D6288" s="18"/>
    </row>
    <row r="6289" spans="4:4" x14ac:dyDescent="0.2">
      <c r="D6289" s="18"/>
    </row>
    <row r="6290" spans="4:4" x14ac:dyDescent="0.2">
      <c r="D6290" s="18"/>
    </row>
    <row r="6291" spans="4:4" x14ac:dyDescent="0.2">
      <c r="D6291" s="18"/>
    </row>
    <row r="6292" spans="4:4" x14ac:dyDescent="0.2">
      <c r="D6292" s="18"/>
    </row>
    <row r="6293" spans="4:4" x14ac:dyDescent="0.2">
      <c r="D6293" s="18"/>
    </row>
    <row r="6294" spans="4:4" x14ac:dyDescent="0.2">
      <c r="D6294" s="18"/>
    </row>
    <row r="6295" spans="4:4" x14ac:dyDescent="0.2">
      <c r="D6295" s="18"/>
    </row>
    <row r="6296" spans="4:4" x14ac:dyDescent="0.2">
      <c r="D6296" s="18"/>
    </row>
    <row r="6297" spans="4:4" x14ac:dyDescent="0.2">
      <c r="D6297" s="18"/>
    </row>
    <row r="6298" spans="4:4" x14ac:dyDescent="0.2">
      <c r="D6298" s="18"/>
    </row>
    <row r="6299" spans="4:4" x14ac:dyDescent="0.2">
      <c r="D6299" s="18"/>
    </row>
    <row r="6300" spans="4:4" x14ac:dyDescent="0.2">
      <c r="D6300" s="18"/>
    </row>
    <row r="6301" spans="4:4" x14ac:dyDescent="0.2">
      <c r="D6301" s="18"/>
    </row>
    <row r="6302" spans="4:4" x14ac:dyDescent="0.2">
      <c r="D6302" s="18"/>
    </row>
    <row r="6303" spans="4:4" x14ac:dyDescent="0.2">
      <c r="D6303" s="18"/>
    </row>
    <row r="6304" spans="4:4" x14ac:dyDescent="0.2">
      <c r="D6304" s="18"/>
    </row>
    <row r="6305" spans="4:4" x14ac:dyDescent="0.2">
      <c r="D6305" s="18"/>
    </row>
    <row r="6306" spans="4:4" x14ac:dyDescent="0.2">
      <c r="D6306" s="18"/>
    </row>
    <row r="6307" spans="4:4" x14ac:dyDescent="0.2">
      <c r="D6307" s="18"/>
    </row>
    <row r="6308" spans="4:4" x14ac:dyDescent="0.2">
      <c r="D6308" s="18"/>
    </row>
    <row r="6309" spans="4:4" x14ac:dyDescent="0.2">
      <c r="D6309" s="18"/>
    </row>
    <row r="6310" spans="4:4" x14ac:dyDescent="0.2">
      <c r="D6310" s="18"/>
    </row>
    <row r="6311" spans="4:4" x14ac:dyDescent="0.2">
      <c r="D6311" s="18"/>
    </row>
    <row r="6312" spans="4:4" x14ac:dyDescent="0.2">
      <c r="D6312" s="18"/>
    </row>
    <row r="6313" spans="4:4" x14ac:dyDescent="0.2">
      <c r="D6313" s="18"/>
    </row>
    <row r="6314" spans="4:4" x14ac:dyDescent="0.2">
      <c r="D6314" s="18"/>
    </row>
    <row r="6315" spans="4:4" x14ac:dyDescent="0.2">
      <c r="D6315" s="18"/>
    </row>
    <row r="6316" spans="4:4" x14ac:dyDescent="0.2">
      <c r="D6316" s="18"/>
    </row>
    <row r="6317" spans="4:4" x14ac:dyDescent="0.2">
      <c r="D6317" s="18"/>
    </row>
    <row r="6318" spans="4:4" x14ac:dyDescent="0.2">
      <c r="D6318" s="18"/>
    </row>
    <row r="6319" spans="4:4" x14ac:dyDescent="0.2">
      <c r="D6319" s="18"/>
    </row>
    <row r="6320" spans="4:4" x14ac:dyDescent="0.2">
      <c r="D6320" s="18"/>
    </row>
    <row r="6321" spans="4:4" x14ac:dyDescent="0.2">
      <c r="D6321" s="18"/>
    </row>
    <row r="6322" spans="4:4" x14ac:dyDescent="0.2">
      <c r="D6322" s="18"/>
    </row>
    <row r="6323" spans="4:4" x14ac:dyDescent="0.2">
      <c r="D6323" s="18"/>
    </row>
    <row r="6324" spans="4:4" x14ac:dyDescent="0.2">
      <c r="D6324" s="18"/>
    </row>
    <row r="6325" spans="4:4" x14ac:dyDescent="0.2">
      <c r="D6325" s="18"/>
    </row>
    <row r="6326" spans="4:4" x14ac:dyDescent="0.2">
      <c r="D6326" s="18"/>
    </row>
    <row r="6327" spans="4:4" x14ac:dyDescent="0.2">
      <c r="D6327" s="18"/>
    </row>
    <row r="6328" spans="4:4" x14ac:dyDescent="0.2">
      <c r="D6328" s="18"/>
    </row>
    <row r="6329" spans="4:4" x14ac:dyDescent="0.2">
      <c r="D6329" s="18"/>
    </row>
    <row r="6330" spans="4:4" x14ac:dyDescent="0.2">
      <c r="D6330" s="18"/>
    </row>
    <row r="6331" spans="4:4" x14ac:dyDescent="0.2">
      <c r="D6331" s="18"/>
    </row>
    <row r="6332" spans="4:4" x14ac:dyDescent="0.2">
      <c r="D6332" s="18"/>
    </row>
    <row r="6333" spans="4:4" x14ac:dyDescent="0.2">
      <c r="D6333" s="18"/>
    </row>
    <row r="6334" spans="4:4" x14ac:dyDescent="0.2">
      <c r="D6334" s="18"/>
    </row>
    <row r="6335" spans="4:4" x14ac:dyDescent="0.2">
      <c r="D6335" s="18"/>
    </row>
    <row r="6336" spans="4:4" x14ac:dyDescent="0.2">
      <c r="D6336" s="18"/>
    </row>
    <row r="6337" spans="4:4" x14ac:dyDescent="0.2">
      <c r="D6337" s="18"/>
    </row>
    <row r="6338" spans="4:4" x14ac:dyDescent="0.2">
      <c r="D6338" s="18"/>
    </row>
    <row r="6339" spans="4:4" x14ac:dyDescent="0.2">
      <c r="D6339" s="18"/>
    </row>
    <row r="6340" spans="4:4" x14ac:dyDescent="0.2">
      <c r="D6340" s="18"/>
    </row>
    <row r="6341" spans="4:4" x14ac:dyDescent="0.2">
      <c r="D6341" s="18"/>
    </row>
    <row r="6342" spans="4:4" x14ac:dyDescent="0.2">
      <c r="D6342" s="18"/>
    </row>
    <row r="6343" spans="4:4" x14ac:dyDescent="0.2">
      <c r="D6343" s="18"/>
    </row>
    <row r="6344" spans="4:4" x14ac:dyDescent="0.2">
      <c r="D6344" s="18"/>
    </row>
    <row r="6345" spans="4:4" x14ac:dyDescent="0.2">
      <c r="D6345" s="18"/>
    </row>
    <row r="6346" spans="4:4" x14ac:dyDescent="0.2">
      <c r="D6346" s="18"/>
    </row>
    <row r="6347" spans="4:4" x14ac:dyDescent="0.2">
      <c r="D6347" s="18"/>
    </row>
    <row r="6348" spans="4:4" x14ac:dyDescent="0.2">
      <c r="D6348" s="18"/>
    </row>
    <row r="6349" spans="4:4" x14ac:dyDescent="0.2">
      <c r="D6349" s="18"/>
    </row>
    <row r="6350" spans="4:4" x14ac:dyDescent="0.2">
      <c r="D6350" s="18"/>
    </row>
    <row r="6351" spans="4:4" x14ac:dyDescent="0.2">
      <c r="D6351" s="18"/>
    </row>
    <row r="6352" spans="4:4" x14ac:dyDescent="0.2">
      <c r="D6352" s="18"/>
    </row>
    <row r="6353" spans="4:4" x14ac:dyDescent="0.2">
      <c r="D6353" s="18"/>
    </row>
    <row r="6354" spans="4:4" x14ac:dyDescent="0.2">
      <c r="D6354" s="18"/>
    </row>
    <row r="6355" spans="4:4" x14ac:dyDescent="0.2">
      <c r="D6355" s="18"/>
    </row>
    <row r="6356" spans="4:4" x14ac:dyDescent="0.2">
      <c r="D6356" s="18"/>
    </row>
    <row r="6357" spans="4:4" x14ac:dyDescent="0.2">
      <c r="D6357" s="18"/>
    </row>
    <row r="6358" spans="4:4" x14ac:dyDescent="0.2">
      <c r="D6358" s="18"/>
    </row>
    <row r="6359" spans="4:4" x14ac:dyDescent="0.2">
      <c r="D6359" s="18"/>
    </row>
    <row r="6360" spans="4:4" x14ac:dyDescent="0.2">
      <c r="D6360" s="18"/>
    </row>
    <row r="6361" spans="4:4" x14ac:dyDescent="0.2">
      <c r="D6361" s="18"/>
    </row>
    <row r="6362" spans="4:4" x14ac:dyDescent="0.2">
      <c r="D6362" s="18"/>
    </row>
    <row r="6363" spans="4:4" x14ac:dyDescent="0.2">
      <c r="D6363" s="18"/>
    </row>
    <row r="6364" spans="4:4" x14ac:dyDescent="0.2">
      <c r="D6364" s="18"/>
    </row>
    <row r="6365" spans="4:4" x14ac:dyDescent="0.2">
      <c r="D6365" s="18"/>
    </row>
    <row r="6366" spans="4:4" x14ac:dyDescent="0.2">
      <c r="D6366" s="18"/>
    </row>
    <row r="6367" spans="4:4" x14ac:dyDescent="0.2">
      <c r="D6367" s="18"/>
    </row>
    <row r="6368" spans="4:4" x14ac:dyDescent="0.2">
      <c r="D6368" s="18"/>
    </row>
    <row r="6369" spans="4:4" x14ac:dyDescent="0.2">
      <c r="D6369" s="18"/>
    </row>
    <row r="6370" spans="4:4" x14ac:dyDescent="0.2">
      <c r="D6370" s="18"/>
    </row>
    <row r="6371" spans="4:4" x14ac:dyDescent="0.2">
      <c r="D6371" s="18"/>
    </row>
    <row r="6372" spans="4:4" x14ac:dyDescent="0.2">
      <c r="D6372" s="18"/>
    </row>
    <row r="6373" spans="4:4" x14ac:dyDescent="0.2">
      <c r="D6373" s="18"/>
    </row>
    <row r="6374" spans="4:4" x14ac:dyDescent="0.2">
      <c r="D6374" s="18"/>
    </row>
    <row r="6375" spans="4:4" x14ac:dyDescent="0.2">
      <c r="D6375" s="18"/>
    </row>
    <row r="6376" spans="4:4" x14ac:dyDescent="0.2">
      <c r="D6376" s="18"/>
    </row>
    <row r="6377" spans="4:4" x14ac:dyDescent="0.2">
      <c r="D6377" s="18"/>
    </row>
    <row r="6378" spans="4:4" x14ac:dyDescent="0.2">
      <c r="D6378" s="18"/>
    </row>
    <row r="6379" spans="4:4" x14ac:dyDescent="0.2">
      <c r="D6379" s="18"/>
    </row>
    <row r="6380" spans="4:4" x14ac:dyDescent="0.2">
      <c r="D6380" s="18"/>
    </row>
    <row r="6381" spans="4:4" x14ac:dyDescent="0.2">
      <c r="D6381" s="18"/>
    </row>
    <row r="6382" spans="4:4" x14ac:dyDescent="0.2">
      <c r="D6382" s="18"/>
    </row>
    <row r="6383" spans="4:4" x14ac:dyDescent="0.2">
      <c r="D6383" s="18"/>
    </row>
    <row r="6384" spans="4:4" x14ac:dyDescent="0.2">
      <c r="D6384" s="18"/>
    </row>
    <row r="6385" spans="4:4" x14ac:dyDescent="0.2">
      <c r="D6385" s="18"/>
    </row>
    <row r="6386" spans="4:4" x14ac:dyDescent="0.2">
      <c r="D6386" s="18"/>
    </row>
    <row r="6387" spans="4:4" x14ac:dyDescent="0.2">
      <c r="D6387" s="18"/>
    </row>
    <row r="6388" spans="4:4" x14ac:dyDescent="0.2">
      <c r="D6388" s="18"/>
    </row>
    <row r="6389" spans="4:4" x14ac:dyDescent="0.2">
      <c r="D6389" s="18"/>
    </row>
    <row r="6390" spans="4:4" x14ac:dyDescent="0.2">
      <c r="D6390" s="18"/>
    </row>
    <row r="6391" spans="4:4" x14ac:dyDescent="0.2">
      <c r="D6391" s="18"/>
    </row>
    <row r="6392" spans="4:4" x14ac:dyDescent="0.2">
      <c r="D6392" s="18"/>
    </row>
    <row r="6393" spans="4:4" x14ac:dyDescent="0.2">
      <c r="D6393" s="18"/>
    </row>
    <row r="6394" spans="4:4" x14ac:dyDescent="0.2">
      <c r="D6394" s="18"/>
    </row>
    <row r="6395" spans="4:4" x14ac:dyDescent="0.2">
      <c r="D6395" s="18"/>
    </row>
    <row r="6396" spans="4:4" x14ac:dyDescent="0.2">
      <c r="D6396" s="18"/>
    </row>
    <row r="6397" spans="4:4" x14ac:dyDescent="0.2">
      <c r="D6397" s="18"/>
    </row>
    <row r="6398" spans="4:4" x14ac:dyDescent="0.2">
      <c r="D6398" s="18"/>
    </row>
    <row r="6399" spans="4:4" x14ac:dyDescent="0.2">
      <c r="D6399" s="18"/>
    </row>
    <row r="6400" spans="4:4" x14ac:dyDescent="0.2">
      <c r="D6400" s="18"/>
    </row>
    <row r="6401" spans="4:4" x14ac:dyDescent="0.2">
      <c r="D6401" s="18"/>
    </row>
    <row r="6402" spans="4:4" x14ac:dyDescent="0.2">
      <c r="D6402" s="18"/>
    </row>
    <row r="6403" spans="4:4" x14ac:dyDescent="0.2">
      <c r="D6403" s="18"/>
    </row>
    <row r="6404" spans="4:4" x14ac:dyDescent="0.2">
      <c r="D6404" s="18"/>
    </row>
    <row r="6405" spans="4:4" x14ac:dyDescent="0.2">
      <c r="D6405" s="18"/>
    </row>
    <row r="6406" spans="4:4" x14ac:dyDescent="0.2">
      <c r="D6406" s="18"/>
    </row>
    <row r="6407" spans="4:4" x14ac:dyDescent="0.2">
      <c r="D6407" s="18"/>
    </row>
    <row r="6408" spans="4:4" x14ac:dyDescent="0.2">
      <c r="D6408" s="18"/>
    </row>
    <row r="6409" spans="4:4" x14ac:dyDescent="0.2">
      <c r="D6409" s="18"/>
    </row>
    <row r="6410" spans="4:4" x14ac:dyDescent="0.2">
      <c r="D6410" s="18"/>
    </row>
    <row r="6411" spans="4:4" x14ac:dyDescent="0.2">
      <c r="D6411" s="18"/>
    </row>
    <row r="6412" spans="4:4" x14ac:dyDescent="0.2">
      <c r="D6412" s="18"/>
    </row>
    <row r="6413" spans="4:4" x14ac:dyDescent="0.2">
      <c r="D6413" s="18"/>
    </row>
    <row r="6414" spans="4:4" x14ac:dyDescent="0.2">
      <c r="D6414" s="18"/>
    </row>
    <row r="6415" spans="4:4" x14ac:dyDescent="0.2">
      <c r="D6415" s="18"/>
    </row>
    <row r="6416" spans="4:4" x14ac:dyDescent="0.2">
      <c r="D6416" s="18"/>
    </row>
    <row r="6417" spans="4:4" x14ac:dyDescent="0.2">
      <c r="D6417" s="18"/>
    </row>
    <row r="6418" spans="4:4" x14ac:dyDescent="0.2">
      <c r="D6418" s="18"/>
    </row>
    <row r="6419" spans="4:4" x14ac:dyDescent="0.2">
      <c r="D6419" s="18"/>
    </row>
    <row r="6420" spans="4:4" x14ac:dyDescent="0.2">
      <c r="D6420" s="18"/>
    </row>
    <row r="6421" spans="4:4" x14ac:dyDescent="0.2">
      <c r="D6421" s="18"/>
    </row>
    <row r="6422" spans="4:4" x14ac:dyDescent="0.2">
      <c r="D6422" s="18"/>
    </row>
    <row r="6423" spans="4:4" x14ac:dyDescent="0.2">
      <c r="D6423" s="18"/>
    </row>
    <row r="6424" spans="4:4" x14ac:dyDescent="0.2">
      <c r="D6424" s="18"/>
    </row>
    <row r="6425" spans="4:4" x14ac:dyDescent="0.2">
      <c r="D6425" s="18"/>
    </row>
    <row r="6426" spans="4:4" x14ac:dyDescent="0.2">
      <c r="D6426" s="18"/>
    </row>
    <row r="6427" spans="4:4" x14ac:dyDescent="0.2">
      <c r="D6427" s="18"/>
    </row>
    <row r="6428" spans="4:4" x14ac:dyDescent="0.2">
      <c r="D6428" s="18"/>
    </row>
    <row r="6429" spans="4:4" x14ac:dyDescent="0.2">
      <c r="D6429" s="18"/>
    </row>
    <row r="6430" spans="4:4" x14ac:dyDescent="0.2">
      <c r="D6430" s="18"/>
    </row>
    <row r="6431" spans="4:4" x14ac:dyDescent="0.2">
      <c r="D6431" s="18"/>
    </row>
    <row r="6432" spans="4:4" x14ac:dyDescent="0.2">
      <c r="D6432" s="18"/>
    </row>
    <row r="6433" spans="4:4" x14ac:dyDescent="0.2">
      <c r="D6433" s="18"/>
    </row>
    <row r="6434" spans="4:4" x14ac:dyDescent="0.2">
      <c r="D6434" s="18"/>
    </row>
    <row r="6435" spans="4:4" x14ac:dyDescent="0.2">
      <c r="D6435" s="18"/>
    </row>
    <row r="6436" spans="4:4" x14ac:dyDescent="0.2">
      <c r="D6436" s="18"/>
    </row>
    <row r="6437" spans="4:4" x14ac:dyDescent="0.2">
      <c r="D6437" s="18"/>
    </row>
    <row r="6438" spans="4:4" x14ac:dyDescent="0.2">
      <c r="D6438" s="18"/>
    </row>
    <row r="6439" spans="4:4" x14ac:dyDescent="0.2">
      <c r="D6439" s="18"/>
    </row>
    <row r="6440" spans="4:4" x14ac:dyDescent="0.2">
      <c r="D6440" s="18"/>
    </row>
    <row r="6441" spans="4:4" x14ac:dyDescent="0.2">
      <c r="D6441" s="18"/>
    </row>
    <row r="6442" spans="4:4" x14ac:dyDescent="0.2">
      <c r="D6442" s="18"/>
    </row>
    <row r="6443" spans="4:4" x14ac:dyDescent="0.2">
      <c r="D6443" s="18"/>
    </row>
    <row r="6444" spans="4:4" x14ac:dyDescent="0.2">
      <c r="D6444" s="18"/>
    </row>
    <row r="6445" spans="4:4" x14ac:dyDescent="0.2">
      <c r="D6445" s="18"/>
    </row>
    <row r="6446" spans="4:4" x14ac:dyDescent="0.2">
      <c r="D6446" s="18"/>
    </row>
    <row r="6447" spans="4:4" x14ac:dyDescent="0.2">
      <c r="D6447" s="18"/>
    </row>
    <row r="6448" spans="4:4" x14ac:dyDescent="0.2">
      <c r="D6448" s="18"/>
    </row>
    <row r="6449" spans="4:4" x14ac:dyDescent="0.2">
      <c r="D6449" s="18"/>
    </row>
    <row r="6450" spans="4:4" x14ac:dyDescent="0.2">
      <c r="D6450" s="18"/>
    </row>
    <row r="6451" spans="4:4" x14ac:dyDescent="0.2">
      <c r="D6451" s="18"/>
    </row>
    <row r="6452" spans="4:4" x14ac:dyDescent="0.2">
      <c r="D6452" s="18"/>
    </row>
    <row r="6453" spans="4:4" x14ac:dyDescent="0.2">
      <c r="D6453" s="18"/>
    </row>
    <row r="6454" spans="4:4" x14ac:dyDescent="0.2">
      <c r="D6454" s="18"/>
    </row>
    <row r="6455" spans="4:4" x14ac:dyDescent="0.2">
      <c r="D6455" s="18"/>
    </row>
    <row r="6456" spans="4:4" x14ac:dyDescent="0.2">
      <c r="D6456" s="18"/>
    </row>
    <row r="6457" spans="4:4" x14ac:dyDescent="0.2">
      <c r="D6457" s="18"/>
    </row>
    <row r="6458" spans="4:4" x14ac:dyDescent="0.2">
      <c r="D6458" s="18"/>
    </row>
    <row r="6459" spans="4:4" x14ac:dyDescent="0.2">
      <c r="D6459" s="18"/>
    </row>
    <row r="6460" spans="4:4" x14ac:dyDescent="0.2">
      <c r="D6460" s="18"/>
    </row>
    <row r="6461" spans="4:4" x14ac:dyDescent="0.2">
      <c r="D6461" s="18"/>
    </row>
    <row r="6462" spans="4:4" x14ac:dyDescent="0.2">
      <c r="D6462" s="18"/>
    </row>
    <row r="6463" spans="4:4" x14ac:dyDescent="0.2">
      <c r="D6463" s="18"/>
    </row>
    <row r="6464" spans="4:4" x14ac:dyDescent="0.2">
      <c r="D6464" s="18"/>
    </row>
    <row r="6465" spans="4:4" x14ac:dyDescent="0.2">
      <c r="D6465" s="18"/>
    </row>
    <row r="6466" spans="4:4" x14ac:dyDescent="0.2">
      <c r="D6466" s="18"/>
    </row>
    <row r="6467" spans="4:4" x14ac:dyDescent="0.2">
      <c r="D6467" s="18"/>
    </row>
    <row r="6468" spans="4:4" x14ac:dyDescent="0.2">
      <c r="D6468" s="18"/>
    </row>
    <row r="6469" spans="4:4" x14ac:dyDescent="0.2">
      <c r="D6469" s="18"/>
    </row>
    <row r="6470" spans="4:4" x14ac:dyDescent="0.2">
      <c r="D6470" s="18"/>
    </row>
    <row r="6471" spans="4:4" x14ac:dyDescent="0.2">
      <c r="D6471" s="18"/>
    </row>
    <row r="6472" spans="4:4" x14ac:dyDescent="0.2">
      <c r="D6472" s="18"/>
    </row>
    <row r="6473" spans="4:4" x14ac:dyDescent="0.2">
      <c r="D6473" s="18"/>
    </row>
    <row r="6474" spans="4:4" x14ac:dyDescent="0.2">
      <c r="D6474" s="18"/>
    </row>
    <row r="6475" spans="4:4" x14ac:dyDescent="0.2">
      <c r="D6475" s="18"/>
    </row>
    <row r="6476" spans="4:4" x14ac:dyDescent="0.2">
      <c r="D6476" s="18"/>
    </row>
    <row r="6477" spans="4:4" x14ac:dyDescent="0.2">
      <c r="D6477" s="18"/>
    </row>
    <row r="6478" spans="4:4" x14ac:dyDescent="0.2">
      <c r="D6478" s="18"/>
    </row>
    <row r="6479" spans="4:4" x14ac:dyDescent="0.2">
      <c r="D6479" s="18"/>
    </row>
    <row r="6480" spans="4:4" x14ac:dyDescent="0.2">
      <c r="D6480" s="18"/>
    </row>
    <row r="6481" spans="4:4" x14ac:dyDescent="0.2">
      <c r="D6481" s="18"/>
    </row>
    <row r="6482" spans="4:4" x14ac:dyDescent="0.2">
      <c r="D6482" s="18"/>
    </row>
    <row r="6483" spans="4:4" x14ac:dyDescent="0.2">
      <c r="D6483" s="18"/>
    </row>
    <row r="6484" spans="4:4" x14ac:dyDescent="0.2">
      <c r="D6484" s="18"/>
    </row>
    <row r="6485" spans="4:4" x14ac:dyDescent="0.2">
      <c r="D6485" s="18"/>
    </row>
    <row r="6486" spans="4:4" x14ac:dyDescent="0.2">
      <c r="D6486" s="18"/>
    </row>
    <row r="6487" spans="4:4" x14ac:dyDescent="0.2">
      <c r="D6487" s="18"/>
    </row>
    <row r="6488" spans="4:4" x14ac:dyDescent="0.2">
      <c r="D6488" s="18"/>
    </row>
    <row r="6489" spans="4:4" x14ac:dyDescent="0.2">
      <c r="D6489" s="18"/>
    </row>
    <row r="6490" spans="4:4" x14ac:dyDescent="0.2">
      <c r="D6490" s="18"/>
    </row>
    <row r="6491" spans="4:4" x14ac:dyDescent="0.2">
      <c r="D6491" s="18"/>
    </row>
    <row r="6492" spans="4:4" x14ac:dyDescent="0.2">
      <c r="D6492" s="18"/>
    </row>
    <row r="6493" spans="4:4" x14ac:dyDescent="0.2">
      <c r="D6493" s="18"/>
    </row>
    <row r="6494" spans="4:4" x14ac:dyDescent="0.2">
      <c r="D6494" s="18"/>
    </row>
    <row r="6495" spans="4:4" x14ac:dyDescent="0.2">
      <c r="D6495" s="18"/>
    </row>
    <row r="6496" spans="4:4" x14ac:dyDescent="0.2">
      <c r="D6496" s="18"/>
    </row>
    <row r="6497" spans="4:4" x14ac:dyDescent="0.2">
      <c r="D6497" s="18"/>
    </row>
    <row r="6498" spans="4:4" x14ac:dyDescent="0.2">
      <c r="D6498" s="18"/>
    </row>
    <row r="6499" spans="4:4" x14ac:dyDescent="0.2">
      <c r="D6499" s="18"/>
    </row>
    <row r="6500" spans="4:4" x14ac:dyDescent="0.2">
      <c r="D6500" s="18"/>
    </row>
    <row r="6501" spans="4:4" x14ac:dyDescent="0.2">
      <c r="D6501" s="18"/>
    </row>
    <row r="6502" spans="4:4" x14ac:dyDescent="0.2">
      <c r="D6502" s="18"/>
    </row>
    <row r="6503" spans="4:4" x14ac:dyDescent="0.2">
      <c r="D6503" s="18"/>
    </row>
    <row r="6504" spans="4:4" x14ac:dyDescent="0.2">
      <c r="D6504" s="18"/>
    </row>
    <row r="6505" spans="4:4" x14ac:dyDescent="0.2">
      <c r="D6505" s="18"/>
    </row>
    <row r="6506" spans="4:4" x14ac:dyDescent="0.2">
      <c r="D6506" s="18"/>
    </row>
    <row r="6507" spans="4:4" x14ac:dyDescent="0.2">
      <c r="D6507" s="18"/>
    </row>
    <row r="6508" spans="4:4" x14ac:dyDescent="0.2">
      <c r="D6508" s="18"/>
    </row>
    <row r="6509" spans="4:4" x14ac:dyDescent="0.2">
      <c r="D6509" s="18"/>
    </row>
    <row r="6510" spans="4:4" x14ac:dyDescent="0.2">
      <c r="D6510" s="18"/>
    </row>
    <row r="6511" spans="4:4" x14ac:dyDescent="0.2">
      <c r="D6511" s="18"/>
    </row>
    <row r="6512" spans="4:4" x14ac:dyDescent="0.2">
      <c r="D6512" s="18"/>
    </row>
    <row r="6513" spans="4:4" x14ac:dyDescent="0.2">
      <c r="D6513" s="18"/>
    </row>
    <row r="6514" spans="4:4" x14ac:dyDescent="0.2">
      <c r="D6514" s="18"/>
    </row>
    <row r="6515" spans="4:4" x14ac:dyDescent="0.2">
      <c r="D6515" s="18"/>
    </row>
    <row r="6516" spans="4:4" x14ac:dyDescent="0.2">
      <c r="D6516" s="18"/>
    </row>
    <row r="6517" spans="4:4" x14ac:dyDescent="0.2">
      <c r="D6517" s="18"/>
    </row>
    <row r="6518" spans="4:4" x14ac:dyDescent="0.2">
      <c r="D6518" s="18"/>
    </row>
    <row r="6519" spans="4:4" x14ac:dyDescent="0.2">
      <c r="D6519" s="18"/>
    </row>
    <row r="6520" spans="4:4" x14ac:dyDescent="0.2">
      <c r="D6520" s="18"/>
    </row>
    <row r="6521" spans="4:4" x14ac:dyDescent="0.2">
      <c r="D6521" s="18"/>
    </row>
    <row r="6522" spans="4:4" x14ac:dyDescent="0.2">
      <c r="D6522" s="18"/>
    </row>
    <row r="6523" spans="4:4" x14ac:dyDescent="0.2">
      <c r="D6523" s="18"/>
    </row>
    <row r="6524" spans="4:4" x14ac:dyDescent="0.2">
      <c r="D6524" s="18"/>
    </row>
    <row r="6525" spans="4:4" x14ac:dyDescent="0.2">
      <c r="D6525" s="18"/>
    </row>
    <row r="6526" spans="4:4" x14ac:dyDescent="0.2">
      <c r="D6526" s="18"/>
    </row>
    <row r="6527" spans="4:4" x14ac:dyDescent="0.2">
      <c r="D6527" s="18"/>
    </row>
    <row r="6528" spans="4:4" x14ac:dyDescent="0.2">
      <c r="D6528" s="18"/>
    </row>
    <row r="6529" spans="4:4" x14ac:dyDescent="0.2">
      <c r="D6529" s="18"/>
    </row>
    <row r="6530" spans="4:4" x14ac:dyDescent="0.2">
      <c r="D6530" s="18"/>
    </row>
    <row r="6531" spans="4:4" x14ac:dyDescent="0.2">
      <c r="D6531" s="18"/>
    </row>
    <row r="6532" spans="4:4" x14ac:dyDescent="0.2">
      <c r="D6532" s="18"/>
    </row>
    <row r="6533" spans="4:4" x14ac:dyDescent="0.2">
      <c r="D6533" s="18"/>
    </row>
    <row r="6534" spans="4:4" x14ac:dyDescent="0.2">
      <c r="D6534" s="18"/>
    </row>
    <row r="6535" spans="4:4" x14ac:dyDescent="0.2">
      <c r="D6535" s="18"/>
    </row>
    <row r="6536" spans="4:4" x14ac:dyDescent="0.2">
      <c r="D6536" s="18"/>
    </row>
    <row r="6537" spans="4:4" x14ac:dyDescent="0.2">
      <c r="D6537" s="18"/>
    </row>
    <row r="6538" spans="4:4" x14ac:dyDescent="0.2">
      <c r="D6538" s="18"/>
    </row>
    <row r="6539" spans="4:4" x14ac:dyDescent="0.2">
      <c r="D6539" s="18"/>
    </row>
    <row r="6540" spans="4:4" x14ac:dyDescent="0.2">
      <c r="D6540" s="18"/>
    </row>
    <row r="6541" spans="4:4" x14ac:dyDescent="0.2">
      <c r="D6541" s="18"/>
    </row>
    <row r="6542" spans="4:4" x14ac:dyDescent="0.2">
      <c r="D6542" s="18"/>
    </row>
    <row r="6543" spans="4:4" x14ac:dyDescent="0.2">
      <c r="D6543" s="18"/>
    </row>
    <row r="6544" spans="4:4" x14ac:dyDescent="0.2">
      <c r="D6544" s="18"/>
    </row>
    <row r="6545" spans="4:4" x14ac:dyDescent="0.2">
      <c r="D6545" s="18"/>
    </row>
    <row r="6546" spans="4:4" x14ac:dyDescent="0.2">
      <c r="D6546" s="18"/>
    </row>
    <row r="6547" spans="4:4" x14ac:dyDescent="0.2">
      <c r="D6547" s="18"/>
    </row>
    <row r="6548" spans="4:4" x14ac:dyDescent="0.2">
      <c r="D6548" s="18"/>
    </row>
    <row r="6549" spans="4:4" x14ac:dyDescent="0.2">
      <c r="D6549" s="18"/>
    </row>
    <row r="6550" spans="4:4" x14ac:dyDescent="0.2">
      <c r="D6550" s="18"/>
    </row>
    <row r="6551" spans="4:4" x14ac:dyDescent="0.2">
      <c r="D6551" s="18"/>
    </row>
    <row r="6552" spans="4:4" x14ac:dyDescent="0.2">
      <c r="D6552" s="18"/>
    </row>
    <row r="6553" spans="4:4" x14ac:dyDescent="0.2">
      <c r="D6553" s="18"/>
    </row>
    <row r="6554" spans="4:4" x14ac:dyDescent="0.2">
      <c r="D6554" s="18"/>
    </row>
    <row r="6555" spans="4:4" x14ac:dyDescent="0.2">
      <c r="D6555" s="18"/>
    </row>
    <row r="6556" spans="4:4" x14ac:dyDescent="0.2">
      <c r="D6556" s="18"/>
    </row>
    <row r="6557" spans="4:4" x14ac:dyDescent="0.2">
      <c r="D6557" s="18"/>
    </row>
    <row r="6558" spans="4:4" x14ac:dyDescent="0.2">
      <c r="D6558" s="18"/>
    </row>
    <row r="6559" spans="4:4" x14ac:dyDescent="0.2">
      <c r="D6559" s="18"/>
    </row>
    <row r="6560" spans="4:4" x14ac:dyDescent="0.2">
      <c r="D6560" s="18"/>
    </row>
    <row r="6561" spans="4:4" x14ac:dyDescent="0.2">
      <c r="D6561" s="18"/>
    </row>
    <row r="6562" spans="4:4" x14ac:dyDescent="0.2">
      <c r="D6562" s="18"/>
    </row>
    <row r="6563" spans="4:4" x14ac:dyDescent="0.2">
      <c r="D6563" s="18"/>
    </row>
    <row r="6564" spans="4:4" x14ac:dyDescent="0.2">
      <c r="D6564" s="18"/>
    </row>
    <row r="6565" spans="4:4" x14ac:dyDescent="0.2">
      <c r="D6565" s="18"/>
    </row>
    <row r="6566" spans="4:4" x14ac:dyDescent="0.2">
      <c r="D6566" s="18"/>
    </row>
    <row r="6567" spans="4:4" x14ac:dyDescent="0.2">
      <c r="D6567" s="18"/>
    </row>
    <row r="6568" spans="4:4" x14ac:dyDescent="0.2">
      <c r="D6568" s="18"/>
    </row>
    <row r="6569" spans="4:4" x14ac:dyDescent="0.2">
      <c r="D6569" s="18"/>
    </row>
    <row r="6570" spans="4:4" x14ac:dyDescent="0.2">
      <c r="D6570" s="18"/>
    </row>
    <row r="6571" spans="4:4" x14ac:dyDescent="0.2">
      <c r="D6571" s="18"/>
    </row>
    <row r="6572" spans="4:4" x14ac:dyDescent="0.2">
      <c r="D6572" s="18"/>
    </row>
    <row r="6573" spans="4:4" x14ac:dyDescent="0.2">
      <c r="D6573" s="18"/>
    </row>
    <row r="6574" spans="4:4" x14ac:dyDescent="0.2">
      <c r="D6574" s="18"/>
    </row>
    <row r="6575" spans="4:4" x14ac:dyDescent="0.2">
      <c r="D6575" s="18"/>
    </row>
    <row r="6576" spans="4:4" x14ac:dyDescent="0.2">
      <c r="D6576" s="18"/>
    </row>
    <row r="6577" spans="4:4" x14ac:dyDescent="0.2">
      <c r="D6577" s="18"/>
    </row>
    <row r="6578" spans="4:4" x14ac:dyDescent="0.2">
      <c r="D6578" s="18"/>
    </row>
    <row r="6579" spans="4:4" x14ac:dyDescent="0.2">
      <c r="D6579" s="18"/>
    </row>
    <row r="6580" spans="4:4" x14ac:dyDescent="0.2">
      <c r="D6580" s="18"/>
    </row>
    <row r="6581" spans="4:4" x14ac:dyDescent="0.2">
      <c r="D6581" s="18"/>
    </row>
    <row r="6582" spans="4:4" x14ac:dyDescent="0.2">
      <c r="D6582" s="18"/>
    </row>
    <row r="6583" spans="4:4" x14ac:dyDescent="0.2">
      <c r="D6583" s="18"/>
    </row>
    <row r="6584" spans="4:4" x14ac:dyDescent="0.2">
      <c r="D6584" s="18"/>
    </row>
    <row r="6585" spans="4:4" x14ac:dyDescent="0.2">
      <c r="D6585" s="18"/>
    </row>
    <row r="6586" spans="4:4" x14ac:dyDescent="0.2">
      <c r="D6586" s="18"/>
    </row>
    <row r="6587" spans="4:4" x14ac:dyDescent="0.2">
      <c r="D6587" s="18"/>
    </row>
    <row r="6588" spans="4:4" x14ac:dyDescent="0.2">
      <c r="D6588" s="18"/>
    </row>
    <row r="6589" spans="4:4" x14ac:dyDescent="0.2">
      <c r="D6589" s="18"/>
    </row>
    <row r="6590" spans="4:4" x14ac:dyDescent="0.2">
      <c r="D6590" s="18"/>
    </row>
    <row r="6591" spans="4:4" x14ac:dyDescent="0.2">
      <c r="D6591" s="18"/>
    </row>
    <row r="6592" spans="4:4" x14ac:dyDescent="0.2">
      <c r="D6592" s="18"/>
    </row>
    <row r="6593" spans="4:4" x14ac:dyDescent="0.2">
      <c r="D6593" s="18"/>
    </row>
    <row r="6594" spans="4:4" x14ac:dyDescent="0.2">
      <c r="D6594" s="18"/>
    </row>
    <row r="6595" spans="4:4" x14ac:dyDescent="0.2">
      <c r="D6595" s="18"/>
    </row>
    <row r="6596" spans="4:4" x14ac:dyDescent="0.2">
      <c r="D6596" s="18"/>
    </row>
    <row r="6597" spans="4:4" x14ac:dyDescent="0.2">
      <c r="D6597" s="18"/>
    </row>
    <row r="6598" spans="4:4" x14ac:dyDescent="0.2">
      <c r="D6598" s="18"/>
    </row>
    <row r="6599" spans="4:4" x14ac:dyDescent="0.2">
      <c r="D6599" s="18"/>
    </row>
    <row r="6600" spans="4:4" x14ac:dyDescent="0.2">
      <c r="D6600" s="18"/>
    </row>
    <row r="6601" spans="4:4" x14ac:dyDescent="0.2">
      <c r="D6601" s="18"/>
    </row>
    <row r="6602" spans="4:4" x14ac:dyDescent="0.2">
      <c r="D6602" s="18"/>
    </row>
    <row r="6603" spans="4:4" x14ac:dyDescent="0.2">
      <c r="D6603" s="18"/>
    </row>
    <row r="6604" spans="4:4" x14ac:dyDescent="0.2">
      <c r="D6604" s="18"/>
    </row>
    <row r="6605" spans="4:4" x14ac:dyDescent="0.2">
      <c r="D6605" s="18"/>
    </row>
    <row r="6606" spans="4:4" x14ac:dyDescent="0.2">
      <c r="D6606" s="18"/>
    </row>
    <row r="6607" spans="4:4" x14ac:dyDescent="0.2">
      <c r="D6607" s="18"/>
    </row>
    <row r="6608" spans="4:4" x14ac:dyDescent="0.2">
      <c r="D6608" s="18"/>
    </row>
    <row r="6609" spans="4:4" x14ac:dyDescent="0.2">
      <c r="D6609" s="18"/>
    </row>
    <row r="6610" spans="4:4" x14ac:dyDescent="0.2">
      <c r="D6610" s="18"/>
    </row>
    <row r="6611" spans="4:4" x14ac:dyDescent="0.2">
      <c r="D6611" s="18"/>
    </row>
    <row r="6612" spans="4:4" x14ac:dyDescent="0.2">
      <c r="D6612" s="18"/>
    </row>
    <row r="6613" spans="4:4" x14ac:dyDescent="0.2">
      <c r="D6613" s="18"/>
    </row>
    <row r="6614" spans="4:4" x14ac:dyDescent="0.2">
      <c r="D6614" s="18"/>
    </row>
    <row r="6615" spans="4:4" x14ac:dyDescent="0.2">
      <c r="D6615" s="18"/>
    </row>
    <row r="6616" spans="4:4" x14ac:dyDescent="0.2">
      <c r="D6616" s="18"/>
    </row>
    <row r="6617" spans="4:4" x14ac:dyDescent="0.2">
      <c r="D6617" s="18"/>
    </row>
    <row r="6618" spans="4:4" x14ac:dyDescent="0.2">
      <c r="D6618" s="18"/>
    </row>
    <row r="6619" spans="4:4" x14ac:dyDescent="0.2">
      <c r="D6619" s="18"/>
    </row>
    <row r="6620" spans="4:4" x14ac:dyDescent="0.2">
      <c r="D6620" s="18"/>
    </row>
    <row r="6621" spans="4:4" x14ac:dyDescent="0.2">
      <c r="D6621" s="18"/>
    </row>
    <row r="6622" spans="4:4" x14ac:dyDescent="0.2">
      <c r="D6622" s="18"/>
    </row>
    <row r="6623" spans="4:4" x14ac:dyDescent="0.2">
      <c r="D6623" s="18"/>
    </row>
    <row r="6624" spans="4:4" x14ac:dyDescent="0.2">
      <c r="D6624" s="18"/>
    </row>
    <row r="6625" spans="4:4" x14ac:dyDescent="0.2">
      <c r="D6625" s="18"/>
    </row>
    <row r="6626" spans="4:4" x14ac:dyDescent="0.2">
      <c r="D6626" s="18"/>
    </row>
    <row r="6627" spans="4:4" x14ac:dyDescent="0.2">
      <c r="D6627" s="18"/>
    </row>
    <row r="6628" spans="4:4" x14ac:dyDescent="0.2">
      <c r="D6628" s="18"/>
    </row>
    <row r="6629" spans="4:4" x14ac:dyDescent="0.2">
      <c r="D6629" s="18"/>
    </row>
    <row r="6630" spans="4:4" x14ac:dyDescent="0.2">
      <c r="D6630" s="18"/>
    </row>
    <row r="6631" spans="4:4" x14ac:dyDescent="0.2">
      <c r="D6631" s="18"/>
    </row>
    <row r="6632" spans="4:4" x14ac:dyDescent="0.2">
      <c r="D6632" s="18"/>
    </row>
    <row r="6633" spans="4:4" x14ac:dyDescent="0.2">
      <c r="D6633" s="18"/>
    </row>
    <row r="6634" spans="4:4" x14ac:dyDescent="0.2">
      <c r="D6634" s="18"/>
    </row>
    <row r="6635" spans="4:4" x14ac:dyDescent="0.2">
      <c r="D6635" s="18"/>
    </row>
    <row r="6636" spans="4:4" x14ac:dyDescent="0.2">
      <c r="D6636" s="18"/>
    </row>
    <row r="6637" spans="4:4" x14ac:dyDescent="0.2">
      <c r="D6637" s="18"/>
    </row>
    <row r="6638" spans="4:4" x14ac:dyDescent="0.2">
      <c r="D6638" s="18"/>
    </row>
    <row r="6639" spans="4:4" x14ac:dyDescent="0.2">
      <c r="D6639" s="18"/>
    </row>
    <row r="6640" spans="4:4" x14ac:dyDescent="0.2">
      <c r="D6640" s="18"/>
    </row>
    <row r="6641" spans="4:4" x14ac:dyDescent="0.2">
      <c r="D6641" s="18"/>
    </row>
    <row r="6642" spans="4:4" x14ac:dyDescent="0.2">
      <c r="D6642" s="18"/>
    </row>
    <row r="6643" spans="4:4" x14ac:dyDescent="0.2">
      <c r="D6643" s="18"/>
    </row>
    <row r="6644" spans="4:4" x14ac:dyDescent="0.2">
      <c r="D6644" s="18"/>
    </row>
    <row r="6645" spans="4:4" x14ac:dyDescent="0.2">
      <c r="D6645" s="18"/>
    </row>
    <row r="6646" spans="4:4" x14ac:dyDescent="0.2">
      <c r="D6646" s="18"/>
    </row>
    <row r="6647" spans="4:4" x14ac:dyDescent="0.2">
      <c r="D6647" s="18"/>
    </row>
    <row r="6648" spans="4:4" x14ac:dyDescent="0.2">
      <c r="D6648" s="18"/>
    </row>
    <row r="6649" spans="4:4" x14ac:dyDescent="0.2">
      <c r="D6649" s="18"/>
    </row>
    <row r="6650" spans="4:4" x14ac:dyDescent="0.2">
      <c r="D6650" s="18"/>
    </row>
    <row r="6651" spans="4:4" x14ac:dyDescent="0.2">
      <c r="D6651" s="18"/>
    </row>
    <row r="6652" spans="4:4" x14ac:dyDescent="0.2">
      <c r="D6652" s="18"/>
    </row>
    <row r="6653" spans="4:4" x14ac:dyDescent="0.2">
      <c r="D6653" s="18"/>
    </row>
    <row r="6654" spans="4:4" x14ac:dyDescent="0.2">
      <c r="D6654" s="18"/>
    </row>
    <row r="6655" spans="4:4" x14ac:dyDescent="0.2">
      <c r="D6655" s="18"/>
    </row>
    <row r="6656" spans="4:4" x14ac:dyDescent="0.2">
      <c r="D6656" s="18"/>
    </row>
    <row r="6657" spans="4:4" x14ac:dyDescent="0.2">
      <c r="D6657" s="18"/>
    </row>
    <row r="6658" spans="4:4" x14ac:dyDescent="0.2">
      <c r="D6658" s="18"/>
    </row>
    <row r="6659" spans="4:4" x14ac:dyDescent="0.2">
      <c r="D6659" s="18"/>
    </row>
    <row r="6660" spans="4:4" x14ac:dyDescent="0.2">
      <c r="D6660" s="18"/>
    </row>
    <row r="6661" spans="4:4" x14ac:dyDescent="0.2">
      <c r="D6661" s="18"/>
    </row>
    <row r="6662" spans="4:4" x14ac:dyDescent="0.2">
      <c r="D6662" s="18"/>
    </row>
    <row r="6663" spans="4:4" x14ac:dyDescent="0.2">
      <c r="D6663" s="18"/>
    </row>
    <row r="6664" spans="4:4" x14ac:dyDescent="0.2">
      <c r="D6664" s="18"/>
    </row>
    <row r="6665" spans="4:4" x14ac:dyDescent="0.2">
      <c r="D6665" s="18"/>
    </row>
    <row r="6666" spans="4:4" x14ac:dyDescent="0.2">
      <c r="D6666" s="18"/>
    </row>
    <row r="6667" spans="4:4" x14ac:dyDescent="0.2">
      <c r="D6667" s="18"/>
    </row>
    <row r="6668" spans="4:4" x14ac:dyDescent="0.2">
      <c r="D6668" s="18"/>
    </row>
    <row r="6669" spans="4:4" x14ac:dyDescent="0.2">
      <c r="D6669" s="18"/>
    </row>
    <row r="6670" spans="4:4" x14ac:dyDescent="0.2">
      <c r="D6670" s="18"/>
    </row>
    <row r="6671" spans="4:4" x14ac:dyDescent="0.2">
      <c r="D6671" s="18"/>
    </row>
    <row r="6672" spans="4:4" x14ac:dyDescent="0.2">
      <c r="D6672" s="18"/>
    </row>
    <row r="6673" spans="4:4" x14ac:dyDescent="0.2">
      <c r="D6673" s="18"/>
    </row>
    <row r="6674" spans="4:4" x14ac:dyDescent="0.2">
      <c r="D6674" s="18"/>
    </row>
    <row r="6675" spans="4:4" x14ac:dyDescent="0.2">
      <c r="D6675" s="18"/>
    </row>
    <row r="6676" spans="4:4" x14ac:dyDescent="0.2">
      <c r="D6676" s="18"/>
    </row>
    <row r="6677" spans="4:4" x14ac:dyDescent="0.2">
      <c r="D6677" s="18"/>
    </row>
    <row r="6678" spans="4:4" x14ac:dyDescent="0.2">
      <c r="D6678" s="18"/>
    </row>
    <row r="6679" spans="4:4" x14ac:dyDescent="0.2">
      <c r="D6679" s="18"/>
    </row>
    <row r="6680" spans="4:4" x14ac:dyDescent="0.2">
      <c r="D6680" s="18"/>
    </row>
    <row r="6681" spans="4:4" x14ac:dyDescent="0.2">
      <c r="D6681" s="18"/>
    </row>
    <row r="6682" spans="4:4" x14ac:dyDescent="0.2">
      <c r="D6682" s="18"/>
    </row>
    <row r="6683" spans="4:4" x14ac:dyDescent="0.2">
      <c r="D6683" s="18"/>
    </row>
    <row r="6684" spans="4:4" x14ac:dyDescent="0.2">
      <c r="D6684" s="18"/>
    </row>
    <row r="6685" spans="4:4" x14ac:dyDescent="0.2">
      <c r="D6685" s="18"/>
    </row>
    <row r="6686" spans="4:4" x14ac:dyDescent="0.2">
      <c r="D6686" s="18"/>
    </row>
    <row r="6687" spans="4:4" x14ac:dyDescent="0.2">
      <c r="D6687" s="18"/>
    </row>
    <row r="6688" spans="4:4" x14ac:dyDescent="0.2">
      <c r="D6688" s="18"/>
    </row>
    <row r="6689" spans="4:4" x14ac:dyDescent="0.2">
      <c r="D6689" s="18"/>
    </row>
    <row r="6690" spans="4:4" x14ac:dyDescent="0.2">
      <c r="D6690" s="18"/>
    </row>
    <row r="6691" spans="4:4" x14ac:dyDescent="0.2">
      <c r="D6691" s="18"/>
    </row>
    <row r="6692" spans="4:4" x14ac:dyDescent="0.2">
      <c r="D6692" s="18"/>
    </row>
    <row r="6693" spans="4:4" x14ac:dyDescent="0.2">
      <c r="D6693" s="18"/>
    </row>
    <row r="6694" spans="4:4" x14ac:dyDescent="0.2">
      <c r="D6694" s="18"/>
    </row>
    <row r="6695" spans="4:4" x14ac:dyDescent="0.2">
      <c r="D6695" s="18"/>
    </row>
    <row r="6696" spans="4:4" x14ac:dyDescent="0.2">
      <c r="D6696" s="18"/>
    </row>
    <row r="6697" spans="4:4" x14ac:dyDescent="0.2">
      <c r="D6697" s="18"/>
    </row>
    <row r="6698" spans="4:4" x14ac:dyDescent="0.2">
      <c r="D6698" s="18"/>
    </row>
    <row r="6699" spans="4:4" x14ac:dyDescent="0.2">
      <c r="D6699" s="18"/>
    </row>
    <row r="6700" spans="4:4" x14ac:dyDescent="0.2">
      <c r="D6700" s="18"/>
    </row>
    <row r="6701" spans="4:4" x14ac:dyDescent="0.2">
      <c r="D6701" s="18"/>
    </row>
    <row r="6702" spans="4:4" x14ac:dyDescent="0.2">
      <c r="D6702" s="18"/>
    </row>
    <row r="6703" spans="4:4" x14ac:dyDescent="0.2">
      <c r="D6703" s="18"/>
    </row>
    <row r="6704" spans="4:4" x14ac:dyDescent="0.2">
      <c r="D6704" s="18"/>
    </row>
    <row r="6705" spans="4:4" x14ac:dyDescent="0.2">
      <c r="D6705" s="18"/>
    </row>
    <row r="6706" spans="4:4" x14ac:dyDescent="0.2">
      <c r="D6706" s="18"/>
    </row>
    <row r="6707" spans="4:4" x14ac:dyDescent="0.2">
      <c r="D6707" s="18"/>
    </row>
    <row r="6708" spans="4:4" x14ac:dyDescent="0.2">
      <c r="D6708" s="18"/>
    </row>
    <row r="6709" spans="4:4" x14ac:dyDescent="0.2">
      <c r="D6709" s="18"/>
    </row>
    <row r="6710" spans="4:4" x14ac:dyDescent="0.2">
      <c r="D6710" s="18"/>
    </row>
    <row r="6711" spans="4:4" x14ac:dyDescent="0.2">
      <c r="D6711" s="18"/>
    </row>
    <row r="6712" spans="4:4" x14ac:dyDescent="0.2">
      <c r="D6712" s="18"/>
    </row>
    <row r="6713" spans="4:4" x14ac:dyDescent="0.2">
      <c r="D6713" s="18"/>
    </row>
    <row r="6714" spans="4:4" x14ac:dyDescent="0.2">
      <c r="D6714" s="18"/>
    </row>
    <row r="6715" spans="4:4" x14ac:dyDescent="0.2">
      <c r="D6715" s="18"/>
    </row>
    <row r="6716" spans="4:4" x14ac:dyDescent="0.2">
      <c r="D6716" s="18"/>
    </row>
    <row r="6717" spans="4:4" x14ac:dyDescent="0.2">
      <c r="D6717" s="18"/>
    </row>
    <row r="6718" spans="4:4" x14ac:dyDescent="0.2">
      <c r="D6718" s="18"/>
    </row>
    <row r="6719" spans="4:4" x14ac:dyDescent="0.2">
      <c r="D6719" s="18"/>
    </row>
    <row r="6720" spans="4:4" x14ac:dyDescent="0.2">
      <c r="D6720" s="18"/>
    </row>
    <row r="6721" spans="4:4" x14ac:dyDescent="0.2">
      <c r="D6721" s="18"/>
    </row>
    <row r="6722" spans="4:4" x14ac:dyDescent="0.2">
      <c r="D6722" s="18"/>
    </row>
    <row r="6723" spans="4:4" x14ac:dyDescent="0.2">
      <c r="D6723" s="18"/>
    </row>
    <row r="6724" spans="4:4" x14ac:dyDescent="0.2">
      <c r="D6724" s="18"/>
    </row>
    <row r="6725" spans="4:4" x14ac:dyDescent="0.2">
      <c r="D6725" s="18"/>
    </row>
    <row r="6726" spans="4:4" x14ac:dyDescent="0.2">
      <c r="D6726" s="18"/>
    </row>
    <row r="6727" spans="4:4" x14ac:dyDescent="0.2">
      <c r="D6727" s="18"/>
    </row>
    <row r="6728" spans="4:4" x14ac:dyDescent="0.2">
      <c r="D6728" s="18"/>
    </row>
    <row r="6729" spans="4:4" x14ac:dyDescent="0.2">
      <c r="D6729" s="18"/>
    </row>
    <row r="6730" spans="4:4" x14ac:dyDescent="0.2">
      <c r="D6730" s="18"/>
    </row>
    <row r="6731" spans="4:4" x14ac:dyDescent="0.2">
      <c r="D6731" s="18"/>
    </row>
    <row r="6732" spans="4:4" x14ac:dyDescent="0.2">
      <c r="D6732" s="18"/>
    </row>
    <row r="6733" spans="4:4" x14ac:dyDescent="0.2">
      <c r="D6733" s="18"/>
    </row>
    <row r="6734" spans="4:4" x14ac:dyDescent="0.2">
      <c r="D6734" s="18"/>
    </row>
    <row r="6735" spans="4:4" x14ac:dyDescent="0.2">
      <c r="D6735" s="18"/>
    </row>
    <row r="6736" spans="4:4" x14ac:dyDescent="0.2">
      <c r="D6736" s="18"/>
    </row>
    <row r="6737" spans="4:4" x14ac:dyDescent="0.2">
      <c r="D6737" s="18"/>
    </row>
    <row r="6738" spans="4:4" x14ac:dyDescent="0.2">
      <c r="D6738" s="18"/>
    </row>
    <row r="6739" spans="4:4" x14ac:dyDescent="0.2">
      <c r="D6739" s="18"/>
    </row>
    <row r="6740" spans="4:4" x14ac:dyDescent="0.2">
      <c r="D6740" s="18"/>
    </row>
    <row r="6741" spans="4:4" x14ac:dyDescent="0.2">
      <c r="D6741" s="18"/>
    </row>
    <row r="6742" spans="4:4" x14ac:dyDescent="0.2">
      <c r="D6742" s="18"/>
    </row>
    <row r="6743" spans="4:4" x14ac:dyDescent="0.2">
      <c r="D6743" s="18"/>
    </row>
    <row r="6744" spans="4:4" x14ac:dyDescent="0.2">
      <c r="D6744" s="18"/>
    </row>
    <row r="6745" spans="4:4" x14ac:dyDescent="0.2">
      <c r="D6745" s="18"/>
    </row>
    <row r="6746" spans="4:4" x14ac:dyDescent="0.2">
      <c r="D6746" s="18"/>
    </row>
    <row r="6747" spans="4:4" x14ac:dyDescent="0.2">
      <c r="D6747" s="18"/>
    </row>
    <row r="6748" spans="4:4" x14ac:dyDescent="0.2">
      <c r="D6748" s="18"/>
    </row>
    <row r="6749" spans="4:4" x14ac:dyDescent="0.2">
      <c r="D6749" s="18"/>
    </row>
    <row r="6750" spans="4:4" x14ac:dyDescent="0.2">
      <c r="D6750" s="18"/>
    </row>
    <row r="6751" spans="4:4" x14ac:dyDescent="0.2">
      <c r="D6751" s="18"/>
    </row>
    <row r="6752" spans="4:4" x14ac:dyDescent="0.2">
      <c r="D6752" s="18"/>
    </row>
    <row r="6753" spans="4:4" x14ac:dyDescent="0.2">
      <c r="D6753" s="18"/>
    </row>
    <row r="6754" spans="4:4" x14ac:dyDescent="0.2">
      <c r="D6754" s="18"/>
    </row>
    <row r="6755" spans="4:4" x14ac:dyDescent="0.2">
      <c r="D6755" s="18"/>
    </row>
    <row r="6756" spans="4:4" x14ac:dyDescent="0.2">
      <c r="D6756" s="18"/>
    </row>
    <row r="6757" spans="4:4" x14ac:dyDescent="0.2">
      <c r="D6757" s="18"/>
    </row>
    <row r="6758" spans="4:4" x14ac:dyDescent="0.2">
      <c r="D6758" s="18"/>
    </row>
    <row r="6759" spans="4:4" x14ac:dyDescent="0.2">
      <c r="D6759" s="18"/>
    </row>
    <row r="6760" spans="4:4" x14ac:dyDescent="0.2">
      <c r="D6760" s="18"/>
    </row>
    <row r="6761" spans="4:4" x14ac:dyDescent="0.2">
      <c r="D6761" s="18"/>
    </row>
    <row r="6762" spans="4:4" x14ac:dyDescent="0.2">
      <c r="D6762" s="18"/>
    </row>
    <row r="6763" spans="4:4" x14ac:dyDescent="0.2">
      <c r="D6763" s="18"/>
    </row>
    <row r="6764" spans="4:4" x14ac:dyDescent="0.2">
      <c r="D6764" s="18"/>
    </row>
    <row r="6765" spans="4:4" x14ac:dyDescent="0.2">
      <c r="D6765" s="18"/>
    </row>
    <row r="6766" spans="4:4" x14ac:dyDescent="0.2">
      <c r="D6766" s="18"/>
    </row>
    <row r="6767" spans="4:4" x14ac:dyDescent="0.2">
      <c r="D6767" s="18"/>
    </row>
    <row r="6768" spans="4:4" x14ac:dyDescent="0.2">
      <c r="D6768" s="18"/>
    </row>
    <row r="6769" spans="4:4" x14ac:dyDescent="0.2">
      <c r="D6769" s="18"/>
    </row>
    <row r="6770" spans="4:4" x14ac:dyDescent="0.2">
      <c r="D6770" s="18"/>
    </row>
    <row r="6771" spans="4:4" x14ac:dyDescent="0.2">
      <c r="D6771" s="18"/>
    </row>
    <row r="6772" spans="4:4" x14ac:dyDescent="0.2">
      <c r="D6772" s="18"/>
    </row>
    <row r="6773" spans="4:4" x14ac:dyDescent="0.2">
      <c r="D6773" s="18"/>
    </row>
    <row r="6774" spans="4:4" x14ac:dyDescent="0.2">
      <c r="D6774" s="18"/>
    </row>
    <row r="6775" spans="4:4" x14ac:dyDescent="0.2">
      <c r="D6775" s="18"/>
    </row>
    <row r="6776" spans="4:4" x14ac:dyDescent="0.2">
      <c r="D6776" s="18"/>
    </row>
    <row r="6777" spans="4:4" x14ac:dyDescent="0.2">
      <c r="D6777" s="18"/>
    </row>
    <row r="6778" spans="4:4" x14ac:dyDescent="0.2">
      <c r="D6778" s="18"/>
    </row>
    <row r="6779" spans="4:4" x14ac:dyDescent="0.2">
      <c r="D6779" s="18"/>
    </row>
    <row r="6780" spans="4:4" x14ac:dyDescent="0.2">
      <c r="D6780" s="18"/>
    </row>
    <row r="6781" spans="4:4" x14ac:dyDescent="0.2">
      <c r="D6781" s="18"/>
    </row>
    <row r="6782" spans="4:4" x14ac:dyDescent="0.2">
      <c r="D6782" s="18"/>
    </row>
    <row r="6783" spans="4:4" x14ac:dyDescent="0.2">
      <c r="D6783" s="18"/>
    </row>
    <row r="6784" spans="4:4" x14ac:dyDescent="0.2">
      <c r="D6784" s="18"/>
    </row>
    <row r="6785" spans="4:4" x14ac:dyDescent="0.2">
      <c r="D6785" s="18"/>
    </row>
    <row r="6786" spans="4:4" x14ac:dyDescent="0.2">
      <c r="D6786" s="18"/>
    </row>
    <row r="6787" spans="4:4" x14ac:dyDescent="0.2">
      <c r="D6787" s="18"/>
    </row>
    <row r="6788" spans="4:4" x14ac:dyDescent="0.2">
      <c r="D6788" s="18"/>
    </row>
    <row r="6789" spans="4:4" x14ac:dyDescent="0.2">
      <c r="D6789" s="18"/>
    </row>
    <row r="6790" spans="4:4" x14ac:dyDescent="0.2">
      <c r="D6790" s="18"/>
    </row>
    <row r="6791" spans="4:4" x14ac:dyDescent="0.2">
      <c r="D6791" s="18"/>
    </row>
    <row r="6792" spans="4:4" x14ac:dyDescent="0.2">
      <c r="D6792" s="18"/>
    </row>
    <row r="6793" spans="4:4" x14ac:dyDescent="0.2">
      <c r="D6793" s="18"/>
    </row>
    <row r="6794" spans="4:4" x14ac:dyDescent="0.2">
      <c r="D6794" s="18"/>
    </row>
    <row r="6795" spans="4:4" x14ac:dyDescent="0.2">
      <c r="D6795" s="18"/>
    </row>
    <row r="6796" spans="4:4" x14ac:dyDescent="0.2">
      <c r="D6796" s="18"/>
    </row>
    <row r="6797" spans="4:4" x14ac:dyDescent="0.2">
      <c r="D6797" s="18"/>
    </row>
    <row r="6798" spans="4:4" x14ac:dyDescent="0.2">
      <c r="D6798" s="18"/>
    </row>
    <row r="6799" spans="4:4" x14ac:dyDescent="0.2">
      <c r="D6799" s="18"/>
    </row>
    <row r="6800" spans="4:4" x14ac:dyDescent="0.2">
      <c r="D6800" s="18"/>
    </row>
    <row r="6801" spans="4:4" x14ac:dyDescent="0.2">
      <c r="D6801" s="18"/>
    </row>
    <row r="6802" spans="4:4" x14ac:dyDescent="0.2">
      <c r="D6802" s="18"/>
    </row>
    <row r="6803" spans="4:4" x14ac:dyDescent="0.2">
      <c r="D6803" s="18"/>
    </row>
    <row r="6804" spans="4:4" x14ac:dyDescent="0.2">
      <c r="D6804" s="18"/>
    </row>
    <row r="6805" spans="4:4" x14ac:dyDescent="0.2">
      <c r="D6805" s="18"/>
    </row>
    <row r="6806" spans="4:4" x14ac:dyDescent="0.2">
      <c r="D6806" s="18"/>
    </row>
    <row r="6807" spans="4:4" x14ac:dyDescent="0.2">
      <c r="D6807" s="18"/>
    </row>
    <row r="6808" spans="4:4" x14ac:dyDescent="0.2">
      <c r="D6808" s="18"/>
    </row>
    <row r="6809" spans="4:4" x14ac:dyDescent="0.2">
      <c r="D6809" s="18"/>
    </row>
    <row r="6810" spans="4:4" x14ac:dyDescent="0.2">
      <c r="D6810" s="18"/>
    </row>
    <row r="6811" spans="4:4" x14ac:dyDescent="0.2">
      <c r="D6811" s="18"/>
    </row>
    <row r="6812" spans="4:4" x14ac:dyDescent="0.2">
      <c r="D6812" s="18"/>
    </row>
    <row r="6813" spans="4:4" x14ac:dyDescent="0.2">
      <c r="D6813" s="18"/>
    </row>
    <row r="6814" spans="4:4" x14ac:dyDescent="0.2">
      <c r="D6814" s="18"/>
    </row>
    <row r="6815" spans="4:4" x14ac:dyDescent="0.2">
      <c r="D6815" s="18"/>
    </row>
    <row r="6816" spans="4:4" x14ac:dyDescent="0.2">
      <c r="D6816" s="18"/>
    </row>
    <row r="6817" spans="4:4" x14ac:dyDescent="0.2">
      <c r="D6817" s="18"/>
    </row>
    <row r="6818" spans="4:4" x14ac:dyDescent="0.2">
      <c r="D6818" s="18"/>
    </row>
    <row r="6819" spans="4:4" x14ac:dyDescent="0.2">
      <c r="D6819" s="18"/>
    </row>
    <row r="6820" spans="4:4" x14ac:dyDescent="0.2">
      <c r="D6820" s="18"/>
    </row>
    <row r="6821" spans="4:4" x14ac:dyDescent="0.2">
      <c r="D6821" s="18"/>
    </row>
    <row r="6822" spans="4:4" x14ac:dyDescent="0.2">
      <c r="D6822" s="18"/>
    </row>
    <row r="6823" spans="4:4" x14ac:dyDescent="0.2">
      <c r="D6823" s="18"/>
    </row>
    <row r="6824" spans="4:4" x14ac:dyDescent="0.2">
      <c r="D6824" s="18"/>
    </row>
    <row r="6825" spans="4:4" x14ac:dyDescent="0.2">
      <c r="D6825" s="18"/>
    </row>
    <row r="6826" spans="4:4" x14ac:dyDescent="0.2">
      <c r="D6826" s="18"/>
    </row>
    <row r="6827" spans="4:4" x14ac:dyDescent="0.2">
      <c r="D6827" s="18"/>
    </row>
    <row r="6828" spans="4:4" x14ac:dyDescent="0.2">
      <c r="D6828" s="18"/>
    </row>
    <row r="6829" spans="4:4" x14ac:dyDescent="0.2">
      <c r="D6829" s="18"/>
    </row>
    <row r="6830" spans="4:4" x14ac:dyDescent="0.2">
      <c r="D6830" s="18"/>
    </row>
    <row r="6831" spans="4:4" x14ac:dyDescent="0.2">
      <c r="D6831" s="18"/>
    </row>
    <row r="6832" spans="4:4" x14ac:dyDescent="0.2">
      <c r="D6832" s="18"/>
    </row>
    <row r="6833" spans="4:4" x14ac:dyDescent="0.2">
      <c r="D6833" s="18"/>
    </row>
    <row r="6834" spans="4:4" x14ac:dyDescent="0.2">
      <c r="D6834" s="18"/>
    </row>
    <row r="6835" spans="4:4" x14ac:dyDescent="0.2">
      <c r="D6835" s="18"/>
    </row>
    <row r="6836" spans="4:4" x14ac:dyDescent="0.2">
      <c r="D6836" s="18"/>
    </row>
    <row r="6837" spans="4:4" x14ac:dyDescent="0.2">
      <c r="D6837" s="18"/>
    </row>
    <row r="6838" spans="4:4" x14ac:dyDescent="0.2">
      <c r="D6838" s="18"/>
    </row>
    <row r="6839" spans="4:4" x14ac:dyDescent="0.2">
      <c r="D6839" s="18"/>
    </row>
    <row r="6840" spans="4:4" x14ac:dyDescent="0.2">
      <c r="D6840" s="18"/>
    </row>
    <row r="6841" spans="4:4" x14ac:dyDescent="0.2">
      <c r="D6841" s="18"/>
    </row>
    <row r="6842" spans="4:4" x14ac:dyDescent="0.2">
      <c r="D6842" s="18"/>
    </row>
    <row r="6843" spans="4:4" x14ac:dyDescent="0.2">
      <c r="D6843" s="18"/>
    </row>
    <row r="6844" spans="4:4" x14ac:dyDescent="0.2">
      <c r="D6844" s="18"/>
    </row>
    <row r="6845" spans="4:4" x14ac:dyDescent="0.2">
      <c r="D6845" s="18"/>
    </row>
    <row r="6846" spans="4:4" x14ac:dyDescent="0.2">
      <c r="D6846" s="18"/>
    </row>
    <row r="6847" spans="4:4" x14ac:dyDescent="0.2">
      <c r="D6847" s="18"/>
    </row>
    <row r="6848" spans="4:4" x14ac:dyDescent="0.2">
      <c r="D6848" s="18"/>
    </row>
    <row r="6849" spans="4:4" x14ac:dyDescent="0.2">
      <c r="D6849" s="18"/>
    </row>
    <row r="6850" spans="4:4" x14ac:dyDescent="0.2">
      <c r="D6850" s="18"/>
    </row>
    <row r="6851" spans="4:4" x14ac:dyDescent="0.2">
      <c r="D6851" s="18"/>
    </row>
    <row r="6852" spans="4:4" x14ac:dyDescent="0.2">
      <c r="D6852" s="18"/>
    </row>
    <row r="6853" spans="4:4" x14ac:dyDescent="0.2">
      <c r="D6853" s="18"/>
    </row>
    <row r="6854" spans="4:4" x14ac:dyDescent="0.2">
      <c r="D6854" s="18"/>
    </row>
    <row r="6855" spans="4:4" x14ac:dyDescent="0.2">
      <c r="D6855" s="18"/>
    </row>
    <row r="6856" spans="4:4" x14ac:dyDescent="0.2">
      <c r="D6856" s="18"/>
    </row>
    <row r="6857" spans="4:4" x14ac:dyDescent="0.2">
      <c r="D6857" s="18"/>
    </row>
    <row r="6858" spans="4:4" x14ac:dyDescent="0.2">
      <c r="D6858" s="18"/>
    </row>
    <row r="6859" spans="4:4" x14ac:dyDescent="0.2">
      <c r="D6859" s="18"/>
    </row>
    <row r="6860" spans="4:4" x14ac:dyDescent="0.2">
      <c r="D6860" s="18"/>
    </row>
    <row r="6861" spans="4:4" x14ac:dyDescent="0.2">
      <c r="D6861" s="18"/>
    </row>
    <row r="6862" spans="4:4" x14ac:dyDescent="0.2">
      <c r="D6862" s="18"/>
    </row>
    <row r="6863" spans="4:4" x14ac:dyDescent="0.2">
      <c r="D6863" s="18"/>
    </row>
    <row r="6864" spans="4:4" x14ac:dyDescent="0.2">
      <c r="D6864" s="18"/>
    </row>
    <row r="6865" spans="4:4" x14ac:dyDescent="0.2">
      <c r="D6865" s="18"/>
    </row>
    <row r="6866" spans="4:4" x14ac:dyDescent="0.2">
      <c r="D6866" s="18"/>
    </row>
    <row r="6867" spans="4:4" x14ac:dyDescent="0.2">
      <c r="D6867" s="18"/>
    </row>
    <row r="6868" spans="4:4" x14ac:dyDescent="0.2">
      <c r="D6868" s="18"/>
    </row>
    <row r="6869" spans="4:4" x14ac:dyDescent="0.2">
      <c r="D6869" s="18"/>
    </row>
    <row r="6870" spans="4:4" x14ac:dyDescent="0.2">
      <c r="D6870" s="18"/>
    </row>
    <row r="6871" spans="4:4" x14ac:dyDescent="0.2">
      <c r="D6871" s="18"/>
    </row>
    <row r="6872" spans="4:4" x14ac:dyDescent="0.2">
      <c r="D6872" s="18"/>
    </row>
    <row r="6873" spans="4:4" x14ac:dyDescent="0.2">
      <c r="D6873" s="18"/>
    </row>
    <row r="6874" spans="4:4" x14ac:dyDescent="0.2">
      <c r="D6874" s="18"/>
    </row>
    <row r="6875" spans="4:4" x14ac:dyDescent="0.2">
      <c r="D6875" s="18"/>
    </row>
    <row r="6876" spans="4:4" x14ac:dyDescent="0.2">
      <c r="D6876" s="18"/>
    </row>
    <row r="6877" spans="4:4" x14ac:dyDescent="0.2">
      <c r="D6877" s="18"/>
    </row>
    <row r="6878" spans="4:4" x14ac:dyDescent="0.2">
      <c r="D6878" s="18"/>
    </row>
    <row r="6879" spans="4:4" x14ac:dyDescent="0.2">
      <c r="D6879" s="18"/>
    </row>
    <row r="6880" spans="4:4" x14ac:dyDescent="0.2">
      <c r="D6880" s="18"/>
    </row>
    <row r="6881" spans="4:4" x14ac:dyDescent="0.2">
      <c r="D6881" s="18"/>
    </row>
    <row r="6882" spans="4:4" x14ac:dyDescent="0.2">
      <c r="D6882" s="18"/>
    </row>
    <row r="6883" spans="4:4" x14ac:dyDescent="0.2">
      <c r="D6883" s="18"/>
    </row>
    <row r="6884" spans="4:4" x14ac:dyDescent="0.2">
      <c r="D6884" s="18"/>
    </row>
    <row r="6885" spans="4:4" x14ac:dyDescent="0.2">
      <c r="D6885" s="18"/>
    </row>
    <row r="6886" spans="4:4" x14ac:dyDescent="0.2">
      <c r="D6886" s="18"/>
    </row>
    <row r="6887" spans="4:4" x14ac:dyDescent="0.2">
      <c r="D6887" s="18"/>
    </row>
    <row r="6888" spans="4:4" x14ac:dyDescent="0.2">
      <c r="D6888" s="18"/>
    </row>
    <row r="6889" spans="4:4" x14ac:dyDescent="0.2">
      <c r="D6889" s="18"/>
    </row>
    <row r="6890" spans="4:4" x14ac:dyDescent="0.2">
      <c r="D6890" s="18"/>
    </row>
    <row r="6891" spans="4:4" x14ac:dyDescent="0.2">
      <c r="D6891" s="18"/>
    </row>
    <row r="6892" spans="4:4" x14ac:dyDescent="0.2">
      <c r="D6892" s="18"/>
    </row>
    <row r="6893" spans="4:4" x14ac:dyDescent="0.2">
      <c r="D6893" s="18"/>
    </row>
    <row r="6894" spans="4:4" x14ac:dyDescent="0.2">
      <c r="D6894" s="18"/>
    </row>
    <row r="6895" spans="4:4" x14ac:dyDescent="0.2">
      <c r="D6895" s="18"/>
    </row>
    <row r="6896" spans="4:4" x14ac:dyDescent="0.2">
      <c r="D6896" s="18"/>
    </row>
    <row r="6897" spans="4:4" x14ac:dyDescent="0.2">
      <c r="D6897" s="18"/>
    </row>
    <row r="6898" spans="4:4" x14ac:dyDescent="0.2">
      <c r="D6898" s="18"/>
    </row>
    <row r="6899" spans="4:4" x14ac:dyDescent="0.2">
      <c r="D6899" s="18"/>
    </row>
    <row r="6900" spans="4:4" x14ac:dyDescent="0.2">
      <c r="D6900" s="18"/>
    </row>
    <row r="6901" spans="4:4" x14ac:dyDescent="0.2">
      <c r="D6901" s="18"/>
    </row>
    <row r="6902" spans="4:4" x14ac:dyDescent="0.2">
      <c r="D6902" s="18"/>
    </row>
    <row r="6903" spans="4:4" x14ac:dyDescent="0.2">
      <c r="D6903" s="18"/>
    </row>
    <row r="6904" spans="4:4" x14ac:dyDescent="0.2">
      <c r="D6904" s="18"/>
    </row>
    <row r="6905" spans="4:4" x14ac:dyDescent="0.2">
      <c r="D6905" s="18"/>
    </row>
    <row r="6906" spans="4:4" x14ac:dyDescent="0.2">
      <c r="D6906" s="18"/>
    </row>
    <row r="6907" spans="4:4" x14ac:dyDescent="0.2">
      <c r="D6907" s="18"/>
    </row>
    <row r="6908" spans="4:4" x14ac:dyDescent="0.2">
      <c r="D6908" s="18"/>
    </row>
    <row r="6909" spans="4:4" x14ac:dyDescent="0.2">
      <c r="D6909" s="18"/>
    </row>
    <row r="6910" spans="4:4" x14ac:dyDescent="0.2">
      <c r="D6910" s="18"/>
    </row>
    <row r="6911" spans="4:4" x14ac:dyDescent="0.2">
      <c r="D6911" s="18"/>
    </row>
    <row r="6912" spans="4:4" x14ac:dyDescent="0.2">
      <c r="D6912" s="18"/>
    </row>
    <row r="6913" spans="4:4" x14ac:dyDescent="0.2">
      <c r="D6913" s="18"/>
    </row>
    <row r="6914" spans="4:4" x14ac:dyDescent="0.2">
      <c r="D6914" s="18"/>
    </row>
    <row r="6915" spans="4:4" x14ac:dyDescent="0.2">
      <c r="D6915" s="18"/>
    </row>
    <row r="6916" spans="4:4" x14ac:dyDescent="0.2">
      <c r="D6916" s="18"/>
    </row>
    <row r="6917" spans="4:4" x14ac:dyDescent="0.2">
      <c r="D6917" s="18"/>
    </row>
    <row r="6918" spans="4:4" x14ac:dyDescent="0.2">
      <c r="D6918" s="18"/>
    </row>
    <row r="6919" spans="4:4" x14ac:dyDescent="0.2">
      <c r="D6919" s="18"/>
    </row>
    <row r="6920" spans="4:4" x14ac:dyDescent="0.2">
      <c r="D6920" s="18"/>
    </row>
    <row r="6921" spans="4:4" x14ac:dyDescent="0.2">
      <c r="D6921" s="18"/>
    </row>
    <row r="6922" spans="4:4" x14ac:dyDescent="0.2">
      <c r="D6922" s="18"/>
    </row>
    <row r="6923" spans="4:4" x14ac:dyDescent="0.2">
      <c r="D6923" s="18"/>
    </row>
    <row r="6924" spans="4:4" x14ac:dyDescent="0.2">
      <c r="D6924" s="18"/>
    </row>
    <row r="6925" spans="4:4" x14ac:dyDescent="0.2">
      <c r="D6925" s="18"/>
    </row>
    <row r="6926" spans="4:4" x14ac:dyDescent="0.2">
      <c r="D6926" s="18"/>
    </row>
    <row r="6927" spans="4:4" x14ac:dyDescent="0.2">
      <c r="D6927" s="18"/>
    </row>
    <row r="6928" spans="4:4" x14ac:dyDescent="0.2">
      <c r="D6928" s="18"/>
    </row>
    <row r="6929" spans="4:4" x14ac:dyDescent="0.2">
      <c r="D6929" s="18"/>
    </row>
    <row r="6930" spans="4:4" x14ac:dyDescent="0.2">
      <c r="D6930" s="18"/>
    </row>
    <row r="6931" spans="4:4" x14ac:dyDescent="0.2">
      <c r="D6931" s="18"/>
    </row>
    <row r="6932" spans="4:4" x14ac:dyDescent="0.2">
      <c r="D6932" s="18"/>
    </row>
    <row r="6933" spans="4:4" x14ac:dyDescent="0.2">
      <c r="D6933" s="18"/>
    </row>
    <row r="6934" spans="4:4" x14ac:dyDescent="0.2">
      <c r="D6934" s="18"/>
    </row>
    <row r="6935" spans="4:4" x14ac:dyDescent="0.2">
      <c r="D6935" s="18"/>
    </row>
    <row r="6936" spans="4:4" x14ac:dyDescent="0.2">
      <c r="D6936" s="18"/>
    </row>
    <row r="6937" spans="4:4" x14ac:dyDescent="0.2">
      <c r="D6937" s="18"/>
    </row>
    <row r="6938" spans="4:4" x14ac:dyDescent="0.2">
      <c r="D6938" s="18"/>
    </row>
    <row r="6939" spans="4:4" x14ac:dyDescent="0.2">
      <c r="D6939" s="18"/>
    </row>
    <row r="6940" spans="4:4" x14ac:dyDescent="0.2">
      <c r="D6940" s="18"/>
    </row>
    <row r="6941" spans="4:4" x14ac:dyDescent="0.2">
      <c r="D6941" s="18"/>
    </row>
    <row r="6942" spans="4:4" x14ac:dyDescent="0.2">
      <c r="D6942" s="18"/>
    </row>
    <row r="6943" spans="4:4" x14ac:dyDescent="0.2">
      <c r="D6943" s="18"/>
    </row>
    <row r="6944" spans="4:4" x14ac:dyDescent="0.2">
      <c r="D6944" s="18"/>
    </row>
    <row r="6945" spans="4:4" x14ac:dyDescent="0.2">
      <c r="D6945" s="18"/>
    </row>
    <row r="6946" spans="4:4" x14ac:dyDescent="0.2">
      <c r="D6946" s="18"/>
    </row>
    <row r="6947" spans="4:4" x14ac:dyDescent="0.2">
      <c r="D6947" s="18"/>
    </row>
    <row r="6948" spans="4:4" x14ac:dyDescent="0.2">
      <c r="D6948" s="18"/>
    </row>
    <row r="6949" spans="4:4" x14ac:dyDescent="0.2">
      <c r="D6949" s="18"/>
    </row>
    <row r="6950" spans="4:4" x14ac:dyDescent="0.2">
      <c r="D6950" s="18"/>
    </row>
    <row r="6951" spans="4:4" x14ac:dyDescent="0.2">
      <c r="D6951" s="18"/>
    </row>
    <row r="6952" spans="4:4" x14ac:dyDescent="0.2">
      <c r="D6952" s="18"/>
    </row>
    <row r="6953" spans="4:4" x14ac:dyDescent="0.2">
      <c r="D6953" s="18"/>
    </row>
    <row r="6954" spans="4:4" x14ac:dyDescent="0.2">
      <c r="D6954" s="18"/>
    </row>
    <row r="6955" spans="4:4" x14ac:dyDescent="0.2">
      <c r="D6955" s="18"/>
    </row>
    <row r="6956" spans="4:4" x14ac:dyDescent="0.2">
      <c r="D6956" s="18"/>
    </row>
    <row r="6957" spans="4:4" x14ac:dyDescent="0.2">
      <c r="D6957" s="18"/>
    </row>
    <row r="6958" spans="4:4" x14ac:dyDescent="0.2">
      <c r="D6958" s="18"/>
    </row>
    <row r="6959" spans="4:4" x14ac:dyDescent="0.2">
      <c r="D6959" s="18"/>
    </row>
    <row r="6960" spans="4:4" x14ac:dyDescent="0.2">
      <c r="D6960" s="18"/>
    </row>
    <row r="6961" spans="4:4" x14ac:dyDescent="0.2">
      <c r="D6961" s="18"/>
    </row>
    <row r="6962" spans="4:4" x14ac:dyDescent="0.2">
      <c r="D6962" s="18"/>
    </row>
    <row r="6963" spans="4:4" x14ac:dyDescent="0.2">
      <c r="D6963" s="18"/>
    </row>
    <row r="6964" spans="4:4" x14ac:dyDescent="0.2">
      <c r="D6964" s="18"/>
    </row>
    <row r="6965" spans="4:4" x14ac:dyDescent="0.2">
      <c r="D6965" s="18"/>
    </row>
    <row r="6966" spans="4:4" x14ac:dyDescent="0.2">
      <c r="D6966" s="18"/>
    </row>
    <row r="6967" spans="4:4" x14ac:dyDescent="0.2">
      <c r="D6967" s="18"/>
    </row>
    <row r="6968" spans="4:4" x14ac:dyDescent="0.2">
      <c r="D6968" s="18"/>
    </row>
    <row r="6969" spans="4:4" x14ac:dyDescent="0.2">
      <c r="D6969" s="18"/>
    </row>
    <row r="6970" spans="4:4" x14ac:dyDescent="0.2">
      <c r="D6970" s="18"/>
    </row>
    <row r="6971" spans="4:4" x14ac:dyDescent="0.2">
      <c r="D6971" s="18"/>
    </row>
    <row r="6972" spans="4:4" x14ac:dyDescent="0.2">
      <c r="D6972" s="18"/>
    </row>
    <row r="6973" spans="4:4" x14ac:dyDescent="0.2">
      <c r="D6973" s="18"/>
    </row>
    <row r="6974" spans="4:4" x14ac:dyDescent="0.2">
      <c r="D6974" s="18"/>
    </row>
    <row r="6975" spans="4:4" x14ac:dyDescent="0.2">
      <c r="D6975" s="18"/>
    </row>
    <row r="6976" spans="4:4" x14ac:dyDescent="0.2">
      <c r="D6976" s="18"/>
    </row>
    <row r="6977" spans="4:4" x14ac:dyDescent="0.2">
      <c r="D6977" s="18"/>
    </row>
    <row r="6978" spans="4:4" x14ac:dyDescent="0.2">
      <c r="D6978" s="18"/>
    </row>
    <row r="6979" spans="4:4" x14ac:dyDescent="0.2">
      <c r="D6979" s="18"/>
    </row>
    <row r="6980" spans="4:4" x14ac:dyDescent="0.2">
      <c r="D6980" s="18"/>
    </row>
    <row r="6981" spans="4:4" x14ac:dyDescent="0.2">
      <c r="D6981" s="18"/>
    </row>
    <row r="6982" spans="4:4" x14ac:dyDescent="0.2">
      <c r="D6982" s="18"/>
    </row>
    <row r="6983" spans="4:4" x14ac:dyDescent="0.2">
      <c r="D6983" s="18"/>
    </row>
    <row r="6984" spans="4:4" x14ac:dyDescent="0.2">
      <c r="D6984" s="18"/>
    </row>
    <row r="6985" spans="4:4" x14ac:dyDescent="0.2">
      <c r="D6985" s="18"/>
    </row>
    <row r="6986" spans="4:4" x14ac:dyDescent="0.2">
      <c r="D6986" s="18"/>
    </row>
    <row r="6987" spans="4:4" x14ac:dyDescent="0.2">
      <c r="D6987" s="18"/>
    </row>
    <row r="6988" spans="4:4" x14ac:dyDescent="0.2">
      <c r="D6988" s="18"/>
    </row>
    <row r="6989" spans="4:4" x14ac:dyDescent="0.2">
      <c r="D6989" s="18"/>
    </row>
    <row r="6990" spans="4:4" x14ac:dyDescent="0.2">
      <c r="D6990" s="18"/>
    </row>
    <row r="6991" spans="4:4" x14ac:dyDescent="0.2">
      <c r="D6991" s="18"/>
    </row>
    <row r="6992" spans="4:4" x14ac:dyDescent="0.2">
      <c r="D6992" s="18"/>
    </row>
    <row r="6993" spans="4:4" x14ac:dyDescent="0.2">
      <c r="D6993" s="18"/>
    </row>
    <row r="6994" spans="4:4" x14ac:dyDescent="0.2">
      <c r="D6994" s="18"/>
    </row>
    <row r="6995" spans="4:4" x14ac:dyDescent="0.2">
      <c r="D6995" s="18"/>
    </row>
    <row r="6996" spans="4:4" x14ac:dyDescent="0.2">
      <c r="D6996" s="18"/>
    </row>
    <row r="6997" spans="4:4" x14ac:dyDescent="0.2">
      <c r="D6997" s="18"/>
    </row>
    <row r="6998" spans="4:4" x14ac:dyDescent="0.2">
      <c r="D6998" s="18"/>
    </row>
    <row r="6999" spans="4:4" x14ac:dyDescent="0.2">
      <c r="D6999" s="18"/>
    </row>
    <row r="7000" spans="4:4" x14ac:dyDescent="0.2">
      <c r="D7000" s="18"/>
    </row>
    <row r="7001" spans="4:4" x14ac:dyDescent="0.2">
      <c r="D7001" s="18"/>
    </row>
    <row r="7002" spans="4:4" x14ac:dyDescent="0.2">
      <c r="D7002" s="18"/>
    </row>
    <row r="7003" spans="4:4" x14ac:dyDescent="0.2">
      <c r="D7003" s="18"/>
    </row>
    <row r="7004" spans="4:4" x14ac:dyDescent="0.2">
      <c r="D7004" s="18"/>
    </row>
    <row r="7005" spans="4:4" x14ac:dyDescent="0.2">
      <c r="D7005" s="18"/>
    </row>
    <row r="7006" spans="4:4" x14ac:dyDescent="0.2">
      <c r="D7006" s="18"/>
    </row>
    <row r="7007" spans="4:4" x14ac:dyDescent="0.2">
      <c r="D7007" s="18"/>
    </row>
    <row r="7008" spans="4:4" x14ac:dyDescent="0.2">
      <c r="D7008" s="18"/>
    </row>
    <row r="7009" spans="4:4" x14ac:dyDescent="0.2">
      <c r="D7009" s="18"/>
    </row>
    <row r="7010" spans="4:4" x14ac:dyDescent="0.2">
      <c r="D7010" s="18"/>
    </row>
    <row r="7011" spans="4:4" x14ac:dyDescent="0.2">
      <c r="D7011" s="18"/>
    </row>
    <row r="7012" spans="4:4" x14ac:dyDescent="0.2">
      <c r="D7012" s="18"/>
    </row>
    <row r="7013" spans="4:4" x14ac:dyDescent="0.2">
      <c r="D7013" s="18"/>
    </row>
    <row r="7014" spans="4:4" x14ac:dyDescent="0.2">
      <c r="D7014" s="18"/>
    </row>
    <row r="7015" spans="4:4" x14ac:dyDescent="0.2">
      <c r="D7015" s="18"/>
    </row>
    <row r="7016" spans="4:4" x14ac:dyDescent="0.2">
      <c r="D7016" s="18"/>
    </row>
    <row r="7017" spans="4:4" x14ac:dyDescent="0.2">
      <c r="D7017" s="18"/>
    </row>
    <row r="7018" spans="4:4" x14ac:dyDescent="0.2">
      <c r="D7018" s="18"/>
    </row>
    <row r="7019" spans="4:4" x14ac:dyDescent="0.2">
      <c r="D7019" s="18"/>
    </row>
    <row r="7020" spans="4:4" x14ac:dyDescent="0.2">
      <c r="D7020" s="18"/>
    </row>
    <row r="7021" spans="4:4" x14ac:dyDescent="0.2">
      <c r="D7021" s="18"/>
    </row>
    <row r="7022" spans="4:4" x14ac:dyDescent="0.2">
      <c r="D7022" s="18"/>
    </row>
    <row r="7023" spans="4:4" x14ac:dyDescent="0.2">
      <c r="D7023" s="18"/>
    </row>
    <row r="7024" spans="4:4" x14ac:dyDescent="0.2">
      <c r="D7024" s="18"/>
    </row>
    <row r="7025" spans="4:4" x14ac:dyDescent="0.2">
      <c r="D7025" s="18"/>
    </row>
    <row r="7026" spans="4:4" x14ac:dyDescent="0.2">
      <c r="D7026" s="18"/>
    </row>
    <row r="7027" spans="4:4" x14ac:dyDescent="0.2">
      <c r="D7027" s="18"/>
    </row>
    <row r="7028" spans="4:4" x14ac:dyDescent="0.2">
      <c r="D7028" s="18"/>
    </row>
    <row r="7029" spans="4:4" x14ac:dyDescent="0.2">
      <c r="D7029" s="18"/>
    </row>
    <row r="7030" spans="4:4" x14ac:dyDescent="0.2">
      <c r="D7030" s="18"/>
    </row>
    <row r="7031" spans="4:4" x14ac:dyDescent="0.2">
      <c r="D7031" s="18"/>
    </row>
    <row r="7032" spans="4:4" x14ac:dyDescent="0.2">
      <c r="D7032" s="18"/>
    </row>
    <row r="7033" spans="4:4" x14ac:dyDescent="0.2">
      <c r="D7033" s="18"/>
    </row>
    <row r="7034" spans="4:4" x14ac:dyDescent="0.2">
      <c r="D7034" s="18"/>
    </row>
    <row r="7035" spans="4:4" x14ac:dyDescent="0.2">
      <c r="D7035" s="18"/>
    </row>
    <row r="7036" spans="4:4" x14ac:dyDescent="0.2">
      <c r="D7036" s="18"/>
    </row>
    <row r="7037" spans="4:4" x14ac:dyDescent="0.2">
      <c r="D7037" s="18"/>
    </row>
    <row r="7038" spans="4:4" x14ac:dyDescent="0.2">
      <c r="D7038" s="18"/>
    </row>
    <row r="7039" spans="4:4" x14ac:dyDescent="0.2">
      <c r="D7039" s="18"/>
    </row>
    <row r="7040" spans="4:4" x14ac:dyDescent="0.2">
      <c r="D7040" s="18"/>
    </row>
    <row r="7041" spans="4:4" x14ac:dyDescent="0.2">
      <c r="D7041" s="18"/>
    </row>
    <row r="7042" spans="4:4" x14ac:dyDescent="0.2">
      <c r="D7042" s="18"/>
    </row>
    <row r="7043" spans="4:4" x14ac:dyDescent="0.2">
      <c r="D7043" s="18"/>
    </row>
    <row r="7044" spans="4:4" x14ac:dyDescent="0.2">
      <c r="D7044" s="18"/>
    </row>
    <row r="7045" spans="4:4" x14ac:dyDescent="0.2">
      <c r="D7045" s="18"/>
    </row>
    <row r="7046" spans="4:4" x14ac:dyDescent="0.2">
      <c r="D7046" s="18"/>
    </row>
    <row r="7047" spans="4:4" x14ac:dyDescent="0.2">
      <c r="D7047" s="18"/>
    </row>
    <row r="7048" spans="4:4" x14ac:dyDescent="0.2">
      <c r="D7048" s="18"/>
    </row>
    <row r="7049" spans="4:4" x14ac:dyDescent="0.2">
      <c r="D7049" s="18"/>
    </row>
    <row r="7050" spans="4:4" x14ac:dyDescent="0.2">
      <c r="D7050" s="18"/>
    </row>
    <row r="7051" spans="4:4" x14ac:dyDescent="0.2">
      <c r="D7051" s="18"/>
    </row>
    <row r="7052" spans="4:4" x14ac:dyDescent="0.2">
      <c r="D7052" s="18"/>
    </row>
    <row r="7053" spans="4:4" x14ac:dyDescent="0.2">
      <c r="D7053" s="18"/>
    </row>
    <row r="7054" spans="4:4" x14ac:dyDescent="0.2">
      <c r="D7054" s="18"/>
    </row>
    <row r="7055" spans="4:4" x14ac:dyDescent="0.2">
      <c r="D7055" s="18"/>
    </row>
    <row r="7056" spans="4:4" x14ac:dyDescent="0.2">
      <c r="D7056" s="18"/>
    </row>
    <row r="7057" spans="4:4" x14ac:dyDescent="0.2">
      <c r="D7057" s="18"/>
    </row>
    <row r="7058" spans="4:4" x14ac:dyDescent="0.2">
      <c r="D7058" s="18"/>
    </row>
    <row r="7059" spans="4:4" x14ac:dyDescent="0.2">
      <c r="D7059" s="18"/>
    </row>
    <row r="7060" spans="4:4" x14ac:dyDescent="0.2">
      <c r="D7060" s="18"/>
    </row>
    <row r="7061" spans="4:4" x14ac:dyDescent="0.2">
      <c r="D7061" s="18"/>
    </row>
    <row r="7062" spans="4:4" x14ac:dyDescent="0.2">
      <c r="D7062" s="18"/>
    </row>
    <row r="7063" spans="4:4" x14ac:dyDescent="0.2">
      <c r="D7063" s="18"/>
    </row>
    <row r="7064" spans="4:4" x14ac:dyDescent="0.2">
      <c r="D7064" s="18"/>
    </row>
    <row r="7065" spans="4:4" x14ac:dyDescent="0.2">
      <c r="D7065" s="18"/>
    </row>
    <row r="7066" spans="4:4" x14ac:dyDescent="0.2">
      <c r="D7066" s="18"/>
    </row>
    <row r="7067" spans="4:4" x14ac:dyDescent="0.2">
      <c r="D7067" s="18"/>
    </row>
    <row r="7068" spans="4:4" x14ac:dyDescent="0.2">
      <c r="D7068" s="18"/>
    </row>
    <row r="7069" spans="4:4" x14ac:dyDescent="0.2">
      <c r="D7069" s="18"/>
    </row>
    <row r="7070" spans="4:4" x14ac:dyDescent="0.2">
      <c r="D7070" s="18"/>
    </row>
    <row r="7071" spans="4:4" x14ac:dyDescent="0.2">
      <c r="D7071" s="18"/>
    </row>
    <row r="7072" spans="4:4" x14ac:dyDescent="0.2">
      <c r="D7072" s="18"/>
    </row>
    <row r="7073" spans="4:4" x14ac:dyDescent="0.2">
      <c r="D7073" s="18"/>
    </row>
    <row r="7074" spans="4:4" x14ac:dyDescent="0.2">
      <c r="D7074" s="18"/>
    </row>
    <row r="7075" spans="4:4" x14ac:dyDescent="0.2">
      <c r="D7075" s="18"/>
    </row>
    <row r="7076" spans="4:4" x14ac:dyDescent="0.2">
      <c r="D7076" s="18"/>
    </row>
    <row r="7077" spans="4:4" x14ac:dyDescent="0.2">
      <c r="D7077" s="18"/>
    </row>
    <row r="7078" spans="4:4" x14ac:dyDescent="0.2">
      <c r="D7078" s="18"/>
    </row>
    <row r="7079" spans="4:4" x14ac:dyDescent="0.2">
      <c r="D7079" s="18"/>
    </row>
    <row r="7080" spans="4:4" x14ac:dyDescent="0.2">
      <c r="D7080" s="18"/>
    </row>
    <row r="7081" spans="4:4" x14ac:dyDescent="0.2">
      <c r="D7081" s="18"/>
    </row>
    <row r="7082" spans="4:4" x14ac:dyDescent="0.2">
      <c r="D7082" s="18"/>
    </row>
    <row r="7083" spans="4:4" x14ac:dyDescent="0.2">
      <c r="D7083" s="18"/>
    </row>
    <row r="7084" spans="4:4" x14ac:dyDescent="0.2">
      <c r="D7084" s="18"/>
    </row>
    <row r="7085" spans="4:4" x14ac:dyDescent="0.2">
      <c r="D7085" s="18"/>
    </row>
    <row r="7086" spans="4:4" x14ac:dyDescent="0.2">
      <c r="D7086" s="18"/>
    </row>
    <row r="7087" spans="4:4" x14ac:dyDescent="0.2">
      <c r="D7087" s="18"/>
    </row>
    <row r="7088" spans="4:4" x14ac:dyDescent="0.2">
      <c r="D7088" s="18"/>
    </row>
    <row r="7089" spans="4:4" x14ac:dyDescent="0.2">
      <c r="D7089" s="18"/>
    </row>
    <row r="7090" spans="4:4" x14ac:dyDescent="0.2">
      <c r="D7090" s="18"/>
    </row>
    <row r="7091" spans="4:4" x14ac:dyDescent="0.2">
      <c r="D7091" s="18"/>
    </row>
    <row r="7092" spans="4:4" x14ac:dyDescent="0.2">
      <c r="D7092" s="18"/>
    </row>
    <row r="7093" spans="4:4" x14ac:dyDescent="0.2">
      <c r="D7093" s="18"/>
    </row>
    <row r="7094" spans="4:4" x14ac:dyDescent="0.2">
      <c r="D7094" s="18"/>
    </row>
    <row r="7095" spans="4:4" x14ac:dyDescent="0.2">
      <c r="D7095" s="18"/>
    </row>
    <row r="7096" spans="4:4" x14ac:dyDescent="0.2">
      <c r="D7096" s="18"/>
    </row>
    <row r="7097" spans="4:4" x14ac:dyDescent="0.2">
      <c r="D7097" s="18"/>
    </row>
    <row r="7098" spans="4:4" x14ac:dyDescent="0.2">
      <c r="D7098" s="18"/>
    </row>
    <row r="7099" spans="4:4" x14ac:dyDescent="0.2">
      <c r="D7099" s="18"/>
    </row>
    <row r="7100" spans="4:4" x14ac:dyDescent="0.2">
      <c r="D7100" s="18"/>
    </row>
    <row r="7101" spans="4:4" x14ac:dyDescent="0.2">
      <c r="D7101" s="18"/>
    </row>
    <row r="7102" spans="4:4" x14ac:dyDescent="0.2">
      <c r="D7102" s="18"/>
    </row>
    <row r="7103" spans="4:4" x14ac:dyDescent="0.2">
      <c r="D7103" s="18"/>
    </row>
    <row r="7104" spans="4:4" x14ac:dyDescent="0.2">
      <c r="D7104" s="18"/>
    </row>
    <row r="7105" spans="4:4" x14ac:dyDescent="0.2">
      <c r="D7105" s="18"/>
    </row>
    <row r="7106" spans="4:4" x14ac:dyDescent="0.2">
      <c r="D7106" s="18"/>
    </row>
    <row r="7107" spans="4:4" x14ac:dyDescent="0.2">
      <c r="D7107" s="18"/>
    </row>
    <row r="7108" spans="4:4" x14ac:dyDescent="0.2">
      <c r="D7108" s="18"/>
    </row>
    <row r="7109" spans="4:4" x14ac:dyDescent="0.2">
      <c r="D7109" s="18"/>
    </row>
    <row r="7110" spans="4:4" x14ac:dyDescent="0.2">
      <c r="D7110" s="18"/>
    </row>
    <row r="7111" spans="4:4" x14ac:dyDescent="0.2">
      <c r="D7111" s="18"/>
    </row>
    <row r="7112" spans="4:4" x14ac:dyDescent="0.2">
      <c r="D7112" s="18"/>
    </row>
    <row r="7113" spans="4:4" x14ac:dyDescent="0.2">
      <c r="D7113" s="18"/>
    </row>
    <row r="7114" spans="4:4" x14ac:dyDescent="0.2">
      <c r="D7114" s="18"/>
    </row>
    <row r="7115" spans="4:4" x14ac:dyDescent="0.2">
      <c r="D7115" s="18"/>
    </row>
    <row r="7116" spans="4:4" x14ac:dyDescent="0.2">
      <c r="D7116" s="18"/>
    </row>
    <row r="7117" spans="4:4" x14ac:dyDescent="0.2">
      <c r="D7117" s="18"/>
    </row>
    <row r="7118" spans="4:4" x14ac:dyDescent="0.2">
      <c r="D7118" s="18"/>
    </row>
    <row r="7119" spans="4:4" x14ac:dyDescent="0.2">
      <c r="D7119" s="18"/>
    </row>
    <row r="7120" spans="4:4" x14ac:dyDescent="0.2">
      <c r="D7120" s="18"/>
    </row>
    <row r="7121" spans="4:4" x14ac:dyDescent="0.2">
      <c r="D7121" s="18"/>
    </row>
    <row r="7122" spans="4:4" x14ac:dyDescent="0.2">
      <c r="D7122" s="18"/>
    </row>
    <row r="7123" spans="4:4" x14ac:dyDescent="0.2">
      <c r="D7123" s="18"/>
    </row>
    <row r="7124" spans="4:4" x14ac:dyDescent="0.2">
      <c r="D7124" s="18"/>
    </row>
    <row r="7125" spans="4:4" x14ac:dyDescent="0.2">
      <c r="D7125" s="18"/>
    </row>
    <row r="7126" spans="4:4" x14ac:dyDescent="0.2">
      <c r="D7126" s="18"/>
    </row>
    <row r="7127" spans="4:4" x14ac:dyDescent="0.2">
      <c r="D7127" s="18"/>
    </row>
    <row r="7128" spans="4:4" x14ac:dyDescent="0.2">
      <c r="D7128" s="18"/>
    </row>
    <row r="7129" spans="4:4" x14ac:dyDescent="0.2">
      <c r="D7129" s="18"/>
    </row>
    <row r="7130" spans="4:4" x14ac:dyDescent="0.2">
      <c r="D7130" s="18"/>
    </row>
    <row r="7131" spans="4:4" x14ac:dyDescent="0.2">
      <c r="D7131" s="18"/>
    </row>
    <row r="7132" spans="4:4" x14ac:dyDescent="0.2">
      <c r="D7132" s="18"/>
    </row>
    <row r="7133" spans="4:4" x14ac:dyDescent="0.2">
      <c r="D7133" s="18"/>
    </row>
    <row r="7134" spans="4:4" x14ac:dyDescent="0.2">
      <c r="D7134" s="18"/>
    </row>
    <row r="7135" spans="4:4" x14ac:dyDescent="0.2">
      <c r="D7135" s="18"/>
    </row>
    <row r="7136" spans="4:4" x14ac:dyDescent="0.2">
      <c r="D7136" s="18"/>
    </row>
    <row r="7137" spans="4:4" x14ac:dyDescent="0.2">
      <c r="D7137" s="18"/>
    </row>
    <row r="7138" spans="4:4" x14ac:dyDescent="0.2">
      <c r="D7138" s="18"/>
    </row>
    <row r="7139" spans="4:4" x14ac:dyDescent="0.2">
      <c r="D7139" s="18"/>
    </row>
    <row r="7140" spans="4:4" x14ac:dyDescent="0.2">
      <c r="D7140" s="18"/>
    </row>
    <row r="7141" spans="4:4" x14ac:dyDescent="0.2">
      <c r="D7141" s="18"/>
    </row>
    <row r="7142" spans="4:4" x14ac:dyDescent="0.2">
      <c r="D7142" s="18"/>
    </row>
    <row r="7143" spans="4:4" x14ac:dyDescent="0.2">
      <c r="D7143" s="18"/>
    </row>
    <row r="7144" spans="4:4" x14ac:dyDescent="0.2">
      <c r="D7144" s="18"/>
    </row>
    <row r="7145" spans="4:4" x14ac:dyDescent="0.2">
      <c r="D7145" s="18"/>
    </row>
    <row r="7146" spans="4:4" x14ac:dyDescent="0.2">
      <c r="D7146" s="18"/>
    </row>
    <row r="7147" spans="4:4" x14ac:dyDescent="0.2">
      <c r="D7147" s="18"/>
    </row>
    <row r="7148" spans="4:4" x14ac:dyDescent="0.2">
      <c r="D7148" s="18"/>
    </row>
    <row r="7149" spans="4:4" x14ac:dyDescent="0.2">
      <c r="D7149" s="18"/>
    </row>
    <row r="7150" spans="4:4" x14ac:dyDescent="0.2">
      <c r="D7150" s="18"/>
    </row>
    <row r="7151" spans="4:4" x14ac:dyDescent="0.2">
      <c r="D7151" s="18"/>
    </row>
    <row r="7152" spans="4:4" x14ac:dyDescent="0.2">
      <c r="D7152" s="18"/>
    </row>
    <row r="7153" spans="4:4" x14ac:dyDescent="0.2">
      <c r="D7153" s="18"/>
    </row>
    <row r="7154" spans="4:4" x14ac:dyDescent="0.2">
      <c r="D7154" s="18"/>
    </row>
    <row r="7155" spans="4:4" x14ac:dyDescent="0.2">
      <c r="D7155" s="18"/>
    </row>
    <row r="7156" spans="4:4" x14ac:dyDescent="0.2">
      <c r="D7156" s="18"/>
    </row>
    <row r="7157" spans="4:4" x14ac:dyDescent="0.2">
      <c r="D7157" s="18"/>
    </row>
    <row r="7158" spans="4:4" x14ac:dyDescent="0.2">
      <c r="D7158" s="18"/>
    </row>
    <row r="7159" spans="4:4" x14ac:dyDescent="0.2">
      <c r="D7159" s="18"/>
    </row>
    <row r="7160" spans="4:4" x14ac:dyDescent="0.2">
      <c r="D7160" s="18"/>
    </row>
    <row r="7161" spans="4:4" x14ac:dyDescent="0.2">
      <c r="D7161" s="18"/>
    </row>
    <row r="7162" spans="4:4" x14ac:dyDescent="0.2">
      <c r="D7162" s="18"/>
    </row>
    <row r="7163" spans="4:4" x14ac:dyDescent="0.2">
      <c r="D7163" s="18"/>
    </row>
    <row r="7164" spans="4:4" x14ac:dyDescent="0.2">
      <c r="D7164" s="18"/>
    </row>
    <row r="7165" spans="4:4" x14ac:dyDescent="0.2">
      <c r="D7165" s="18"/>
    </row>
    <row r="7166" spans="4:4" x14ac:dyDescent="0.2">
      <c r="D7166" s="18"/>
    </row>
    <row r="7167" spans="4:4" x14ac:dyDescent="0.2">
      <c r="D7167" s="18"/>
    </row>
    <row r="7168" spans="4:4" x14ac:dyDescent="0.2">
      <c r="D7168" s="18"/>
    </row>
    <row r="7169" spans="4:4" x14ac:dyDescent="0.2">
      <c r="D7169" s="18"/>
    </row>
    <row r="7170" spans="4:4" x14ac:dyDescent="0.2">
      <c r="D7170" s="18"/>
    </row>
    <row r="7171" spans="4:4" x14ac:dyDescent="0.2">
      <c r="D7171" s="18"/>
    </row>
    <row r="7172" spans="4:4" x14ac:dyDescent="0.2">
      <c r="D7172" s="18"/>
    </row>
    <row r="7173" spans="4:4" x14ac:dyDescent="0.2">
      <c r="D7173" s="18"/>
    </row>
    <row r="7174" spans="4:4" x14ac:dyDescent="0.2">
      <c r="D7174" s="18"/>
    </row>
    <row r="7175" spans="4:4" x14ac:dyDescent="0.2">
      <c r="D7175" s="18"/>
    </row>
    <row r="7176" spans="4:4" x14ac:dyDescent="0.2">
      <c r="D7176" s="18"/>
    </row>
    <row r="7177" spans="4:4" x14ac:dyDescent="0.2">
      <c r="D7177" s="18"/>
    </row>
    <row r="7178" spans="4:4" x14ac:dyDescent="0.2">
      <c r="D7178" s="18"/>
    </row>
    <row r="7179" spans="4:4" x14ac:dyDescent="0.2">
      <c r="D7179" s="18"/>
    </row>
    <row r="7180" spans="4:4" x14ac:dyDescent="0.2">
      <c r="D7180" s="18"/>
    </row>
    <row r="7181" spans="4:4" x14ac:dyDescent="0.2">
      <c r="D7181" s="18"/>
    </row>
    <row r="7182" spans="4:4" x14ac:dyDescent="0.2">
      <c r="D7182" s="18"/>
    </row>
    <row r="7183" spans="4:4" x14ac:dyDescent="0.2">
      <c r="D7183" s="18"/>
    </row>
    <row r="7184" spans="4:4" x14ac:dyDescent="0.2">
      <c r="D7184" s="18"/>
    </row>
    <row r="7185" spans="4:4" x14ac:dyDescent="0.2">
      <c r="D7185" s="18"/>
    </row>
    <row r="7186" spans="4:4" x14ac:dyDescent="0.2">
      <c r="D7186" s="18"/>
    </row>
    <row r="7187" spans="4:4" x14ac:dyDescent="0.2">
      <c r="D7187" s="18"/>
    </row>
    <row r="7188" spans="4:4" x14ac:dyDescent="0.2">
      <c r="D7188" s="18"/>
    </row>
    <row r="7189" spans="4:4" x14ac:dyDescent="0.2">
      <c r="D7189" s="18"/>
    </row>
    <row r="7190" spans="4:4" x14ac:dyDescent="0.2">
      <c r="D7190" s="18"/>
    </row>
    <row r="7191" spans="4:4" x14ac:dyDescent="0.2">
      <c r="D7191" s="18"/>
    </row>
    <row r="7192" spans="4:4" x14ac:dyDescent="0.2">
      <c r="D7192" s="18"/>
    </row>
    <row r="7193" spans="4:4" x14ac:dyDescent="0.2">
      <c r="D7193" s="18"/>
    </row>
    <row r="7194" spans="4:4" x14ac:dyDescent="0.2">
      <c r="D7194" s="18"/>
    </row>
    <row r="7195" spans="4:4" x14ac:dyDescent="0.2">
      <c r="D7195" s="18"/>
    </row>
    <row r="7196" spans="4:4" x14ac:dyDescent="0.2">
      <c r="D7196" s="18"/>
    </row>
    <row r="7197" spans="4:4" x14ac:dyDescent="0.2">
      <c r="D7197" s="18"/>
    </row>
    <row r="7198" spans="4:4" x14ac:dyDescent="0.2">
      <c r="D7198" s="18"/>
    </row>
    <row r="7199" spans="4:4" x14ac:dyDescent="0.2">
      <c r="D7199" s="18"/>
    </row>
    <row r="7200" spans="4:4" x14ac:dyDescent="0.2">
      <c r="D7200" s="18"/>
    </row>
    <row r="7201" spans="4:4" x14ac:dyDescent="0.2">
      <c r="D7201" s="18"/>
    </row>
    <row r="7202" spans="4:4" x14ac:dyDescent="0.2">
      <c r="D7202" s="18"/>
    </row>
    <row r="7203" spans="4:4" x14ac:dyDescent="0.2">
      <c r="D7203" s="18"/>
    </row>
    <row r="7204" spans="4:4" x14ac:dyDescent="0.2">
      <c r="D7204" s="18"/>
    </row>
    <row r="7205" spans="4:4" x14ac:dyDescent="0.2">
      <c r="D7205" s="18"/>
    </row>
    <row r="7206" spans="4:4" x14ac:dyDescent="0.2">
      <c r="D7206" s="18"/>
    </row>
    <row r="7207" spans="4:4" x14ac:dyDescent="0.2">
      <c r="D7207" s="18"/>
    </row>
    <row r="7208" spans="4:4" x14ac:dyDescent="0.2">
      <c r="D7208" s="18"/>
    </row>
    <row r="7209" spans="4:4" x14ac:dyDescent="0.2">
      <c r="D7209" s="18"/>
    </row>
    <row r="7210" spans="4:4" x14ac:dyDescent="0.2">
      <c r="D7210" s="18"/>
    </row>
    <row r="7211" spans="4:4" x14ac:dyDescent="0.2">
      <c r="D7211" s="18"/>
    </row>
    <row r="7212" spans="4:4" x14ac:dyDescent="0.2">
      <c r="D7212" s="18"/>
    </row>
    <row r="7213" spans="4:4" x14ac:dyDescent="0.2">
      <c r="D7213" s="18"/>
    </row>
    <row r="7214" spans="4:4" x14ac:dyDescent="0.2">
      <c r="D7214" s="18"/>
    </row>
    <row r="7215" spans="4:4" x14ac:dyDescent="0.2">
      <c r="D7215" s="18"/>
    </row>
    <row r="7216" spans="4:4" x14ac:dyDescent="0.2">
      <c r="D7216" s="18"/>
    </row>
    <row r="7217" spans="4:4" x14ac:dyDescent="0.2">
      <c r="D7217" s="18"/>
    </row>
    <row r="7218" spans="4:4" x14ac:dyDescent="0.2">
      <c r="D7218" s="18"/>
    </row>
    <row r="7219" spans="4:4" x14ac:dyDescent="0.2">
      <c r="D7219" s="18"/>
    </row>
    <row r="7220" spans="4:4" x14ac:dyDescent="0.2">
      <c r="D7220" s="18"/>
    </row>
    <row r="7221" spans="4:4" x14ac:dyDescent="0.2">
      <c r="D7221" s="18"/>
    </row>
    <row r="7222" spans="4:4" x14ac:dyDescent="0.2">
      <c r="D7222" s="18"/>
    </row>
    <row r="7223" spans="4:4" x14ac:dyDescent="0.2">
      <c r="D7223" s="18"/>
    </row>
    <row r="7224" spans="4:4" x14ac:dyDescent="0.2">
      <c r="D7224" s="18"/>
    </row>
    <row r="7225" spans="4:4" x14ac:dyDescent="0.2">
      <c r="D7225" s="18"/>
    </row>
    <row r="7226" spans="4:4" x14ac:dyDescent="0.2">
      <c r="D7226" s="18"/>
    </row>
    <row r="7227" spans="4:4" x14ac:dyDescent="0.2">
      <c r="D7227" s="18"/>
    </row>
    <row r="7228" spans="4:4" x14ac:dyDescent="0.2">
      <c r="D7228" s="18"/>
    </row>
    <row r="7229" spans="4:4" x14ac:dyDescent="0.2">
      <c r="D7229" s="18"/>
    </row>
    <row r="7230" spans="4:4" x14ac:dyDescent="0.2">
      <c r="D7230" s="18"/>
    </row>
    <row r="7231" spans="4:4" x14ac:dyDescent="0.2">
      <c r="D7231" s="18"/>
    </row>
    <row r="7232" spans="4:4" x14ac:dyDescent="0.2">
      <c r="D7232" s="18"/>
    </row>
    <row r="7233" spans="4:4" x14ac:dyDescent="0.2">
      <c r="D7233" s="18"/>
    </row>
    <row r="7234" spans="4:4" x14ac:dyDescent="0.2">
      <c r="D7234" s="18"/>
    </row>
    <row r="7235" spans="4:4" x14ac:dyDescent="0.2">
      <c r="D7235" s="18"/>
    </row>
    <row r="7236" spans="4:4" x14ac:dyDescent="0.2">
      <c r="D7236" s="18"/>
    </row>
    <row r="7237" spans="4:4" x14ac:dyDescent="0.2">
      <c r="D7237" s="18"/>
    </row>
    <row r="7238" spans="4:4" x14ac:dyDescent="0.2">
      <c r="D7238" s="18"/>
    </row>
    <row r="7239" spans="4:4" x14ac:dyDescent="0.2">
      <c r="D7239" s="18"/>
    </row>
    <row r="7240" spans="4:4" x14ac:dyDescent="0.2">
      <c r="D7240" s="18"/>
    </row>
    <row r="7241" spans="4:4" x14ac:dyDescent="0.2">
      <c r="D7241" s="18"/>
    </row>
    <row r="7242" spans="4:4" x14ac:dyDescent="0.2">
      <c r="D7242" s="18"/>
    </row>
    <row r="7243" spans="4:4" x14ac:dyDescent="0.2">
      <c r="D7243" s="18"/>
    </row>
    <row r="7244" spans="4:4" x14ac:dyDescent="0.2">
      <c r="D7244" s="18"/>
    </row>
    <row r="7245" spans="4:4" x14ac:dyDescent="0.2">
      <c r="D7245" s="18"/>
    </row>
    <row r="7246" spans="4:4" x14ac:dyDescent="0.2">
      <c r="D7246" s="18"/>
    </row>
    <row r="7247" spans="4:4" x14ac:dyDescent="0.2">
      <c r="D7247" s="18"/>
    </row>
    <row r="7248" spans="4:4" x14ac:dyDescent="0.2">
      <c r="D7248" s="18"/>
    </row>
    <row r="7249" spans="4:4" x14ac:dyDescent="0.2">
      <c r="D7249" s="18"/>
    </row>
    <row r="7250" spans="4:4" x14ac:dyDescent="0.2">
      <c r="D7250" s="18"/>
    </row>
    <row r="7251" spans="4:4" x14ac:dyDescent="0.2">
      <c r="D7251" s="18"/>
    </row>
    <row r="7252" spans="4:4" x14ac:dyDescent="0.2">
      <c r="D7252" s="18"/>
    </row>
    <row r="7253" spans="4:4" x14ac:dyDescent="0.2">
      <c r="D7253" s="18"/>
    </row>
    <row r="7254" spans="4:4" x14ac:dyDescent="0.2">
      <c r="D7254" s="18"/>
    </row>
    <row r="7255" spans="4:4" x14ac:dyDescent="0.2">
      <c r="D7255" s="18"/>
    </row>
    <row r="7256" spans="4:4" x14ac:dyDescent="0.2">
      <c r="D7256" s="18"/>
    </row>
    <row r="7257" spans="4:4" x14ac:dyDescent="0.2">
      <c r="D7257" s="18"/>
    </row>
    <row r="7258" spans="4:4" x14ac:dyDescent="0.2">
      <c r="D7258" s="18"/>
    </row>
    <row r="7259" spans="4:4" x14ac:dyDescent="0.2">
      <c r="D7259" s="18"/>
    </row>
    <row r="7260" spans="4:4" x14ac:dyDescent="0.2">
      <c r="D7260" s="18"/>
    </row>
    <row r="7261" spans="4:4" x14ac:dyDescent="0.2">
      <c r="D7261" s="18"/>
    </row>
    <row r="7262" spans="4:4" x14ac:dyDescent="0.2">
      <c r="D7262" s="18"/>
    </row>
    <row r="7263" spans="4:4" x14ac:dyDescent="0.2">
      <c r="D7263" s="18"/>
    </row>
    <row r="7264" spans="4:4" x14ac:dyDescent="0.2">
      <c r="D7264" s="18"/>
    </row>
    <row r="7265" spans="4:4" x14ac:dyDescent="0.2">
      <c r="D7265" s="18"/>
    </row>
    <row r="7266" spans="4:4" x14ac:dyDescent="0.2">
      <c r="D7266" s="18"/>
    </row>
    <row r="7267" spans="4:4" x14ac:dyDescent="0.2">
      <c r="D7267" s="18"/>
    </row>
    <row r="7268" spans="4:4" x14ac:dyDescent="0.2">
      <c r="D7268" s="18"/>
    </row>
    <row r="7269" spans="4:4" x14ac:dyDescent="0.2">
      <c r="D7269" s="18"/>
    </row>
    <row r="7270" spans="4:4" x14ac:dyDescent="0.2">
      <c r="D7270" s="18"/>
    </row>
    <row r="7271" spans="4:4" x14ac:dyDescent="0.2">
      <c r="D7271" s="18"/>
    </row>
    <row r="7272" spans="4:4" x14ac:dyDescent="0.2">
      <c r="D7272" s="18"/>
    </row>
    <row r="7273" spans="4:4" x14ac:dyDescent="0.2">
      <c r="D7273" s="18"/>
    </row>
    <row r="7274" spans="4:4" x14ac:dyDescent="0.2">
      <c r="D7274" s="18"/>
    </row>
    <row r="7275" spans="4:4" x14ac:dyDescent="0.2">
      <c r="D7275" s="18"/>
    </row>
    <row r="7276" spans="4:4" x14ac:dyDescent="0.2">
      <c r="D7276" s="18"/>
    </row>
    <row r="7277" spans="4:4" x14ac:dyDescent="0.2">
      <c r="D7277" s="18"/>
    </row>
    <row r="7278" spans="4:4" x14ac:dyDescent="0.2">
      <c r="D7278" s="18"/>
    </row>
    <row r="7279" spans="4:4" x14ac:dyDescent="0.2">
      <c r="D7279" s="18"/>
    </row>
    <row r="7280" spans="4:4" x14ac:dyDescent="0.2">
      <c r="D7280" s="18"/>
    </row>
    <row r="7281" spans="4:4" x14ac:dyDescent="0.2">
      <c r="D7281" s="18"/>
    </row>
    <row r="7282" spans="4:4" x14ac:dyDescent="0.2">
      <c r="D7282" s="18"/>
    </row>
    <row r="7283" spans="4:4" x14ac:dyDescent="0.2">
      <c r="D7283" s="18"/>
    </row>
    <row r="7284" spans="4:4" x14ac:dyDescent="0.2">
      <c r="D7284" s="18"/>
    </row>
    <row r="7285" spans="4:4" x14ac:dyDescent="0.2">
      <c r="D7285" s="18"/>
    </row>
    <row r="7286" spans="4:4" x14ac:dyDescent="0.2">
      <c r="D7286" s="18"/>
    </row>
    <row r="7287" spans="4:4" x14ac:dyDescent="0.2">
      <c r="D7287" s="18"/>
    </row>
    <row r="7288" spans="4:4" x14ac:dyDescent="0.2">
      <c r="D7288" s="18"/>
    </row>
    <row r="7289" spans="4:4" x14ac:dyDescent="0.2">
      <c r="D7289" s="18"/>
    </row>
    <row r="7290" spans="4:4" x14ac:dyDescent="0.2">
      <c r="D7290" s="18"/>
    </row>
    <row r="7291" spans="4:4" x14ac:dyDescent="0.2">
      <c r="D7291" s="18"/>
    </row>
    <row r="7292" spans="4:4" x14ac:dyDescent="0.2">
      <c r="D7292" s="18"/>
    </row>
    <row r="7293" spans="4:4" x14ac:dyDescent="0.2">
      <c r="D7293" s="18"/>
    </row>
    <row r="7294" spans="4:4" x14ac:dyDescent="0.2">
      <c r="D7294" s="18"/>
    </row>
    <row r="7295" spans="4:4" x14ac:dyDescent="0.2">
      <c r="D7295" s="18"/>
    </row>
    <row r="7296" spans="4:4" x14ac:dyDescent="0.2">
      <c r="D7296" s="18"/>
    </row>
    <row r="7297" spans="4:4" x14ac:dyDescent="0.2">
      <c r="D7297" s="18"/>
    </row>
    <row r="7298" spans="4:4" x14ac:dyDescent="0.2">
      <c r="D7298" s="18"/>
    </row>
    <row r="7299" spans="4:4" x14ac:dyDescent="0.2">
      <c r="D7299" s="18"/>
    </row>
    <row r="7300" spans="4:4" x14ac:dyDescent="0.2">
      <c r="D7300" s="18"/>
    </row>
    <row r="7301" spans="4:4" x14ac:dyDescent="0.2">
      <c r="D7301" s="18"/>
    </row>
    <row r="7302" spans="4:4" x14ac:dyDescent="0.2">
      <c r="D7302" s="18"/>
    </row>
    <row r="7303" spans="4:4" x14ac:dyDescent="0.2">
      <c r="D7303" s="18"/>
    </row>
    <row r="7304" spans="4:4" x14ac:dyDescent="0.2">
      <c r="D7304" s="18"/>
    </row>
    <row r="7305" spans="4:4" x14ac:dyDescent="0.2">
      <c r="D7305" s="18"/>
    </row>
    <row r="7306" spans="4:4" x14ac:dyDescent="0.2">
      <c r="D7306" s="18"/>
    </row>
    <row r="7307" spans="4:4" x14ac:dyDescent="0.2">
      <c r="D7307" s="18"/>
    </row>
    <row r="7308" spans="4:4" x14ac:dyDescent="0.2">
      <c r="D7308" s="18"/>
    </row>
    <row r="7309" spans="4:4" x14ac:dyDescent="0.2">
      <c r="D7309" s="18"/>
    </row>
    <row r="7310" spans="4:4" x14ac:dyDescent="0.2">
      <c r="D7310" s="18"/>
    </row>
    <row r="7311" spans="4:4" x14ac:dyDescent="0.2">
      <c r="D7311" s="18"/>
    </row>
    <row r="7312" spans="4:4" x14ac:dyDescent="0.2">
      <c r="D7312" s="18"/>
    </row>
    <row r="7313" spans="4:4" x14ac:dyDescent="0.2">
      <c r="D7313" s="18"/>
    </row>
    <row r="7314" spans="4:4" x14ac:dyDescent="0.2">
      <c r="D7314" s="18"/>
    </row>
    <row r="7315" spans="4:4" x14ac:dyDescent="0.2">
      <c r="D7315" s="18"/>
    </row>
    <row r="7316" spans="4:4" x14ac:dyDescent="0.2">
      <c r="D7316" s="18"/>
    </row>
    <row r="7317" spans="4:4" x14ac:dyDescent="0.2">
      <c r="D7317" s="18"/>
    </row>
    <row r="7318" spans="4:4" x14ac:dyDescent="0.2">
      <c r="D7318" s="18"/>
    </row>
    <row r="7319" spans="4:4" x14ac:dyDescent="0.2">
      <c r="D7319" s="18"/>
    </row>
    <row r="7320" spans="4:4" x14ac:dyDescent="0.2">
      <c r="D7320" s="18"/>
    </row>
    <row r="7321" spans="4:4" x14ac:dyDescent="0.2">
      <c r="D7321" s="18"/>
    </row>
    <row r="7322" spans="4:4" x14ac:dyDescent="0.2">
      <c r="D7322" s="18"/>
    </row>
    <row r="7323" spans="4:4" x14ac:dyDescent="0.2">
      <c r="D7323" s="18"/>
    </row>
    <row r="7324" spans="4:4" x14ac:dyDescent="0.2">
      <c r="D7324" s="18"/>
    </row>
    <row r="7325" spans="4:4" x14ac:dyDescent="0.2">
      <c r="D7325" s="18"/>
    </row>
    <row r="7326" spans="4:4" x14ac:dyDescent="0.2">
      <c r="D7326" s="18"/>
    </row>
    <row r="7327" spans="4:4" x14ac:dyDescent="0.2">
      <c r="D7327" s="18"/>
    </row>
    <row r="7328" spans="4:4" x14ac:dyDescent="0.2">
      <c r="D7328" s="18"/>
    </row>
    <row r="7329" spans="4:4" x14ac:dyDescent="0.2">
      <c r="D7329" s="18"/>
    </row>
    <row r="7330" spans="4:4" x14ac:dyDescent="0.2">
      <c r="D7330" s="18"/>
    </row>
    <row r="7331" spans="4:4" x14ac:dyDescent="0.2">
      <c r="D7331" s="18"/>
    </row>
    <row r="7332" spans="4:4" x14ac:dyDescent="0.2">
      <c r="D7332" s="18"/>
    </row>
    <row r="7333" spans="4:4" x14ac:dyDescent="0.2">
      <c r="D7333" s="18"/>
    </row>
    <row r="7334" spans="4:4" x14ac:dyDescent="0.2">
      <c r="D7334" s="18"/>
    </row>
    <row r="7335" spans="4:4" x14ac:dyDescent="0.2">
      <c r="D7335" s="18"/>
    </row>
    <row r="7336" spans="4:4" x14ac:dyDescent="0.2">
      <c r="D7336" s="18"/>
    </row>
    <row r="7337" spans="4:4" x14ac:dyDescent="0.2">
      <c r="D7337" s="18"/>
    </row>
    <row r="7338" spans="4:4" x14ac:dyDescent="0.2">
      <c r="D7338" s="18"/>
    </row>
    <row r="7339" spans="4:4" x14ac:dyDescent="0.2">
      <c r="D7339" s="18"/>
    </row>
    <row r="7340" spans="4:4" x14ac:dyDescent="0.2">
      <c r="D7340" s="18"/>
    </row>
    <row r="7341" spans="4:4" x14ac:dyDescent="0.2">
      <c r="D7341" s="18"/>
    </row>
    <row r="7342" spans="4:4" x14ac:dyDescent="0.2">
      <c r="D7342" s="18"/>
    </row>
    <row r="7343" spans="4:4" x14ac:dyDescent="0.2">
      <c r="D7343" s="18"/>
    </row>
    <row r="7344" spans="4:4" x14ac:dyDescent="0.2">
      <c r="D7344" s="18"/>
    </row>
    <row r="7345" spans="4:4" x14ac:dyDescent="0.2">
      <c r="D7345" s="18"/>
    </row>
    <row r="7346" spans="4:4" x14ac:dyDescent="0.2">
      <c r="D7346" s="18"/>
    </row>
    <row r="7347" spans="4:4" x14ac:dyDescent="0.2">
      <c r="D7347" s="18"/>
    </row>
    <row r="7348" spans="4:4" x14ac:dyDescent="0.2">
      <c r="D7348" s="18"/>
    </row>
    <row r="7349" spans="4:4" x14ac:dyDescent="0.2">
      <c r="D7349" s="18"/>
    </row>
    <row r="7350" spans="4:4" x14ac:dyDescent="0.2">
      <c r="D7350" s="18"/>
    </row>
    <row r="7351" spans="4:4" x14ac:dyDescent="0.2">
      <c r="D7351" s="18"/>
    </row>
    <row r="7352" spans="4:4" x14ac:dyDescent="0.2">
      <c r="D7352" s="18"/>
    </row>
    <row r="7353" spans="4:4" x14ac:dyDescent="0.2">
      <c r="D7353" s="18"/>
    </row>
    <row r="7354" spans="4:4" x14ac:dyDescent="0.2">
      <c r="D7354" s="18"/>
    </row>
    <row r="7355" spans="4:4" x14ac:dyDescent="0.2">
      <c r="D7355" s="18"/>
    </row>
    <row r="7356" spans="4:4" x14ac:dyDescent="0.2">
      <c r="D7356" s="18"/>
    </row>
    <row r="7357" spans="4:4" x14ac:dyDescent="0.2">
      <c r="D7357" s="18"/>
    </row>
    <row r="7358" spans="4:4" x14ac:dyDescent="0.2">
      <c r="D7358" s="18"/>
    </row>
    <row r="7359" spans="4:4" x14ac:dyDescent="0.2">
      <c r="D7359" s="18"/>
    </row>
    <row r="7360" spans="4:4" x14ac:dyDescent="0.2">
      <c r="D7360" s="18"/>
    </row>
    <row r="7361" spans="4:4" x14ac:dyDescent="0.2">
      <c r="D7361" s="18"/>
    </row>
    <row r="7362" spans="4:4" x14ac:dyDescent="0.2">
      <c r="D7362" s="18"/>
    </row>
    <row r="7363" spans="4:4" x14ac:dyDescent="0.2">
      <c r="D7363" s="18"/>
    </row>
    <row r="7364" spans="4:4" x14ac:dyDescent="0.2">
      <c r="D7364" s="18"/>
    </row>
    <row r="7365" spans="4:4" x14ac:dyDescent="0.2">
      <c r="D7365" s="18"/>
    </row>
    <row r="7366" spans="4:4" x14ac:dyDescent="0.2">
      <c r="D7366" s="18"/>
    </row>
    <row r="7367" spans="4:4" x14ac:dyDescent="0.2">
      <c r="D7367" s="18"/>
    </row>
    <row r="7368" spans="4:4" x14ac:dyDescent="0.2">
      <c r="D7368" s="18"/>
    </row>
    <row r="7369" spans="4:4" x14ac:dyDescent="0.2">
      <c r="D7369" s="18"/>
    </row>
    <row r="7370" spans="4:4" x14ac:dyDescent="0.2">
      <c r="D7370" s="18"/>
    </row>
    <row r="7371" spans="4:4" x14ac:dyDescent="0.2">
      <c r="D7371" s="18"/>
    </row>
    <row r="7372" spans="4:4" x14ac:dyDescent="0.2">
      <c r="D7372" s="18"/>
    </row>
    <row r="7373" spans="4:4" x14ac:dyDescent="0.2">
      <c r="D7373" s="18"/>
    </row>
    <row r="7374" spans="4:4" x14ac:dyDescent="0.2">
      <c r="D7374" s="18"/>
    </row>
    <row r="7375" spans="4:4" x14ac:dyDescent="0.2">
      <c r="D7375" s="18"/>
    </row>
    <row r="7376" spans="4:4" x14ac:dyDescent="0.2">
      <c r="D7376" s="18"/>
    </row>
    <row r="7377" spans="4:4" x14ac:dyDescent="0.2">
      <c r="D7377" s="18"/>
    </row>
    <row r="7378" spans="4:4" x14ac:dyDescent="0.2">
      <c r="D7378" s="18"/>
    </row>
    <row r="7379" spans="4:4" x14ac:dyDescent="0.2">
      <c r="D7379" s="18"/>
    </row>
    <row r="7380" spans="4:4" x14ac:dyDescent="0.2">
      <c r="D7380" s="18"/>
    </row>
    <row r="7381" spans="4:4" x14ac:dyDescent="0.2">
      <c r="D7381" s="18"/>
    </row>
    <row r="7382" spans="4:4" x14ac:dyDescent="0.2">
      <c r="D7382" s="18"/>
    </row>
    <row r="7383" spans="4:4" x14ac:dyDescent="0.2">
      <c r="D7383" s="18"/>
    </row>
    <row r="7384" spans="4:4" x14ac:dyDescent="0.2">
      <c r="D7384" s="18"/>
    </row>
    <row r="7385" spans="4:4" x14ac:dyDescent="0.2">
      <c r="D7385" s="18"/>
    </row>
    <row r="7386" spans="4:4" x14ac:dyDescent="0.2">
      <c r="D7386" s="18"/>
    </row>
    <row r="7387" spans="4:4" x14ac:dyDescent="0.2">
      <c r="D7387" s="18"/>
    </row>
    <row r="7388" spans="4:4" x14ac:dyDescent="0.2">
      <c r="D7388" s="18"/>
    </row>
    <row r="7389" spans="4:4" x14ac:dyDescent="0.2">
      <c r="D7389" s="18"/>
    </row>
    <row r="7390" spans="4:4" x14ac:dyDescent="0.2">
      <c r="D7390" s="18"/>
    </row>
    <row r="7391" spans="4:4" x14ac:dyDescent="0.2">
      <c r="D7391" s="18"/>
    </row>
    <row r="7392" spans="4:4" x14ac:dyDescent="0.2">
      <c r="D7392" s="18"/>
    </row>
    <row r="7393" spans="4:4" x14ac:dyDescent="0.2">
      <c r="D7393" s="18"/>
    </row>
    <row r="7394" spans="4:4" x14ac:dyDescent="0.2">
      <c r="D7394" s="18"/>
    </row>
    <row r="7395" spans="4:4" x14ac:dyDescent="0.2">
      <c r="D7395" s="18"/>
    </row>
    <row r="7396" spans="4:4" x14ac:dyDescent="0.2">
      <c r="D7396" s="18"/>
    </row>
    <row r="7397" spans="4:4" x14ac:dyDescent="0.2">
      <c r="D7397" s="18"/>
    </row>
    <row r="7398" spans="4:4" x14ac:dyDescent="0.2">
      <c r="D7398" s="18"/>
    </row>
    <row r="7399" spans="4:4" x14ac:dyDescent="0.2">
      <c r="D7399" s="18"/>
    </row>
    <row r="7400" spans="4:4" x14ac:dyDescent="0.2">
      <c r="D7400" s="18"/>
    </row>
    <row r="7401" spans="4:4" x14ac:dyDescent="0.2">
      <c r="D7401" s="18"/>
    </row>
    <row r="7402" spans="4:4" x14ac:dyDescent="0.2">
      <c r="D7402" s="18"/>
    </row>
    <row r="7403" spans="4:4" x14ac:dyDescent="0.2">
      <c r="D7403" s="18"/>
    </row>
    <row r="7404" spans="4:4" x14ac:dyDescent="0.2">
      <c r="D7404" s="18"/>
    </row>
    <row r="7405" spans="4:4" x14ac:dyDescent="0.2">
      <c r="D7405" s="18"/>
    </row>
    <row r="7406" spans="4:4" x14ac:dyDescent="0.2">
      <c r="D7406" s="18"/>
    </row>
    <row r="7407" spans="4:4" x14ac:dyDescent="0.2">
      <c r="D7407" s="18"/>
    </row>
    <row r="7408" spans="4:4" x14ac:dyDescent="0.2">
      <c r="D7408" s="18"/>
    </row>
    <row r="7409" spans="4:4" x14ac:dyDescent="0.2">
      <c r="D7409" s="18"/>
    </row>
    <row r="7410" spans="4:4" x14ac:dyDescent="0.2">
      <c r="D7410" s="18"/>
    </row>
    <row r="7411" spans="4:4" x14ac:dyDescent="0.2">
      <c r="D7411" s="18"/>
    </row>
    <row r="7412" spans="4:4" x14ac:dyDescent="0.2">
      <c r="D7412" s="18"/>
    </row>
    <row r="7413" spans="4:4" x14ac:dyDescent="0.2">
      <c r="D7413" s="18"/>
    </row>
    <row r="7414" spans="4:4" x14ac:dyDescent="0.2">
      <c r="D7414" s="18"/>
    </row>
    <row r="7415" spans="4:4" x14ac:dyDescent="0.2">
      <c r="D7415" s="18"/>
    </row>
    <row r="7416" spans="4:4" x14ac:dyDescent="0.2">
      <c r="D7416" s="18"/>
    </row>
    <row r="7417" spans="4:4" x14ac:dyDescent="0.2">
      <c r="D7417" s="18"/>
    </row>
    <row r="7418" spans="4:4" x14ac:dyDescent="0.2">
      <c r="D7418" s="18"/>
    </row>
    <row r="7419" spans="4:4" x14ac:dyDescent="0.2">
      <c r="D7419" s="18"/>
    </row>
    <row r="7420" spans="4:4" x14ac:dyDescent="0.2">
      <c r="D7420" s="18"/>
    </row>
    <row r="7421" spans="4:4" x14ac:dyDescent="0.2">
      <c r="D7421" s="18"/>
    </row>
    <row r="7422" spans="4:4" x14ac:dyDescent="0.2">
      <c r="D7422" s="18"/>
    </row>
    <row r="7423" spans="4:4" x14ac:dyDescent="0.2">
      <c r="D7423" s="18"/>
    </row>
    <row r="7424" spans="4:4" x14ac:dyDescent="0.2">
      <c r="D7424" s="18"/>
    </row>
    <row r="7425" spans="4:4" x14ac:dyDescent="0.2">
      <c r="D7425" s="18"/>
    </row>
    <row r="7426" spans="4:4" x14ac:dyDescent="0.2">
      <c r="D7426" s="18"/>
    </row>
    <row r="7427" spans="4:4" x14ac:dyDescent="0.2">
      <c r="D7427" s="18"/>
    </row>
    <row r="7428" spans="4:4" x14ac:dyDescent="0.2">
      <c r="D7428" s="18"/>
    </row>
    <row r="7429" spans="4:4" x14ac:dyDescent="0.2">
      <c r="D7429" s="18"/>
    </row>
    <row r="7430" spans="4:4" x14ac:dyDescent="0.2">
      <c r="D7430" s="18"/>
    </row>
    <row r="7431" spans="4:4" x14ac:dyDescent="0.2">
      <c r="D7431" s="18"/>
    </row>
    <row r="7432" spans="4:4" x14ac:dyDescent="0.2">
      <c r="D7432" s="18"/>
    </row>
    <row r="7433" spans="4:4" x14ac:dyDescent="0.2">
      <c r="D7433" s="18"/>
    </row>
    <row r="7434" spans="4:4" x14ac:dyDescent="0.2">
      <c r="D7434" s="18"/>
    </row>
    <row r="7435" spans="4:4" x14ac:dyDescent="0.2">
      <c r="D7435" s="18"/>
    </row>
    <row r="7436" spans="4:4" x14ac:dyDescent="0.2">
      <c r="D7436" s="18"/>
    </row>
    <row r="7437" spans="4:4" x14ac:dyDescent="0.2">
      <c r="D7437" s="18"/>
    </row>
    <row r="7438" spans="4:4" x14ac:dyDescent="0.2">
      <c r="D7438" s="18"/>
    </row>
    <row r="7439" spans="4:4" x14ac:dyDescent="0.2">
      <c r="D7439" s="18"/>
    </row>
    <row r="7440" spans="4:4" x14ac:dyDescent="0.2">
      <c r="D7440" s="18"/>
    </row>
    <row r="7441" spans="4:4" x14ac:dyDescent="0.2">
      <c r="D7441" s="18"/>
    </row>
    <row r="7442" spans="4:4" x14ac:dyDescent="0.2">
      <c r="D7442" s="18"/>
    </row>
    <row r="7443" spans="4:4" x14ac:dyDescent="0.2">
      <c r="D7443" s="18"/>
    </row>
    <row r="7444" spans="4:4" x14ac:dyDescent="0.2">
      <c r="D7444" s="18"/>
    </row>
    <row r="7445" spans="4:4" x14ac:dyDescent="0.2">
      <c r="D7445" s="18"/>
    </row>
    <row r="7446" spans="4:4" x14ac:dyDescent="0.2">
      <c r="D7446" s="18"/>
    </row>
    <row r="7447" spans="4:4" x14ac:dyDescent="0.2">
      <c r="D7447" s="18"/>
    </row>
    <row r="7448" spans="4:4" x14ac:dyDescent="0.2">
      <c r="D7448" s="18"/>
    </row>
    <row r="7449" spans="4:4" x14ac:dyDescent="0.2">
      <c r="D7449" s="18"/>
    </row>
    <row r="7450" spans="4:4" x14ac:dyDescent="0.2">
      <c r="D7450" s="18"/>
    </row>
    <row r="7451" spans="4:4" x14ac:dyDescent="0.2">
      <c r="D7451" s="18"/>
    </row>
    <row r="7452" spans="4:4" x14ac:dyDescent="0.2">
      <c r="D7452" s="18"/>
    </row>
    <row r="7453" spans="4:4" x14ac:dyDescent="0.2">
      <c r="D7453" s="18"/>
    </row>
    <row r="7454" spans="4:4" x14ac:dyDescent="0.2">
      <c r="D7454" s="18"/>
    </row>
    <row r="7455" spans="4:4" x14ac:dyDescent="0.2">
      <c r="D7455" s="18"/>
    </row>
    <row r="7456" spans="4:4" x14ac:dyDescent="0.2">
      <c r="D7456" s="18"/>
    </row>
    <row r="7457" spans="4:4" x14ac:dyDescent="0.2">
      <c r="D7457" s="18"/>
    </row>
    <row r="7458" spans="4:4" x14ac:dyDescent="0.2">
      <c r="D7458" s="18"/>
    </row>
    <row r="7459" spans="4:4" x14ac:dyDescent="0.2">
      <c r="D7459" s="18"/>
    </row>
    <row r="7460" spans="4:4" x14ac:dyDescent="0.2">
      <c r="D7460" s="18"/>
    </row>
    <row r="7461" spans="4:4" x14ac:dyDescent="0.2">
      <c r="D7461" s="18"/>
    </row>
    <row r="7462" spans="4:4" x14ac:dyDescent="0.2">
      <c r="D7462" s="18"/>
    </row>
    <row r="7463" spans="4:4" x14ac:dyDescent="0.2">
      <c r="D7463" s="18"/>
    </row>
    <row r="7464" spans="4:4" x14ac:dyDescent="0.2">
      <c r="D7464" s="18"/>
    </row>
    <row r="7465" spans="4:4" x14ac:dyDescent="0.2">
      <c r="D7465" s="18"/>
    </row>
    <row r="7466" spans="4:4" x14ac:dyDescent="0.2">
      <c r="D7466" s="18"/>
    </row>
    <row r="7467" spans="4:4" x14ac:dyDescent="0.2">
      <c r="D7467" s="18"/>
    </row>
    <row r="7468" spans="4:4" x14ac:dyDescent="0.2">
      <c r="D7468" s="18"/>
    </row>
    <row r="7469" spans="4:4" x14ac:dyDescent="0.2">
      <c r="D7469" s="18"/>
    </row>
    <row r="7470" spans="4:4" x14ac:dyDescent="0.2">
      <c r="D7470" s="18"/>
    </row>
    <row r="7471" spans="4:4" x14ac:dyDescent="0.2">
      <c r="D7471" s="18"/>
    </row>
    <row r="7472" spans="4:4" x14ac:dyDescent="0.2">
      <c r="D7472" s="18"/>
    </row>
    <row r="7473" spans="4:4" x14ac:dyDescent="0.2">
      <c r="D7473" s="18"/>
    </row>
    <row r="7474" spans="4:4" x14ac:dyDescent="0.2">
      <c r="D7474" s="18"/>
    </row>
    <row r="7475" spans="4:4" x14ac:dyDescent="0.2">
      <c r="D7475" s="18"/>
    </row>
    <row r="7476" spans="4:4" x14ac:dyDescent="0.2">
      <c r="D7476" s="18"/>
    </row>
    <row r="7477" spans="4:4" x14ac:dyDescent="0.2">
      <c r="D7477" s="18"/>
    </row>
    <row r="7478" spans="4:4" x14ac:dyDescent="0.2">
      <c r="D7478" s="18"/>
    </row>
    <row r="7479" spans="4:4" x14ac:dyDescent="0.2">
      <c r="D7479" s="18"/>
    </row>
    <row r="7480" spans="4:4" x14ac:dyDescent="0.2">
      <c r="D7480" s="18"/>
    </row>
    <row r="7481" spans="4:4" x14ac:dyDescent="0.2">
      <c r="D7481" s="18"/>
    </row>
    <row r="7482" spans="4:4" x14ac:dyDescent="0.2">
      <c r="D7482" s="18"/>
    </row>
    <row r="7483" spans="4:4" x14ac:dyDescent="0.2">
      <c r="D7483" s="18"/>
    </row>
    <row r="7484" spans="4:4" x14ac:dyDescent="0.2">
      <c r="D7484" s="18"/>
    </row>
    <row r="7485" spans="4:4" x14ac:dyDescent="0.2">
      <c r="D7485" s="18"/>
    </row>
    <row r="7486" spans="4:4" x14ac:dyDescent="0.2">
      <c r="D7486" s="18"/>
    </row>
    <row r="7487" spans="4:4" x14ac:dyDescent="0.2">
      <c r="D7487" s="18"/>
    </row>
    <row r="7488" spans="4:4" x14ac:dyDescent="0.2">
      <c r="D7488" s="18"/>
    </row>
    <row r="7489" spans="4:4" x14ac:dyDescent="0.2">
      <c r="D7489" s="18"/>
    </row>
    <row r="7490" spans="4:4" x14ac:dyDescent="0.2">
      <c r="D7490" s="18"/>
    </row>
    <row r="7491" spans="4:4" x14ac:dyDescent="0.2">
      <c r="D7491" s="18"/>
    </row>
    <row r="7492" spans="4:4" x14ac:dyDescent="0.2">
      <c r="D7492" s="18"/>
    </row>
    <row r="7493" spans="4:4" x14ac:dyDescent="0.2">
      <c r="D7493" s="18"/>
    </row>
    <row r="7494" spans="4:4" x14ac:dyDescent="0.2">
      <c r="D7494" s="18"/>
    </row>
    <row r="7495" spans="4:4" x14ac:dyDescent="0.2">
      <c r="D7495" s="18"/>
    </row>
    <row r="7496" spans="4:4" x14ac:dyDescent="0.2">
      <c r="D7496" s="18"/>
    </row>
    <row r="7497" spans="4:4" x14ac:dyDescent="0.2">
      <c r="D7497" s="18"/>
    </row>
    <row r="7498" spans="4:4" x14ac:dyDescent="0.2">
      <c r="D7498" s="18"/>
    </row>
    <row r="7499" spans="4:4" x14ac:dyDescent="0.2">
      <c r="D7499" s="18"/>
    </row>
    <row r="7500" spans="4:4" x14ac:dyDescent="0.2">
      <c r="D7500" s="18"/>
    </row>
    <row r="7501" spans="4:4" x14ac:dyDescent="0.2">
      <c r="D7501" s="18"/>
    </row>
    <row r="7502" spans="4:4" x14ac:dyDescent="0.2">
      <c r="D7502" s="18"/>
    </row>
    <row r="7503" spans="4:4" x14ac:dyDescent="0.2">
      <c r="D7503" s="18"/>
    </row>
    <row r="7504" spans="4:4" x14ac:dyDescent="0.2">
      <c r="D7504" s="18"/>
    </row>
    <row r="7505" spans="4:4" x14ac:dyDescent="0.2">
      <c r="D7505" s="18"/>
    </row>
    <row r="7506" spans="4:4" x14ac:dyDescent="0.2">
      <c r="D7506" s="18"/>
    </row>
    <row r="7507" spans="4:4" x14ac:dyDescent="0.2">
      <c r="D7507" s="18"/>
    </row>
    <row r="7508" spans="4:4" x14ac:dyDescent="0.2">
      <c r="D7508" s="18"/>
    </row>
    <row r="7509" spans="4:4" x14ac:dyDescent="0.2">
      <c r="D7509" s="18"/>
    </row>
    <row r="7510" spans="4:4" x14ac:dyDescent="0.2">
      <c r="D7510" s="18"/>
    </row>
    <row r="7511" spans="4:4" x14ac:dyDescent="0.2">
      <c r="D7511" s="18"/>
    </row>
    <row r="7512" spans="4:4" x14ac:dyDescent="0.2">
      <c r="D7512" s="18"/>
    </row>
    <row r="7513" spans="4:4" x14ac:dyDescent="0.2">
      <c r="D7513" s="18"/>
    </row>
    <row r="7514" spans="4:4" x14ac:dyDescent="0.2">
      <c r="D7514" s="18"/>
    </row>
    <row r="7515" spans="4:4" x14ac:dyDescent="0.2">
      <c r="D7515" s="18"/>
    </row>
    <row r="7516" spans="4:4" x14ac:dyDescent="0.2">
      <c r="D7516" s="18"/>
    </row>
    <row r="7517" spans="4:4" x14ac:dyDescent="0.2">
      <c r="D7517" s="18"/>
    </row>
    <row r="7518" spans="4:4" x14ac:dyDescent="0.2">
      <c r="D7518" s="18"/>
    </row>
    <row r="7519" spans="4:4" x14ac:dyDescent="0.2">
      <c r="D7519" s="18"/>
    </row>
    <row r="7520" spans="4:4" x14ac:dyDescent="0.2">
      <c r="D7520" s="18"/>
    </row>
    <row r="7521" spans="4:4" x14ac:dyDescent="0.2">
      <c r="D7521" s="18"/>
    </row>
    <row r="7522" spans="4:4" x14ac:dyDescent="0.2">
      <c r="D7522" s="18"/>
    </row>
    <row r="7523" spans="4:4" x14ac:dyDescent="0.2">
      <c r="D7523" s="18"/>
    </row>
    <row r="7524" spans="4:4" x14ac:dyDescent="0.2">
      <c r="D7524" s="18"/>
    </row>
    <row r="7525" spans="4:4" x14ac:dyDescent="0.2">
      <c r="D7525" s="18"/>
    </row>
    <row r="7526" spans="4:4" x14ac:dyDescent="0.2">
      <c r="D7526" s="18"/>
    </row>
    <row r="7527" spans="4:4" x14ac:dyDescent="0.2">
      <c r="D7527" s="18"/>
    </row>
    <row r="7528" spans="4:4" x14ac:dyDescent="0.2">
      <c r="D7528" s="18"/>
    </row>
    <row r="7529" spans="4:4" x14ac:dyDescent="0.2">
      <c r="D7529" s="18"/>
    </row>
    <row r="7530" spans="4:4" x14ac:dyDescent="0.2">
      <c r="D7530" s="18"/>
    </row>
    <row r="7531" spans="4:4" x14ac:dyDescent="0.2">
      <c r="D7531" s="18"/>
    </row>
    <row r="7532" spans="4:4" x14ac:dyDescent="0.2">
      <c r="D7532" s="18"/>
    </row>
    <row r="7533" spans="4:4" x14ac:dyDescent="0.2">
      <c r="D7533" s="18"/>
    </row>
    <row r="7534" spans="4:4" x14ac:dyDescent="0.2">
      <c r="D7534" s="18"/>
    </row>
    <row r="7535" spans="4:4" x14ac:dyDescent="0.2">
      <c r="D7535" s="18"/>
    </row>
    <row r="7536" spans="4:4" x14ac:dyDescent="0.2">
      <c r="D7536" s="18"/>
    </row>
    <row r="7537" spans="4:4" x14ac:dyDescent="0.2">
      <c r="D7537" s="18"/>
    </row>
    <row r="7538" spans="4:4" x14ac:dyDescent="0.2">
      <c r="D7538" s="18"/>
    </row>
    <row r="7539" spans="4:4" x14ac:dyDescent="0.2">
      <c r="D7539" s="18"/>
    </row>
    <row r="7540" spans="4:4" x14ac:dyDescent="0.2">
      <c r="D7540" s="18"/>
    </row>
    <row r="7541" spans="4:4" x14ac:dyDescent="0.2">
      <c r="D7541" s="18"/>
    </row>
    <row r="7542" spans="4:4" x14ac:dyDescent="0.2">
      <c r="D7542" s="18"/>
    </row>
    <row r="7543" spans="4:4" x14ac:dyDescent="0.2">
      <c r="D7543" s="18"/>
    </row>
    <row r="7544" spans="4:4" x14ac:dyDescent="0.2">
      <c r="D7544" s="18"/>
    </row>
    <row r="7545" spans="4:4" x14ac:dyDescent="0.2">
      <c r="D7545" s="18"/>
    </row>
    <row r="7546" spans="4:4" x14ac:dyDescent="0.2">
      <c r="D7546" s="18"/>
    </row>
    <row r="7547" spans="4:4" x14ac:dyDescent="0.2">
      <c r="D7547" s="18"/>
    </row>
    <row r="7548" spans="4:4" x14ac:dyDescent="0.2">
      <c r="D7548" s="18"/>
    </row>
    <row r="7549" spans="4:4" x14ac:dyDescent="0.2">
      <c r="D7549" s="18"/>
    </row>
    <row r="7550" spans="4:4" x14ac:dyDescent="0.2">
      <c r="D7550" s="18"/>
    </row>
    <row r="7551" spans="4:4" x14ac:dyDescent="0.2">
      <c r="D7551" s="18"/>
    </row>
    <row r="7552" spans="4:4" x14ac:dyDescent="0.2">
      <c r="D7552" s="18"/>
    </row>
    <row r="7553" spans="4:4" x14ac:dyDescent="0.2">
      <c r="D7553" s="18"/>
    </row>
    <row r="7554" spans="4:4" x14ac:dyDescent="0.2">
      <c r="D7554" s="18"/>
    </row>
    <row r="7555" spans="4:4" x14ac:dyDescent="0.2">
      <c r="D7555" s="18"/>
    </row>
    <row r="7556" spans="4:4" x14ac:dyDescent="0.2">
      <c r="D7556" s="18"/>
    </row>
    <row r="7557" spans="4:4" x14ac:dyDescent="0.2">
      <c r="D7557" s="18"/>
    </row>
    <row r="7558" spans="4:4" x14ac:dyDescent="0.2">
      <c r="D7558" s="18"/>
    </row>
    <row r="7559" spans="4:4" x14ac:dyDescent="0.2">
      <c r="D7559" s="18"/>
    </row>
    <row r="7560" spans="4:4" x14ac:dyDescent="0.2">
      <c r="D7560" s="18"/>
    </row>
    <row r="7561" spans="4:4" x14ac:dyDescent="0.2">
      <c r="D7561" s="18"/>
    </row>
    <row r="7562" spans="4:4" x14ac:dyDescent="0.2">
      <c r="D7562" s="18"/>
    </row>
    <row r="7563" spans="4:4" x14ac:dyDescent="0.2">
      <c r="D7563" s="18"/>
    </row>
    <row r="7564" spans="4:4" x14ac:dyDescent="0.2">
      <c r="D7564" s="18"/>
    </row>
    <row r="7565" spans="4:4" x14ac:dyDescent="0.2">
      <c r="D7565" s="18"/>
    </row>
    <row r="7566" spans="4:4" x14ac:dyDescent="0.2">
      <c r="D7566" s="18"/>
    </row>
    <row r="7567" spans="4:4" x14ac:dyDescent="0.2">
      <c r="D7567" s="18"/>
    </row>
    <row r="7568" spans="4:4" x14ac:dyDescent="0.2">
      <c r="D7568" s="18"/>
    </row>
    <row r="7569" spans="4:4" x14ac:dyDescent="0.2">
      <c r="D7569" s="18"/>
    </row>
    <row r="7570" spans="4:4" x14ac:dyDescent="0.2">
      <c r="D7570" s="18"/>
    </row>
    <row r="7571" spans="4:4" x14ac:dyDescent="0.2">
      <c r="D7571" s="18"/>
    </row>
    <row r="7572" spans="4:4" x14ac:dyDescent="0.2">
      <c r="D7572" s="18"/>
    </row>
    <row r="7573" spans="4:4" x14ac:dyDescent="0.2">
      <c r="D7573" s="18"/>
    </row>
    <row r="7574" spans="4:4" x14ac:dyDescent="0.2">
      <c r="D7574" s="18"/>
    </row>
    <row r="7575" spans="4:4" x14ac:dyDescent="0.2">
      <c r="D7575" s="18"/>
    </row>
    <row r="7576" spans="4:4" x14ac:dyDescent="0.2">
      <c r="D7576" s="18"/>
    </row>
    <row r="7577" spans="4:4" x14ac:dyDescent="0.2">
      <c r="D7577" s="18"/>
    </row>
    <row r="7578" spans="4:4" x14ac:dyDescent="0.2">
      <c r="D7578" s="18"/>
    </row>
    <row r="7579" spans="4:4" x14ac:dyDescent="0.2">
      <c r="D7579" s="18"/>
    </row>
    <row r="7580" spans="4:4" x14ac:dyDescent="0.2">
      <c r="D7580" s="18"/>
    </row>
    <row r="7581" spans="4:4" x14ac:dyDescent="0.2">
      <c r="D7581" s="18"/>
    </row>
    <row r="7582" spans="4:4" x14ac:dyDescent="0.2">
      <c r="D7582" s="18"/>
    </row>
    <row r="7583" spans="4:4" x14ac:dyDescent="0.2">
      <c r="D7583" s="18"/>
    </row>
    <row r="7584" spans="4:4" x14ac:dyDescent="0.2">
      <c r="D7584" s="18"/>
    </row>
    <row r="7585" spans="4:4" x14ac:dyDescent="0.2">
      <c r="D7585" s="18"/>
    </row>
    <row r="7586" spans="4:4" x14ac:dyDescent="0.2">
      <c r="D7586" s="18"/>
    </row>
    <row r="7587" spans="4:4" x14ac:dyDescent="0.2">
      <c r="D7587" s="18"/>
    </row>
    <row r="7588" spans="4:4" x14ac:dyDescent="0.2">
      <c r="D7588" s="18"/>
    </row>
    <row r="7589" spans="4:4" x14ac:dyDescent="0.2">
      <c r="D7589" s="18"/>
    </row>
    <row r="7590" spans="4:4" x14ac:dyDescent="0.2">
      <c r="D7590" s="18"/>
    </row>
    <row r="7591" spans="4:4" x14ac:dyDescent="0.2">
      <c r="D7591" s="18"/>
    </row>
    <row r="7592" spans="4:4" x14ac:dyDescent="0.2">
      <c r="D7592" s="18"/>
    </row>
    <row r="7593" spans="4:4" x14ac:dyDescent="0.2">
      <c r="D7593" s="18"/>
    </row>
    <row r="7594" spans="4:4" x14ac:dyDescent="0.2">
      <c r="D7594" s="18"/>
    </row>
    <row r="7595" spans="4:4" x14ac:dyDescent="0.2">
      <c r="D7595" s="18"/>
    </row>
    <row r="7596" spans="4:4" x14ac:dyDescent="0.2">
      <c r="D7596" s="18"/>
    </row>
    <row r="7597" spans="4:4" x14ac:dyDescent="0.2">
      <c r="D7597" s="18"/>
    </row>
    <row r="7598" spans="4:4" x14ac:dyDescent="0.2">
      <c r="D7598" s="18"/>
    </row>
    <row r="7599" spans="4:4" x14ac:dyDescent="0.2">
      <c r="D7599" s="18"/>
    </row>
    <row r="7600" spans="4:4" x14ac:dyDescent="0.2">
      <c r="D7600" s="18"/>
    </row>
    <row r="7601" spans="4:4" x14ac:dyDescent="0.2">
      <c r="D7601" s="18"/>
    </row>
    <row r="7602" spans="4:4" x14ac:dyDescent="0.2">
      <c r="D7602" s="18"/>
    </row>
    <row r="7603" spans="4:4" x14ac:dyDescent="0.2">
      <c r="D7603" s="18"/>
    </row>
    <row r="7604" spans="4:4" x14ac:dyDescent="0.2">
      <c r="D7604" s="18"/>
    </row>
    <row r="7605" spans="4:4" x14ac:dyDescent="0.2">
      <c r="D7605" s="18"/>
    </row>
    <row r="7606" spans="4:4" x14ac:dyDescent="0.2">
      <c r="D7606" s="18"/>
    </row>
    <row r="7607" spans="4:4" x14ac:dyDescent="0.2">
      <c r="D7607" s="18"/>
    </row>
    <row r="7608" spans="4:4" x14ac:dyDescent="0.2">
      <c r="D7608" s="18"/>
    </row>
    <row r="7609" spans="4:4" x14ac:dyDescent="0.2">
      <c r="D7609" s="18"/>
    </row>
    <row r="7610" spans="4:4" x14ac:dyDescent="0.2">
      <c r="D7610" s="18"/>
    </row>
    <row r="7611" spans="4:4" x14ac:dyDescent="0.2">
      <c r="D7611" s="18"/>
    </row>
    <row r="7612" spans="4:4" x14ac:dyDescent="0.2">
      <c r="D7612" s="18"/>
    </row>
    <row r="7613" spans="4:4" x14ac:dyDescent="0.2">
      <c r="D7613" s="18"/>
    </row>
    <row r="7614" spans="4:4" x14ac:dyDescent="0.2">
      <c r="D7614" s="18"/>
    </row>
    <row r="7615" spans="4:4" x14ac:dyDescent="0.2">
      <c r="D7615" s="18"/>
    </row>
    <row r="7616" spans="4:4" x14ac:dyDescent="0.2">
      <c r="D7616" s="18"/>
    </row>
    <row r="7617" spans="4:4" x14ac:dyDescent="0.2">
      <c r="D7617" s="18"/>
    </row>
    <row r="7618" spans="4:4" x14ac:dyDescent="0.2">
      <c r="D7618" s="18"/>
    </row>
    <row r="7619" spans="4:4" x14ac:dyDescent="0.2">
      <c r="D7619" s="18"/>
    </row>
    <row r="7620" spans="4:4" x14ac:dyDescent="0.2">
      <c r="D7620" s="18"/>
    </row>
    <row r="7621" spans="4:4" x14ac:dyDescent="0.2">
      <c r="D7621" s="18"/>
    </row>
    <row r="7622" spans="4:4" x14ac:dyDescent="0.2">
      <c r="D7622" s="18"/>
    </row>
    <row r="7623" spans="4:4" x14ac:dyDescent="0.2">
      <c r="D7623" s="18"/>
    </row>
    <row r="7624" spans="4:4" x14ac:dyDescent="0.2">
      <c r="D7624" s="18"/>
    </row>
    <row r="7625" spans="4:4" x14ac:dyDescent="0.2">
      <c r="D7625" s="18"/>
    </row>
    <row r="7626" spans="4:4" x14ac:dyDescent="0.2">
      <c r="D7626" s="18"/>
    </row>
    <row r="7627" spans="4:4" x14ac:dyDescent="0.2">
      <c r="D7627" s="18"/>
    </row>
    <row r="7628" spans="4:4" x14ac:dyDescent="0.2">
      <c r="D7628" s="18"/>
    </row>
    <row r="7629" spans="4:4" x14ac:dyDescent="0.2">
      <c r="D7629" s="18"/>
    </row>
    <row r="7630" spans="4:4" x14ac:dyDescent="0.2">
      <c r="D7630" s="18"/>
    </row>
    <row r="7631" spans="4:4" x14ac:dyDescent="0.2">
      <c r="D7631" s="18"/>
    </row>
    <row r="7632" spans="4:4" x14ac:dyDescent="0.2">
      <c r="D7632" s="18"/>
    </row>
    <row r="7633" spans="4:4" x14ac:dyDescent="0.2">
      <c r="D7633" s="18"/>
    </row>
    <row r="7634" spans="4:4" x14ac:dyDescent="0.2">
      <c r="D7634" s="18"/>
    </row>
    <row r="7635" spans="4:4" x14ac:dyDescent="0.2">
      <c r="D7635" s="18"/>
    </row>
    <row r="7636" spans="4:4" x14ac:dyDescent="0.2">
      <c r="D7636" s="18"/>
    </row>
    <row r="7637" spans="4:4" x14ac:dyDescent="0.2">
      <c r="D7637" s="18"/>
    </row>
    <row r="7638" spans="4:4" x14ac:dyDescent="0.2">
      <c r="D7638" s="18"/>
    </row>
    <row r="7639" spans="4:4" x14ac:dyDescent="0.2">
      <c r="D7639" s="18"/>
    </row>
    <row r="7640" spans="4:4" x14ac:dyDescent="0.2">
      <c r="D7640" s="18"/>
    </row>
    <row r="7641" spans="4:4" x14ac:dyDescent="0.2">
      <c r="D7641" s="18"/>
    </row>
    <row r="7642" spans="4:4" x14ac:dyDescent="0.2">
      <c r="D7642" s="18"/>
    </row>
    <row r="7643" spans="4:4" x14ac:dyDescent="0.2">
      <c r="D7643" s="18"/>
    </row>
    <row r="7644" spans="4:4" x14ac:dyDescent="0.2">
      <c r="D7644" s="18"/>
    </row>
    <row r="7645" spans="4:4" x14ac:dyDescent="0.2">
      <c r="D7645" s="18"/>
    </row>
    <row r="7646" spans="4:4" x14ac:dyDescent="0.2">
      <c r="D7646" s="18"/>
    </row>
    <row r="7647" spans="4:4" x14ac:dyDescent="0.2">
      <c r="D7647" s="18"/>
    </row>
    <row r="7648" spans="4:4" x14ac:dyDescent="0.2">
      <c r="D7648" s="18"/>
    </row>
    <row r="7649" spans="4:4" x14ac:dyDescent="0.2">
      <c r="D7649" s="18"/>
    </row>
    <row r="7650" spans="4:4" x14ac:dyDescent="0.2">
      <c r="D7650" s="18"/>
    </row>
    <row r="7651" spans="4:4" x14ac:dyDescent="0.2">
      <c r="D7651" s="18"/>
    </row>
    <row r="7652" spans="4:4" x14ac:dyDescent="0.2">
      <c r="D7652" s="18"/>
    </row>
    <row r="7653" spans="4:4" x14ac:dyDescent="0.2">
      <c r="D7653" s="18"/>
    </row>
    <row r="7654" spans="4:4" x14ac:dyDescent="0.2">
      <c r="D7654" s="18"/>
    </row>
    <row r="7655" spans="4:4" x14ac:dyDescent="0.2">
      <c r="D7655" s="18"/>
    </row>
    <row r="7656" spans="4:4" x14ac:dyDescent="0.2">
      <c r="D7656" s="18"/>
    </row>
    <row r="7657" spans="4:4" x14ac:dyDescent="0.2">
      <c r="D7657" s="18"/>
    </row>
    <row r="7658" spans="4:4" x14ac:dyDescent="0.2">
      <c r="D7658" s="18"/>
    </row>
    <row r="7659" spans="4:4" x14ac:dyDescent="0.2">
      <c r="D7659" s="18"/>
    </row>
    <row r="7660" spans="4:4" x14ac:dyDescent="0.2">
      <c r="D7660" s="18"/>
    </row>
    <row r="7661" spans="4:4" x14ac:dyDescent="0.2">
      <c r="D7661" s="18"/>
    </row>
    <row r="7662" spans="4:4" x14ac:dyDescent="0.2">
      <c r="D7662" s="18"/>
    </row>
    <row r="7663" spans="4:4" x14ac:dyDescent="0.2">
      <c r="D7663" s="18"/>
    </row>
    <row r="7664" spans="4:4" x14ac:dyDescent="0.2">
      <c r="D7664" s="18"/>
    </row>
    <row r="7665" spans="4:4" x14ac:dyDescent="0.2">
      <c r="D7665" s="18"/>
    </row>
    <row r="7666" spans="4:4" x14ac:dyDescent="0.2">
      <c r="D7666" s="18"/>
    </row>
    <row r="7667" spans="4:4" x14ac:dyDescent="0.2">
      <c r="D7667" s="18"/>
    </row>
    <row r="7668" spans="4:4" x14ac:dyDescent="0.2">
      <c r="D7668" s="18"/>
    </row>
    <row r="7669" spans="4:4" x14ac:dyDescent="0.2">
      <c r="D7669" s="18"/>
    </row>
    <row r="7670" spans="4:4" x14ac:dyDescent="0.2">
      <c r="D7670" s="18"/>
    </row>
    <row r="7671" spans="4:4" x14ac:dyDescent="0.2">
      <c r="D7671" s="18"/>
    </row>
    <row r="7672" spans="4:4" x14ac:dyDescent="0.2">
      <c r="D7672" s="18"/>
    </row>
    <row r="7673" spans="4:4" x14ac:dyDescent="0.2">
      <c r="D7673" s="18"/>
    </row>
    <row r="7674" spans="4:4" x14ac:dyDescent="0.2">
      <c r="D7674" s="18"/>
    </row>
    <row r="7675" spans="4:4" x14ac:dyDescent="0.2">
      <c r="D7675" s="18"/>
    </row>
    <row r="7676" spans="4:4" x14ac:dyDescent="0.2">
      <c r="D7676" s="18"/>
    </row>
    <row r="7677" spans="4:4" x14ac:dyDescent="0.2">
      <c r="D7677" s="18"/>
    </row>
    <row r="7678" spans="4:4" x14ac:dyDescent="0.2">
      <c r="D7678" s="18"/>
    </row>
    <row r="7679" spans="4:4" x14ac:dyDescent="0.2">
      <c r="D7679" s="18"/>
    </row>
    <row r="7680" spans="4:4" x14ac:dyDescent="0.2">
      <c r="D7680" s="18"/>
    </row>
    <row r="7681" spans="4:4" x14ac:dyDescent="0.2">
      <c r="D7681" s="18"/>
    </row>
    <row r="7682" spans="4:4" x14ac:dyDescent="0.2">
      <c r="D7682" s="18"/>
    </row>
    <row r="7683" spans="4:4" x14ac:dyDescent="0.2">
      <c r="D7683" s="18"/>
    </row>
    <row r="7684" spans="4:4" x14ac:dyDescent="0.2">
      <c r="D7684" s="18"/>
    </row>
    <row r="7685" spans="4:4" x14ac:dyDescent="0.2">
      <c r="D7685" s="18"/>
    </row>
    <row r="7686" spans="4:4" x14ac:dyDescent="0.2">
      <c r="D7686" s="18"/>
    </row>
    <row r="7687" spans="4:4" x14ac:dyDescent="0.2">
      <c r="D7687" s="18"/>
    </row>
    <row r="7688" spans="4:4" x14ac:dyDescent="0.2">
      <c r="D7688" s="18"/>
    </row>
    <row r="7689" spans="4:4" x14ac:dyDescent="0.2">
      <c r="D7689" s="18"/>
    </row>
    <row r="7690" spans="4:4" x14ac:dyDescent="0.2">
      <c r="D7690" s="18"/>
    </row>
    <row r="7691" spans="4:4" x14ac:dyDescent="0.2">
      <c r="D7691" s="18"/>
    </row>
    <row r="7692" spans="4:4" x14ac:dyDescent="0.2">
      <c r="D7692" s="18"/>
    </row>
    <row r="7693" spans="4:4" x14ac:dyDescent="0.2">
      <c r="D7693" s="18"/>
    </row>
    <row r="7694" spans="4:4" x14ac:dyDescent="0.2">
      <c r="D7694" s="18"/>
    </row>
    <row r="7695" spans="4:4" x14ac:dyDescent="0.2">
      <c r="D7695" s="18"/>
    </row>
    <row r="7696" spans="4:4" x14ac:dyDescent="0.2">
      <c r="D7696" s="18"/>
    </row>
    <row r="7697" spans="4:4" x14ac:dyDescent="0.2">
      <c r="D7697" s="18"/>
    </row>
    <row r="7698" spans="4:4" x14ac:dyDescent="0.2">
      <c r="D7698" s="18"/>
    </row>
    <row r="7699" spans="4:4" x14ac:dyDescent="0.2">
      <c r="D7699" s="18"/>
    </row>
    <row r="7700" spans="4:4" x14ac:dyDescent="0.2">
      <c r="D7700" s="18"/>
    </row>
    <row r="7701" spans="4:4" x14ac:dyDescent="0.2">
      <c r="D7701" s="18"/>
    </row>
    <row r="7702" spans="4:4" x14ac:dyDescent="0.2">
      <c r="D7702" s="18"/>
    </row>
    <row r="7703" spans="4:4" x14ac:dyDescent="0.2">
      <c r="D7703" s="18"/>
    </row>
    <row r="7704" spans="4:4" x14ac:dyDescent="0.2">
      <c r="D7704" s="18"/>
    </row>
    <row r="7705" spans="4:4" x14ac:dyDescent="0.2">
      <c r="D7705" s="18"/>
    </row>
    <row r="7706" spans="4:4" x14ac:dyDescent="0.2">
      <c r="D7706" s="18"/>
    </row>
    <row r="7707" spans="4:4" x14ac:dyDescent="0.2">
      <c r="D7707" s="18"/>
    </row>
    <row r="7708" spans="4:4" x14ac:dyDescent="0.2">
      <c r="D7708" s="18"/>
    </row>
    <row r="7709" spans="4:4" x14ac:dyDescent="0.2">
      <c r="D7709" s="18"/>
    </row>
    <row r="7710" spans="4:4" x14ac:dyDescent="0.2">
      <c r="D7710" s="18"/>
    </row>
    <row r="7711" spans="4:4" x14ac:dyDescent="0.2">
      <c r="D7711" s="18"/>
    </row>
    <row r="7712" spans="4:4" x14ac:dyDescent="0.2">
      <c r="D7712" s="18"/>
    </row>
    <row r="7713" spans="4:4" x14ac:dyDescent="0.2">
      <c r="D7713" s="18"/>
    </row>
    <row r="7714" spans="4:4" x14ac:dyDescent="0.2">
      <c r="D7714" s="18"/>
    </row>
    <row r="7715" spans="4:4" x14ac:dyDescent="0.2">
      <c r="D7715" s="18"/>
    </row>
    <row r="7716" spans="4:4" x14ac:dyDescent="0.2">
      <c r="D7716" s="18"/>
    </row>
    <row r="7717" spans="4:4" x14ac:dyDescent="0.2">
      <c r="D7717" s="18"/>
    </row>
    <row r="7718" spans="4:4" x14ac:dyDescent="0.2">
      <c r="D7718" s="18"/>
    </row>
    <row r="7719" spans="4:4" x14ac:dyDescent="0.2">
      <c r="D7719" s="18"/>
    </row>
    <row r="7720" spans="4:4" x14ac:dyDescent="0.2">
      <c r="D7720" s="18"/>
    </row>
    <row r="7721" spans="4:4" x14ac:dyDescent="0.2">
      <c r="D7721" s="18"/>
    </row>
    <row r="7722" spans="4:4" x14ac:dyDescent="0.2">
      <c r="D7722" s="18"/>
    </row>
    <row r="7723" spans="4:4" x14ac:dyDescent="0.2">
      <c r="D7723" s="18"/>
    </row>
    <row r="7724" spans="4:4" x14ac:dyDescent="0.2">
      <c r="D7724" s="18"/>
    </row>
    <row r="7725" spans="4:4" x14ac:dyDescent="0.2">
      <c r="D7725" s="18"/>
    </row>
    <row r="7726" spans="4:4" x14ac:dyDescent="0.2">
      <c r="D7726" s="18"/>
    </row>
    <row r="7727" spans="4:4" x14ac:dyDescent="0.2">
      <c r="D7727" s="18"/>
    </row>
    <row r="7728" spans="4:4" x14ac:dyDescent="0.2">
      <c r="D7728" s="18"/>
    </row>
    <row r="7729" spans="4:4" x14ac:dyDescent="0.2">
      <c r="D7729" s="18"/>
    </row>
    <row r="7730" spans="4:4" x14ac:dyDescent="0.2">
      <c r="D7730" s="18"/>
    </row>
    <row r="7731" spans="4:4" x14ac:dyDescent="0.2">
      <c r="D7731" s="18"/>
    </row>
    <row r="7732" spans="4:4" x14ac:dyDescent="0.2">
      <c r="D7732" s="18"/>
    </row>
    <row r="7733" spans="4:4" x14ac:dyDescent="0.2">
      <c r="D7733" s="18"/>
    </row>
    <row r="7734" spans="4:4" x14ac:dyDescent="0.2">
      <c r="D7734" s="18"/>
    </row>
    <row r="7735" spans="4:4" x14ac:dyDescent="0.2">
      <c r="D7735" s="18"/>
    </row>
    <row r="7736" spans="4:4" x14ac:dyDescent="0.2">
      <c r="D7736" s="18"/>
    </row>
    <row r="7737" spans="4:4" x14ac:dyDescent="0.2">
      <c r="D7737" s="18"/>
    </row>
    <row r="7738" spans="4:4" x14ac:dyDescent="0.2">
      <c r="D7738" s="18"/>
    </row>
    <row r="7739" spans="4:4" x14ac:dyDescent="0.2">
      <c r="D7739" s="18"/>
    </row>
    <row r="7740" spans="4:4" x14ac:dyDescent="0.2">
      <c r="D7740" s="18"/>
    </row>
    <row r="7741" spans="4:4" x14ac:dyDescent="0.2">
      <c r="D7741" s="18"/>
    </row>
    <row r="7742" spans="4:4" x14ac:dyDescent="0.2">
      <c r="D7742" s="18"/>
    </row>
    <row r="7743" spans="4:4" x14ac:dyDescent="0.2">
      <c r="D7743" s="18"/>
    </row>
    <row r="7744" spans="4:4" x14ac:dyDescent="0.2">
      <c r="D7744" s="18"/>
    </row>
    <row r="7745" spans="4:4" x14ac:dyDescent="0.2">
      <c r="D7745" s="18"/>
    </row>
    <row r="7746" spans="4:4" x14ac:dyDescent="0.2">
      <c r="D7746" s="18"/>
    </row>
    <row r="7747" spans="4:4" x14ac:dyDescent="0.2">
      <c r="D7747" s="18"/>
    </row>
    <row r="7748" spans="4:4" x14ac:dyDescent="0.2">
      <c r="D7748" s="18"/>
    </row>
    <row r="7749" spans="4:4" x14ac:dyDescent="0.2">
      <c r="D7749" s="18"/>
    </row>
    <row r="7750" spans="4:4" x14ac:dyDescent="0.2">
      <c r="D7750" s="18"/>
    </row>
    <row r="7751" spans="4:4" x14ac:dyDescent="0.2">
      <c r="D7751" s="18"/>
    </row>
    <row r="7752" spans="4:4" x14ac:dyDescent="0.2">
      <c r="D7752" s="18"/>
    </row>
    <row r="7753" spans="4:4" x14ac:dyDescent="0.2">
      <c r="D7753" s="18"/>
    </row>
    <row r="7754" spans="4:4" x14ac:dyDescent="0.2">
      <c r="D7754" s="18"/>
    </row>
    <row r="7755" spans="4:4" x14ac:dyDescent="0.2">
      <c r="D7755" s="18"/>
    </row>
    <row r="7756" spans="4:4" x14ac:dyDescent="0.2">
      <c r="D7756" s="18"/>
    </row>
    <row r="7757" spans="4:4" x14ac:dyDescent="0.2">
      <c r="D7757" s="18"/>
    </row>
    <row r="7758" spans="4:4" x14ac:dyDescent="0.2">
      <c r="D7758" s="18"/>
    </row>
    <row r="7759" spans="4:4" x14ac:dyDescent="0.2">
      <c r="D7759" s="18"/>
    </row>
    <row r="7760" spans="4:4" x14ac:dyDescent="0.2">
      <c r="D7760" s="18"/>
    </row>
    <row r="7761" spans="4:4" x14ac:dyDescent="0.2">
      <c r="D7761" s="18"/>
    </row>
    <row r="7762" spans="4:4" x14ac:dyDescent="0.2">
      <c r="D7762" s="18"/>
    </row>
    <row r="7763" spans="4:4" x14ac:dyDescent="0.2">
      <c r="D7763" s="18"/>
    </row>
    <row r="7764" spans="4:4" x14ac:dyDescent="0.2">
      <c r="D7764" s="18"/>
    </row>
    <row r="7765" spans="4:4" x14ac:dyDescent="0.2">
      <c r="D7765" s="18"/>
    </row>
    <row r="7766" spans="4:4" x14ac:dyDescent="0.2">
      <c r="D7766" s="18"/>
    </row>
    <row r="7767" spans="4:4" x14ac:dyDescent="0.2">
      <c r="D7767" s="18"/>
    </row>
    <row r="7768" spans="4:4" x14ac:dyDescent="0.2">
      <c r="D7768" s="18"/>
    </row>
    <row r="7769" spans="4:4" x14ac:dyDescent="0.2">
      <c r="D7769" s="18"/>
    </row>
    <row r="7770" spans="4:4" x14ac:dyDescent="0.2">
      <c r="D7770" s="18"/>
    </row>
    <row r="7771" spans="4:4" x14ac:dyDescent="0.2">
      <c r="D7771" s="18"/>
    </row>
    <row r="7772" spans="4:4" x14ac:dyDescent="0.2">
      <c r="D7772" s="18"/>
    </row>
    <row r="7773" spans="4:4" x14ac:dyDescent="0.2">
      <c r="D7773" s="18"/>
    </row>
    <row r="7774" spans="4:4" x14ac:dyDescent="0.2">
      <c r="D7774" s="18"/>
    </row>
    <row r="7775" spans="4:4" x14ac:dyDescent="0.2">
      <c r="D7775" s="18"/>
    </row>
    <row r="7776" spans="4:4" x14ac:dyDescent="0.2">
      <c r="D7776" s="18"/>
    </row>
    <row r="7777" spans="4:4" x14ac:dyDescent="0.2">
      <c r="D7777" s="18"/>
    </row>
    <row r="7778" spans="4:4" x14ac:dyDescent="0.2">
      <c r="D7778" s="18"/>
    </row>
    <row r="7779" spans="4:4" x14ac:dyDescent="0.2">
      <c r="D7779" s="18"/>
    </row>
    <row r="7780" spans="4:4" x14ac:dyDescent="0.2">
      <c r="D7780" s="18"/>
    </row>
    <row r="7781" spans="4:4" x14ac:dyDescent="0.2">
      <c r="D7781" s="18"/>
    </row>
    <row r="7782" spans="4:4" x14ac:dyDescent="0.2">
      <c r="D7782" s="18"/>
    </row>
    <row r="7783" spans="4:4" x14ac:dyDescent="0.2">
      <c r="D7783" s="18"/>
    </row>
    <row r="7784" spans="4:4" x14ac:dyDescent="0.2">
      <c r="D7784" s="18"/>
    </row>
    <row r="7785" spans="4:4" x14ac:dyDescent="0.2">
      <c r="D7785" s="18"/>
    </row>
    <row r="7786" spans="4:4" x14ac:dyDescent="0.2">
      <c r="D7786" s="18"/>
    </row>
    <row r="7787" spans="4:4" x14ac:dyDescent="0.2">
      <c r="D7787" s="18"/>
    </row>
    <row r="7788" spans="4:4" x14ac:dyDescent="0.2">
      <c r="D7788" s="18"/>
    </row>
    <row r="7789" spans="4:4" x14ac:dyDescent="0.2">
      <c r="D7789" s="18"/>
    </row>
    <row r="7790" spans="4:4" x14ac:dyDescent="0.2">
      <c r="D7790" s="18"/>
    </row>
    <row r="7791" spans="4:4" x14ac:dyDescent="0.2">
      <c r="D7791" s="18"/>
    </row>
    <row r="7792" spans="4:4" x14ac:dyDescent="0.2">
      <c r="D7792" s="18"/>
    </row>
    <row r="7793" spans="4:4" x14ac:dyDescent="0.2">
      <c r="D7793" s="18"/>
    </row>
    <row r="7794" spans="4:4" x14ac:dyDescent="0.2">
      <c r="D7794" s="18"/>
    </row>
    <row r="7795" spans="4:4" x14ac:dyDescent="0.2">
      <c r="D7795" s="18"/>
    </row>
    <row r="7796" spans="4:4" x14ac:dyDescent="0.2">
      <c r="D7796" s="18"/>
    </row>
    <row r="7797" spans="4:4" x14ac:dyDescent="0.2">
      <c r="D7797" s="18"/>
    </row>
    <row r="7798" spans="4:4" x14ac:dyDescent="0.2">
      <c r="D7798" s="18"/>
    </row>
    <row r="7799" spans="4:4" x14ac:dyDescent="0.2">
      <c r="D7799" s="18"/>
    </row>
    <row r="7800" spans="4:4" x14ac:dyDescent="0.2">
      <c r="D7800" s="18"/>
    </row>
    <row r="7801" spans="4:4" x14ac:dyDescent="0.2">
      <c r="D7801" s="18"/>
    </row>
    <row r="7802" spans="4:4" x14ac:dyDescent="0.2">
      <c r="D7802" s="18"/>
    </row>
    <row r="7803" spans="4:4" x14ac:dyDescent="0.2">
      <c r="D7803" s="18"/>
    </row>
    <row r="7804" spans="4:4" x14ac:dyDescent="0.2">
      <c r="D7804" s="18"/>
    </row>
    <row r="7805" spans="4:4" x14ac:dyDescent="0.2">
      <c r="D7805" s="18"/>
    </row>
    <row r="7806" spans="4:4" x14ac:dyDescent="0.2">
      <c r="D7806" s="18"/>
    </row>
    <row r="7807" spans="4:4" x14ac:dyDescent="0.2">
      <c r="D7807" s="18"/>
    </row>
    <row r="7808" spans="4:4" x14ac:dyDescent="0.2">
      <c r="D7808" s="18"/>
    </row>
    <row r="7809" spans="4:4" x14ac:dyDescent="0.2">
      <c r="D7809" s="18"/>
    </row>
    <row r="7810" spans="4:4" x14ac:dyDescent="0.2">
      <c r="D7810" s="18"/>
    </row>
    <row r="7811" spans="4:4" x14ac:dyDescent="0.2">
      <c r="D7811" s="18"/>
    </row>
    <row r="7812" spans="4:4" x14ac:dyDescent="0.2">
      <c r="D7812" s="18"/>
    </row>
    <row r="7813" spans="4:4" x14ac:dyDescent="0.2">
      <c r="D7813" s="18"/>
    </row>
    <row r="7814" spans="4:4" x14ac:dyDescent="0.2">
      <c r="D7814" s="18"/>
    </row>
    <row r="7815" spans="4:4" x14ac:dyDescent="0.2">
      <c r="D7815" s="18"/>
    </row>
    <row r="7816" spans="4:4" x14ac:dyDescent="0.2">
      <c r="D7816" s="18"/>
    </row>
    <row r="7817" spans="4:4" x14ac:dyDescent="0.2">
      <c r="D7817" s="18"/>
    </row>
    <row r="7818" spans="4:4" x14ac:dyDescent="0.2">
      <c r="D7818" s="18"/>
    </row>
    <row r="7819" spans="4:4" x14ac:dyDescent="0.2">
      <c r="D7819" s="18"/>
    </row>
    <row r="7820" spans="4:4" x14ac:dyDescent="0.2">
      <c r="D7820" s="18"/>
    </row>
    <row r="7821" spans="4:4" x14ac:dyDescent="0.2">
      <c r="D7821" s="18"/>
    </row>
    <row r="7822" spans="4:4" x14ac:dyDescent="0.2">
      <c r="D7822" s="18"/>
    </row>
    <row r="7823" spans="4:4" x14ac:dyDescent="0.2">
      <c r="D7823" s="18"/>
    </row>
    <row r="7824" spans="4:4" x14ac:dyDescent="0.2">
      <c r="D7824" s="18"/>
    </row>
    <row r="7825" spans="4:4" x14ac:dyDescent="0.2">
      <c r="D7825" s="18"/>
    </row>
    <row r="7826" spans="4:4" x14ac:dyDescent="0.2">
      <c r="D7826" s="18"/>
    </row>
    <row r="7827" spans="4:4" x14ac:dyDescent="0.2">
      <c r="D7827" s="18"/>
    </row>
    <row r="7828" spans="4:4" x14ac:dyDescent="0.2">
      <c r="D7828" s="18"/>
    </row>
    <row r="7829" spans="4:4" x14ac:dyDescent="0.2">
      <c r="D7829" s="18"/>
    </row>
    <row r="7830" spans="4:4" x14ac:dyDescent="0.2">
      <c r="D7830" s="18"/>
    </row>
    <row r="7831" spans="4:4" x14ac:dyDescent="0.2">
      <c r="D7831" s="18"/>
    </row>
    <row r="7832" spans="4:4" x14ac:dyDescent="0.2">
      <c r="D7832" s="18"/>
    </row>
    <row r="7833" spans="4:4" x14ac:dyDescent="0.2">
      <c r="D7833" s="18"/>
    </row>
    <row r="7834" spans="4:4" x14ac:dyDescent="0.2">
      <c r="D7834" s="18"/>
    </row>
    <row r="7835" spans="4:4" x14ac:dyDescent="0.2">
      <c r="D7835" s="18"/>
    </row>
    <row r="7836" spans="4:4" x14ac:dyDescent="0.2">
      <c r="D7836" s="18"/>
    </row>
    <row r="7837" spans="4:4" x14ac:dyDescent="0.2">
      <c r="D7837" s="18"/>
    </row>
    <row r="7838" spans="4:4" x14ac:dyDescent="0.2">
      <c r="D7838" s="18"/>
    </row>
    <row r="7839" spans="4:4" x14ac:dyDescent="0.2">
      <c r="D7839" s="18"/>
    </row>
    <row r="7840" spans="4:4" x14ac:dyDescent="0.2">
      <c r="D7840" s="18"/>
    </row>
    <row r="7841" spans="4:4" x14ac:dyDescent="0.2">
      <c r="D7841" s="18"/>
    </row>
    <row r="7842" spans="4:4" x14ac:dyDescent="0.2">
      <c r="D7842" s="18"/>
    </row>
    <row r="7843" spans="4:4" x14ac:dyDescent="0.2">
      <c r="D7843" s="18"/>
    </row>
    <row r="7844" spans="4:4" x14ac:dyDescent="0.2">
      <c r="D7844" s="18"/>
    </row>
    <row r="7845" spans="4:4" x14ac:dyDescent="0.2">
      <c r="D7845" s="18"/>
    </row>
    <row r="7846" spans="4:4" x14ac:dyDescent="0.2">
      <c r="D7846" s="18"/>
    </row>
    <row r="7847" spans="4:4" x14ac:dyDescent="0.2">
      <c r="D7847" s="18"/>
    </row>
    <row r="7848" spans="4:4" x14ac:dyDescent="0.2">
      <c r="D7848" s="18"/>
    </row>
    <row r="7849" spans="4:4" x14ac:dyDescent="0.2">
      <c r="D7849" s="18"/>
    </row>
    <row r="7850" spans="4:4" x14ac:dyDescent="0.2">
      <c r="D7850" s="18"/>
    </row>
    <row r="7851" spans="4:4" x14ac:dyDescent="0.2">
      <c r="D7851" s="18"/>
    </row>
    <row r="7852" spans="4:4" x14ac:dyDescent="0.2">
      <c r="D7852" s="18"/>
    </row>
    <row r="7853" spans="4:4" x14ac:dyDescent="0.2">
      <c r="D7853" s="18"/>
    </row>
    <row r="7854" spans="4:4" x14ac:dyDescent="0.2">
      <c r="D7854" s="18"/>
    </row>
    <row r="7855" spans="4:4" x14ac:dyDescent="0.2">
      <c r="D7855" s="18"/>
    </row>
    <row r="7856" spans="4:4" x14ac:dyDescent="0.2">
      <c r="D7856" s="18"/>
    </row>
    <row r="7857" spans="4:4" x14ac:dyDescent="0.2">
      <c r="D7857" s="18"/>
    </row>
    <row r="7858" spans="4:4" x14ac:dyDescent="0.2">
      <c r="D7858" s="18"/>
    </row>
    <row r="7859" spans="4:4" x14ac:dyDescent="0.2">
      <c r="D7859" s="18"/>
    </row>
    <row r="7860" spans="4:4" x14ac:dyDescent="0.2">
      <c r="D7860" s="18"/>
    </row>
    <row r="7861" spans="4:4" x14ac:dyDescent="0.2">
      <c r="D7861" s="18"/>
    </row>
    <row r="7862" spans="4:4" x14ac:dyDescent="0.2">
      <c r="D7862" s="18"/>
    </row>
    <row r="7863" spans="4:4" x14ac:dyDescent="0.2">
      <c r="D7863" s="18"/>
    </row>
    <row r="7864" spans="4:4" x14ac:dyDescent="0.2">
      <c r="D7864" s="18"/>
    </row>
    <row r="7865" spans="4:4" x14ac:dyDescent="0.2">
      <c r="D7865" s="18"/>
    </row>
    <row r="7866" spans="4:4" x14ac:dyDescent="0.2">
      <c r="D7866" s="18"/>
    </row>
    <row r="7867" spans="4:4" x14ac:dyDescent="0.2">
      <c r="D7867" s="18"/>
    </row>
    <row r="7868" spans="4:4" x14ac:dyDescent="0.2">
      <c r="D7868" s="18"/>
    </row>
    <row r="7869" spans="4:4" x14ac:dyDescent="0.2">
      <c r="D7869" s="18"/>
    </row>
    <row r="7870" spans="4:4" x14ac:dyDescent="0.2">
      <c r="D7870" s="18"/>
    </row>
    <row r="7871" spans="4:4" x14ac:dyDescent="0.2">
      <c r="D7871" s="18"/>
    </row>
    <row r="7872" spans="4:4" x14ac:dyDescent="0.2">
      <c r="D7872" s="18"/>
    </row>
    <row r="7873" spans="4:4" x14ac:dyDescent="0.2">
      <c r="D7873" s="18"/>
    </row>
    <row r="7874" spans="4:4" x14ac:dyDescent="0.2">
      <c r="D7874" s="18"/>
    </row>
    <row r="7875" spans="4:4" x14ac:dyDescent="0.2">
      <c r="D7875" s="18"/>
    </row>
    <row r="7876" spans="4:4" x14ac:dyDescent="0.2">
      <c r="D7876" s="18"/>
    </row>
    <row r="7877" spans="4:4" x14ac:dyDescent="0.2">
      <c r="D7877" s="18"/>
    </row>
    <row r="7878" spans="4:4" x14ac:dyDescent="0.2">
      <c r="D7878" s="18"/>
    </row>
    <row r="7879" spans="4:4" x14ac:dyDescent="0.2">
      <c r="D7879" s="18"/>
    </row>
    <row r="7880" spans="4:4" x14ac:dyDescent="0.2">
      <c r="D7880" s="18"/>
    </row>
    <row r="7881" spans="4:4" x14ac:dyDescent="0.2">
      <c r="D7881" s="18"/>
    </row>
    <row r="7882" spans="4:4" x14ac:dyDescent="0.2">
      <c r="D7882" s="18"/>
    </row>
    <row r="7883" spans="4:4" x14ac:dyDescent="0.2">
      <c r="D7883" s="18"/>
    </row>
    <row r="7884" spans="4:4" x14ac:dyDescent="0.2">
      <c r="D7884" s="18"/>
    </row>
    <row r="7885" spans="4:4" x14ac:dyDescent="0.2">
      <c r="D7885" s="18"/>
    </row>
    <row r="7886" spans="4:4" x14ac:dyDescent="0.2">
      <c r="D7886" s="18"/>
    </row>
    <row r="7887" spans="4:4" x14ac:dyDescent="0.2">
      <c r="D7887" s="18"/>
    </row>
    <row r="7888" spans="4:4" x14ac:dyDescent="0.2">
      <c r="D7888" s="18"/>
    </row>
    <row r="7889" spans="4:4" x14ac:dyDescent="0.2">
      <c r="D7889" s="18"/>
    </row>
    <row r="7890" spans="4:4" x14ac:dyDescent="0.2">
      <c r="D7890" s="18"/>
    </row>
    <row r="7891" spans="4:4" x14ac:dyDescent="0.2">
      <c r="D7891" s="18"/>
    </row>
    <row r="7892" spans="4:4" x14ac:dyDescent="0.2">
      <c r="D7892" s="18"/>
    </row>
    <row r="7893" spans="4:4" x14ac:dyDescent="0.2">
      <c r="D7893" s="18"/>
    </row>
    <row r="7894" spans="4:4" x14ac:dyDescent="0.2">
      <c r="D7894" s="18"/>
    </row>
    <row r="7895" spans="4:4" x14ac:dyDescent="0.2">
      <c r="D7895" s="18"/>
    </row>
    <row r="7896" spans="4:4" x14ac:dyDescent="0.2">
      <c r="D7896" s="18"/>
    </row>
    <row r="7897" spans="4:4" x14ac:dyDescent="0.2">
      <c r="D7897" s="18"/>
    </row>
    <row r="7898" spans="4:4" x14ac:dyDescent="0.2">
      <c r="D7898" s="18"/>
    </row>
    <row r="7899" spans="4:4" x14ac:dyDescent="0.2">
      <c r="D7899" s="18"/>
    </row>
    <row r="7900" spans="4:4" x14ac:dyDescent="0.2">
      <c r="D7900" s="18"/>
    </row>
    <row r="7901" spans="4:4" x14ac:dyDescent="0.2">
      <c r="D7901" s="18"/>
    </row>
    <row r="7902" spans="4:4" x14ac:dyDescent="0.2">
      <c r="D7902" s="18"/>
    </row>
    <row r="7903" spans="4:4" x14ac:dyDescent="0.2">
      <c r="D7903" s="18"/>
    </row>
    <row r="7904" spans="4:4" x14ac:dyDescent="0.2">
      <c r="D7904" s="18"/>
    </row>
    <row r="7905" spans="4:4" x14ac:dyDescent="0.2">
      <c r="D7905" s="18"/>
    </row>
    <row r="7906" spans="4:4" x14ac:dyDescent="0.2">
      <c r="D7906" s="18"/>
    </row>
    <row r="7907" spans="4:4" x14ac:dyDescent="0.2">
      <c r="D7907" s="18"/>
    </row>
    <row r="7908" spans="4:4" x14ac:dyDescent="0.2">
      <c r="D7908" s="18"/>
    </row>
    <row r="7909" spans="4:4" x14ac:dyDescent="0.2">
      <c r="D7909" s="18"/>
    </row>
    <row r="7910" spans="4:4" x14ac:dyDescent="0.2">
      <c r="D7910" s="18"/>
    </row>
    <row r="7911" spans="4:4" x14ac:dyDescent="0.2">
      <c r="D7911" s="18"/>
    </row>
    <row r="7912" spans="4:4" x14ac:dyDescent="0.2">
      <c r="D7912" s="18"/>
    </row>
    <row r="7913" spans="4:4" x14ac:dyDescent="0.2">
      <c r="D7913" s="18"/>
    </row>
    <row r="7914" spans="4:4" x14ac:dyDescent="0.2">
      <c r="D7914" s="18"/>
    </row>
    <row r="7915" spans="4:4" x14ac:dyDescent="0.2">
      <c r="D7915" s="18"/>
    </row>
    <row r="7916" spans="4:4" x14ac:dyDescent="0.2">
      <c r="D7916" s="18"/>
    </row>
    <row r="7917" spans="4:4" x14ac:dyDescent="0.2">
      <c r="D7917" s="18"/>
    </row>
    <row r="7918" spans="4:4" x14ac:dyDescent="0.2">
      <c r="D7918" s="18"/>
    </row>
    <row r="7919" spans="4:4" x14ac:dyDescent="0.2">
      <c r="D7919" s="18"/>
    </row>
    <row r="7920" spans="4:4" x14ac:dyDescent="0.2">
      <c r="D7920" s="18"/>
    </row>
    <row r="7921" spans="4:4" x14ac:dyDescent="0.2">
      <c r="D7921" s="18"/>
    </row>
    <row r="7922" spans="4:4" x14ac:dyDescent="0.2">
      <c r="D7922" s="18"/>
    </row>
    <row r="7923" spans="4:4" x14ac:dyDescent="0.2">
      <c r="D7923" s="18"/>
    </row>
    <row r="7924" spans="4:4" x14ac:dyDescent="0.2">
      <c r="D7924" s="18"/>
    </row>
    <row r="7925" spans="4:4" x14ac:dyDescent="0.2">
      <c r="D7925" s="18"/>
    </row>
    <row r="7926" spans="4:4" x14ac:dyDescent="0.2">
      <c r="D7926" s="18"/>
    </row>
    <row r="7927" spans="4:4" x14ac:dyDescent="0.2">
      <c r="D7927" s="18"/>
    </row>
    <row r="7928" spans="4:4" x14ac:dyDescent="0.2">
      <c r="D7928" s="18"/>
    </row>
    <row r="7929" spans="4:4" x14ac:dyDescent="0.2">
      <c r="D7929" s="18"/>
    </row>
    <row r="7930" spans="4:4" x14ac:dyDescent="0.2">
      <c r="D7930" s="18"/>
    </row>
    <row r="7931" spans="4:4" x14ac:dyDescent="0.2">
      <c r="D7931" s="18"/>
    </row>
    <row r="7932" spans="4:4" x14ac:dyDescent="0.2">
      <c r="D7932" s="18"/>
    </row>
    <row r="7933" spans="4:4" x14ac:dyDescent="0.2">
      <c r="D7933" s="18"/>
    </row>
    <row r="7934" spans="4:4" x14ac:dyDescent="0.2">
      <c r="D7934" s="18"/>
    </row>
    <row r="7935" spans="4:4" x14ac:dyDescent="0.2">
      <c r="D7935" s="18"/>
    </row>
    <row r="7936" spans="4:4" x14ac:dyDescent="0.2">
      <c r="D7936" s="18"/>
    </row>
    <row r="7937" spans="4:4" x14ac:dyDescent="0.2">
      <c r="D7937" s="18"/>
    </row>
    <row r="7938" spans="4:4" x14ac:dyDescent="0.2">
      <c r="D7938" s="18"/>
    </row>
    <row r="7939" spans="4:4" x14ac:dyDescent="0.2">
      <c r="D7939" s="18"/>
    </row>
    <row r="7940" spans="4:4" x14ac:dyDescent="0.2">
      <c r="D7940" s="18"/>
    </row>
    <row r="7941" spans="4:4" x14ac:dyDescent="0.2">
      <c r="D7941" s="18"/>
    </row>
    <row r="7942" spans="4:4" x14ac:dyDescent="0.2">
      <c r="D7942" s="18"/>
    </row>
    <row r="7943" spans="4:4" x14ac:dyDescent="0.2">
      <c r="D7943" s="18"/>
    </row>
    <row r="7944" spans="4:4" x14ac:dyDescent="0.2">
      <c r="D7944" s="18"/>
    </row>
    <row r="7945" spans="4:4" x14ac:dyDescent="0.2">
      <c r="D7945" s="18"/>
    </row>
    <row r="7946" spans="4:4" x14ac:dyDescent="0.2">
      <c r="D7946" s="18"/>
    </row>
    <row r="7947" spans="4:4" x14ac:dyDescent="0.2">
      <c r="D7947" s="18"/>
    </row>
    <row r="7948" spans="4:4" x14ac:dyDescent="0.2">
      <c r="D7948" s="18"/>
    </row>
    <row r="7949" spans="4:4" x14ac:dyDescent="0.2">
      <c r="D7949" s="18"/>
    </row>
    <row r="7950" spans="4:4" x14ac:dyDescent="0.2">
      <c r="D7950" s="18"/>
    </row>
    <row r="7951" spans="4:4" x14ac:dyDescent="0.2">
      <c r="D7951" s="18"/>
    </row>
    <row r="7952" spans="4:4" x14ac:dyDescent="0.2">
      <c r="D7952" s="18"/>
    </row>
    <row r="7953" spans="4:4" x14ac:dyDescent="0.2">
      <c r="D7953" s="18"/>
    </row>
    <row r="7954" spans="4:4" x14ac:dyDescent="0.2">
      <c r="D7954" s="18"/>
    </row>
    <row r="7955" spans="4:4" x14ac:dyDescent="0.2">
      <c r="D7955" s="18"/>
    </row>
    <row r="7956" spans="4:4" x14ac:dyDescent="0.2">
      <c r="D7956" s="18"/>
    </row>
    <row r="7957" spans="4:4" x14ac:dyDescent="0.2">
      <c r="D7957" s="18"/>
    </row>
    <row r="7958" spans="4:4" x14ac:dyDescent="0.2">
      <c r="D7958" s="18"/>
    </row>
    <row r="7959" spans="4:4" x14ac:dyDescent="0.2">
      <c r="D7959" s="18"/>
    </row>
    <row r="7960" spans="4:4" x14ac:dyDescent="0.2">
      <c r="D7960" s="18"/>
    </row>
    <row r="7961" spans="4:4" x14ac:dyDescent="0.2">
      <c r="D7961" s="18"/>
    </row>
    <row r="7962" spans="4:4" x14ac:dyDescent="0.2">
      <c r="D7962" s="18"/>
    </row>
    <row r="7963" spans="4:4" x14ac:dyDescent="0.2">
      <c r="D7963" s="18"/>
    </row>
    <row r="7964" spans="4:4" x14ac:dyDescent="0.2">
      <c r="D7964" s="18"/>
    </row>
    <row r="7965" spans="4:4" x14ac:dyDescent="0.2">
      <c r="D7965" s="18"/>
    </row>
    <row r="7966" spans="4:4" x14ac:dyDescent="0.2">
      <c r="D7966" s="18"/>
    </row>
    <row r="7967" spans="4:4" x14ac:dyDescent="0.2">
      <c r="D7967" s="18"/>
    </row>
    <row r="7968" spans="4:4" x14ac:dyDescent="0.2">
      <c r="D7968" s="18"/>
    </row>
    <row r="7969" spans="4:4" x14ac:dyDescent="0.2">
      <c r="D7969" s="18"/>
    </row>
    <row r="7970" spans="4:4" x14ac:dyDescent="0.2">
      <c r="D7970" s="18"/>
    </row>
    <row r="7971" spans="4:4" x14ac:dyDescent="0.2">
      <c r="D7971" s="18"/>
    </row>
    <row r="7972" spans="4:4" x14ac:dyDescent="0.2">
      <c r="D7972" s="18"/>
    </row>
    <row r="7973" spans="4:4" x14ac:dyDescent="0.2">
      <c r="D7973" s="18"/>
    </row>
    <row r="7974" spans="4:4" x14ac:dyDescent="0.2">
      <c r="D7974" s="18"/>
    </row>
    <row r="7975" spans="4:4" x14ac:dyDescent="0.2">
      <c r="D7975" s="18"/>
    </row>
    <row r="7976" spans="4:4" x14ac:dyDescent="0.2">
      <c r="D7976" s="18"/>
    </row>
    <row r="7977" spans="4:4" x14ac:dyDescent="0.2">
      <c r="D7977" s="18"/>
    </row>
    <row r="7978" spans="4:4" x14ac:dyDescent="0.2">
      <c r="D7978" s="18"/>
    </row>
    <row r="7979" spans="4:4" x14ac:dyDescent="0.2">
      <c r="D7979" s="18"/>
    </row>
    <row r="7980" spans="4:4" x14ac:dyDescent="0.2">
      <c r="D7980" s="18"/>
    </row>
    <row r="7981" spans="4:4" x14ac:dyDescent="0.2">
      <c r="D7981" s="18"/>
    </row>
    <row r="7982" spans="4:4" x14ac:dyDescent="0.2">
      <c r="D7982" s="18"/>
    </row>
    <row r="7983" spans="4:4" x14ac:dyDescent="0.2">
      <c r="D7983" s="18"/>
    </row>
    <row r="7984" spans="4:4" x14ac:dyDescent="0.2">
      <c r="D7984" s="18"/>
    </row>
    <row r="7985" spans="4:4" x14ac:dyDescent="0.2">
      <c r="D7985" s="18"/>
    </row>
    <row r="7986" spans="4:4" x14ac:dyDescent="0.2">
      <c r="D7986" s="18"/>
    </row>
    <row r="7987" spans="4:4" x14ac:dyDescent="0.2">
      <c r="D7987" s="18"/>
    </row>
    <row r="7988" spans="4:4" x14ac:dyDescent="0.2">
      <c r="D7988" s="18"/>
    </row>
    <row r="7989" spans="4:4" x14ac:dyDescent="0.2">
      <c r="D7989" s="18"/>
    </row>
    <row r="7990" spans="4:4" x14ac:dyDescent="0.2">
      <c r="D7990" s="18"/>
    </row>
    <row r="7991" spans="4:4" x14ac:dyDescent="0.2">
      <c r="D7991" s="18"/>
    </row>
    <row r="7992" spans="4:4" x14ac:dyDescent="0.2">
      <c r="D7992" s="18"/>
    </row>
    <row r="7993" spans="4:4" x14ac:dyDescent="0.2">
      <c r="D7993" s="18"/>
    </row>
    <row r="7994" spans="4:4" x14ac:dyDescent="0.2">
      <c r="D7994" s="18"/>
    </row>
    <row r="7995" spans="4:4" x14ac:dyDescent="0.2">
      <c r="D7995" s="18"/>
    </row>
    <row r="7996" spans="4:4" x14ac:dyDescent="0.2">
      <c r="D7996" s="18"/>
    </row>
    <row r="7997" spans="4:4" x14ac:dyDescent="0.2">
      <c r="D7997" s="18"/>
    </row>
    <row r="7998" spans="4:4" x14ac:dyDescent="0.2">
      <c r="D7998" s="18"/>
    </row>
    <row r="7999" spans="4:4" x14ac:dyDescent="0.2">
      <c r="D7999" s="18"/>
    </row>
    <row r="8000" spans="4:4" x14ac:dyDescent="0.2">
      <c r="D8000" s="18"/>
    </row>
    <row r="8001" spans="4:4" x14ac:dyDescent="0.2">
      <c r="D8001" s="18"/>
    </row>
    <row r="8002" spans="4:4" x14ac:dyDescent="0.2">
      <c r="D8002" s="18"/>
    </row>
    <row r="8003" spans="4:4" x14ac:dyDescent="0.2">
      <c r="D8003" s="18"/>
    </row>
    <row r="8004" spans="4:4" x14ac:dyDescent="0.2">
      <c r="D8004" s="18"/>
    </row>
    <row r="8005" spans="4:4" x14ac:dyDescent="0.2">
      <c r="D8005" s="18"/>
    </row>
    <row r="8006" spans="4:4" x14ac:dyDescent="0.2">
      <c r="D8006" s="18"/>
    </row>
    <row r="8007" spans="4:4" x14ac:dyDescent="0.2">
      <c r="D8007" s="18"/>
    </row>
    <row r="8008" spans="4:4" x14ac:dyDescent="0.2">
      <c r="D8008" s="18"/>
    </row>
    <row r="8009" spans="4:4" x14ac:dyDescent="0.2">
      <c r="D8009" s="18"/>
    </row>
    <row r="8010" spans="4:4" x14ac:dyDescent="0.2">
      <c r="D8010" s="18"/>
    </row>
    <row r="8011" spans="4:4" x14ac:dyDescent="0.2">
      <c r="D8011" s="18"/>
    </row>
    <row r="8012" spans="4:4" x14ac:dyDescent="0.2">
      <c r="D8012" s="18"/>
    </row>
    <row r="8013" spans="4:4" x14ac:dyDescent="0.2">
      <c r="D8013" s="18"/>
    </row>
    <row r="8014" spans="4:4" x14ac:dyDescent="0.2">
      <c r="D8014" s="18"/>
    </row>
    <row r="8015" spans="4:4" x14ac:dyDescent="0.2">
      <c r="D8015" s="18"/>
    </row>
    <row r="8016" spans="4:4" x14ac:dyDescent="0.2">
      <c r="D8016" s="18"/>
    </row>
    <row r="8017" spans="4:4" x14ac:dyDescent="0.2">
      <c r="D8017" s="18"/>
    </row>
    <row r="8018" spans="4:4" x14ac:dyDescent="0.2">
      <c r="D8018" s="18"/>
    </row>
    <row r="8019" spans="4:4" x14ac:dyDescent="0.2">
      <c r="D8019" s="18"/>
    </row>
    <row r="8020" spans="4:4" x14ac:dyDescent="0.2">
      <c r="D8020" s="18"/>
    </row>
    <row r="8021" spans="4:4" x14ac:dyDescent="0.2">
      <c r="D8021" s="18"/>
    </row>
    <row r="8022" spans="4:4" x14ac:dyDescent="0.2">
      <c r="D8022" s="18"/>
    </row>
    <row r="8023" spans="4:4" x14ac:dyDescent="0.2">
      <c r="D8023" s="18"/>
    </row>
    <row r="8024" spans="4:4" x14ac:dyDescent="0.2">
      <c r="D8024" s="18"/>
    </row>
    <row r="8025" spans="4:4" x14ac:dyDescent="0.2">
      <c r="D8025" s="18"/>
    </row>
    <row r="8026" spans="4:4" x14ac:dyDescent="0.2">
      <c r="D8026" s="18"/>
    </row>
    <row r="8027" spans="4:4" x14ac:dyDescent="0.2">
      <c r="D8027" s="18"/>
    </row>
    <row r="8028" spans="4:4" x14ac:dyDescent="0.2">
      <c r="D8028" s="18"/>
    </row>
    <row r="8029" spans="4:4" x14ac:dyDescent="0.2">
      <c r="D8029" s="18"/>
    </row>
    <row r="8030" spans="4:4" x14ac:dyDescent="0.2">
      <c r="D8030" s="18"/>
    </row>
    <row r="8031" spans="4:4" x14ac:dyDescent="0.2">
      <c r="D8031" s="18"/>
    </row>
    <row r="8032" spans="4:4" x14ac:dyDescent="0.2">
      <c r="D8032" s="18"/>
    </row>
    <row r="8033" spans="4:4" x14ac:dyDescent="0.2">
      <c r="D8033" s="18"/>
    </row>
    <row r="8034" spans="4:4" x14ac:dyDescent="0.2">
      <c r="D8034" s="18"/>
    </row>
    <row r="8035" spans="4:4" x14ac:dyDescent="0.2">
      <c r="D8035" s="18"/>
    </row>
    <row r="8036" spans="4:4" x14ac:dyDescent="0.2">
      <c r="D8036" s="18"/>
    </row>
    <row r="8037" spans="4:4" x14ac:dyDescent="0.2">
      <c r="D8037" s="18"/>
    </row>
    <row r="8038" spans="4:4" x14ac:dyDescent="0.2">
      <c r="D8038" s="18"/>
    </row>
    <row r="8039" spans="4:4" x14ac:dyDescent="0.2">
      <c r="D8039" s="18"/>
    </row>
    <row r="8040" spans="4:4" x14ac:dyDescent="0.2">
      <c r="D8040" s="18"/>
    </row>
    <row r="8041" spans="4:4" x14ac:dyDescent="0.2">
      <c r="D8041" s="18"/>
    </row>
    <row r="8042" spans="4:4" x14ac:dyDescent="0.2">
      <c r="D8042" s="18"/>
    </row>
    <row r="8043" spans="4:4" x14ac:dyDescent="0.2">
      <c r="D8043" s="18"/>
    </row>
    <row r="8044" spans="4:4" x14ac:dyDescent="0.2">
      <c r="D8044" s="18"/>
    </row>
    <row r="8045" spans="4:4" x14ac:dyDescent="0.2">
      <c r="D8045" s="18"/>
    </row>
    <row r="8046" spans="4:4" x14ac:dyDescent="0.2">
      <c r="D8046" s="18"/>
    </row>
    <row r="8047" spans="4:4" x14ac:dyDescent="0.2">
      <c r="D8047" s="18"/>
    </row>
    <row r="8048" spans="4:4" x14ac:dyDescent="0.2">
      <c r="D8048" s="18"/>
    </row>
    <row r="8049" spans="4:4" x14ac:dyDescent="0.2">
      <c r="D8049" s="18"/>
    </row>
    <row r="8050" spans="4:4" x14ac:dyDescent="0.2">
      <c r="D8050" s="18"/>
    </row>
    <row r="8051" spans="4:4" x14ac:dyDescent="0.2">
      <c r="D8051" s="18"/>
    </row>
    <row r="8052" spans="4:4" x14ac:dyDescent="0.2">
      <c r="D8052" s="18"/>
    </row>
    <row r="8053" spans="4:4" x14ac:dyDescent="0.2">
      <c r="D8053" s="18"/>
    </row>
    <row r="8054" spans="4:4" x14ac:dyDescent="0.2">
      <c r="D8054" s="18"/>
    </row>
    <row r="8055" spans="4:4" x14ac:dyDescent="0.2">
      <c r="D8055" s="18"/>
    </row>
    <row r="8056" spans="4:4" x14ac:dyDescent="0.2">
      <c r="D8056" s="18"/>
    </row>
    <row r="8057" spans="4:4" x14ac:dyDescent="0.2">
      <c r="D8057" s="18"/>
    </row>
    <row r="8058" spans="4:4" x14ac:dyDescent="0.2">
      <c r="D8058" s="18"/>
    </row>
    <row r="8059" spans="4:4" x14ac:dyDescent="0.2">
      <c r="D8059" s="18"/>
    </row>
    <row r="8060" spans="4:4" x14ac:dyDescent="0.2">
      <c r="D8060" s="18"/>
    </row>
    <row r="8061" spans="4:4" x14ac:dyDescent="0.2">
      <c r="D8061" s="18"/>
    </row>
    <row r="8062" spans="4:4" x14ac:dyDescent="0.2">
      <c r="D8062" s="18"/>
    </row>
    <row r="8063" spans="4:4" x14ac:dyDescent="0.2">
      <c r="D8063" s="18"/>
    </row>
    <row r="8064" spans="4:4" x14ac:dyDescent="0.2">
      <c r="D8064" s="18"/>
    </row>
    <row r="8065" spans="4:4" x14ac:dyDescent="0.2">
      <c r="D8065" s="18"/>
    </row>
    <row r="8066" spans="4:4" x14ac:dyDescent="0.2">
      <c r="D8066" s="18"/>
    </row>
    <row r="8067" spans="4:4" x14ac:dyDescent="0.2">
      <c r="D8067" s="18"/>
    </row>
    <row r="8068" spans="4:4" x14ac:dyDescent="0.2">
      <c r="D8068" s="18"/>
    </row>
    <row r="8069" spans="4:4" x14ac:dyDescent="0.2">
      <c r="D8069" s="18"/>
    </row>
    <row r="8070" spans="4:4" x14ac:dyDescent="0.2">
      <c r="D8070" s="18"/>
    </row>
    <row r="8071" spans="4:4" x14ac:dyDescent="0.2">
      <c r="D8071" s="18"/>
    </row>
    <row r="8072" spans="4:4" x14ac:dyDescent="0.2">
      <c r="D8072" s="18"/>
    </row>
    <row r="8073" spans="4:4" x14ac:dyDescent="0.2">
      <c r="D8073" s="18"/>
    </row>
    <row r="8074" spans="4:4" x14ac:dyDescent="0.2">
      <c r="D8074" s="18"/>
    </row>
    <row r="8075" spans="4:4" x14ac:dyDescent="0.2">
      <c r="D8075" s="18"/>
    </row>
    <row r="8076" spans="4:4" x14ac:dyDescent="0.2">
      <c r="D8076" s="18"/>
    </row>
    <row r="8077" spans="4:4" x14ac:dyDescent="0.2">
      <c r="D8077" s="18"/>
    </row>
    <row r="8078" spans="4:4" x14ac:dyDescent="0.2">
      <c r="D8078" s="18"/>
    </row>
    <row r="8079" spans="4:4" x14ac:dyDescent="0.2">
      <c r="D8079" s="18"/>
    </row>
    <row r="8080" spans="4:4" x14ac:dyDescent="0.2">
      <c r="D8080" s="18"/>
    </row>
    <row r="8081" spans="4:4" x14ac:dyDescent="0.2">
      <c r="D8081" s="18"/>
    </row>
    <row r="8082" spans="4:4" x14ac:dyDescent="0.2">
      <c r="D8082" s="18"/>
    </row>
    <row r="8083" spans="4:4" x14ac:dyDescent="0.2">
      <c r="D8083" s="18"/>
    </row>
    <row r="8084" spans="4:4" x14ac:dyDescent="0.2">
      <c r="D8084" s="18"/>
    </row>
    <row r="8085" spans="4:4" x14ac:dyDescent="0.2">
      <c r="D8085" s="18"/>
    </row>
    <row r="8086" spans="4:4" x14ac:dyDescent="0.2">
      <c r="D8086" s="18"/>
    </row>
    <row r="8087" spans="4:4" x14ac:dyDescent="0.2">
      <c r="D8087" s="18"/>
    </row>
    <row r="8088" spans="4:4" x14ac:dyDescent="0.2">
      <c r="D8088" s="18"/>
    </row>
    <row r="8089" spans="4:4" x14ac:dyDescent="0.2">
      <c r="D8089" s="18"/>
    </row>
    <row r="8090" spans="4:4" x14ac:dyDescent="0.2">
      <c r="D8090" s="18"/>
    </row>
    <row r="8091" spans="4:4" x14ac:dyDescent="0.2">
      <c r="D8091" s="18"/>
    </row>
    <row r="8092" spans="4:4" x14ac:dyDescent="0.2">
      <c r="D8092" s="18"/>
    </row>
    <row r="8093" spans="4:4" x14ac:dyDescent="0.2">
      <c r="D8093" s="18"/>
    </row>
    <row r="8094" spans="4:4" x14ac:dyDescent="0.2">
      <c r="D8094" s="18"/>
    </row>
    <row r="8095" spans="4:4" x14ac:dyDescent="0.2">
      <c r="D8095" s="18"/>
    </row>
    <row r="8096" spans="4:4" x14ac:dyDescent="0.2">
      <c r="D8096" s="18"/>
    </row>
    <row r="8097" spans="4:4" x14ac:dyDescent="0.2">
      <c r="D8097" s="18"/>
    </row>
    <row r="8098" spans="4:4" x14ac:dyDescent="0.2">
      <c r="D8098" s="18"/>
    </row>
    <row r="8099" spans="4:4" x14ac:dyDescent="0.2">
      <c r="D8099" s="18"/>
    </row>
    <row r="8100" spans="4:4" x14ac:dyDescent="0.2">
      <c r="D8100" s="18"/>
    </row>
    <row r="8101" spans="4:4" x14ac:dyDescent="0.2">
      <c r="D8101" s="18"/>
    </row>
    <row r="8102" spans="4:4" x14ac:dyDescent="0.2">
      <c r="D8102" s="18"/>
    </row>
    <row r="8103" spans="4:4" x14ac:dyDescent="0.2">
      <c r="D8103" s="18"/>
    </row>
    <row r="8104" spans="4:4" x14ac:dyDescent="0.2">
      <c r="D8104" s="18"/>
    </row>
    <row r="8105" spans="4:4" x14ac:dyDescent="0.2">
      <c r="D8105" s="18"/>
    </row>
    <row r="8106" spans="4:4" x14ac:dyDescent="0.2">
      <c r="D8106" s="18"/>
    </row>
    <row r="8107" spans="4:4" x14ac:dyDescent="0.2">
      <c r="D8107" s="18"/>
    </row>
    <row r="8108" spans="4:4" x14ac:dyDescent="0.2">
      <c r="D8108" s="18"/>
    </row>
    <row r="8109" spans="4:4" x14ac:dyDescent="0.2">
      <c r="D8109" s="18"/>
    </row>
    <row r="8110" spans="4:4" x14ac:dyDescent="0.2">
      <c r="D8110" s="18"/>
    </row>
    <row r="8111" spans="4:4" x14ac:dyDescent="0.2">
      <c r="D8111" s="18"/>
    </row>
    <row r="8112" spans="4:4" x14ac:dyDescent="0.2">
      <c r="D8112" s="18"/>
    </row>
    <row r="8113" spans="4:4" x14ac:dyDescent="0.2">
      <c r="D8113" s="18"/>
    </row>
    <row r="8114" spans="4:4" x14ac:dyDescent="0.2">
      <c r="D8114" s="18"/>
    </row>
    <row r="8115" spans="4:4" x14ac:dyDescent="0.2">
      <c r="D8115" s="18"/>
    </row>
    <row r="8116" spans="4:4" x14ac:dyDescent="0.2">
      <c r="D8116" s="18"/>
    </row>
    <row r="8117" spans="4:4" x14ac:dyDescent="0.2">
      <c r="D8117" s="18"/>
    </row>
    <row r="8118" spans="4:4" x14ac:dyDescent="0.2">
      <c r="D8118" s="18"/>
    </row>
    <row r="8119" spans="4:4" x14ac:dyDescent="0.2">
      <c r="D8119" s="18"/>
    </row>
    <row r="8120" spans="4:4" x14ac:dyDescent="0.2">
      <c r="D8120" s="18"/>
    </row>
    <row r="8121" spans="4:4" x14ac:dyDescent="0.2">
      <c r="D8121" s="18"/>
    </row>
    <row r="8122" spans="4:4" x14ac:dyDescent="0.2">
      <c r="D8122" s="18"/>
    </row>
    <row r="8123" spans="4:4" x14ac:dyDescent="0.2">
      <c r="D8123" s="18"/>
    </row>
    <row r="8124" spans="4:4" x14ac:dyDescent="0.2">
      <c r="D8124" s="18"/>
    </row>
    <row r="8125" spans="4:4" x14ac:dyDescent="0.2">
      <c r="D8125" s="18"/>
    </row>
    <row r="8126" spans="4:4" x14ac:dyDescent="0.2">
      <c r="D8126" s="18"/>
    </row>
    <row r="8127" spans="4:4" x14ac:dyDescent="0.2">
      <c r="D8127" s="18"/>
    </row>
    <row r="8128" spans="4:4" x14ac:dyDescent="0.2">
      <c r="D8128" s="18"/>
    </row>
    <row r="8129" spans="4:4" x14ac:dyDescent="0.2">
      <c r="D8129" s="18"/>
    </row>
    <row r="8130" spans="4:4" x14ac:dyDescent="0.2">
      <c r="D8130" s="18"/>
    </row>
    <row r="8131" spans="4:4" x14ac:dyDescent="0.2">
      <c r="D8131" s="18"/>
    </row>
    <row r="8132" spans="4:4" x14ac:dyDescent="0.2">
      <c r="D8132" s="18"/>
    </row>
    <row r="8133" spans="4:4" x14ac:dyDescent="0.2">
      <c r="D8133" s="18"/>
    </row>
    <row r="8134" spans="4:4" x14ac:dyDescent="0.2">
      <c r="D8134" s="18"/>
    </row>
    <row r="8135" spans="4:4" x14ac:dyDescent="0.2">
      <c r="D8135" s="18"/>
    </row>
    <row r="8136" spans="4:4" x14ac:dyDescent="0.2">
      <c r="D8136" s="18"/>
    </row>
    <row r="8137" spans="4:4" x14ac:dyDescent="0.2">
      <c r="D8137" s="18"/>
    </row>
    <row r="8138" spans="4:4" x14ac:dyDescent="0.2">
      <c r="D8138" s="18"/>
    </row>
    <row r="8139" spans="4:4" x14ac:dyDescent="0.2">
      <c r="D8139" s="18"/>
    </row>
    <row r="8140" spans="4:4" x14ac:dyDescent="0.2">
      <c r="D8140" s="18"/>
    </row>
    <row r="8141" spans="4:4" x14ac:dyDescent="0.2">
      <c r="D8141" s="18"/>
    </row>
    <row r="8142" spans="4:4" x14ac:dyDescent="0.2">
      <c r="D8142" s="18"/>
    </row>
    <row r="8143" spans="4:4" x14ac:dyDescent="0.2">
      <c r="D8143" s="18"/>
    </row>
    <row r="8144" spans="4:4" x14ac:dyDescent="0.2">
      <c r="D8144" s="18"/>
    </row>
    <row r="8145" spans="4:4" x14ac:dyDescent="0.2">
      <c r="D8145" s="18"/>
    </row>
    <row r="8146" spans="4:4" x14ac:dyDescent="0.2">
      <c r="D8146" s="18"/>
    </row>
    <row r="8147" spans="4:4" x14ac:dyDescent="0.2">
      <c r="D8147" s="18"/>
    </row>
    <row r="8148" spans="4:4" x14ac:dyDescent="0.2">
      <c r="D8148" s="18"/>
    </row>
    <row r="8149" spans="4:4" x14ac:dyDescent="0.2">
      <c r="D8149" s="18"/>
    </row>
    <row r="8150" spans="4:4" x14ac:dyDescent="0.2">
      <c r="D8150" s="18"/>
    </row>
    <row r="8151" spans="4:4" x14ac:dyDescent="0.2">
      <c r="D8151" s="18"/>
    </row>
    <row r="8152" spans="4:4" x14ac:dyDescent="0.2">
      <c r="D8152" s="18"/>
    </row>
    <row r="8153" spans="4:4" x14ac:dyDescent="0.2">
      <c r="D8153" s="18"/>
    </row>
    <row r="8154" spans="4:4" x14ac:dyDescent="0.2">
      <c r="D8154" s="18"/>
    </row>
    <row r="8155" spans="4:4" x14ac:dyDescent="0.2">
      <c r="D8155" s="18"/>
    </row>
    <row r="8156" spans="4:4" x14ac:dyDescent="0.2">
      <c r="D8156" s="18"/>
    </row>
    <row r="8157" spans="4:4" x14ac:dyDescent="0.2">
      <c r="D8157" s="18"/>
    </row>
    <row r="8158" spans="4:4" x14ac:dyDescent="0.2">
      <c r="D8158" s="18"/>
    </row>
    <row r="8159" spans="4:4" x14ac:dyDescent="0.2">
      <c r="D8159" s="18"/>
    </row>
    <row r="8160" spans="4:4" x14ac:dyDescent="0.2">
      <c r="D8160" s="18"/>
    </row>
    <row r="8161" spans="4:4" x14ac:dyDescent="0.2">
      <c r="D8161" s="18"/>
    </row>
    <row r="8162" spans="4:4" x14ac:dyDescent="0.2">
      <c r="D8162" s="18"/>
    </row>
    <row r="8163" spans="4:4" x14ac:dyDescent="0.2">
      <c r="D8163" s="18"/>
    </row>
    <row r="8164" spans="4:4" x14ac:dyDescent="0.2">
      <c r="D8164" s="18"/>
    </row>
    <row r="8165" spans="4:4" x14ac:dyDescent="0.2">
      <c r="D8165" s="18"/>
    </row>
    <row r="8166" spans="4:4" x14ac:dyDescent="0.2">
      <c r="D8166" s="18"/>
    </row>
    <row r="8167" spans="4:4" x14ac:dyDescent="0.2">
      <c r="D8167" s="18"/>
    </row>
    <row r="8168" spans="4:4" x14ac:dyDescent="0.2">
      <c r="D8168" s="18"/>
    </row>
    <row r="8169" spans="4:4" x14ac:dyDescent="0.2">
      <c r="D8169" s="18"/>
    </row>
    <row r="8170" spans="4:4" x14ac:dyDescent="0.2">
      <c r="D8170" s="18"/>
    </row>
    <row r="8171" spans="4:4" x14ac:dyDescent="0.2">
      <c r="D8171" s="18"/>
    </row>
    <row r="8172" spans="4:4" x14ac:dyDescent="0.2">
      <c r="D8172" s="18"/>
    </row>
    <row r="8173" spans="4:4" x14ac:dyDescent="0.2">
      <c r="D8173" s="18"/>
    </row>
    <row r="8174" spans="4:4" x14ac:dyDescent="0.2">
      <c r="D8174" s="18"/>
    </row>
    <row r="8175" spans="4:4" x14ac:dyDescent="0.2">
      <c r="D8175" s="18"/>
    </row>
    <row r="8176" spans="4:4" x14ac:dyDescent="0.2">
      <c r="D8176" s="18"/>
    </row>
    <row r="8177" spans="4:4" x14ac:dyDescent="0.2">
      <c r="D8177" s="18"/>
    </row>
    <row r="8178" spans="4:4" x14ac:dyDescent="0.2">
      <c r="D8178" s="18"/>
    </row>
    <row r="8179" spans="4:4" x14ac:dyDescent="0.2">
      <c r="D8179" s="18"/>
    </row>
    <row r="8180" spans="4:4" x14ac:dyDescent="0.2">
      <c r="D8180" s="18"/>
    </row>
    <row r="8181" spans="4:4" x14ac:dyDescent="0.2">
      <c r="D8181" s="18"/>
    </row>
    <row r="8182" spans="4:4" x14ac:dyDescent="0.2">
      <c r="D8182" s="18"/>
    </row>
    <row r="8183" spans="4:4" x14ac:dyDescent="0.2">
      <c r="D8183" s="18"/>
    </row>
    <row r="8184" spans="4:4" x14ac:dyDescent="0.2">
      <c r="D8184" s="18"/>
    </row>
    <row r="8185" spans="4:4" x14ac:dyDescent="0.2">
      <c r="D8185" s="18"/>
    </row>
    <row r="8186" spans="4:4" x14ac:dyDescent="0.2">
      <c r="D8186" s="18"/>
    </row>
    <row r="8187" spans="4:4" x14ac:dyDescent="0.2">
      <c r="D8187" s="18"/>
    </row>
    <row r="8188" spans="4:4" x14ac:dyDescent="0.2">
      <c r="D8188" s="18"/>
    </row>
    <row r="8189" spans="4:4" x14ac:dyDescent="0.2">
      <c r="D8189" s="18"/>
    </row>
    <row r="8190" spans="4:4" x14ac:dyDescent="0.2">
      <c r="D8190" s="18"/>
    </row>
    <row r="8191" spans="4:4" x14ac:dyDescent="0.2">
      <c r="D8191" s="18"/>
    </row>
    <row r="8192" spans="4:4" x14ac:dyDescent="0.2">
      <c r="D8192" s="18"/>
    </row>
    <row r="8193" spans="4:4" x14ac:dyDescent="0.2">
      <c r="D8193" s="18"/>
    </row>
    <row r="8194" spans="4:4" x14ac:dyDescent="0.2">
      <c r="D8194" s="18"/>
    </row>
    <row r="8195" spans="4:4" x14ac:dyDescent="0.2">
      <c r="D8195" s="18"/>
    </row>
    <row r="8196" spans="4:4" x14ac:dyDescent="0.2">
      <c r="D8196" s="18"/>
    </row>
    <row r="8197" spans="4:4" x14ac:dyDescent="0.2">
      <c r="D8197" s="18"/>
    </row>
    <row r="8198" spans="4:4" x14ac:dyDescent="0.2">
      <c r="D8198" s="18"/>
    </row>
    <row r="8199" spans="4:4" x14ac:dyDescent="0.2">
      <c r="D8199" s="18"/>
    </row>
    <row r="8200" spans="4:4" x14ac:dyDescent="0.2">
      <c r="D8200" s="18"/>
    </row>
    <row r="8201" spans="4:4" x14ac:dyDescent="0.2">
      <c r="D8201" s="18"/>
    </row>
    <row r="8202" spans="4:4" x14ac:dyDescent="0.2">
      <c r="D8202" s="18"/>
    </row>
    <row r="8203" spans="4:4" x14ac:dyDescent="0.2">
      <c r="D8203" s="18"/>
    </row>
    <row r="8204" spans="4:4" x14ac:dyDescent="0.2">
      <c r="D8204" s="18"/>
    </row>
    <row r="8205" spans="4:4" x14ac:dyDescent="0.2">
      <c r="D8205" s="18"/>
    </row>
    <row r="8206" spans="4:4" x14ac:dyDescent="0.2">
      <c r="D8206" s="18"/>
    </row>
    <row r="8207" spans="4:4" x14ac:dyDescent="0.2">
      <c r="D8207" s="18"/>
    </row>
    <row r="8208" spans="4:4" x14ac:dyDescent="0.2">
      <c r="D8208" s="18"/>
    </row>
    <row r="8209" spans="4:4" x14ac:dyDescent="0.2">
      <c r="D8209" s="18"/>
    </row>
    <row r="8210" spans="4:4" x14ac:dyDescent="0.2">
      <c r="D8210" s="18"/>
    </row>
    <row r="8211" spans="4:4" x14ac:dyDescent="0.2">
      <c r="D8211" s="18"/>
    </row>
    <row r="8212" spans="4:4" x14ac:dyDescent="0.2">
      <c r="D8212" s="18"/>
    </row>
    <row r="8213" spans="4:4" x14ac:dyDescent="0.2">
      <c r="D8213" s="18"/>
    </row>
    <row r="8214" spans="4:4" x14ac:dyDescent="0.2">
      <c r="D8214" s="18"/>
    </row>
    <row r="8215" spans="4:4" x14ac:dyDescent="0.2">
      <c r="D8215" s="18"/>
    </row>
    <row r="8216" spans="4:4" x14ac:dyDescent="0.2">
      <c r="D8216" s="18"/>
    </row>
    <row r="8217" spans="4:4" x14ac:dyDescent="0.2">
      <c r="D8217" s="18"/>
    </row>
    <row r="8218" spans="4:4" x14ac:dyDescent="0.2">
      <c r="D8218" s="18"/>
    </row>
    <row r="8219" spans="4:4" x14ac:dyDescent="0.2">
      <c r="D8219" s="18"/>
    </row>
    <row r="8220" spans="4:4" x14ac:dyDescent="0.2">
      <c r="D8220" s="18"/>
    </row>
    <row r="8221" spans="4:4" x14ac:dyDescent="0.2">
      <c r="D8221" s="18"/>
    </row>
    <row r="8222" spans="4:4" x14ac:dyDescent="0.2">
      <c r="D8222" s="18"/>
    </row>
    <row r="8223" spans="4:4" x14ac:dyDescent="0.2">
      <c r="D8223" s="18"/>
    </row>
    <row r="8224" spans="4:4" x14ac:dyDescent="0.2">
      <c r="D8224" s="18"/>
    </row>
    <row r="8225" spans="4:4" x14ac:dyDescent="0.2">
      <c r="D8225" s="18"/>
    </row>
    <row r="8226" spans="4:4" x14ac:dyDescent="0.2">
      <c r="D8226" s="18"/>
    </row>
    <row r="8227" spans="4:4" x14ac:dyDescent="0.2">
      <c r="D8227" s="18"/>
    </row>
    <row r="8228" spans="4:4" x14ac:dyDescent="0.2">
      <c r="D8228" s="18"/>
    </row>
    <row r="8229" spans="4:4" x14ac:dyDescent="0.2">
      <c r="D8229" s="18"/>
    </row>
    <row r="8230" spans="4:4" x14ac:dyDescent="0.2">
      <c r="D8230" s="18"/>
    </row>
    <row r="8231" spans="4:4" x14ac:dyDescent="0.2">
      <c r="D8231" s="18"/>
    </row>
    <row r="8232" spans="4:4" x14ac:dyDescent="0.2">
      <c r="D8232" s="18"/>
    </row>
    <row r="8233" spans="4:4" x14ac:dyDescent="0.2">
      <c r="D8233" s="18"/>
    </row>
    <row r="8234" spans="4:4" x14ac:dyDescent="0.2">
      <c r="D8234" s="18"/>
    </row>
    <row r="8235" spans="4:4" x14ac:dyDescent="0.2">
      <c r="D8235" s="18"/>
    </row>
    <row r="8236" spans="4:4" x14ac:dyDescent="0.2">
      <c r="D8236" s="18"/>
    </row>
    <row r="8237" spans="4:4" x14ac:dyDescent="0.2">
      <c r="D8237" s="18"/>
    </row>
    <row r="8238" spans="4:4" x14ac:dyDescent="0.2">
      <c r="D8238" s="18"/>
    </row>
    <row r="8239" spans="4:4" x14ac:dyDescent="0.2">
      <c r="D8239" s="18"/>
    </row>
    <row r="8240" spans="4:4" x14ac:dyDescent="0.2">
      <c r="D8240" s="18"/>
    </row>
    <row r="8241" spans="4:4" x14ac:dyDescent="0.2">
      <c r="D8241" s="18"/>
    </row>
    <row r="8242" spans="4:4" x14ac:dyDescent="0.2">
      <c r="D8242" s="18"/>
    </row>
    <row r="8243" spans="4:4" x14ac:dyDescent="0.2">
      <c r="D8243" s="18"/>
    </row>
    <row r="8244" spans="4:4" x14ac:dyDescent="0.2">
      <c r="D8244" s="18"/>
    </row>
    <row r="8245" spans="4:4" x14ac:dyDescent="0.2">
      <c r="D8245" s="18"/>
    </row>
    <row r="8246" spans="4:4" x14ac:dyDescent="0.2">
      <c r="D8246" s="18"/>
    </row>
    <row r="8247" spans="4:4" x14ac:dyDescent="0.2">
      <c r="D8247" s="18"/>
    </row>
    <row r="8248" spans="4:4" x14ac:dyDescent="0.2">
      <c r="D8248" s="18"/>
    </row>
    <row r="8249" spans="4:4" x14ac:dyDescent="0.2">
      <c r="D8249" s="18"/>
    </row>
    <row r="8250" spans="4:4" x14ac:dyDescent="0.2">
      <c r="D8250" s="18"/>
    </row>
    <row r="8251" spans="4:4" x14ac:dyDescent="0.2">
      <c r="D8251" s="18"/>
    </row>
    <row r="8252" spans="4:4" x14ac:dyDescent="0.2">
      <c r="D8252" s="18"/>
    </row>
    <row r="8253" spans="4:4" x14ac:dyDescent="0.2">
      <c r="D8253" s="18"/>
    </row>
    <row r="8254" spans="4:4" x14ac:dyDescent="0.2">
      <c r="D8254" s="18"/>
    </row>
    <row r="8255" spans="4:4" x14ac:dyDescent="0.2">
      <c r="D8255" s="18"/>
    </row>
    <row r="8256" spans="4:4" x14ac:dyDescent="0.2">
      <c r="D8256" s="18"/>
    </row>
    <row r="8257" spans="4:4" x14ac:dyDescent="0.2">
      <c r="D8257" s="18"/>
    </row>
    <row r="8258" spans="4:4" x14ac:dyDescent="0.2">
      <c r="D8258" s="18"/>
    </row>
    <row r="8259" spans="4:4" x14ac:dyDescent="0.2">
      <c r="D8259" s="18"/>
    </row>
    <row r="8260" spans="4:4" x14ac:dyDescent="0.2">
      <c r="D8260" s="18"/>
    </row>
    <row r="8261" spans="4:4" x14ac:dyDescent="0.2">
      <c r="D8261" s="18"/>
    </row>
    <row r="8262" spans="4:4" x14ac:dyDescent="0.2">
      <c r="D8262" s="18"/>
    </row>
    <row r="8263" spans="4:4" x14ac:dyDescent="0.2">
      <c r="D8263" s="18"/>
    </row>
    <row r="8264" spans="4:4" x14ac:dyDescent="0.2">
      <c r="D8264" s="18"/>
    </row>
    <row r="8265" spans="4:4" x14ac:dyDescent="0.2">
      <c r="D8265" s="18"/>
    </row>
    <row r="8266" spans="4:4" x14ac:dyDescent="0.2">
      <c r="D8266" s="18"/>
    </row>
    <row r="8267" spans="4:4" x14ac:dyDescent="0.2">
      <c r="D8267" s="18"/>
    </row>
    <row r="8268" spans="4:4" x14ac:dyDescent="0.2">
      <c r="D8268" s="18"/>
    </row>
    <row r="8269" spans="4:4" x14ac:dyDescent="0.2">
      <c r="D8269" s="18"/>
    </row>
    <row r="8270" spans="4:4" x14ac:dyDescent="0.2">
      <c r="D8270" s="18"/>
    </row>
    <row r="8271" spans="4:4" x14ac:dyDescent="0.2">
      <c r="D8271" s="18"/>
    </row>
    <row r="8272" spans="4:4" x14ac:dyDescent="0.2">
      <c r="D8272" s="18"/>
    </row>
    <row r="8273" spans="4:4" x14ac:dyDescent="0.2">
      <c r="D8273" s="18"/>
    </row>
    <row r="8274" spans="4:4" x14ac:dyDescent="0.2">
      <c r="D8274" s="18"/>
    </row>
    <row r="8275" spans="4:4" x14ac:dyDescent="0.2">
      <c r="D8275" s="18"/>
    </row>
    <row r="8276" spans="4:4" x14ac:dyDescent="0.2">
      <c r="D8276" s="18"/>
    </row>
    <row r="8277" spans="4:4" x14ac:dyDescent="0.2">
      <c r="D8277" s="18"/>
    </row>
    <row r="8278" spans="4:4" x14ac:dyDescent="0.2">
      <c r="D8278" s="18"/>
    </row>
    <row r="8279" spans="4:4" x14ac:dyDescent="0.2">
      <c r="D8279" s="18"/>
    </row>
    <row r="8280" spans="4:4" x14ac:dyDescent="0.2">
      <c r="D8280" s="18"/>
    </row>
    <row r="8281" spans="4:4" x14ac:dyDescent="0.2">
      <c r="D8281" s="18"/>
    </row>
    <row r="8282" spans="4:4" x14ac:dyDescent="0.2">
      <c r="D8282" s="18"/>
    </row>
    <row r="8283" spans="4:4" x14ac:dyDescent="0.2">
      <c r="D8283" s="18"/>
    </row>
    <row r="8284" spans="4:4" x14ac:dyDescent="0.2">
      <c r="D8284" s="18"/>
    </row>
    <row r="8285" spans="4:4" x14ac:dyDescent="0.2">
      <c r="D8285" s="18"/>
    </row>
    <row r="8286" spans="4:4" x14ac:dyDescent="0.2">
      <c r="D8286" s="18"/>
    </row>
    <row r="8287" spans="4:4" x14ac:dyDescent="0.2">
      <c r="D8287" s="18"/>
    </row>
    <row r="8288" spans="4:4" x14ac:dyDescent="0.2">
      <c r="D8288" s="18"/>
    </row>
    <row r="8289" spans="4:4" x14ac:dyDescent="0.2">
      <c r="D8289" s="18"/>
    </row>
    <row r="8290" spans="4:4" x14ac:dyDescent="0.2">
      <c r="D8290" s="18"/>
    </row>
    <row r="8291" spans="4:4" x14ac:dyDescent="0.2">
      <c r="D8291" s="18"/>
    </row>
    <row r="8292" spans="4:4" x14ac:dyDescent="0.2">
      <c r="D8292" s="18"/>
    </row>
    <row r="8293" spans="4:4" x14ac:dyDescent="0.2">
      <c r="D8293" s="18"/>
    </row>
    <row r="8294" spans="4:4" x14ac:dyDescent="0.2">
      <c r="D8294" s="18"/>
    </row>
    <row r="8295" spans="4:4" x14ac:dyDescent="0.2">
      <c r="D8295" s="18"/>
    </row>
    <row r="8296" spans="4:4" x14ac:dyDescent="0.2">
      <c r="D8296" s="18"/>
    </row>
    <row r="8297" spans="4:4" x14ac:dyDescent="0.2">
      <c r="D8297" s="18"/>
    </row>
    <row r="8298" spans="4:4" x14ac:dyDescent="0.2">
      <c r="D8298" s="18"/>
    </row>
    <row r="8299" spans="4:4" x14ac:dyDescent="0.2">
      <c r="D8299" s="18"/>
    </row>
    <row r="8300" spans="4:4" x14ac:dyDescent="0.2">
      <c r="D8300" s="18"/>
    </row>
    <row r="8301" spans="4:4" x14ac:dyDescent="0.2">
      <c r="D8301" s="18"/>
    </row>
    <row r="8302" spans="4:4" x14ac:dyDescent="0.2">
      <c r="D8302" s="18"/>
    </row>
    <row r="8303" spans="4:4" x14ac:dyDescent="0.2">
      <c r="D8303" s="18"/>
    </row>
    <row r="8304" spans="4:4" x14ac:dyDescent="0.2">
      <c r="D8304" s="18"/>
    </row>
    <row r="8305" spans="4:4" x14ac:dyDescent="0.2">
      <c r="D8305" s="18"/>
    </row>
    <row r="8306" spans="4:4" x14ac:dyDescent="0.2">
      <c r="D8306" s="18"/>
    </row>
    <row r="8307" spans="4:4" x14ac:dyDescent="0.2">
      <c r="D8307" s="18"/>
    </row>
    <row r="8308" spans="4:4" x14ac:dyDescent="0.2">
      <c r="D8308" s="18"/>
    </row>
    <row r="8309" spans="4:4" x14ac:dyDescent="0.2">
      <c r="D8309" s="18"/>
    </row>
    <row r="8310" spans="4:4" x14ac:dyDescent="0.2">
      <c r="D8310" s="18"/>
    </row>
    <row r="8311" spans="4:4" x14ac:dyDescent="0.2">
      <c r="D8311" s="18"/>
    </row>
    <row r="8312" spans="4:4" x14ac:dyDescent="0.2">
      <c r="D8312" s="18"/>
    </row>
    <row r="8313" spans="4:4" x14ac:dyDescent="0.2">
      <c r="D8313" s="18"/>
    </row>
    <row r="8314" spans="4:4" x14ac:dyDescent="0.2">
      <c r="D8314" s="18"/>
    </row>
    <row r="8315" spans="4:4" x14ac:dyDescent="0.2">
      <c r="D8315" s="18"/>
    </row>
    <row r="8316" spans="4:4" x14ac:dyDescent="0.2">
      <c r="D8316" s="18"/>
    </row>
    <row r="8317" spans="4:4" x14ac:dyDescent="0.2">
      <c r="D8317" s="18"/>
    </row>
    <row r="8318" spans="4:4" x14ac:dyDescent="0.2">
      <c r="D8318" s="18"/>
    </row>
    <row r="8319" spans="4:4" x14ac:dyDescent="0.2">
      <c r="D8319" s="18"/>
    </row>
    <row r="8320" spans="4:4" x14ac:dyDescent="0.2">
      <c r="D8320" s="18"/>
    </row>
    <row r="8321" spans="4:4" x14ac:dyDescent="0.2">
      <c r="D8321" s="18"/>
    </row>
    <row r="8322" spans="4:4" x14ac:dyDescent="0.2">
      <c r="D8322" s="18"/>
    </row>
    <row r="8323" spans="4:4" x14ac:dyDescent="0.2">
      <c r="D8323" s="18"/>
    </row>
    <row r="8324" spans="4:4" x14ac:dyDescent="0.2">
      <c r="D8324" s="18"/>
    </row>
    <row r="8325" spans="4:4" x14ac:dyDescent="0.2">
      <c r="D8325" s="18"/>
    </row>
    <row r="8326" spans="4:4" x14ac:dyDescent="0.2">
      <c r="D8326" s="18"/>
    </row>
    <row r="8327" spans="4:4" x14ac:dyDescent="0.2">
      <c r="D8327" s="18"/>
    </row>
    <row r="8328" spans="4:4" x14ac:dyDescent="0.2">
      <c r="D8328" s="18"/>
    </row>
    <row r="8329" spans="4:4" x14ac:dyDescent="0.2">
      <c r="D8329" s="18"/>
    </row>
    <row r="8330" spans="4:4" x14ac:dyDescent="0.2">
      <c r="D8330" s="18"/>
    </row>
    <row r="8331" spans="4:4" x14ac:dyDescent="0.2">
      <c r="D8331" s="18"/>
    </row>
    <row r="8332" spans="4:4" x14ac:dyDescent="0.2">
      <c r="D8332" s="18"/>
    </row>
    <row r="8333" spans="4:4" x14ac:dyDescent="0.2">
      <c r="D8333" s="18"/>
    </row>
    <row r="8334" spans="4:4" x14ac:dyDescent="0.2">
      <c r="D8334" s="18"/>
    </row>
    <row r="8335" spans="4:4" x14ac:dyDescent="0.2">
      <c r="D8335" s="18"/>
    </row>
    <row r="8336" spans="4:4" x14ac:dyDescent="0.2">
      <c r="D8336" s="18"/>
    </row>
    <row r="8337" spans="4:4" x14ac:dyDescent="0.2">
      <c r="D8337" s="18"/>
    </row>
    <row r="8338" spans="4:4" x14ac:dyDescent="0.2">
      <c r="D8338" s="18"/>
    </row>
    <row r="8339" spans="4:4" x14ac:dyDescent="0.2">
      <c r="D8339" s="18"/>
    </row>
    <row r="8340" spans="4:4" x14ac:dyDescent="0.2">
      <c r="D8340" s="18"/>
    </row>
    <row r="8341" spans="4:4" x14ac:dyDescent="0.2">
      <c r="D8341" s="18"/>
    </row>
    <row r="8342" spans="4:4" x14ac:dyDescent="0.2">
      <c r="D8342" s="18"/>
    </row>
    <row r="8343" spans="4:4" x14ac:dyDescent="0.2">
      <c r="D8343" s="18"/>
    </row>
    <row r="8344" spans="4:4" x14ac:dyDescent="0.2">
      <c r="D8344" s="18"/>
    </row>
    <row r="8345" spans="4:4" x14ac:dyDescent="0.2">
      <c r="D8345" s="18"/>
    </row>
    <row r="8346" spans="4:4" x14ac:dyDescent="0.2">
      <c r="D8346" s="18"/>
    </row>
    <row r="8347" spans="4:4" x14ac:dyDescent="0.2">
      <c r="D8347" s="18"/>
    </row>
    <row r="8348" spans="4:4" x14ac:dyDescent="0.2">
      <c r="D8348" s="18"/>
    </row>
    <row r="8349" spans="4:4" x14ac:dyDescent="0.2">
      <c r="D8349" s="18"/>
    </row>
    <row r="8350" spans="4:4" x14ac:dyDescent="0.2">
      <c r="D8350" s="18"/>
    </row>
    <row r="8351" spans="4:4" x14ac:dyDescent="0.2">
      <c r="D8351" s="18"/>
    </row>
    <row r="8352" spans="4:4" x14ac:dyDescent="0.2">
      <c r="D8352" s="18"/>
    </row>
    <row r="8353" spans="4:4" x14ac:dyDescent="0.2">
      <c r="D8353" s="18"/>
    </row>
    <row r="8354" spans="4:4" x14ac:dyDescent="0.2">
      <c r="D8354" s="18"/>
    </row>
    <row r="8355" spans="4:4" x14ac:dyDescent="0.2">
      <c r="D8355" s="18"/>
    </row>
    <row r="8356" spans="4:4" x14ac:dyDescent="0.2">
      <c r="D8356" s="18"/>
    </row>
    <row r="8357" spans="4:4" x14ac:dyDescent="0.2">
      <c r="D8357" s="18"/>
    </row>
    <row r="8358" spans="4:4" x14ac:dyDescent="0.2">
      <c r="D8358" s="18"/>
    </row>
    <row r="8359" spans="4:4" x14ac:dyDescent="0.2">
      <c r="D8359" s="18"/>
    </row>
    <row r="8360" spans="4:4" x14ac:dyDescent="0.2">
      <c r="D8360" s="18"/>
    </row>
    <row r="8361" spans="4:4" x14ac:dyDescent="0.2">
      <c r="D8361" s="18"/>
    </row>
    <row r="8362" spans="4:4" x14ac:dyDescent="0.2">
      <c r="D8362" s="18"/>
    </row>
    <row r="8363" spans="4:4" x14ac:dyDescent="0.2">
      <c r="D8363" s="18"/>
    </row>
    <row r="8364" spans="4:4" x14ac:dyDescent="0.2">
      <c r="D8364" s="18"/>
    </row>
    <row r="8365" spans="4:4" x14ac:dyDescent="0.2">
      <c r="D8365" s="18"/>
    </row>
    <row r="8366" spans="4:4" x14ac:dyDescent="0.2">
      <c r="D8366" s="18"/>
    </row>
    <row r="8367" spans="4:4" x14ac:dyDescent="0.2">
      <c r="D8367" s="18"/>
    </row>
    <row r="8368" spans="4:4" x14ac:dyDescent="0.2">
      <c r="D8368" s="18"/>
    </row>
    <row r="8369" spans="4:4" x14ac:dyDescent="0.2">
      <c r="D8369" s="18"/>
    </row>
    <row r="8370" spans="4:4" x14ac:dyDescent="0.2">
      <c r="D8370" s="18"/>
    </row>
    <row r="8371" spans="4:4" x14ac:dyDescent="0.2">
      <c r="D8371" s="18"/>
    </row>
    <row r="8372" spans="4:4" x14ac:dyDescent="0.2">
      <c r="D8372" s="18"/>
    </row>
    <row r="8373" spans="4:4" x14ac:dyDescent="0.2">
      <c r="D8373" s="18"/>
    </row>
    <row r="8374" spans="4:4" x14ac:dyDescent="0.2">
      <c r="D8374" s="18"/>
    </row>
    <row r="8375" spans="4:4" x14ac:dyDescent="0.2">
      <c r="D8375" s="18"/>
    </row>
    <row r="8376" spans="4:4" x14ac:dyDescent="0.2">
      <c r="D8376" s="18"/>
    </row>
    <row r="8377" spans="4:4" x14ac:dyDescent="0.2">
      <c r="D8377" s="18"/>
    </row>
    <row r="8378" spans="4:4" x14ac:dyDescent="0.2">
      <c r="D8378" s="18"/>
    </row>
    <row r="8379" spans="4:4" x14ac:dyDescent="0.2">
      <c r="D8379" s="18"/>
    </row>
    <row r="8380" spans="4:4" x14ac:dyDescent="0.2">
      <c r="D8380" s="18"/>
    </row>
    <row r="8381" spans="4:4" x14ac:dyDescent="0.2">
      <c r="D8381" s="18"/>
    </row>
    <row r="8382" spans="4:4" x14ac:dyDescent="0.2">
      <c r="D8382" s="18"/>
    </row>
    <row r="8383" spans="4:4" x14ac:dyDescent="0.2">
      <c r="D8383" s="18"/>
    </row>
    <row r="8384" spans="4:4" x14ac:dyDescent="0.2">
      <c r="D8384" s="18"/>
    </row>
    <row r="8385" spans="4:4" x14ac:dyDescent="0.2">
      <c r="D8385" s="18"/>
    </row>
    <row r="8386" spans="4:4" x14ac:dyDescent="0.2">
      <c r="D8386" s="18"/>
    </row>
    <row r="8387" spans="4:4" x14ac:dyDescent="0.2">
      <c r="D8387" s="18"/>
    </row>
    <row r="8388" spans="4:4" x14ac:dyDescent="0.2">
      <c r="D8388" s="18"/>
    </row>
    <row r="8389" spans="4:4" x14ac:dyDescent="0.2">
      <c r="D8389" s="18"/>
    </row>
    <row r="8390" spans="4:4" x14ac:dyDescent="0.2">
      <c r="D8390" s="18"/>
    </row>
    <row r="8391" spans="4:4" x14ac:dyDescent="0.2">
      <c r="D8391" s="18"/>
    </row>
    <row r="8392" spans="4:4" x14ac:dyDescent="0.2">
      <c r="D8392" s="18"/>
    </row>
    <row r="8393" spans="4:4" x14ac:dyDescent="0.2">
      <c r="D8393" s="18"/>
    </row>
    <row r="8394" spans="4:4" x14ac:dyDescent="0.2">
      <c r="D8394" s="18"/>
    </row>
    <row r="8395" spans="4:4" x14ac:dyDescent="0.2">
      <c r="D8395" s="18"/>
    </row>
    <row r="8396" spans="4:4" x14ac:dyDescent="0.2">
      <c r="D8396" s="18"/>
    </row>
    <row r="8397" spans="4:4" x14ac:dyDescent="0.2">
      <c r="D8397" s="18"/>
    </row>
    <row r="8398" spans="4:4" x14ac:dyDescent="0.2">
      <c r="D8398" s="18"/>
    </row>
    <row r="8399" spans="4:4" x14ac:dyDescent="0.2">
      <c r="D8399" s="18"/>
    </row>
    <row r="8400" spans="4:4" x14ac:dyDescent="0.2">
      <c r="D8400" s="18"/>
    </row>
    <row r="8401" spans="4:4" x14ac:dyDescent="0.2">
      <c r="D8401" s="18"/>
    </row>
    <row r="8402" spans="4:4" x14ac:dyDescent="0.2">
      <c r="D8402" s="18"/>
    </row>
    <row r="8403" spans="4:4" x14ac:dyDescent="0.2">
      <c r="D8403" s="18"/>
    </row>
    <row r="8404" spans="4:4" x14ac:dyDescent="0.2">
      <c r="D8404" s="18"/>
    </row>
    <row r="8405" spans="4:4" x14ac:dyDescent="0.2">
      <c r="D8405" s="18"/>
    </row>
    <row r="8406" spans="4:4" x14ac:dyDescent="0.2">
      <c r="D8406" s="18"/>
    </row>
    <row r="8407" spans="4:4" x14ac:dyDescent="0.2">
      <c r="D8407" s="18"/>
    </row>
    <row r="8408" spans="4:4" x14ac:dyDescent="0.2">
      <c r="D8408" s="18"/>
    </row>
    <row r="8409" spans="4:4" x14ac:dyDescent="0.2">
      <c r="D8409" s="18"/>
    </row>
    <row r="8410" spans="4:4" x14ac:dyDescent="0.2">
      <c r="D8410" s="18"/>
    </row>
    <row r="8411" spans="4:4" x14ac:dyDescent="0.2">
      <c r="D8411" s="18"/>
    </row>
    <row r="8412" spans="4:4" x14ac:dyDescent="0.2">
      <c r="D8412" s="18"/>
    </row>
    <row r="8413" spans="4:4" x14ac:dyDescent="0.2">
      <c r="D8413" s="18"/>
    </row>
    <row r="8414" spans="4:4" x14ac:dyDescent="0.2">
      <c r="D8414" s="18"/>
    </row>
    <row r="8415" spans="4:4" x14ac:dyDescent="0.2">
      <c r="D8415" s="18"/>
    </row>
    <row r="8416" spans="4:4" x14ac:dyDescent="0.2">
      <c r="D8416" s="18"/>
    </row>
    <row r="8417" spans="4:4" x14ac:dyDescent="0.2">
      <c r="D8417" s="18"/>
    </row>
    <row r="8418" spans="4:4" x14ac:dyDescent="0.2">
      <c r="D8418" s="18"/>
    </row>
    <row r="8419" spans="4:4" x14ac:dyDescent="0.2">
      <c r="D8419" s="18"/>
    </row>
    <row r="8420" spans="4:4" x14ac:dyDescent="0.2">
      <c r="D8420" s="18"/>
    </row>
    <row r="8421" spans="4:4" x14ac:dyDescent="0.2">
      <c r="D8421" s="18"/>
    </row>
    <row r="8422" spans="4:4" x14ac:dyDescent="0.2">
      <c r="D8422" s="18"/>
    </row>
    <row r="8423" spans="4:4" x14ac:dyDescent="0.2">
      <c r="D8423" s="18"/>
    </row>
    <row r="8424" spans="4:4" x14ac:dyDescent="0.2">
      <c r="D8424" s="18"/>
    </row>
    <row r="8425" spans="4:4" x14ac:dyDescent="0.2">
      <c r="D8425" s="18"/>
    </row>
    <row r="8426" spans="4:4" x14ac:dyDescent="0.2">
      <c r="D8426" s="18"/>
    </row>
    <row r="8427" spans="4:4" x14ac:dyDescent="0.2">
      <c r="D8427" s="18"/>
    </row>
    <row r="8428" spans="4:4" x14ac:dyDescent="0.2">
      <c r="D8428" s="18"/>
    </row>
    <row r="8429" spans="4:4" x14ac:dyDescent="0.2">
      <c r="D8429" s="18"/>
    </row>
    <row r="8430" spans="4:4" x14ac:dyDescent="0.2">
      <c r="D8430" s="18"/>
    </row>
    <row r="8431" spans="4:4" x14ac:dyDescent="0.2">
      <c r="D8431" s="18"/>
    </row>
    <row r="8432" spans="4:4" x14ac:dyDescent="0.2">
      <c r="D8432" s="18"/>
    </row>
    <row r="8433" spans="4:4" x14ac:dyDescent="0.2">
      <c r="D8433" s="18"/>
    </row>
    <row r="8434" spans="4:4" x14ac:dyDescent="0.2">
      <c r="D8434" s="18"/>
    </row>
    <row r="8435" spans="4:4" x14ac:dyDescent="0.2">
      <c r="D8435" s="18"/>
    </row>
    <row r="8436" spans="4:4" x14ac:dyDescent="0.2">
      <c r="D8436" s="18"/>
    </row>
    <row r="8437" spans="4:4" x14ac:dyDescent="0.2">
      <c r="D8437" s="18"/>
    </row>
    <row r="8438" spans="4:4" x14ac:dyDescent="0.2">
      <c r="D8438" s="18"/>
    </row>
    <row r="8439" spans="4:4" x14ac:dyDescent="0.2">
      <c r="D8439" s="18"/>
    </row>
    <row r="8440" spans="4:4" x14ac:dyDescent="0.2">
      <c r="D8440" s="18"/>
    </row>
    <row r="8441" spans="4:4" x14ac:dyDescent="0.2">
      <c r="D8441" s="18"/>
    </row>
    <row r="8442" spans="4:4" x14ac:dyDescent="0.2">
      <c r="D8442" s="18"/>
    </row>
    <row r="8443" spans="4:4" x14ac:dyDescent="0.2">
      <c r="D8443" s="18"/>
    </row>
    <row r="8444" spans="4:4" x14ac:dyDescent="0.2">
      <c r="D8444" s="18"/>
    </row>
    <row r="8445" spans="4:4" x14ac:dyDescent="0.2">
      <c r="D8445" s="18"/>
    </row>
    <row r="8446" spans="4:4" x14ac:dyDescent="0.2">
      <c r="D8446" s="18"/>
    </row>
    <row r="8447" spans="4:4" x14ac:dyDescent="0.2">
      <c r="D8447" s="18"/>
    </row>
    <row r="8448" spans="4:4" x14ac:dyDescent="0.2">
      <c r="D8448" s="18"/>
    </row>
    <row r="8449" spans="4:4" x14ac:dyDescent="0.2">
      <c r="D8449" s="18"/>
    </row>
    <row r="8450" spans="4:4" x14ac:dyDescent="0.2">
      <c r="D8450" s="18"/>
    </row>
    <row r="8451" spans="4:4" x14ac:dyDescent="0.2">
      <c r="D8451" s="18"/>
    </row>
    <row r="8452" spans="4:4" x14ac:dyDescent="0.2">
      <c r="D8452" s="18"/>
    </row>
    <row r="8453" spans="4:4" x14ac:dyDescent="0.2">
      <c r="D8453" s="18"/>
    </row>
    <row r="8454" spans="4:4" x14ac:dyDescent="0.2">
      <c r="D8454" s="18"/>
    </row>
    <row r="8455" spans="4:4" x14ac:dyDescent="0.2">
      <c r="D8455" s="18"/>
    </row>
    <row r="8456" spans="4:4" x14ac:dyDescent="0.2">
      <c r="D8456" s="18"/>
    </row>
    <row r="8457" spans="4:4" x14ac:dyDescent="0.2">
      <c r="D8457" s="18"/>
    </row>
    <row r="8458" spans="4:4" x14ac:dyDescent="0.2">
      <c r="D8458" s="18"/>
    </row>
    <row r="8459" spans="4:4" x14ac:dyDescent="0.2">
      <c r="D8459" s="18"/>
    </row>
    <row r="8460" spans="4:4" x14ac:dyDescent="0.2">
      <c r="D8460" s="18"/>
    </row>
    <row r="8461" spans="4:4" x14ac:dyDescent="0.2">
      <c r="D8461" s="18"/>
    </row>
    <row r="8462" spans="4:4" x14ac:dyDescent="0.2">
      <c r="D8462" s="18"/>
    </row>
    <row r="8463" spans="4:4" x14ac:dyDescent="0.2">
      <c r="D8463" s="18"/>
    </row>
    <row r="8464" spans="4:4" x14ac:dyDescent="0.2">
      <c r="D8464" s="18"/>
    </row>
    <row r="8465" spans="4:4" x14ac:dyDescent="0.2">
      <c r="D8465" s="18"/>
    </row>
    <row r="8466" spans="4:4" x14ac:dyDescent="0.2">
      <c r="D8466" s="18"/>
    </row>
    <row r="8467" spans="4:4" x14ac:dyDescent="0.2">
      <c r="D8467" s="18"/>
    </row>
    <row r="8468" spans="4:4" x14ac:dyDescent="0.2">
      <c r="D8468" s="18"/>
    </row>
    <row r="8469" spans="4:4" x14ac:dyDescent="0.2">
      <c r="D8469" s="18"/>
    </row>
    <row r="8470" spans="4:4" x14ac:dyDescent="0.2">
      <c r="D8470" s="18"/>
    </row>
    <row r="8471" spans="4:4" x14ac:dyDescent="0.2">
      <c r="D8471" s="18"/>
    </row>
    <row r="8472" spans="4:4" x14ac:dyDescent="0.2">
      <c r="D8472" s="18"/>
    </row>
    <row r="8473" spans="4:4" x14ac:dyDescent="0.2">
      <c r="D8473" s="18"/>
    </row>
    <row r="8474" spans="4:4" x14ac:dyDescent="0.2">
      <c r="D8474" s="18"/>
    </row>
    <row r="8475" spans="4:4" x14ac:dyDescent="0.2">
      <c r="D8475" s="18"/>
    </row>
    <row r="8476" spans="4:4" x14ac:dyDescent="0.2">
      <c r="D8476" s="18"/>
    </row>
    <row r="8477" spans="4:4" x14ac:dyDescent="0.2">
      <c r="D8477" s="18"/>
    </row>
    <row r="8478" spans="4:4" x14ac:dyDescent="0.2">
      <c r="D8478" s="18"/>
    </row>
    <row r="8479" spans="4:4" x14ac:dyDescent="0.2">
      <c r="D8479" s="18"/>
    </row>
    <row r="8480" spans="4:4" x14ac:dyDescent="0.2">
      <c r="D8480" s="18"/>
    </row>
    <row r="8481" spans="4:4" x14ac:dyDescent="0.2">
      <c r="D8481" s="18"/>
    </row>
    <row r="8482" spans="4:4" x14ac:dyDescent="0.2">
      <c r="D8482" s="18"/>
    </row>
    <row r="8483" spans="4:4" x14ac:dyDescent="0.2">
      <c r="D8483" s="18"/>
    </row>
    <row r="8484" spans="4:4" x14ac:dyDescent="0.2">
      <c r="D8484" s="18"/>
    </row>
    <row r="8485" spans="4:4" x14ac:dyDescent="0.2">
      <c r="D8485" s="18"/>
    </row>
    <row r="8486" spans="4:4" x14ac:dyDescent="0.2">
      <c r="D8486" s="18"/>
    </row>
    <row r="8487" spans="4:4" x14ac:dyDescent="0.2">
      <c r="D8487" s="18"/>
    </row>
    <row r="8488" spans="4:4" x14ac:dyDescent="0.2">
      <c r="D8488" s="18"/>
    </row>
    <row r="8489" spans="4:4" x14ac:dyDescent="0.2">
      <c r="D8489" s="18"/>
    </row>
    <row r="8490" spans="4:4" x14ac:dyDescent="0.2">
      <c r="D8490" s="18"/>
    </row>
    <row r="8491" spans="4:4" x14ac:dyDescent="0.2">
      <c r="D8491" s="18"/>
    </row>
    <row r="8492" spans="4:4" x14ac:dyDescent="0.2">
      <c r="D8492" s="18"/>
    </row>
    <row r="8493" spans="4:4" x14ac:dyDescent="0.2">
      <c r="D8493" s="18"/>
    </row>
    <row r="8494" spans="4:4" x14ac:dyDescent="0.2">
      <c r="D8494" s="18"/>
    </row>
    <row r="8495" spans="4:4" x14ac:dyDescent="0.2">
      <c r="D8495" s="18"/>
    </row>
    <row r="8496" spans="4:4" x14ac:dyDescent="0.2">
      <c r="D8496" s="18"/>
    </row>
    <row r="8497" spans="4:4" x14ac:dyDescent="0.2">
      <c r="D8497" s="18"/>
    </row>
    <row r="8498" spans="4:4" x14ac:dyDescent="0.2">
      <c r="D8498" s="18"/>
    </row>
    <row r="8499" spans="4:4" x14ac:dyDescent="0.2">
      <c r="D8499" s="18"/>
    </row>
    <row r="8500" spans="4:4" x14ac:dyDescent="0.2">
      <c r="D8500" s="18"/>
    </row>
    <row r="8501" spans="4:4" x14ac:dyDescent="0.2">
      <c r="D8501" s="18"/>
    </row>
    <row r="8502" spans="4:4" x14ac:dyDescent="0.2">
      <c r="D8502" s="18"/>
    </row>
    <row r="8503" spans="4:4" x14ac:dyDescent="0.2">
      <c r="D8503" s="18"/>
    </row>
    <row r="8504" spans="4:4" x14ac:dyDescent="0.2">
      <c r="D8504" s="18"/>
    </row>
    <row r="8505" spans="4:4" x14ac:dyDescent="0.2">
      <c r="D8505" s="18"/>
    </row>
    <row r="8506" spans="4:4" x14ac:dyDescent="0.2">
      <c r="D8506" s="18"/>
    </row>
    <row r="8507" spans="4:4" x14ac:dyDescent="0.2">
      <c r="D8507" s="18"/>
    </row>
    <row r="8508" spans="4:4" x14ac:dyDescent="0.2">
      <c r="D8508" s="18"/>
    </row>
    <row r="8509" spans="4:4" x14ac:dyDescent="0.2">
      <c r="D8509" s="18"/>
    </row>
    <row r="8510" spans="4:4" x14ac:dyDescent="0.2">
      <c r="D8510" s="18"/>
    </row>
    <row r="8511" spans="4:4" x14ac:dyDescent="0.2">
      <c r="D8511" s="18"/>
    </row>
    <row r="8512" spans="4:4" x14ac:dyDescent="0.2">
      <c r="D8512" s="18"/>
    </row>
    <row r="8513" spans="4:4" x14ac:dyDescent="0.2">
      <c r="D8513" s="18"/>
    </row>
    <row r="8514" spans="4:4" x14ac:dyDescent="0.2">
      <c r="D8514" s="18"/>
    </row>
    <row r="8515" spans="4:4" x14ac:dyDescent="0.2">
      <c r="D8515" s="18"/>
    </row>
    <row r="8516" spans="4:4" x14ac:dyDescent="0.2">
      <c r="D8516" s="18"/>
    </row>
    <row r="8517" spans="4:4" x14ac:dyDescent="0.2">
      <c r="D8517" s="18"/>
    </row>
    <row r="8518" spans="4:4" x14ac:dyDescent="0.2">
      <c r="D8518" s="18"/>
    </row>
    <row r="8519" spans="4:4" x14ac:dyDescent="0.2">
      <c r="D8519" s="18"/>
    </row>
    <row r="8520" spans="4:4" x14ac:dyDescent="0.2">
      <c r="D8520" s="18"/>
    </row>
    <row r="8521" spans="4:4" x14ac:dyDescent="0.2">
      <c r="D8521" s="18"/>
    </row>
    <row r="8522" spans="4:4" x14ac:dyDescent="0.2">
      <c r="D8522" s="18"/>
    </row>
    <row r="8523" spans="4:4" x14ac:dyDescent="0.2">
      <c r="D8523" s="18"/>
    </row>
    <row r="8524" spans="4:4" x14ac:dyDescent="0.2">
      <c r="D8524" s="18"/>
    </row>
    <row r="8525" spans="4:4" x14ac:dyDescent="0.2">
      <c r="D8525" s="18"/>
    </row>
    <row r="8526" spans="4:4" x14ac:dyDescent="0.2">
      <c r="D8526" s="18"/>
    </row>
    <row r="8527" spans="4:4" x14ac:dyDescent="0.2">
      <c r="D8527" s="18"/>
    </row>
    <row r="8528" spans="4:4" x14ac:dyDescent="0.2">
      <c r="D8528" s="18"/>
    </row>
    <row r="8529" spans="4:4" x14ac:dyDescent="0.2">
      <c r="D8529" s="18"/>
    </row>
    <row r="8530" spans="4:4" x14ac:dyDescent="0.2">
      <c r="D8530" s="18"/>
    </row>
    <row r="8531" spans="4:4" x14ac:dyDescent="0.2">
      <c r="D8531" s="18"/>
    </row>
    <row r="8532" spans="4:4" x14ac:dyDescent="0.2">
      <c r="D8532" s="18"/>
    </row>
    <row r="8533" spans="4:4" x14ac:dyDescent="0.2">
      <c r="D8533" s="18"/>
    </row>
    <row r="8534" spans="4:4" x14ac:dyDescent="0.2">
      <c r="D8534" s="18"/>
    </row>
    <row r="8535" spans="4:4" x14ac:dyDescent="0.2">
      <c r="D8535" s="18"/>
    </row>
    <row r="8536" spans="4:4" x14ac:dyDescent="0.2">
      <c r="D8536" s="18"/>
    </row>
    <row r="8537" spans="4:4" x14ac:dyDescent="0.2">
      <c r="D8537" s="18"/>
    </row>
    <row r="8538" spans="4:4" x14ac:dyDescent="0.2">
      <c r="D8538" s="18"/>
    </row>
    <row r="8539" spans="4:4" x14ac:dyDescent="0.2">
      <c r="D8539" s="18"/>
    </row>
    <row r="8540" spans="4:4" x14ac:dyDescent="0.2">
      <c r="D8540" s="18"/>
    </row>
    <row r="8541" spans="4:4" x14ac:dyDescent="0.2">
      <c r="D8541" s="18"/>
    </row>
    <row r="8542" spans="4:4" x14ac:dyDescent="0.2">
      <c r="D8542" s="18"/>
    </row>
    <row r="8543" spans="4:4" x14ac:dyDescent="0.2">
      <c r="D8543" s="18"/>
    </row>
    <row r="8544" spans="4:4" x14ac:dyDescent="0.2">
      <c r="D8544" s="18"/>
    </row>
    <row r="8545" spans="4:4" x14ac:dyDescent="0.2">
      <c r="D8545" s="18"/>
    </row>
    <row r="8546" spans="4:4" x14ac:dyDescent="0.2">
      <c r="D8546" s="18"/>
    </row>
    <row r="8547" spans="4:4" x14ac:dyDescent="0.2">
      <c r="D8547" s="18"/>
    </row>
    <row r="8548" spans="4:4" x14ac:dyDescent="0.2">
      <c r="D8548" s="18"/>
    </row>
    <row r="8549" spans="4:4" x14ac:dyDescent="0.2">
      <c r="D8549" s="18"/>
    </row>
    <row r="8550" spans="4:4" x14ac:dyDescent="0.2">
      <c r="D8550" s="18"/>
    </row>
    <row r="8551" spans="4:4" x14ac:dyDescent="0.2">
      <c r="D8551" s="18"/>
    </row>
    <row r="8552" spans="4:4" x14ac:dyDescent="0.2">
      <c r="D8552" s="18"/>
    </row>
    <row r="8553" spans="4:4" x14ac:dyDescent="0.2">
      <c r="D8553" s="18"/>
    </row>
    <row r="8554" spans="4:4" x14ac:dyDescent="0.2">
      <c r="D8554" s="18"/>
    </row>
    <row r="8555" spans="4:4" x14ac:dyDescent="0.2">
      <c r="D8555" s="18"/>
    </row>
    <row r="8556" spans="4:4" x14ac:dyDescent="0.2">
      <c r="D8556" s="18"/>
    </row>
    <row r="8557" spans="4:4" x14ac:dyDescent="0.2">
      <c r="D8557" s="18"/>
    </row>
    <row r="8558" spans="4:4" x14ac:dyDescent="0.2">
      <c r="D8558" s="18"/>
    </row>
    <row r="8559" spans="4:4" x14ac:dyDescent="0.2">
      <c r="D8559" s="18"/>
    </row>
    <row r="8560" spans="4:4" x14ac:dyDescent="0.2">
      <c r="D8560" s="18"/>
    </row>
    <row r="8561" spans="4:4" x14ac:dyDescent="0.2">
      <c r="D8561" s="18"/>
    </row>
    <row r="8562" spans="4:4" x14ac:dyDescent="0.2">
      <c r="D8562" s="18"/>
    </row>
    <row r="8563" spans="4:4" x14ac:dyDescent="0.2">
      <c r="D8563" s="18"/>
    </row>
    <row r="8564" spans="4:4" x14ac:dyDescent="0.2">
      <c r="D8564" s="18"/>
    </row>
    <row r="8565" spans="4:4" x14ac:dyDescent="0.2">
      <c r="D8565" s="18"/>
    </row>
    <row r="8566" spans="4:4" x14ac:dyDescent="0.2">
      <c r="D8566" s="18"/>
    </row>
    <row r="8567" spans="4:4" x14ac:dyDescent="0.2">
      <c r="D8567" s="18"/>
    </row>
    <row r="8568" spans="4:4" x14ac:dyDescent="0.2">
      <c r="D8568" s="18"/>
    </row>
    <row r="8569" spans="4:4" x14ac:dyDescent="0.2">
      <c r="D8569" s="18"/>
    </row>
    <row r="8570" spans="4:4" x14ac:dyDescent="0.2">
      <c r="D8570" s="18"/>
    </row>
    <row r="8571" spans="4:4" x14ac:dyDescent="0.2">
      <c r="D8571" s="18"/>
    </row>
    <row r="8572" spans="4:4" x14ac:dyDescent="0.2">
      <c r="D8572" s="18"/>
    </row>
    <row r="8573" spans="4:4" x14ac:dyDescent="0.2">
      <c r="D8573" s="18"/>
    </row>
    <row r="8574" spans="4:4" x14ac:dyDescent="0.2">
      <c r="D8574" s="18"/>
    </row>
    <row r="8575" spans="4:4" x14ac:dyDescent="0.2">
      <c r="D8575" s="18"/>
    </row>
    <row r="8576" spans="4:4" x14ac:dyDescent="0.2">
      <c r="D8576" s="18"/>
    </row>
    <row r="8577" spans="4:4" x14ac:dyDescent="0.2">
      <c r="D8577" s="18"/>
    </row>
    <row r="8578" spans="4:4" x14ac:dyDescent="0.2">
      <c r="D8578" s="18"/>
    </row>
    <row r="8579" spans="4:4" x14ac:dyDescent="0.2">
      <c r="D8579" s="18"/>
    </row>
    <row r="8580" spans="4:4" x14ac:dyDescent="0.2">
      <c r="D8580" s="18"/>
    </row>
    <row r="8581" spans="4:4" x14ac:dyDescent="0.2">
      <c r="D8581" s="18"/>
    </row>
    <row r="8582" spans="4:4" x14ac:dyDescent="0.2">
      <c r="D8582" s="18"/>
    </row>
    <row r="8583" spans="4:4" x14ac:dyDescent="0.2">
      <c r="D8583" s="18"/>
    </row>
    <row r="8584" spans="4:4" x14ac:dyDescent="0.2">
      <c r="D8584" s="18"/>
    </row>
    <row r="8585" spans="4:4" x14ac:dyDescent="0.2">
      <c r="D8585" s="18"/>
    </row>
    <row r="8586" spans="4:4" x14ac:dyDescent="0.2">
      <c r="D8586" s="18"/>
    </row>
    <row r="8587" spans="4:4" x14ac:dyDescent="0.2">
      <c r="D8587" s="18"/>
    </row>
    <row r="8588" spans="4:4" x14ac:dyDescent="0.2">
      <c r="D8588" s="18"/>
    </row>
    <row r="8589" spans="4:4" x14ac:dyDescent="0.2">
      <c r="D8589" s="18"/>
    </row>
    <row r="8590" spans="4:4" x14ac:dyDescent="0.2">
      <c r="D8590" s="18"/>
    </row>
    <row r="8591" spans="4:4" x14ac:dyDescent="0.2">
      <c r="D8591" s="18"/>
    </row>
    <row r="8592" spans="4:4" x14ac:dyDescent="0.2">
      <c r="D8592" s="18"/>
    </row>
    <row r="8593" spans="4:4" x14ac:dyDescent="0.2">
      <c r="D8593" s="18"/>
    </row>
    <row r="8594" spans="4:4" x14ac:dyDescent="0.2">
      <c r="D8594" s="18"/>
    </row>
    <row r="8595" spans="4:4" x14ac:dyDescent="0.2">
      <c r="D8595" s="18"/>
    </row>
    <row r="8596" spans="4:4" x14ac:dyDescent="0.2">
      <c r="D8596" s="18"/>
    </row>
    <row r="8597" spans="4:4" x14ac:dyDescent="0.2">
      <c r="D8597" s="18"/>
    </row>
    <row r="8598" spans="4:4" x14ac:dyDescent="0.2">
      <c r="D8598" s="18"/>
    </row>
    <row r="8599" spans="4:4" x14ac:dyDescent="0.2">
      <c r="D8599" s="18"/>
    </row>
    <row r="8600" spans="4:4" x14ac:dyDescent="0.2">
      <c r="D8600" s="18"/>
    </row>
    <row r="8601" spans="4:4" x14ac:dyDescent="0.2">
      <c r="D8601" s="18"/>
    </row>
    <row r="8602" spans="4:4" x14ac:dyDescent="0.2">
      <c r="D8602" s="18"/>
    </row>
    <row r="8603" spans="4:4" x14ac:dyDescent="0.2">
      <c r="D8603" s="18"/>
    </row>
    <row r="8604" spans="4:4" x14ac:dyDescent="0.2">
      <c r="D8604" s="18"/>
    </row>
    <row r="8605" spans="4:4" x14ac:dyDescent="0.2">
      <c r="D8605" s="18"/>
    </row>
    <row r="8606" spans="4:4" x14ac:dyDescent="0.2">
      <c r="D8606" s="18"/>
    </row>
    <row r="8607" spans="4:4" x14ac:dyDescent="0.2">
      <c r="D8607" s="18"/>
    </row>
    <row r="8608" spans="4:4" x14ac:dyDescent="0.2">
      <c r="D8608" s="18"/>
    </row>
    <row r="8609" spans="4:4" x14ac:dyDescent="0.2">
      <c r="D8609" s="18"/>
    </row>
    <row r="8610" spans="4:4" x14ac:dyDescent="0.2">
      <c r="D8610" s="18"/>
    </row>
    <row r="8611" spans="4:4" x14ac:dyDescent="0.2">
      <c r="D8611" s="18"/>
    </row>
    <row r="8612" spans="4:4" x14ac:dyDescent="0.2">
      <c r="D8612" s="18"/>
    </row>
    <row r="8613" spans="4:4" x14ac:dyDescent="0.2">
      <c r="D8613" s="18"/>
    </row>
    <row r="8614" spans="4:4" x14ac:dyDescent="0.2">
      <c r="D8614" s="18"/>
    </row>
    <row r="8615" spans="4:4" x14ac:dyDescent="0.2">
      <c r="D8615" s="18"/>
    </row>
    <row r="8616" spans="4:4" x14ac:dyDescent="0.2">
      <c r="D8616" s="18"/>
    </row>
    <row r="8617" spans="4:4" x14ac:dyDescent="0.2">
      <c r="D8617" s="18"/>
    </row>
    <row r="8618" spans="4:4" x14ac:dyDescent="0.2">
      <c r="D8618" s="18"/>
    </row>
    <row r="8619" spans="4:4" x14ac:dyDescent="0.2">
      <c r="D8619" s="18"/>
    </row>
    <row r="8620" spans="4:4" x14ac:dyDescent="0.2">
      <c r="D8620" s="18"/>
    </row>
    <row r="8621" spans="4:4" x14ac:dyDescent="0.2">
      <c r="D8621" s="18"/>
    </row>
    <row r="8622" spans="4:4" x14ac:dyDescent="0.2">
      <c r="D8622" s="18"/>
    </row>
    <row r="8623" spans="4:4" x14ac:dyDescent="0.2">
      <c r="D8623" s="18"/>
    </row>
    <row r="8624" spans="4:4" x14ac:dyDescent="0.2">
      <c r="D8624" s="18"/>
    </row>
    <row r="8625" spans="4:4" x14ac:dyDescent="0.2">
      <c r="D8625" s="18"/>
    </row>
    <row r="8626" spans="4:4" x14ac:dyDescent="0.2">
      <c r="D8626" s="18"/>
    </row>
    <row r="8627" spans="4:4" x14ac:dyDescent="0.2">
      <c r="D8627" s="18"/>
    </row>
    <row r="8628" spans="4:4" x14ac:dyDescent="0.2">
      <c r="D8628" s="18"/>
    </row>
    <row r="8629" spans="4:4" x14ac:dyDescent="0.2">
      <c r="D8629" s="18"/>
    </row>
    <row r="8630" spans="4:4" x14ac:dyDescent="0.2">
      <c r="D8630" s="18"/>
    </row>
    <row r="8631" spans="4:4" x14ac:dyDescent="0.2">
      <c r="D8631" s="18"/>
    </row>
    <row r="8632" spans="4:4" x14ac:dyDescent="0.2">
      <c r="D8632" s="18"/>
    </row>
    <row r="8633" spans="4:4" x14ac:dyDescent="0.2">
      <c r="D8633" s="18"/>
    </row>
    <row r="8634" spans="4:4" x14ac:dyDescent="0.2">
      <c r="D8634" s="18"/>
    </row>
    <row r="8635" spans="4:4" x14ac:dyDescent="0.2">
      <c r="D8635" s="18"/>
    </row>
    <row r="8636" spans="4:4" x14ac:dyDescent="0.2">
      <c r="D8636" s="18"/>
    </row>
    <row r="8637" spans="4:4" x14ac:dyDescent="0.2">
      <c r="D8637" s="18"/>
    </row>
    <row r="8638" spans="4:4" x14ac:dyDescent="0.2">
      <c r="D8638" s="18"/>
    </row>
    <row r="8639" spans="4:4" x14ac:dyDescent="0.2">
      <c r="D8639" s="18"/>
    </row>
    <row r="8640" spans="4:4" x14ac:dyDescent="0.2">
      <c r="D8640" s="18"/>
    </row>
    <row r="8641" spans="4:4" x14ac:dyDescent="0.2">
      <c r="D8641" s="18"/>
    </row>
    <row r="8642" spans="4:4" x14ac:dyDescent="0.2">
      <c r="D8642" s="18"/>
    </row>
    <row r="8643" spans="4:4" x14ac:dyDescent="0.2">
      <c r="D8643" s="18"/>
    </row>
    <row r="8644" spans="4:4" x14ac:dyDescent="0.2">
      <c r="D8644" s="18"/>
    </row>
    <row r="8645" spans="4:4" x14ac:dyDescent="0.2">
      <c r="D8645" s="18"/>
    </row>
    <row r="8646" spans="4:4" x14ac:dyDescent="0.2">
      <c r="D8646" s="18"/>
    </row>
    <row r="8647" spans="4:4" x14ac:dyDescent="0.2">
      <c r="D8647" s="18"/>
    </row>
    <row r="8648" spans="4:4" x14ac:dyDescent="0.2">
      <c r="D8648" s="18"/>
    </row>
    <row r="8649" spans="4:4" x14ac:dyDescent="0.2">
      <c r="D8649" s="18"/>
    </row>
    <row r="8650" spans="4:4" x14ac:dyDescent="0.2">
      <c r="D8650" s="18"/>
    </row>
    <row r="8651" spans="4:4" x14ac:dyDescent="0.2">
      <c r="D8651" s="18"/>
    </row>
    <row r="8652" spans="4:4" x14ac:dyDescent="0.2">
      <c r="D8652" s="18"/>
    </row>
    <row r="8653" spans="4:4" x14ac:dyDescent="0.2">
      <c r="D8653" s="18"/>
    </row>
    <row r="8654" spans="4:4" x14ac:dyDescent="0.2">
      <c r="D8654" s="18"/>
    </row>
    <row r="8655" spans="4:4" x14ac:dyDescent="0.2">
      <c r="D8655" s="18"/>
    </row>
    <row r="8656" spans="4:4" x14ac:dyDescent="0.2">
      <c r="D8656" s="18"/>
    </row>
    <row r="8657" spans="4:4" x14ac:dyDescent="0.2">
      <c r="D8657" s="18"/>
    </row>
    <row r="8658" spans="4:4" x14ac:dyDescent="0.2">
      <c r="D8658" s="18"/>
    </row>
    <row r="8659" spans="4:4" x14ac:dyDescent="0.2">
      <c r="D8659" s="18"/>
    </row>
    <row r="8660" spans="4:4" x14ac:dyDescent="0.2">
      <c r="D8660" s="18"/>
    </row>
    <row r="8661" spans="4:4" x14ac:dyDescent="0.2">
      <c r="D8661" s="18"/>
    </row>
    <row r="8662" spans="4:4" x14ac:dyDescent="0.2">
      <c r="D8662" s="18"/>
    </row>
    <row r="8663" spans="4:4" x14ac:dyDescent="0.2">
      <c r="D8663" s="18"/>
    </row>
    <row r="8664" spans="4:4" x14ac:dyDescent="0.2">
      <c r="D8664" s="18"/>
    </row>
    <row r="8665" spans="4:4" x14ac:dyDescent="0.2">
      <c r="D8665" s="18"/>
    </row>
    <row r="8666" spans="4:4" x14ac:dyDescent="0.2">
      <c r="D8666" s="18"/>
    </row>
    <row r="8667" spans="4:4" x14ac:dyDescent="0.2">
      <c r="D8667" s="18"/>
    </row>
    <row r="8668" spans="4:4" x14ac:dyDescent="0.2">
      <c r="D8668" s="18"/>
    </row>
    <row r="8669" spans="4:4" x14ac:dyDescent="0.2">
      <c r="D8669" s="18"/>
    </row>
    <row r="8670" spans="4:4" x14ac:dyDescent="0.2">
      <c r="D8670" s="18"/>
    </row>
    <row r="8671" spans="4:4" x14ac:dyDescent="0.2">
      <c r="D8671" s="18"/>
    </row>
    <row r="8672" spans="4:4" x14ac:dyDescent="0.2">
      <c r="D8672" s="18"/>
    </row>
    <row r="8673" spans="4:4" x14ac:dyDescent="0.2">
      <c r="D8673" s="18"/>
    </row>
    <row r="8674" spans="4:4" x14ac:dyDescent="0.2">
      <c r="D8674" s="18"/>
    </row>
    <row r="8675" spans="4:4" x14ac:dyDescent="0.2">
      <c r="D8675" s="18"/>
    </row>
    <row r="8676" spans="4:4" x14ac:dyDescent="0.2">
      <c r="D8676" s="18"/>
    </row>
    <row r="8677" spans="4:4" x14ac:dyDescent="0.2">
      <c r="D8677" s="18"/>
    </row>
    <row r="8678" spans="4:4" x14ac:dyDescent="0.2">
      <c r="D8678" s="18"/>
    </row>
    <row r="8679" spans="4:4" x14ac:dyDescent="0.2">
      <c r="D8679" s="18"/>
    </row>
    <row r="8680" spans="4:4" x14ac:dyDescent="0.2">
      <c r="D8680" s="18"/>
    </row>
    <row r="8681" spans="4:4" x14ac:dyDescent="0.2">
      <c r="D8681" s="18"/>
    </row>
    <row r="8682" spans="4:4" x14ac:dyDescent="0.2">
      <c r="D8682" s="18"/>
    </row>
    <row r="8683" spans="4:4" x14ac:dyDescent="0.2">
      <c r="D8683" s="18"/>
    </row>
    <row r="8684" spans="4:4" x14ac:dyDescent="0.2">
      <c r="D8684" s="18"/>
    </row>
    <row r="8685" spans="4:4" x14ac:dyDescent="0.2">
      <c r="D8685" s="18"/>
    </row>
    <row r="8686" spans="4:4" x14ac:dyDescent="0.2">
      <c r="D8686" s="18"/>
    </row>
    <row r="8687" spans="4:4" x14ac:dyDescent="0.2">
      <c r="D8687" s="18"/>
    </row>
    <row r="8688" spans="4:4" x14ac:dyDescent="0.2">
      <c r="D8688" s="18"/>
    </row>
    <row r="8689" spans="4:4" x14ac:dyDescent="0.2">
      <c r="D8689" s="18"/>
    </row>
    <row r="8690" spans="4:4" x14ac:dyDescent="0.2">
      <c r="D8690" s="18"/>
    </row>
    <row r="8691" spans="4:4" x14ac:dyDescent="0.2">
      <c r="D8691" s="18"/>
    </row>
    <row r="8692" spans="4:4" x14ac:dyDescent="0.2">
      <c r="D8692" s="18"/>
    </row>
    <row r="8693" spans="4:4" x14ac:dyDescent="0.2">
      <c r="D8693" s="18"/>
    </row>
    <row r="8694" spans="4:4" x14ac:dyDescent="0.2">
      <c r="D8694" s="18"/>
    </row>
    <row r="8695" spans="4:4" x14ac:dyDescent="0.2">
      <c r="D8695" s="18"/>
    </row>
    <row r="8696" spans="4:4" x14ac:dyDescent="0.2">
      <c r="D8696" s="18"/>
    </row>
    <row r="8697" spans="4:4" x14ac:dyDescent="0.2">
      <c r="D8697" s="18"/>
    </row>
    <row r="8698" spans="4:4" x14ac:dyDescent="0.2">
      <c r="D8698" s="18"/>
    </row>
    <row r="8699" spans="4:4" x14ac:dyDescent="0.2">
      <c r="D8699" s="18"/>
    </row>
    <row r="8700" spans="4:4" x14ac:dyDescent="0.2">
      <c r="D8700" s="18"/>
    </row>
    <row r="8701" spans="4:4" x14ac:dyDescent="0.2">
      <c r="D8701" s="18"/>
    </row>
    <row r="8702" spans="4:4" x14ac:dyDescent="0.2">
      <c r="D8702" s="18"/>
    </row>
    <row r="8703" spans="4:4" x14ac:dyDescent="0.2">
      <c r="D8703" s="18"/>
    </row>
    <row r="8704" spans="4:4" x14ac:dyDescent="0.2">
      <c r="D8704" s="18"/>
    </row>
    <row r="8705" spans="4:4" x14ac:dyDescent="0.2">
      <c r="D8705" s="18"/>
    </row>
    <row r="8706" spans="4:4" x14ac:dyDescent="0.2">
      <c r="D8706" s="18"/>
    </row>
    <row r="8707" spans="4:4" x14ac:dyDescent="0.2">
      <c r="D8707" s="18"/>
    </row>
    <row r="8708" spans="4:4" x14ac:dyDescent="0.2">
      <c r="D8708" s="18"/>
    </row>
    <row r="8709" spans="4:4" x14ac:dyDescent="0.2">
      <c r="D8709" s="18"/>
    </row>
    <row r="8710" spans="4:4" x14ac:dyDescent="0.2">
      <c r="D8710" s="18"/>
    </row>
    <row r="8711" spans="4:4" x14ac:dyDescent="0.2">
      <c r="D8711" s="18"/>
    </row>
    <row r="8712" spans="4:4" x14ac:dyDescent="0.2">
      <c r="D8712" s="18"/>
    </row>
    <row r="8713" spans="4:4" x14ac:dyDescent="0.2">
      <c r="D8713" s="18"/>
    </row>
    <row r="8714" spans="4:4" x14ac:dyDescent="0.2">
      <c r="D8714" s="18"/>
    </row>
    <row r="8715" spans="4:4" x14ac:dyDescent="0.2">
      <c r="D8715" s="18"/>
    </row>
    <row r="8716" spans="4:4" x14ac:dyDescent="0.2">
      <c r="D8716" s="18"/>
    </row>
    <row r="8717" spans="4:4" x14ac:dyDescent="0.2">
      <c r="D8717" s="18"/>
    </row>
    <row r="8718" spans="4:4" x14ac:dyDescent="0.2">
      <c r="D8718" s="18"/>
    </row>
    <row r="8719" spans="4:4" x14ac:dyDescent="0.2">
      <c r="D8719" s="18"/>
    </row>
    <row r="8720" spans="4:4" x14ac:dyDescent="0.2">
      <c r="D8720" s="18"/>
    </row>
    <row r="8721" spans="4:4" x14ac:dyDescent="0.2">
      <c r="D8721" s="18"/>
    </row>
    <row r="8722" spans="4:4" x14ac:dyDescent="0.2">
      <c r="D8722" s="18"/>
    </row>
    <row r="8723" spans="4:4" x14ac:dyDescent="0.2">
      <c r="D8723" s="18"/>
    </row>
    <row r="8724" spans="4:4" x14ac:dyDescent="0.2">
      <c r="D8724" s="18"/>
    </row>
    <row r="8725" spans="4:4" x14ac:dyDescent="0.2">
      <c r="D8725" s="18"/>
    </row>
    <row r="8726" spans="4:4" x14ac:dyDescent="0.2">
      <c r="D8726" s="18"/>
    </row>
    <row r="8727" spans="4:4" x14ac:dyDescent="0.2">
      <c r="D8727" s="18"/>
    </row>
    <row r="8728" spans="4:4" x14ac:dyDescent="0.2">
      <c r="D8728" s="18"/>
    </row>
    <row r="8729" spans="4:4" x14ac:dyDescent="0.2">
      <c r="D8729" s="18"/>
    </row>
    <row r="8730" spans="4:4" x14ac:dyDescent="0.2">
      <c r="D8730" s="18"/>
    </row>
    <row r="8731" spans="4:4" x14ac:dyDescent="0.2">
      <c r="D8731" s="18"/>
    </row>
    <row r="8732" spans="4:4" x14ac:dyDescent="0.2">
      <c r="D8732" s="18"/>
    </row>
    <row r="8733" spans="4:4" x14ac:dyDescent="0.2">
      <c r="D8733" s="18"/>
    </row>
    <row r="8734" spans="4:4" x14ac:dyDescent="0.2">
      <c r="D8734" s="18"/>
    </row>
    <row r="8735" spans="4:4" x14ac:dyDescent="0.2">
      <c r="D8735" s="18"/>
    </row>
    <row r="8736" spans="4:4" x14ac:dyDescent="0.2">
      <c r="D8736" s="18"/>
    </row>
    <row r="8737" spans="4:4" x14ac:dyDescent="0.2">
      <c r="D8737" s="18"/>
    </row>
    <row r="8738" spans="4:4" x14ac:dyDescent="0.2">
      <c r="D8738" s="18"/>
    </row>
    <row r="8739" spans="4:4" x14ac:dyDescent="0.2">
      <c r="D8739" s="18"/>
    </row>
    <row r="8740" spans="4:4" x14ac:dyDescent="0.2">
      <c r="D8740" s="18"/>
    </row>
    <row r="8741" spans="4:4" x14ac:dyDescent="0.2">
      <c r="D8741" s="18"/>
    </row>
    <row r="8742" spans="4:4" x14ac:dyDescent="0.2">
      <c r="D8742" s="18"/>
    </row>
    <row r="8743" spans="4:4" x14ac:dyDescent="0.2">
      <c r="D8743" s="18"/>
    </row>
    <row r="8744" spans="4:4" x14ac:dyDescent="0.2">
      <c r="D8744" s="18"/>
    </row>
    <row r="8745" spans="4:4" x14ac:dyDescent="0.2">
      <c r="D8745" s="18"/>
    </row>
    <row r="8746" spans="4:4" x14ac:dyDescent="0.2">
      <c r="D8746" s="18"/>
    </row>
    <row r="8747" spans="4:4" x14ac:dyDescent="0.2">
      <c r="D8747" s="18"/>
    </row>
    <row r="8748" spans="4:4" x14ac:dyDescent="0.2">
      <c r="D8748" s="18"/>
    </row>
    <row r="8749" spans="4:4" x14ac:dyDescent="0.2">
      <c r="D8749" s="18"/>
    </row>
    <row r="8750" spans="4:4" x14ac:dyDescent="0.2">
      <c r="D8750" s="18"/>
    </row>
    <row r="8751" spans="4:4" x14ac:dyDescent="0.2">
      <c r="D8751" s="18"/>
    </row>
    <row r="8752" spans="4:4" x14ac:dyDescent="0.2">
      <c r="D8752" s="18"/>
    </row>
    <row r="8753" spans="4:4" x14ac:dyDescent="0.2">
      <c r="D8753" s="18"/>
    </row>
    <row r="8754" spans="4:4" x14ac:dyDescent="0.2">
      <c r="D8754" s="18"/>
    </row>
    <row r="8755" spans="4:4" x14ac:dyDescent="0.2">
      <c r="D8755" s="18"/>
    </row>
    <row r="8756" spans="4:4" x14ac:dyDescent="0.2">
      <c r="D8756" s="18"/>
    </row>
    <row r="8757" spans="4:4" x14ac:dyDescent="0.2">
      <c r="D8757" s="18"/>
    </row>
    <row r="8758" spans="4:4" x14ac:dyDescent="0.2">
      <c r="D8758" s="18"/>
    </row>
    <row r="8759" spans="4:4" x14ac:dyDescent="0.2">
      <c r="D8759" s="18"/>
    </row>
    <row r="8760" spans="4:4" x14ac:dyDescent="0.2">
      <c r="D8760" s="18"/>
    </row>
    <row r="8761" spans="4:4" x14ac:dyDescent="0.2">
      <c r="D8761" s="18"/>
    </row>
    <row r="8762" spans="4:4" x14ac:dyDescent="0.2">
      <c r="D8762" s="18"/>
    </row>
    <row r="8763" spans="4:4" x14ac:dyDescent="0.2">
      <c r="D8763" s="18"/>
    </row>
    <row r="8764" spans="4:4" x14ac:dyDescent="0.2">
      <c r="D8764" s="18"/>
    </row>
    <row r="8765" spans="4:4" x14ac:dyDescent="0.2">
      <c r="D8765" s="18"/>
    </row>
    <row r="8766" spans="4:4" x14ac:dyDescent="0.2">
      <c r="D8766" s="18"/>
    </row>
    <row r="8767" spans="4:4" x14ac:dyDescent="0.2">
      <c r="D8767" s="18"/>
    </row>
    <row r="8768" spans="4:4" x14ac:dyDescent="0.2">
      <c r="D8768" s="18"/>
    </row>
    <row r="8769" spans="4:4" x14ac:dyDescent="0.2">
      <c r="D8769" s="18"/>
    </row>
    <row r="8770" spans="4:4" x14ac:dyDescent="0.2">
      <c r="D8770" s="18"/>
    </row>
    <row r="8771" spans="4:4" x14ac:dyDescent="0.2">
      <c r="D8771" s="18"/>
    </row>
    <row r="8772" spans="4:4" x14ac:dyDescent="0.2">
      <c r="D8772" s="18"/>
    </row>
    <row r="8773" spans="4:4" x14ac:dyDescent="0.2">
      <c r="D8773" s="18"/>
    </row>
    <row r="8774" spans="4:4" x14ac:dyDescent="0.2">
      <c r="D8774" s="18"/>
    </row>
    <row r="8775" spans="4:4" x14ac:dyDescent="0.2">
      <c r="D8775" s="18"/>
    </row>
    <row r="8776" spans="4:4" x14ac:dyDescent="0.2">
      <c r="D8776" s="18"/>
    </row>
    <row r="8777" spans="4:4" x14ac:dyDescent="0.2">
      <c r="D8777" s="18"/>
    </row>
    <row r="8778" spans="4:4" x14ac:dyDescent="0.2">
      <c r="D8778" s="18"/>
    </row>
    <row r="8779" spans="4:4" x14ac:dyDescent="0.2">
      <c r="D8779" s="18"/>
    </row>
    <row r="8780" spans="4:4" x14ac:dyDescent="0.2">
      <c r="D8780" s="18"/>
    </row>
    <row r="8781" spans="4:4" x14ac:dyDescent="0.2">
      <c r="D8781" s="18"/>
    </row>
    <row r="8782" spans="4:4" x14ac:dyDescent="0.2">
      <c r="D8782" s="18"/>
    </row>
    <row r="8783" spans="4:4" x14ac:dyDescent="0.2">
      <c r="D8783" s="18"/>
    </row>
    <row r="8784" spans="4:4" x14ac:dyDescent="0.2">
      <c r="D8784" s="18"/>
    </row>
    <row r="8785" spans="4:4" x14ac:dyDescent="0.2">
      <c r="D8785" s="18"/>
    </row>
    <row r="8786" spans="4:4" x14ac:dyDescent="0.2">
      <c r="D8786" s="18"/>
    </row>
    <row r="8787" spans="4:4" x14ac:dyDescent="0.2">
      <c r="D8787" s="18"/>
    </row>
    <row r="8788" spans="4:4" x14ac:dyDescent="0.2">
      <c r="D8788" s="18"/>
    </row>
    <row r="8789" spans="4:4" x14ac:dyDescent="0.2">
      <c r="D8789" s="18"/>
    </row>
    <row r="8790" spans="4:4" x14ac:dyDescent="0.2">
      <c r="D8790" s="18"/>
    </row>
    <row r="8791" spans="4:4" x14ac:dyDescent="0.2">
      <c r="D8791" s="18"/>
    </row>
    <row r="8792" spans="4:4" x14ac:dyDescent="0.2">
      <c r="D8792" s="18"/>
    </row>
    <row r="8793" spans="4:4" x14ac:dyDescent="0.2">
      <c r="D8793" s="18"/>
    </row>
    <row r="8794" spans="4:4" x14ac:dyDescent="0.2">
      <c r="D8794" s="18"/>
    </row>
    <row r="8795" spans="4:4" x14ac:dyDescent="0.2">
      <c r="D8795" s="18"/>
    </row>
    <row r="8796" spans="4:4" x14ac:dyDescent="0.2">
      <c r="D8796" s="18"/>
    </row>
    <row r="8797" spans="4:4" x14ac:dyDescent="0.2">
      <c r="D8797" s="18"/>
    </row>
    <row r="8798" spans="4:4" x14ac:dyDescent="0.2">
      <c r="D8798" s="18"/>
    </row>
    <row r="8799" spans="4:4" x14ac:dyDescent="0.2">
      <c r="D8799" s="18"/>
    </row>
    <row r="8800" spans="4:4" x14ac:dyDescent="0.2">
      <c r="D8800" s="18"/>
    </row>
    <row r="8801" spans="4:4" x14ac:dyDescent="0.2">
      <c r="D8801" s="18"/>
    </row>
    <row r="8802" spans="4:4" x14ac:dyDescent="0.2">
      <c r="D8802" s="18"/>
    </row>
    <row r="8803" spans="4:4" x14ac:dyDescent="0.2">
      <c r="D8803" s="18"/>
    </row>
    <row r="8804" spans="4:4" x14ac:dyDescent="0.2">
      <c r="D8804" s="18"/>
    </row>
    <row r="8805" spans="4:4" x14ac:dyDescent="0.2">
      <c r="D8805" s="18"/>
    </row>
    <row r="8806" spans="4:4" x14ac:dyDescent="0.2">
      <c r="D8806" s="18"/>
    </row>
    <row r="8807" spans="4:4" x14ac:dyDescent="0.2">
      <c r="D8807" s="18"/>
    </row>
    <row r="8808" spans="4:4" x14ac:dyDescent="0.2">
      <c r="D8808" s="18"/>
    </row>
    <row r="8809" spans="4:4" x14ac:dyDescent="0.2">
      <c r="D8809" s="18"/>
    </row>
    <row r="8810" spans="4:4" x14ac:dyDescent="0.2">
      <c r="D8810" s="18"/>
    </row>
    <row r="8811" spans="4:4" x14ac:dyDescent="0.2">
      <c r="D8811" s="18"/>
    </row>
    <row r="8812" spans="4:4" x14ac:dyDescent="0.2">
      <c r="D8812" s="18"/>
    </row>
    <row r="8813" spans="4:4" x14ac:dyDescent="0.2">
      <c r="D8813" s="18"/>
    </row>
    <row r="8814" spans="4:4" x14ac:dyDescent="0.2">
      <c r="D8814" s="18"/>
    </row>
    <row r="8815" spans="4:4" x14ac:dyDescent="0.2">
      <c r="D8815" s="18"/>
    </row>
    <row r="8816" spans="4:4" x14ac:dyDescent="0.2">
      <c r="D8816" s="18"/>
    </row>
    <row r="8817" spans="4:4" x14ac:dyDescent="0.2">
      <c r="D8817" s="18"/>
    </row>
    <row r="8818" spans="4:4" x14ac:dyDescent="0.2">
      <c r="D8818" s="18"/>
    </row>
    <row r="8819" spans="4:4" x14ac:dyDescent="0.2">
      <c r="D8819" s="18"/>
    </row>
    <row r="8820" spans="4:4" x14ac:dyDescent="0.2">
      <c r="D8820" s="18"/>
    </row>
    <row r="8821" spans="4:4" x14ac:dyDescent="0.2">
      <c r="D8821" s="18"/>
    </row>
    <row r="8822" spans="4:4" x14ac:dyDescent="0.2">
      <c r="D8822" s="18"/>
    </row>
    <row r="8823" spans="4:4" x14ac:dyDescent="0.2">
      <c r="D8823" s="18"/>
    </row>
    <row r="8824" spans="4:4" x14ac:dyDescent="0.2">
      <c r="D8824" s="18"/>
    </row>
    <row r="8825" spans="4:4" x14ac:dyDescent="0.2">
      <c r="D8825" s="18"/>
    </row>
    <row r="8826" spans="4:4" x14ac:dyDescent="0.2">
      <c r="D8826" s="18"/>
    </row>
    <row r="8827" spans="4:4" x14ac:dyDescent="0.2">
      <c r="D8827" s="18"/>
    </row>
    <row r="8828" spans="4:4" x14ac:dyDescent="0.2">
      <c r="D8828" s="18"/>
    </row>
    <row r="8829" spans="4:4" x14ac:dyDescent="0.2">
      <c r="D8829" s="18"/>
    </row>
    <row r="8830" spans="4:4" x14ac:dyDescent="0.2">
      <c r="D8830" s="18"/>
    </row>
    <row r="8831" spans="4:4" x14ac:dyDescent="0.2">
      <c r="D8831" s="18"/>
    </row>
    <row r="8832" spans="4:4" x14ac:dyDescent="0.2">
      <c r="D8832" s="18"/>
    </row>
    <row r="8833" spans="4:4" x14ac:dyDescent="0.2">
      <c r="D8833" s="18"/>
    </row>
    <row r="8834" spans="4:4" x14ac:dyDescent="0.2">
      <c r="D8834" s="18"/>
    </row>
    <row r="8835" spans="4:4" x14ac:dyDescent="0.2">
      <c r="D8835" s="18"/>
    </row>
    <row r="8836" spans="4:4" x14ac:dyDescent="0.2">
      <c r="D8836" s="18"/>
    </row>
    <row r="8837" spans="4:4" x14ac:dyDescent="0.2">
      <c r="D8837" s="18"/>
    </row>
    <row r="8838" spans="4:4" x14ac:dyDescent="0.2">
      <c r="D8838" s="18"/>
    </row>
    <row r="8839" spans="4:4" x14ac:dyDescent="0.2">
      <c r="D8839" s="18"/>
    </row>
    <row r="8840" spans="4:4" x14ac:dyDescent="0.2">
      <c r="D8840" s="18"/>
    </row>
    <row r="8841" spans="4:4" x14ac:dyDescent="0.2">
      <c r="D8841" s="18"/>
    </row>
    <row r="8842" spans="4:4" x14ac:dyDescent="0.2">
      <c r="D8842" s="18"/>
    </row>
    <row r="8843" spans="4:4" x14ac:dyDescent="0.2">
      <c r="D8843" s="18"/>
    </row>
    <row r="8844" spans="4:4" x14ac:dyDescent="0.2">
      <c r="D8844" s="18"/>
    </row>
    <row r="8845" spans="4:4" x14ac:dyDescent="0.2">
      <c r="D8845" s="18"/>
    </row>
    <row r="8846" spans="4:4" x14ac:dyDescent="0.2">
      <c r="D8846" s="18"/>
    </row>
    <row r="8847" spans="4:4" x14ac:dyDescent="0.2">
      <c r="D8847" s="18"/>
    </row>
    <row r="8848" spans="4:4" x14ac:dyDescent="0.2">
      <c r="D8848" s="18"/>
    </row>
    <row r="8849" spans="4:4" x14ac:dyDescent="0.2">
      <c r="D8849" s="18"/>
    </row>
    <row r="8850" spans="4:4" x14ac:dyDescent="0.2">
      <c r="D8850" s="18"/>
    </row>
    <row r="8851" spans="4:4" x14ac:dyDescent="0.2">
      <c r="D8851" s="18"/>
    </row>
    <row r="8852" spans="4:4" x14ac:dyDescent="0.2">
      <c r="D8852" s="18"/>
    </row>
    <row r="8853" spans="4:4" x14ac:dyDescent="0.2">
      <c r="D8853" s="18"/>
    </row>
    <row r="8854" spans="4:4" x14ac:dyDescent="0.2">
      <c r="D8854" s="18"/>
    </row>
    <row r="8855" spans="4:4" x14ac:dyDescent="0.2">
      <c r="D8855" s="18"/>
    </row>
    <row r="8856" spans="4:4" x14ac:dyDescent="0.2">
      <c r="D8856" s="18"/>
    </row>
    <row r="8857" spans="4:4" x14ac:dyDescent="0.2">
      <c r="D8857" s="18"/>
    </row>
    <row r="8858" spans="4:4" x14ac:dyDescent="0.2">
      <c r="D8858" s="18"/>
    </row>
    <row r="8859" spans="4:4" x14ac:dyDescent="0.2">
      <c r="D8859" s="18"/>
    </row>
    <row r="8860" spans="4:4" x14ac:dyDescent="0.2">
      <c r="D8860" s="18"/>
    </row>
    <row r="8861" spans="4:4" x14ac:dyDescent="0.2">
      <c r="D8861" s="18"/>
    </row>
    <row r="8862" spans="4:4" x14ac:dyDescent="0.2">
      <c r="D8862" s="18"/>
    </row>
    <row r="8863" spans="4:4" x14ac:dyDescent="0.2">
      <c r="D8863" s="18"/>
    </row>
    <row r="8864" spans="4:4" x14ac:dyDescent="0.2">
      <c r="D8864" s="18"/>
    </row>
    <row r="8865" spans="4:4" x14ac:dyDescent="0.2">
      <c r="D8865" s="18"/>
    </row>
    <row r="8866" spans="4:4" x14ac:dyDescent="0.2">
      <c r="D8866" s="18"/>
    </row>
    <row r="8867" spans="4:4" x14ac:dyDescent="0.2">
      <c r="D8867" s="18"/>
    </row>
    <row r="8868" spans="4:4" x14ac:dyDescent="0.2">
      <c r="D8868" s="18"/>
    </row>
    <row r="8869" spans="4:4" x14ac:dyDescent="0.2">
      <c r="D8869" s="18"/>
    </row>
    <row r="8870" spans="4:4" x14ac:dyDescent="0.2">
      <c r="D8870" s="18"/>
    </row>
    <row r="8871" spans="4:4" x14ac:dyDescent="0.2">
      <c r="D8871" s="18"/>
    </row>
    <row r="8872" spans="4:4" x14ac:dyDescent="0.2">
      <c r="D8872" s="18"/>
    </row>
    <row r="8873" spans="4:4" x14ac:dyDescent="0.2">
      <c r="D8873" s="18"/>
    </row>
    <row r="8874" spans="4:4" x14ac:dyDescent="0.2">
      <c r="D8874" s="18"/>
    </row>
    <row r="8875" spans="4:4" x14ac:dyDescent="0.2">
      <c r="D8875" s="18"/>
    </row>
    <row r="8876" spans="4:4" x14ac:dyDescent="0.2">
      <c r="D8876" s="18"/>
    </row>
    <row r="8877" spans="4:4" x14ac:dyDescent="0.2">
      <c r="D8877" s="18"/>
    </row>
    <row r="8878" spans="4:4" x14ac:dyDescent="0.2">
      <c r="D8878" s="18"/>
    </row>
    <row r="8879" spans="4:4" x14ac:dyDescent="0.2">
      <c r="D8879" s="18"/>
    </row>
    <row r="8880" spans="4:4" x14ac:dyDescent="0.2">
      <c r="D8880" s="18"/>
    </row>
    <row r="8881" spans="4:4" x14ac:dyDescent="0.2">
      <c r="D8881" s="18"/>
    </row>
    <row r="8882" spans="4:4" x14ac:dyDescent="0.2">
      <c r="D8882" s="18"/>
    </row>
    <row r="8883" spans="4:4" x14ac:dyDescent="0.2">
      <c r="D8883" s="18"/>
    </row>
    <row r="8884" spans="4:4" x14ac:dyDescent="0.2">
      <c r="D8884" s="18"/>
    </row>
    <row r="8885" spans="4:4" x14ac:dyDescent="0.2">
      <c r="D8885" s="18"/>
    </row>
    <row r="8886" spans="4:4" x14ac:dyDescent="0.2">
      <c r="D8886" s="18"/>
    </row>
    <row r="8887" spans="4:4" x14ac:dyDescent="0.2">
      <c r="D8887" s="18"/>
    </row>
    <row r="8888" spans="4:4" x14ac:dyDescent="0.2">
      <c r="D8888" s="18"/>
    </row>
    <row r="8889" spans="4:4" x14ac:dyDescent="0.2">
      <c r="D8889" s="18"/>
    </row>
    <row r="8890" spans="4:4" x14ac:dyDescent="0.2">
      <c r="D8890" s="18"/>
    </row>
    <row r="8891" spans="4:4" x14ac:dyDescent="0.2">
      <c r="D8891" s="18"/>
    </row>
    <row r="8892" spans="4:4" x14ac:dyDescent="0.2">
      <c r="D8892" s="18"/>
    </row>
    <row r="8893" spans="4:4" x14ac:dyDescent="0.2">
      <c r="D8893" s="18"/>
    </row>
    <row r="8894" spans="4:4" x14ac:dyDescent="0.2">
      <c r="D8894" s="18"/>
    </row>
    <row r="8895" spans="4:4" x14ac:dyDescent="0.2">
      <c r="D8895" s="18"/>
    </row>
    <row r="8896" spans="4:4" x14ac:dyDescent="0.2">
      <c r="D8896" s="18"/>
    </row>
    <row r="8897" spans="4:4" x14ac:dyDescent="0.2">
      <c r="D8897" s="18"/>
    </row>
    <row r="8898" spans="4:4" x14ac:dyDescent="0.2">
      <c r="D8898" s="18"/>
    </row>
    <row r="8899" spans="4:4" x14ac:dyDescent="0.2">
      <c r="D8899" s="18"/>
    </row>
    <row r="8900" spans="4:4" x14ac:dyDescent="0.2">
      <c r="D8900" s="18"/>
    </row>
    <row r="8901" spans="4:4" x14ac:dyDescent="0.2">
      <c r="D8901" s="18"/>
    </row>
    <row r="8902" spans="4:4" x14ac:dyDescent="0.2">
      <c r="D8902" s="18"/>
    </row>
    <row r="8903" spans="4:4" x14ac:dyDescent="0.2">
      <c r="D8903" s="18"/>
    </row>
    <row r="8904" spans="4:4" x14ac:dyDescent="0.2">
      <c r="D8904" s="18"/>
    </row>
    <row r="8905" spans="4:4" x14ac:dyDescent="0.2">
      <c r="D8905" s="18"/>
    </row>
    <row r="8906" spans="4:4" x14ac:dyDescent="0.2">
      <c r="D8906" s="18"/>
    </row>
    <row r="8907" spans="4:4" x14ac:dyDescent="0.2">
      <c r="D8907" s="18"/>
    </row>
    <row r="8908" spans="4:4" x14ac:dyDescent="0.2">
      <c r="D8908" s="18"/>
    </row>
    <row r="8909" spans="4:4" x14ac:dyDescent="0.2">
      <c r="D8909" s="18"/>
    </row>
    <row r="8910" spans="4:4" x14ac:dyDescent="0.2">
      <c r="D8910" s="18"/>
    </row>
    <row r="8911" spans="4:4" x14ac:dyDescent="0.2">
      <c r="D8911" s="18"/>
    </row>
    <row r="8912" spans="4:4" x14ac:dyDescent="0.2">
      <c r="D8912" s="18"/>
    </row>
    <row r="8913" spans="4:4" x14ac:dyDescent="0.2">
      <c r="D8913" s="18"/>
    </row>
    <row r="8914" spans="4:4" x14ac:dyDescent="0.2">
      <c r="D8914" s="18"/>
    </row>
    <row r="8915" spans="4:4" x14ac:dyDescent="0.2">
      <c r="D8915" s="18"/>
    </row>
    <row r="8916" spans="4:4" x14ac:dyDescent="0.2">
      <c r="D8916" s="18"/>
    </row>
    <row r="8917" spans="4:4" x14ac:dyDescent="0.2">
      <c r="D8917" s="18"/>
    </row>
    <row r="8918" spans="4:4" x14ac:dyDescent="0.2">
      <c r="D8918" s="18"/>
    </row>
    <row r="8919" spans="4:4" x14ac:dyDescent="0.2">
      <c r="D8919" s="18"/>
    </row>
    <row r="8920" spans="4:4" x14ac:dyDescent="0.2">
      <c r="D8920" s="18"/>
    </row>
    <row r="8921" spans="4:4" x14ac:dyDescent="0.2">
      <c r="D8921" s="18"/>
    </row>
    <row r="8922" spans="4:4" x14ac:dyDescent="0.2">
      <c r="D8922" s="18"/>
    </row>
    <row r="8923" spans="4:4" x14ac:dyDescent="0.2">
      <c r="D8923" s="18"/>
    </row>
    <row r="8924" spans="4:4" x14ac:dyDescent="0.2">
      <c r="D8924" s="18"/>
    </row>
    <row r="8925" spans="4:4" x14ac:dyDescent="0.2">
      <c r="D8925" s="18"/>
    </row>
    <row r="8926" spans="4:4" x14ac:dyDescent="0.2">
      <c r="D8926" s="18"/>
    </row>
    <row r="8927" spans="4:4" x14ac:dyDescent="0.2">
      <c r="D8927" s="18"/>
    </row>
    <row r="8928" spans="4:4" x14ac:dyDescent="0.2">
      <c r="D8928" s="18"/>
    </row>
    <row r="8929" spans="4:4" x14ac:dyDescent="0.2">
      <c r="D8929" s="18"/>
    </row>
    <row r="8930" spans="4:4" x14ac:dyDescent="0.2">
      <c r="D8930" s="18"/>
    </row>
    <row r="8931" spans="4:4" x14ac:dyDescent="0.2">
      <c r="D8931" s="18"/>
    </row>
    <row r="8932" spans="4:4" x14ac:dyDescent="0.2">
      <c r="D8932" s="18"/>
    </row>
    <row r="8933" spans="4:4" x14ac:dyDescent="0.2">
      <c r="D8933" s="18"/>
    </row>
    <row r="8934" spans="4:4" x14ac:dyDescent="0.2">
      <c r="D8934" s="18"/>
    </row>
    <row r="8935" spans="4:4" x14ac:dyDescent="0.2">
      <c r="D8935" s="18"/>
    </row>
    <row r="8936" spans="4:4" x14ac:dyDescent="0.2">
      <c r="D8936" s="18"/>
    </row>
    <row r="8937" spans="4:4" x14ac:dyDescent="0.2">
      <c r="D8937" s="18"/>
    </row>
    <row r="8938" spans="4:4" x14ac:dyDescent="0.2">
      <c r="D8938" s="18"/>
    </row>
    <row r="8939" spans="4:4" x14ac:dyDescent="0.2">
      <c r="D8939" s="18"/>
    </row>
    <row r="8940" spans="4:4" x14ac:dyDescent="0.2">
      <c r="D8940" s="18"/>
    </row>
    <row r="8941" spans="4:4" x14ac:dyDescent="0.2">
      <c r="D8941" s="18"/>
    </row>
    <row r="8942" spans="4:4" x14ac:dyDescent="0.2">
      <c r="D8942" s="18"/>
    </row>
    <row r="8943" spans="4:4" x14ac:dyDescent="0.2">
      <c r="D8943" s="18"/>
    </row>
    <row r="8944" spans="4:4" x14ac:dyDescent="0.2">
      <c r="D8944" s="18"/>
    </row>
    <row r="8945" spans="4:4" x14ac:dyDescent="0.2">
      <c r="D8945" s="18"/>
    </row>
    <row r="8946" spans="4:4" x14ac:dyDescent="0.2">
      <c r="D8946" s="18"/>
    </row>
    <row r="8947" spans="4:4" x14ac:dyDescent="0.2">
      <c r="D8947" s="18"/>
    </row>
    <row r="8948" spans="4:4" x14ac:dyDescent="0.2">
      <c r="D8948" s="18"/>
    </row>
    <row r="8949" spans="4:4" x14ac:dyDescent="0.2">
      <c r="D8949" s="18"/>
    </row>
    <row r="8950" spans="4:4" x14ac:dyDescent="0.2">
      <c r="D8950" s="18"/>
    </row>
    <row r="8951" spans="4:4" x14ac:dyDescent="0.2">
      <c r="D8951" s="18"/>
    </row>
    <row r="8952" spans="4:4" x14ac:dyDescent="0.2">
      <c r="D8952" s="18"/>
    </row>
    <row r="8953" spans="4:4" x14ac:dyDescent="0.2">
      <c r="D8953" s="18"/>
    </row>
    <row r="8954" spans="4:4" x14ac:dyDescent="0.2">
      <c r="D8954" s="18"/>
    </row>
    <row r="8955" spans="4:4" x14ac:dyDescent="0.2">
      <c r="D8955" s="18"/>
    </row>
    <row r="8956" spans="4:4" x14ac:dyDescent="0.2">
      <c r="D8956" s="18"/>
    </row>
    <row r="8957" spans="4:4" x14ac:dyDescent="0.2">
      <c r="D8957" s="18"/>
    </row>
    <row r="8958" spans="4:4" x14ac:dyDescent="0.2">
      <c r="D8958" s="18"/>
    </row>
    <row r="8959" spans="4:4" x14ac:dyDescent="0.2">
      <c r="D8959" s="18"/>
    </row>
    <row r="8960" spans="4:4" x14ac:dyDescent="0.2">
      <c r="D8960" s="18"/>
    </row>
    <row r="8961" spans="4:4" x14ac:dyDescent="0.2">
      <c r="D8961" s="18"/>
    </row>
    <row r="8962" spans="4:4" x14ac:dyDescent="0.2">
      <c r="D8962" s="18"/>
    </row>
    <row r="8963" spans="4:4" x14ac:dyDescent="0.2">
      <c r="D8963" s="18"/>
    </row>
    <row r="8964" spans="4:4" x14ac:dyDescent="0.2">
      <c r="D8964" s="18"/>
    </row>
    <row r="8965" spans="4:4" x14ac:dyDescent="0.2">
      <c r="D8965" s="18"/>
    </row>
    <row r="8966" spans="4:4" x14ac:dyDescent="0.2">
      <c r="D8966" s="18"/>
    </row>
    <row r="8967" spans="4:4" x14ac:dyDescent="0.2">
      <c r="D8967" s="18"/>
    </row>
    <row r="8968" spans="4:4" x14ac:dyDescent="0.2">
      <c r="D8968" s="18"/>
    </row>
    <row r="8969" spans="4:4" x14ac:dyDescent="0.2">
      <c r="D8969" s="18"/>
    </row>
    <row r="8970" spans="4:4" x14ac:dyDescent="0.2">
      <c r="D8970" s="18"/>
    </row>
    <row r="8971" spans="4:4" x14ac:dyDescent="0.2">
      <c r="D8971" s="18"/>
    </row>
    <row r="8972" spans="4:4" x14ac:dyDescent="0.2">
      <c r="D8972" s="18"/>
    </row>
    <row r="8973" spans="4:4" x14ac:dyDescent="0.2">
      <c r="D8973" s="18"/>
    </row>
    <row r="8974" spans="4:4" x14ac:dyDescent="0.2">
      <c r="D8974" s="18"/>
    </row>
    <row r="8975" spans="4:4" x14ac:dyDescent="0.2">
      <c r="D8975" s="18"/>
    </row>
    <row r="8976" spans="4:4" x14ac:dyDescent="0.2">
      <c r="D8976" s="18"/>
    </row>
    <row r="8977" spans="4:4" x14ac:dyDescent="0.2">
      <c r="D8977" s="18"/>
    </row>
    <row r="8978" spans="4:4" x14ac:dyDescent="0.2">
      <c r="D8978" s="18"/>
    </row>
    <row r="8979" spans="4:4" x14ac:dyDescent="0.2">
      <c r="D8979" s="18"/>
    </row>
    <row r="8980" spans="4:4" x14ac:dyDescent="0.2">
      <c r="D8980" s="18"/>
    </row>
    <row r="8981" spans="4:4" x14ac:dyDescent="0.2">
      <c r="D8981" s="18"/>
    </row>
    <row r="8982" spans="4:4" x14ac:dyDescent="0.2">
      <c r="D8982" s="18"/>
    </row>
    <row r="8983" spans="4:4" x14ac:dyDescent="0.2">
      <c r="D8983" s="18"/>
    </row>
    <row r="8984" spans="4:4" x14ac:dyDescent="0.2">
      <c r="D8984" s="18"/>
    </row>
    <row r="8985" spans="4:4" x14ac:dyDescent="0.2">
      <c r="D8985" s="18"/>
    </row>
    <row r="8986" spans="4:4" x14ac:dyDescent="0.2">
      <c r="D8986" s="18"/>
    </row>
    <row r="8987" spans="4:4" x14ac:dyDescent="0.2">
      <c r="D8987" s="18"/>
    </row>
    <row r="8988" spans="4:4" x14ac:dyDescent="0.2">
      <c r="D8988" s="18"/>
    </row>
    <row r="8989" spans="4:4" x14ac:dyDescent="0.2">
      <c r="D8989" s="18"/>
    </row>
    <row r="8990" spans="4:4" x14ac:dyDescent="0.2">
      <c r="D8990" s="18"/>
    </row>
    <row r="8991" spans="4:4" x14ac:dyDescent="0.2">
      <c r="D8991" s="18"/>
    </row>
    <row r="8992" spans="4:4" x14ac:dyDescent="0.2">
      <c r="D8992" s="18"/>
    </row>
    <row r="8993" spans="4:4" x14ac:dyDescent="0.2">
      <c r="D8993" s="18"/>
    </row>
    <row r="8994" spans="4:4" x14ac:dyDescent="0.2">
      <c r="D8994" s="18"/>
    </row>
    <row r="8995" spans="4:4" x14ac:dyDescent="0.2">
      <c r="D8995" s="18"/>
    </row>
    <row r="8996" spans="4:4" x14ac:dyDescent="0.2">
      <c r="D8996" s="18"/>
    </row>
    <row r="8997" spans="4:4" x14ac:dyDescent="0.2">
      <c r="D8997" s="18"/>
    </row>
    <row r="8998" spans="4:4" x14ac:dyDescent="0.2">
      <c r="D8998" s="18"/>
    </row>
    <row r="8999" spans="4:4" x14ac:dyDescent="0.2">
      <c r="D8999" s="18"/>
    </row>
    <row r="9000" spans="4:4" x14ac:dyDescent="0.2">
      <c r="D9000" s="18"/>
    </row>
    <row r="9001" spans="4:4" x14ac:dyDescent="0.2">
      <c r="D9001" s="18"/>
    </row>
    <row r="9002" spans="4:4" x14ac:dyDescent="0.2">
      <c r="D9002" s="18"/>
    </row>
    <row r="9003" spans="4:4" x14ac:dyDescent="0.2">
      <c r="D9003" s="18"/>
    </row>
    <row r="9004" spans="4:4" x14ac:dyDescent="0.2">
      <c r="D9004" s="18"/>
    </row>
    <row r="9005" spans="4:4" x14ac:dyDescent="0.2">
      <c r="D9005" s="18"/>
    </row>
    <row r="9006" spans="4:4" x14ac:dyDescent="0.2">
      <c r="D9006" s="18"/>
    </row>
    <row r="9007" spans="4:4" x14ac:dyDescent="0.2">
      <c r="D9007" s="18"/>
    </row>
    <row r="9008" spans="4:4" x14ac:dyDescent="0.2">
      <c r="D9008" s="18"/>
    </row>
    <row r="9009" spans="4:4" x14ac:dyDescent="0.2">
      <c r="D9009" s="18"/>
    </row>
    <row r="9010" spans="4:4" x14ac:dyDescent="0.2">
      <c r="D9010" s="18"/>
    </row>
    <row r="9011" spans="4:4" x14ac:dyDescent="0.2">
      <c r="D9011" s="18"/>
    </row>
    <row r="9012" spans="4:4" x14ac:dyDescent="0.2">
      <c r="D9012" s="18"/>
    </row>
    <row r="9013" spans="4:4" x14ac:dyDescent="0.2">
      <c r="D9013" s="18"/>
    </row>
    <row r="9014" spans="4:4" x14ac:dyDescent="0.2">
      <c r="D9014" s="18"/>
    </row>
    <row r="9015" spans="4:4" x14ac:dyDescent="0.2">
      <c r="D9015" s="18"/>
    </row>
    <row r="9016" spans="4:4" x14ac:dyDescent="0.2">
      <c r="D9016" s="18"/>
    </row>
    <row r="9017" spans="4:4" x14ac:dyDescent="0.2">
      <c r="D9017" s="18"/>
    </row>
    <row r="9018" spans="4:4" x14ac:dyDescent="0.2">
      <c r="D9018" s="18"/>
    </row>
    <row r="9019" spans="4:4" x14ac:dyDescent="0.2">
      <c r="D9019" s="18"/>
    </row>
    <row r="9020" spans="4:4" x14ac:dyDescent="0.2">
      <c r="D9020" s="18"/>
    </row>
    <row r="9021" spans="4:4" x14ac:dyDescent="0.2">
      <c r="D9021" s="18"/>
    </row>
    <row r="9022" spans="4:4" x14ac:dyDescent="0.2">
      <c r="D9022" s="18"/>
    </row>
    <row r="9023" spans="4:4" x14ac:dyDescent="0.2">
      <c r="D9023" s="18"/>
    </row>
    <row r="9024" spans="4:4" x14ac:dyDescent="0.2">
      <c r="D9024" s="18"/>
    </row>
    <row r="9025" spans="4:4" x14ac:dyDescent="0.2">
      <c r="D9025" s="18"/>
    </row>
    <row r="9026" spans="4:4" x14ac:dyDescent="0.2">
      <c r="D9026" s="18"/>
    </row>
    <row r="9027" spans="4:4" x14ac:dyDescent="0.2">
      <c r="D9027" s="18"/>
    </row>
    <row r="9028" spans="4:4" x14ac:dyDescent="0.2">
      <c r="D9028" s="18"/>
    </row>
    <row r="9029" spans="4:4" x14ac:dyDescent="0.2">
      <c r="D9029" s="18"/>
    </row>
    <row r="9030" spans="4:4" x14ac:dyDescent="0.2">
      <c r="D9030" s="18"/>
    </row>
    <row r="9031" spans="4:4" x14ac:dyDescent="0.2">
      <c r="D9031" s="18"/>
    </row>
    <row r="9032" spans="4:4" x14ac:dyDescent="0.2">
      <c r="D9032" s="18"/>
    </row>
    <row r="9033" spans="4:4" x14ac:dyDescent="0.2">
      <c r="D9033" s="18"/>
    </row>
    <row r="9034" spans="4:4" x14ac:dyDescent="0.2">
      <c r="D9034" s="18"/>
    </row>
    <row r="9035" spans="4:4" x14ac:dyDescent="0.2">
      <c r="D9035" s="18"/>
    </row>
    <row r="9036" spans="4:4" x14ac:dyDescent="0.2">
      <c r="D9036" s="18"/>
    </row>
    <row r="9037" spans="4:4" x14ac:dyDescent="0.2">
      <c r="D9037" s="18"/>
    </row>
    <row r="9038" spans="4:4" x14ac:dyDescent="0.2">
      <c r="D9038" s="18"/>
    </row>
    <row r="9039" spans="4:4" x14ac:dyDescent="0.2">
      <c r="D9039" s="18"/>
    </row>
    <row r="9040" spans="4:4" x14ac:dyDescent="0.2">
      <c r="D9040" s="18"/>
    </row>
    <row r="9041" spans="4:4" x14ac:dyDescent="0.2">
      <c r="D9041" s="18"/>
    </row>
    <row r="9042" spans="4:4" x14ac:dyDescent="0.2">
      <c r="D9042" s="18"/>
    </row>
    <row r="9043" spans="4:4" x14ac:dyDescent="0.2">
      <c r="D9043" s="18"/>
    </row>
    <row r="9044" spans="4:4" x14ac:dyDescent="0.2">
      <c r="D9044" s="18"/>
    </row>
    <row r="9045" spans="4:4" x14ac:dyDescent="0.2">
      <c r="D9045" s="18"/>
    </row>
    <row r="9046" spans="4:4" x14ac:dyDescent="0.2">
      <c r="D9046" s="18"/>
    </row>
    <row r="9047" spans="4:4" x14ac:dyDescent="0.2">
      <c r="D9047" s="18"/>
    </row>
    <row r="9048" spans="4:4" x14ac:dyDescent="0.2">
      <c r="D9048" s="18"/>
    </row>
    <row r="9049" spans="4:4" x14ac:dyDescent="0.2">
      <c r="D9049" s="18"/>
    </row>
    <row r="9050" spans="4:4" x14ac:dyDescent="0.2">
      <c r="D9050" s="18"/>
    </row>
    <row r="9051" spans="4:4" x14ac:dyDescent="0.2">
      <c r="D9051" s="18"/>
    </row>
    <row r="9052" spans="4:4" x14ac:dyDescent="0.2">
      <c r="D9052" s="18"/>
    </row>
    <row r="9053" spans="4:4" x14ac:dyDescent="0.2">
      <c r="D9053" s="18"/>
    </row>
    <row r="9054" spans="4:4" x14ac:dyDescent="0.2">
      <c r="D9054" s="18"/>
    </row>
    <row r="9055" spans="4:4" x14ac:dyDescent="0.2">
      <c r="D9055" s="18"/>
    </row>
    <row r="9056" spans="4:4" x14ac:dyDescent="0.2">
      <c r="D9056" s="18"/>
    </row>
    <row r="9057" spans="4:4" x14ac:dyDescent="0.2">
      <c r="D9057" s="18"/>
    </row>
    <row r="9058" spans="4:4" x14ac:dyDescent="0.2">
      <c r="D9058" s="18"/>
    </row>
    <row r="9059" spans="4:4" x14ac:dyDescent="0.2">
      <c r="D9059" s="18"/>
    </row>
    <row r="9060" spans="4:4" x14ac:dyDescent="0.2">
      <c r="D9060" s="18"/>
    </row>
    <row r="9061" spans="4:4" x14ac:dyDescent="0.2">
      <c r="D9061" s="18"/>
    </row>
    <row r="9062" spans="4:4" x14ac:dyDescent="0.2">
      <c r="D9062" s="18"/>
    </row>
    <row r="9063" spans="4:4" x14ac:dyDescent="0.2">
      <c r="D9063" s="18"/>
    </row>
    <row r="9064" spans="4:4" x14ac:dyDescent="0.2">
      <c r="D9064" s="18"/>
    </row>
    <row r="9065" spans="4:4" x14ac:dyDescent="0.2">
      <c r="D9065" s="18"/>
    </row>
    <row r="9066" spans="4:4" x14ac:dyDescent="0.2">
      <c r="D9066" s="18"/>
    </row>
    <row r="9067" spans="4:4" x14ac:dyDescent="0.2">
      <c r="D9067" s="18"/>
    </row>
    <row r="9068" spans="4:4" x14ac:dyDescent="0.2">
      <c r="D9068" s="18"/>
    </row>
    <row r="9069" spans="4:4" x14ac:dyDescent="0.2">
      <c r="D9069" s="18"/>
    </row>
    <row r="9070" spans="4:4" x14ac:dyDescent="0.2">
      <c r="D9070" s="18"/>
    </row>
    <row r="9071" spans="4:4" x14ac:dyDescent="0.2">
      <c r="D9071" s="18"/>
    </row>
    <row r="9072" spans="4:4" x14ac:dyDescent="0.2">
      <c r="D9072" s="18"/>
    </row>
    <row r="9073" spans="4:4" x14ac:dyDescent="0.2">
      <c r="D9073" s="18"/>
    </row>
    <row r="9074" spans="4:4" x14ac:dyDescent="0.2">
      <c r="D9074" s="18"/>
    </row>
    <row r="9075" spans="4:4" x14ac:dyDescent="0.2">
      <c r="D9075" s="18"/>
    </row>
    <row r="9076" spans="4:4" x14ac:dyDescent="0.2">
      <c r="D9076" s="18"/>
    </row>
    <row r="9077" spans="4:4" x14ac:dyDescent="0.2">
      <c r="D9077" s="18"/>
    </row>
    <row r="9078" spans="4:4" x14ac:dyDescent="0.2">
      <c r="D9078" s="18"/>
    </row>
    <row r="9079" spans="4:4" x14ac:dyDescent="0.2">
      <c r="D9079" s="18"/>
    </row>
    <row r="9080" spans="4:4" x14ac:dyDescent="0.2">
      <c r="D9080" s="18"/>
    </row>
    <row r="9081" spans="4:4" x14ac:dyDescent="0.2">
      <c r="D9081" s="18"/>
    </row>
    <row r="9082" spans="4:4" x14ac:dyDescent="0.2">
      <c r="D9082" s="18"/>
    </row>
    <row r="9083" spans="4:4" x14ac:dyDescent="0.2">
      <c r="D9083" s="18"/>
    </row>
    <row r="9084" spans="4:4" x14ac:dyDescent="0.2">
      <c r="D9084" s="18"/>
    </row>
    <row r="9085" spans="4:4" x14ac:dyDescent="0.2">
      <c r="D9085" s="18"/>
    </row>
    <row r="9086" spans="4:4" x14ac:dyDescent="0.2">
      <c r="D9086" s="18"/>
    </row>
    <row r="9087" spans="4:4" x14ac:dyDescent="0.2">
      <c r="D9087" s="18"/>
    </row>
    <row r="9088" spans="4:4" x14ac:dyDescent="0.2">
      <c r="D9088" s="18"/>
    </row>
    <row r="9089" spans="4:4" x14ac:dyDescent="0.2">
      <c r="D9089" s="18"/>
    </row>
    <row r="9090" spans="4:4" x14ac:dyDescent="0.2">
      <c r="D9090" s="18"/>
    </row>
    <row r="9091" spans="4:4" x14ac:dyDescent="0.2">
      <c r="D9091" s="18"/>
    </row>
    <row r="9092" spans="4:4" x14ac:dyDescent="0.2">
      <c r="D9092" s="18"/>
    </row>
    <row r="9093" spans="4:4" x14ac:dyDescent="0.2">
      <c r="D9093" s="18"/>
    </row>
    <row r="9094" spans="4:4" x14ac:dyDescent="0.2">
      <c r="D9094" s="18"/>
    </row>
    <row r="9095" spans="4:4" x14ac:dyDescent="0.2">
      <c r="D9095" s="18"/>
    </row>
    <row r="9096" spans="4:4" x14ac:dyDescent="0.2">
      <c r="D9096" s="18"/>
    </row>
    <row r="9097" spans="4:4" x14ac:dyDescent="0.2">
      <c r="D9097" s="18"/>
    </row>
    <row r="9098" spans="4:4" x14ac:dyDescent="0.2">
      <c r="D9098" s="18"/>
    </row>
    <row r="9099" spans="4:4" x14ac:dyDescent="0.2">
      <c r="D9099" s="18"/>
    </row>
    <row r="9100" spans="4:4" x14ac:dyDescent="0.2">
      <c r="D9100" s="18"/>
    </row>
    <row r="9101" spans="4:4" x14ac:dyDescent="0.2">
      <c r="D9101" s="18"/>
    </row>
    <row r="9102" spans="4:4" x14ac:dyDescent="0.2">
      <c r="D9102" s="18"/>
    </row>
    <row r="9103" spans="4:4" x14ac:dyDescent="0.2">
      <c r="D9103" s="18"/>
    </row>
    <row r="9104" spans="4:4" x14ac:dyDescent="0.2">
      <c r="D9104" s="18"/>
    </row>
    <row r="9105" spans="4:4" x14ac:dyDescent="0.2">
      <c r="D9105" s="18"/>
    </row>
    <row r="9106" spans="4:4" x14ac:dyDescent="0.2">
      <c r="D9106" s="18"/>
    </row>
    <row r="9107" spans="4:4" x14ac:dyDescent="0.2">
      <c r="D9107" s="18"/>
    </row>
    <row r="9108" spans="4:4" x14ac:dyDescent="0.2">
      <c r="D9108" s="18"/>
    </row>
    <row r="9109" spans="4:4" x14ac:dyDescent="0.2">
      <c r="D9109" s="18"/>
    </row>
    <row r="9110" spans="4:4" x14ac:dyDescent="0.2">
      <c r="D9110" s="18"/>
    </row>
    <row r="9111" spans="4:4" x14ac:dyDescent="0.2">
      <c r="D9111" s="18"/>
    </row>
    <row r="9112" spans="4:4" x14ac:dyDescent="0.2">
      <c r="D9112" s="18"/>
    </row>
    <row r="9113" spans="4:4" x14ac:dyDescent="0.2">
      <c r="D9113" s="18"/>
    </row>
    <row r="9114" spans="4:4" x14ac:dyDescent="0.2">
      <c r="D9114" s="18"/>
    </row>
    <row r="9115" spans="4:4" x14ac:dyDescent="0.2">
      <c r="D9115" s="18"/>
    </row>
    <row r="9116" spans="4:4" x14ac:dyDescent="0.2">
      <c r="D9116" s="18"/>
    </row>
    <row r="9117" spans="4:4" x14ac:dyDescent="0.2">
      <c r="D9117" s="18"/>
    </row>
    <row r="9118" spans="4:4" x14ac:dyDescent="0.2">
      <c r="D9118" s="18"/>
    </row>
    <row r="9119" spans="4:4" x14ac:dyDescent="0.2">
      <c r="D9119" s="18"/>
    </row>
    <row r="9120" spans="4:4" x14ac:dyDescent="0.2">
      <c r="D9120" s="18"/>
    </row>
    <row r="9121" spans="4:4" x14ac:dyDescent="0.2">
      <c r="D9121" s="18"/>
    </row>
    <row r="9122" spans="4:4" x14ac:dyDescent="0.2">
      <c r="D9122" s="18"/>
    </row>
    <row r="9123" spans="4:4" x14ac:dyDescent="0.2">
      <c r="D9123" s="18"/>
    </row>
    <row r="9124" spans="4:4" x14ac:dyDescent="0.2">
      <c r="D9124" s="18"/>
    </row>
    <row r="9125" spans="4:4" x14ac:dyDescent="0.2">
      <c r="D9125" s="18"/>
    </row>
    <row r="9126" spans="4:4" x14ac:dyDescent="0.2">
      <c r="D9126" s="18"/>
    </row>
    <row r="9127" spans="4:4" x14ac:dyDescent="0.2">
      <c r="D9127" s="18"/>
    </row>
    <row r="9128" spans="4:4" x14ac:dyDescent="0.2">
      <c r="D9128" s="18"/>
    </row>
    <row r="9129" spans="4:4" x14ac:dyDescent="0.2">
      <c r="D9129" s="18"/>
    </row>
    <row r="9130" spans="4:4" x14ac:dyDescent="0.2">
      <c r="D9130" s="18"/>
    </row>
    <row r="9131" spans="4:4" x14ac:dyDescent="0.2">
      <c r="D9131" s="18"/>
    </row>
    <row r="9132" spans="4:4" x14ac:dyDescent="0.2">
      <c r="D9132" s="18"/>
    </row>
    <row r="9133" spans="4:4" x14ac:dyDescent="0.2">
      <c r="D9133" s="18"/>
    </row>
    <row r="9134" spans="4:4" x14ac:dyDescent="0.2">
      <c r="D9134" s="18"/>
    </row>
    <row r="9135" spans="4:4" x14ac:dyDescent="0.2">
      <c r="D9135" s="18"/>
    </row>
    <row r="9136" spans="4:4" x14ac:dyDescent="0.2">
      <c r="D9136" s="18"/>
    </row>
    <row r="9137" spans="4:4" x14ac:dyDescent="0.2">
      <c r="D9137" s="18"/>
    </row>
    <row r="9138" spans="4:4" x14ac:dyDescent="0.2">
      <c r="D9138" s="18"/>
    </row>
    <row r="9139" spans="4:4" x14ac:dyDescent="0.2">
      <c r="D9139" s="18"/>
    </row>
    <row r="9140" spans="4:4" x14ac:dyDescent="0.2">
      <c r="D9140" s="18"/>
    </row>
    <row r="9141" spans="4:4" x14ac:dyDescent="0.2">
      <c r="D9141" s="18"/>
    </row>
    <row r="9142" spans="4:4" x14ac:dyDescent="0.2">
      <c r="D9142" s="18"/>
    </row>
    <row r="9143" spans="4:4" x14ac:dyDescent="0.2">
      <c r="D9143" s="18"/>
    </row>
    <row r="9144" spans="4:4" x14ac:dyDescent="0.2">
      <c r="D9144" s="18"/>
    </row>
    <row r="9145" spans="4:4" x14ac:dyDescent="0.2">
      <c r="D9145" s="18"/>
    </row>
    <row r="9146" spans="4:4" x14ac:dyDescent="0.2">
      <c r="D9146" s="18"/>
    </row>
    <row r="9147" spans="4:4" x14ac:dyDescent="0.2">
      <c r="D9147" s="18"/>
    </row>
    <row r="9148" spans="4:4" x14ac:dyDescent="0.2">
      <c r="D9148" s="18"/>
    </row>
    <row r="9149" spans="4:4" x14ac:dyDescent="0.2">
      <c r="D9149" s="18"/>
    </row>
    <row r="9150" spans="4:4" x14ac:dyDescent="0.2">
      <c r="D9150" s="18"/>
    </row>
    <row r="9151" spans="4:4" x14ac:dyDescent="0.2">
      <c r="D9151" s="18"/>
    </row>
    <row r="9152" spans="4:4" x14ac:dyDescent="0.2">
      <c r="D9152" s="18"/>
    </row>
    <row r="9153" spans="4:4" x14ac:dyDescent="0.2">
      <c r="D9153" s="18"/>
    </row>
    <row r="9154" spans="4:4" x14ac:dyDescent="0.2">
      <c r="D9154" s="18"/>
    </row>
    <row r="9155" spans="4:4" x14ac:dyDescent="0.2">
      <c r="D9155" s="18"/>
    </row>
    <row r="9156" spans="4:4" x14ac:dyDescent="0.2">
      <c r="D9156" s="18"/>
    </row>
    <row r="9157" spans="4:4" x14ac:dyDescent="0.2">
      <c r="D9157" s="18"/>
    </row>
    <row r="9158" spans="4:4" x14ac:dyDescent="0.2">
      <c r="D9158" s="18"/>
    </row>
    <row r="9159" spans="4:4" x14ac:dyDescent="0.2">
      <c r="D9159" s="18"/>
    </row>
    <row r="9160" spans="4:4" x14ac:dyDescent="0.2">
      <c r="D9160" s="18"/>
    </row>
    <row r="9161" spans="4:4" x14ac:dyDescent="0.2">
      <c r="D9161" s="18"/>
    </row>
    <row r="9162" spans="4:4" x14ac:dyDescent="0.2">
      <c r="D9162" s="18"/>
    </row>
    <row r="9163" spans="4:4" x14ac:dyDescent="0.2">
      <c r="D9163" s="18"/>
    </row>
    <row r="9164" spans="4:4" x14ac:dyDescent="0.2">
      <c r="D9164" s="18"/>
    </row>
    <row r="9165" spans="4:4" x14ac:dyDescent="0.2">
      <c r="D9165" s="18"/>
    </row>
    <row r="9166" spans="4:4" x14ac:dyDescent="0.2">
      <c r="D9166" s="18"/>
    </row>
    <row r="9167" spans="4:4" x14ac:dyDescent="0.2">
      <c r="D9167" s="18"/>
    </row>
    <row r="9168" spans="4:4" x14ac:dyDescent="0.2">
      <c r="D9168" s="18"/>
    </row>
    <row r="9169" spans="4:4" x14ac:dyDescent="0.2">
      <c r="D9169" s="18"/>
    </row>
    <row r="9170" spans="4:4" x14ac:dyDescent="0.2">
      <c r="D9170" s="18"/>
    </row>
    <row r="9171" spans="4:4" x14ac:dyDescent="0.2">
      <c r="D9171" s="18"/>
    </row>
    <row r="9172" spans="4:4" x14ac:dyDescent="0.2">
      <c r="D9172" s="18"/>
    </row>
    <row r="9173" spans="4:4" x14ac:dyDescent="0.2">
      <c r="D9173" s="18"/>
    </row>
    <row r="9174" spans="4:4" x14ac:dyDescent="0.2">
      <c r="D9174" s="18"/>
    </row>
    <row r="9175" spans="4:4" x14ac:dyDescent="0.2">
      <c r="D9175" s="18"/>
    </row>
    <row r="9176" spans="4:4" x14ac:dyDescent="0.2">
      <c r="D9176" s="18"/>
    </row>
    <row r="9177" spans="4:4" x14ac:dyDescent="0.2">
      <c r="D9177" s="18"/>
    </row>
    <row r="9178" spans="4:4" x14ac:dyDescent="0.2">
      <c r="D9178" s="18"/>
    </row>
    <row r="9179" spans="4:4" x14ac:dyDescent="0.2">
      <c r="D9179" s="18"/>
    </row>
    <row r="9180" spans="4:4" x14ac:dyDescent="0.2">
      <c r="D9180" s="18"/>
    </row>
    <row r="9181" spans="4:4" x14ac:dyDescent="0.2">
      <c r="D9181" s="18"/>
    </row>
    <row r="9182" spans="4:4" x14ac:dyDescent="0.2">
      <c r="D9182" s="18"/>
    </row>
    <row r="9183" spans="4:4" x14ac:dyDescent="0.2">
      <c r="D9183" s="18"/>
    </row>
    <row r="9184" spans="4:4" x14ac:dyDescent="0.2">
      <c r="D9184" s="18"/>
    </row>
    <row r="9185" spans="4:4" x14ac:dyDescent="0.2">
      <c r="D9185" s="18"/>
    </row>
    <row r="9186" spans="4:4" x14ac:dyDescent="0.2">
      <c r="D9186" s="18"/>
    </row>
    <row r="9187" spans="4:4" x14ac:dyDescent="0.2">
      <c r="D9187" s="18"/>
    </row>
    <row r="9188" spans="4:4" x14ac:dyDescent="0.2">
      <c r="D9188" s="18"/>
    </row>
    <row r="9189" spans="4:4" x14ac:dyDescent="0.2">
      <c r="D9189" s="18"/>
    </row>
    <row r="9190" spans="4:4" x14ac:dyDescent="0.2">
      <c r="D9190" s="18"/>
    </row>
    <row r="9191" spans="4:4" x14ac:dyDescent="0.2">
      <c r="D9191" s="18"/>
    </row>
    <row r="9192" spans="4:4" x14ac:dyDescent="0.2">
      <c r="D9192" s="18"/>
    </row>
    <row r="9193" spans="4:4" x14ac:dyDescent="0.2">
      <c r="D9193" s="18"/>
    </row>
    <row r="9194" spans="4:4" x14ac:dyDescent="0.2">
      <c r="D9194" s="18"/>
    </row>
    <row r="9195" spans="4:4" x14ac:dyDescent="0.2">
      <c r="D9195" s="18"/>
    </row>
    <row r="9196" spans="4:4" x14ac:dyDescent="0.2">
      <c r="D9196" s="18"/>
    </row>
    <row r="9197" spans="4:4" x14ac:dyDescent="0.2">
      <c r="D9197" s="18"/>
    </row>
    <row r="9198" spans="4:4" x14ac:dyDescent="0.2">
      <c r="D9198" s="18"/>
    </row>
    <row r="9199" spans="4:4" x14ac:dyDescent="0.2">
      <c r="D9199" s="18"/>
    </row>
    <row r="9200" spans="4:4" x14ac:dyDescent="0.2">
      <c r="D9200" s="18"/>
    </row>
    <row r="9201" spans="4:4" x14ac:dyDescent="0.2">
      <c r="D9201" s="18"/>
    </row>
    <row r="9202" spans="4:4" x14ac:dyDescent="0.2">
      <c r="D9202" s="18"/>
    </row>
    <row r="9203" spans="4:4" x14ac:dyDescent="0.2">
      <c r="D9203" s="18"/>
    </row>
    <row r="9204" spans="4:4" x14ac:dyDescent="0.2">
      <c r="D9204" s="18"/>
    </row>
    <row r="9205" spans="4:4" x14ac:dyDescent="0.2">
      <c r="D9205" s="18"/>
    </row>
    <row r="9206" spans="4:4" x14ac:dyDescent="0.2">
      <c r="D9206" s="18"/>
    </row>
    <row r="9207" spans="4:4" x14ac:dyDescent="0.2">
      <c r="D9207" s="18"/>
    </row>
    <row r="9208" spans="4:4" x14ac:dyDescent="0.2">
      <c r="D9208" s="18"/>
    </row>
    <row r="9209" spans="4:4" x14ac:dyDescent="0.2">
      <c r="D9209" s="18"/>
    </row>
    <row r="9210" spans="4:4" x14ac:dyDescent="0.2">
      <c r="D9210" s="18"/>
    </row>
    <row r="9211" spans="4:4" x14ac:dyDescent="0.2">
      <c r="D9211" s="18"/>
    </row>
    <row r="9212" spans="4:4" x14ac:dyDescent="0.2">
      <c r="D9212" s="18"/>
    </row>
    <row r="9213" spans="4:4" x14ac:dyDescent="0.2">
      <c r="D9213" s="18"/>
    </row>
    <row r="9214" spans="4:4" x14ac:dyDescent="0.2">
      <c r="D9214" s="18"/>
    </row>
    <row r="9215" spans="4:4" x14ac:dyDescent="0.2">
      <c r="D9215" s="18"/>
    </row>
    <row r="9216" spans="4:4" x14ac:dyDescent="0.2">
      <c r="D9216" s="18"/>
    </row>
    <row r="9217" spans="4:4" x14ac:dyDescent="0.2">
      <c r="D9217" s="18"/>
    </row>
    <row r="9218" spans="4:4" x14ac:dyDescent="0.2">
      <c r="D9218" s="18"/>
    </row>
    <row r="9219" spans="4:4" x14ac:dyDescent="0.2">
      <c r="D9219" s="18"/>
    </row>
    <row r="9220" spans="4:4" x14ac:dyDescent="0.2">
      <c r="D9220" s="18"/>
    </row>
    <row r="9221" spans="4:4" x14ac:dyDescent="0.2">
      <c r="D9221" s="18"/>
    </row>
    <row r="9222" spans="4:4" x14ac:dyDescent="0.2">
      <c r="D9222" s="18"/>
    </row>
    <row r="9223" spans="4:4" x14ac:dyDescent="0.2">
      <c r="D9223" s="18"/>
    </row>
    <row r="9224" spans="4:4" x14ac:dyDescent="0.2">
      <c r="D9224" s="18"/>
    </row>
    <row r="9225" spans="4:4" x14ac:dyDescent="0.2">
      <c r="D9225" s="18"/>
    </row>
    <row r="9226" spans="4:4" x14ac:dyDescent="0.2">
      <c r="D9226" s="18"/>
    </row>
    <row r="9227" spans="4:4" x14ac:dyDescent="0.2">
      <c r="D9227" s="18"/>
    </row>
    <row r="9228" spans="4:4" x14ac:dyDescent="0.2">
      <c r="D9228" s="18"/>
    </row>
    <row r="9229" spans="4:4" x14ac:dyDescent="0.2">
      <c r="D9229" s="18"/>
    </row>
    <row r="9230" spans="4:4" x14ac:dyDescent="0.2">
      <c r="D9230" s="18"/>
    </row>
    <row r="9231" spans="4:4" x14ac:dyDescent="0.2">
      <c r="D9231" s="18"/>
    </row>
    <row r="9232" spans="4:4" x14ac:dyDescent="0.2">
      <c r="D9232" s="18"/>
    </row>
    <row r="9233" spans="4:4" x14ac:dyDescent="0.2">
      <c r="D9233" s="18"/>
    </row>
    <row r="9234" spans="4:4" x14ac:dyDescent="0.2">
      <c r="D9234" s="18"/>
    </row>
    <row r="9235" spans="4:4" x14ac:dyDescent="0.2">
      <c r="D9235" s="18"/>
    </row>
    <row r="9236" spans="4:4" x14ac:dyDescent="0.2">
      <c r="D9236" s="18"/>
    </row>
    <row r="9237" spans="4:4" x14ac:dyDescent="0.2">
      <c r="D9237" s="18"/>
    </row>
    <row r="9238" spans="4:4" x14ac:dyDescent="0.2">
      <c r="D9238" s="18"/>
    </row>
    <row r="9239" spans="4:4" x14ac:dyDescent="0.2">
      <c r="D9239" s="18"/>
    </row>
    <row r="9240" spans="4:4" x14ac:dyDescent="0.2">
      <c r="D9240" s="18"/>
    </row>
    <row r="9241" spans="4:4" x14ac:dyDescent="0.2">
      <c r="D9241" s="18"/>
    </row>
    <row r="9242" spans="4:4" x14ac:dyDescent="0.2">
      <c r="D9242" s="18"/>
    </row>
    <row r="9243" spans="4:4" x14ac:dyDescent="0.2">
      <c r="D9243" s="18"/>
    </row>
    <row r="9244" spans="4:4" x14ac:dyDescent="0.2">
      <c r="D9244" s="18"/>
    </row>
    <row r="9245" spans="4:4" x14ac:dyDescent="0.2">
      <c r="D9245" s="18"/>
    </row>
    <row r="9246" spans="4:4" x14ac:dyDescent="0.2">
      <c r="D9246" s="18"/>
    </row>
    <row r="9247" spans="4:4" x14ac:dyDescent="0.2">
      <c r="D9247" s="18"/>
    </row>
    <row r="9248" spans="4:4" x14ac:dyDescent="0.2">
      <c r="D9248" s="18"/>
    </row>
    <row r="9249" spans="4:4" x14ac:dyDescent="0.2">
      <c r="D9249" s="18"/>
    </row>
    <row r="9250" spans="4:4" x14ac:dyDescent="0.2">
      <c r="D9250" s="18"/>
    </row>
    <row r="9251" spans="4:4" x14ac:dyDescent="0.2">
      <c r="D9251" s="18"/>
    </row>
    <row r="9252" spans="4:4" x14ac:dyDescent="0.2">
      <c r="D9252" s="18"/>
    </row>
    <row r="9253" spans="4:4" x14ac:dyDescent="0.2">
      <c r="D9253" s="18"/>
    </row>
    <row r="9254" spans="4:4" x14ac:dyDescent="0.2">
      <c r="D9254" s="18"/>
    </row>
    <row r="9255" spans="4:4" x14ac:dyDescent="0.2">
      <c r="D9255" s="18"/>
    </row>
    <row r="9256" spans="4:4" x14ac:dyDescent="0.2">
      <c r="D9256" s="18"/>
    </row>
    <row r="9257" spans="4:4" x14ac:dyDescent="0.2">
      <c r="D9257" s="18"/>
    </row>
    <row r="9258" spans="4:4" x14ac:dyDescent="0.2">
      <c r="D9258" s="18"/>
    </row>
    <row r="9259" spans="4:4" x14ac:dyDescent="0.2">
      <c r="D9259" s="18"/>
    </row>
    <row r="9260" spans="4:4" x14ac:dyDescent="0.2">
      <c r="D9260" s="18"/>
    </row>
    <row r="9261" spans="4:4" x14ac:dyDescent="0.2">
      <c r="D9261" s="18"/>
    </row>
    <row r="9262" spans="4:4" x14ac:dyDescent="0.2">
      <c r="D9262" s="18"/>
    </row>
    <row r="9263" spans="4:4" x14ac:dyDescent="0.2">
      <c r="D9263" s="18"/>
    </row>
    <row r="9264" spans="4:4" x14ac:dyDescent="0.2">
      <c r="D9264" s="18"/>
    </row>
    <row r="9265" spans="4:4" x14ac:dyDescent="0.2">
      <c r="D9265" s="18"/>
    </row>
    <row r="9266" spans="4:4" x14ac:dyDescent="0.2">
      <c r="D9266" s="18"/>
    </row>
    <row r="9267" spans="4:4" x14ac:dyDescent="0.2">
      <c r="D9267" s="18"/>
    </row>
    <row r="9268" spans="4:4" x14ac:dyDescent="0.2">
      <c r="D9268" s="18"/>
    </row>
    <row r="9269" spans="4:4" x14ac:dyDescent="0.2">
      <c r="D9269" s="18"/>
    </row>
    <row r="9270" spans="4:4" x14ac:dyDescent="0.2">
      <c r="D9270" s="18"/>
    </row>
    <row r="9271" spans="4:4" x14ac:dyDescent="0.2">
      <c r="D9271" s="18"/>
    </row>
    <row r="9272" spans="4:4" x14ac:dyDescent="0.2">
      <c r="D9272" s="18"/>
    </row>
    <row r="9273" spans="4:4" x14ac:dyDescent="0.2">
      <c r="D9273" s="18"/>
    </row>
    <row r="9274" spans="4:4" x14ac:dyDescent="0.2">
      <c r="D9274" s="18"/>
    </row>
    <row r="9275" spans="4:4" x14ac:dyDescent="0.2">
      <c r="D9275" s="18"/>
    </row>
    <row r="9276" spans="4:4" x14ac:dyDescent="0.2">
      <c r="D9276" s="18"/>
    </row>
    <row r="9277" spans="4:4" x14ac:dyDescent="0.2">
      <c r="D9277" s="18"/>
    </row>
    <row r="9278" spans="4:4" x14ac:dyDescent="0.2">
      <c r="D9278" s="18"/>
    </row>
    <row r="9279" spans="4:4" x14ac:dyDescent="0.2">
      <c r="D9279" s="18"/>
    </row>
    <row r="9280" spans="4:4" x14ac:dyDescent="0.2">
      <c r="D9280" s="18"/>
    </row>
    <row r="9281" spans="4:4" x14ac:dyDescent="0.2">
      <c r="D9281" s="18"/>
    </row>
    <row r="9282" spans="4:4" x14ac:dyDescent="0.2">
      <c r="D9282" s="18"/>
    </row>
    <row r="9283" spans="4:4" x14ac:dyDescent="0.2">
      <c r="D9283" s="18"/>
    </row>
    <row r="9284" spans="4:4" x14ac:dyDescent="0.2">
      <c r="D9284" s="18"/>
    </row>
    <row r="9285" spans="4:4" x14ac:dyDescent="0.2">
      <c r="D9285" s="18"/>
    </row>
    <row r="9286" spans="4:4" x14ac:dyDescent="0.2">
      <c r="D9286" s="18"/>
    </row>
    <row r="9287" spans="4:4" x14ac:dyDescent="0.2">
      <c r="D9287" s="18"/>
    </row>
    <row r="9288" spans="4:4" x14ac:dyDescent="0.2">
      <c r="D9288" s="18"/>
    </row>
    <row r="9289" spans="4:4" x14ac:dyDescent="0.2">
      <c r="D9289" s="18"/>
    </row>
    <row r="9290" spans="4:4" x14ac:dyDescent="0.2">
      <c r="D9290" s="18"/>
    </row>
    <row r="9291" spans="4:4" x14ac:dyDescent="0.2">
      <c r="D9291" s="18"/>
    </row>
    <row r="9292" spans="4:4" x14ac:dyDescent="0.2">
      <c r="D9292" s="18"/>
    </row>
    <row r="9293" spans="4:4" x14ac:dyDescent="0.2">
      <c r="D9293" s="18"/>
    </row>
    <row r="9294" spans="4:4" x14ac:dyDescent="0.2">
      <c r="D9294" s="18"/>
    </row>
    <row r="9295" spans="4:4" x14ac:dyDescent="0.2">
      <c r="D9295" s="18"/>
    </row>
    <row r="9296" spans="4:4" x14ac:dyDescent="0.2">
      <c r="D9296" s="18"/>
    </row>
    <row r="9297" spans="4:4" x14ac:dyDescent="0.2">
      <c r="D9297" s="18"/>
    </row>
    <row r="9298" spans="4:4" x14ac:dyDescent="0.2">
      <c r="D9298" s="18"/>
    </row>
    <row r="9299" spans="4:4" x14ac:dyDescent="0.2">
      <c r="D9299" s="18"/>
    </row>
    <row r="9300" spans="4:4" x14ac:dyDescent="0.2">
      <c r="D9300" s="18"/>
    </row>
    <row r="9301" spans="4:4" x14ac:dyDescent="0.2">
      <c r="D9301" s="18"/>
    </row>
    <row r="9302" spans="4:4" x14ac:dyDescent="0.2">
      <c r="D9302" s="18"/>
    </row>
    <row r="9303" spans="4:4" x14ac:dyDescent="0.2">
      <c r="D9303" s="18"/>
    </row>
    <row r="9304" spans="4:4" x14ac:dyDescent="0.2">
      <c r="D9304" s="18"/>
    </row>
    <row r="9305" spans="4:4" x14ac:dyDescent="0.2">
      <c r="D9305" s="18"/>
    </row>
    <row r="9306" spans="4:4" x14ac:dyDescent="0.2">
      <c r="D9306" s="18"/>
    </row>
    <row r="9307" spans="4:4" x14ac:dyDescent="0.2">
      <c r="D9307" s="18"/>
    </row>
    <row r="9308" spans="4:4" x14ac:dyDescent="0.2">
      <c r="D9308" s="18"/>
    </row>
    <row r="9309" spans="4:4" x14ac:dyDescent="0.2">
      <c r="D9309" s="18"/>
    </row>
    <row r="9310" spans="4:4" x14ac:dyDescent="0.2">
      <c r="D9310" s="18"/>
    </row>
    <row r="9311" spans="4:4" x14ac:dyDescent="0.2">
      <c r="D9311" s="18"/>
    </row>
    <row r="9312" spans="4:4" x14ac:dyDescent="0.2">
      <c r="D9312" s="18"/>
    </row>
    <row r="9313" spans="4:4" x14ac:dyDescent="0.2">
      <c r="D9313" s="18"/>
    </row>
    <row r="9314" spans="4:4" x14ac:dyDescent="0.2">
      <c r="D9314" s="18"/>
    </row>
    <row r="9315" spans="4:4" x14ac:dyDescent="0.2">
      <c r="D9315" s="18"/>
    </row>
    <row r="9316" spans="4:4" x14ac:dyDescent="0.2">
      <c r="D9316" s="18"/>
    </row>
    <row r="9317" spans="4:4" x14ac:dyDescent="0.2">
      <c r="D9317" s="18"/>
    </row>
    <row r="9318" spans="4:4" x14ac:dyDescent="0.2">
      <c r="D9318" s="18"/>
    </row>
    <row r="9319" spans="4:4" x14ac:dyDescent="0.2">
      <c r="D9319" s="18"/>
    </row>
    <row r="9320" spans="4:4" x14ac:dyDescent="0.2">
      <c r="D9320" s="18"/>
    </row>
    <row r="9321" spans="4:4" x14ac:dyDescent="0.2">
      <c r="D9321" s="18"/>
    </row>
    <row r="9322" spans="4:4" x14ac:dyDescent="0.2">
      <c r="D9322" s="18"/>
    </row>
    <row r="9323" spans="4:4" x14ac:dyDescent="0.2">
      <c r="D9323" s="18"/>
    </row>
    <row r="9324" spans="4:4" x14ac:dyDescent="0.2">
      <c r="D9324" s="18"/>
    </row>
    <row r="9325" spans="4:4" x14ac:dyDescent="0.2">
      <c r="D9325" s="18"/>
    </row>
    <row r="9326" spans="4:4" x14ac:dyDescent="0.2">
      <c r="D9326" s="18"/>
    </row>
    <row r="9327" spans="4:4" x14ac:dyDescent="0.2">
      <c r="D9327" s="18"/>
    </row>
    <row r="9328" spans="4:4" x14ac:dyDescent="0.2">
      <c r="D9328" s="18"/>
    </row>
    <row r="9329" spans="4:4" x14ac:dyDescent="0.2">
      <c r="D9329" s="18"/>
    </row>
    <row r="9330" spans="4:4" x14ac:dyDescent="0.2">
      <c r="D9330" s="18"/>
    </row>
    <row r="9331" spans="4:4" x14ac:dyDescent="0.2">
      <c r="D9331" s="18"/>
    </row>
    <row r="9332" spans="4:4" x14ac:dyDescent="0.2">
      <c r="D9332" s="18"/>
    </row>
    <row r="9333" spans="4:4" x14ac:dyDescent="0.2">
      <c r="D9333" s="18"/>
    </row>
    <row r="9334" spans="4:4" x14ac:dyDescent="0.2">
      <c r="D9334" s="18"/>
    </row>
    <row r="9335" spans="4:4" x14ac:dyDescent="0.2">
      <c r="D9335" s="18"/>
    </row>
    <row r="9336" spans="4:4" x14ac:dyDescent="0.2">
      <c r="D9336" s="18"/>
    </row>
    <row r="9337" spans="4:4" x14ac:dyDescent="0.2">
      <c r="D9337" s="18"/>
    </row>
    <row r="9338" spans="4:4" x14ac:dyDescent="0.2">
      <c r="D9338" s="18"/>
    </row>
    <row r="9339" spans="4:4" x14ac:dyDescent="0.2">
      <c r="D9339" s="18"/>
    </row>
    <row r="9340" spans="4:4" x14ac:dyDescent="0.2">
      <c r="D9340" s="18"/>
    </row>
    <row r="9341" spans="4:4" x14ac:dyDescent="0.2">
      <c r="D9341" s="18"/>
    </row>
    <row r="9342" spans="4:4" x14ac:dyDescent="0.2">
      <c r="D9342" s="18"/>
    </row>
    <row r="9343" spans="4:4" x14ac:dyDescent="0.2">
      <c r="D9343" s="18"/>
    </row>
    <row r="9344" spans="4:4" x14ac:dyDescent="0.2">
      <c r="D9344" s="18"/>
    </row>
    <row r="9345" spans="4:4" x14ac:dyDescent="0.2">
      <c r="D9345" s="18"/>
    </row>
    <row r="9346" spans="4:4" x14ac:dyDescent="0.2">
      <c r="D9346" s="18"/>
    </row>
    <row r="9347" spans="4:4" x14ac:dyDescent="0.2">
      <c r="D9347" s="18"/>
    </row>
    <row r="9348" spans="4:4" x14ac:dyDescent="0.2">
      <c r="D9348" s="18"/>
    </row>
    <row r="9349" spans="4:4" x14ac:dyDescent="0.2">
      <c r="D9349" s="18"/>
    </row>
    <row r="9350" spans="4:4" x14ac:dyDescent="0.2">
      <c r="D9350" s="18"/>
    </row>
    <row r="9351" spans="4:4" x14ac:dyDescent="0.2">
      <c r="D9351" s="18"/>
    </row>
    <row r="9352" spans="4:4" x14ac:dyDescent="0.2">
      <c r="D9352" s="18"/>
    </row>
    <row r="9353" spans="4:4" x14ac:dyDescent="0.2">
      <c r="D9353" s="18"/>
    </row>
    <row r="9354" spans="4:4" x14ac:dyDescent="0.2">
      <c r="D9354" s="18"/>
    </row>
    <row r="9355" spans="4:4" x14ac:dyDescent="0.2">
      <c r="D9355" s="18"/>
    </row>
    <row r="9356" spans="4:4" x14ac:dyDescent="0.2">
      <c r="D9356" s="18"/>
    </row>
    <row r="9357" spans="4:4" x14ac:dyDescent="0.2">
      <c r="D9357" s="18"/>
    </row>
    <row r="9358" spans="4:4" x14ac:dyDescent="0.2">
      <c r="D9358" s="18"/>
    </row>
    <row r="9359" spans="4:4" x14ac:dyDescent="0.2">
      <c r="D9359" s="18"/>
    </row>
    <row r="9360" spans="4:4" x14ac:dyDescent="0.2">
      <c r="D9360" s="18"/>
    </row>
    <row r="9361" spans="4:4" x14ac:dyDescent="0.2">
      <c r="D9361" s="18"/>
    </row>
    <row r="9362" spans="4:4" x14ac:dyDescent="0.2">
      <c r="D9362" s="18"/>
    </row>
    <row r="9363" spans="4:4" x14ac:dyDescent="0.2">
      <c r="D9363" s="18"/>
    </row>
    <row r="9364" spans="4:4" x14ac:dyDescent="0.2">
      <c r="D9364" s="18"/>
    </row>
    <row r="9365" spans="4:4" x14ac:dyDescent="0.2">
      <c r="D9365" s="18"/>
    </row>
    <row r="9366" spans="4:4" x14ac:dyDescent="0.2">
      <c r="D9366" s="18"/>
    </row>
    <row r="9367" spans="4:4" x14ac:dyDescent="0.2">
      <c r="D9367" s="18"/>
    </row>
    <row r="9368" spans="4:4" x14ac:dyDescent="0.2">
      <c r="D9368" s="18"/>
    </row>
    <row r="9369" spans="4:4" x14ac:dyDescent="0.2">
      <c r="D9369" s="18"/>
    </row>
    <row r="9370" spans="4:4" x14ac:dyDescent="0.2">
      <c r="D9370" s="18"/>
    </row>
    <row r="9371" spans="4:4" x14ac:dyDescent="0.2">
      <c r="D9371" s="18"/>
    </row>
    <row r="9372" spans="4:4" x14ac:dyDescent="0.2">
      <c r="D9372" s="18"/>
    </row>
    <row r="9373" spans="4:4" x14ac:dyDescent="0.2">
      <c r="D9373" s="18"/>
    </row>
    <row r="9374" spans="4:4" x14ac:dyDescent="0.2">
      <c r="D9374" s="18"/>
    </row>
    <row r="9375" spans="4:4" x14ac:dyDescent="0.2">
      <c r="D9375" s="18"/>
    </row>
    <row r="9376" spans="4:4" x14ac:dyDescent="0.2">
      <c r="D9376" s="18"/>
    </row>
    <row r="9377" spans="4:4" x14ac:dyDescent="0.2">
      <c r="D9377" s="18"/>
    </row>
    <row r="9378" spans="4:4" x14ac:dyDescent="0.2">
      <c r="D9378" s="18"/>
    </row>
    <row r="9379" spans="4:4" x14ac:dyDescent="0.2">
      <c r="D9379" s="18"/>
    </row>
    <row r="9380" spans="4:4" x14ac:dyDescent="0.2">
      <c r="D9380" s="18"/>
    </row>
    <row r="9381" spans="4:4" x14ac:dyDescent="0.2">
      <c r="D9381" s="18"/>
    </row>
    <row r="9382" spans="4:4" x14ac:dyDescent="0.2">
      <c r="D9382" s="18"/>
    </row>
    <row r="9383" spans="4:4" x14ac:dyDescent="0.2">
      <c r="D9383" s="18"/>
    </row>
    <row r="9384" spans="4:4" x14ac:dyDescent="0.2">
      <c r="D9384" s="18"/>
    </row>
    <row r="9385" spans="4:4" x14ac:dyDescent="0.2">
      <c r="D9385" s="18"/>
    </row>
    <row r="9386" spans="4:4" x14ac:dyDescent="0.2">
      <c r="D9386" s="18"/>
    </row>
    <row r="9387" spans="4:4" x14ac:dyDescent="0.2">
      <c r="D9387" s="18"/>
    </row>
    <row r="9388" spans="4:4" x14ac:dyDescent="0.2">
      <c r="D9388" s="18"/>
    </row>
    <row r="9389" spans="4:4" x14ac:dyDescent="0.2">
      <c r="D9389" s="18"/>
    </row>
    <row r="9390" spans="4:4" x14ac:dyDescent="0.2">
      <c r="D9390" s="18"/>
    </row>
    <row r="9391" spans="4:4" x14ac:dyDescent="0.2">
      <c r="D9391" s="18"/>
    </row>
    <row r="9392" spans="4:4" x14ac:dyDescent="0.2">
      <c r="D9392" s="18"/>
    </row>
    <row r="9393" spans="4:4" x14ac:dyDescent="0.2">
      <c r="D9393" s="18"/>
    </row>
    <row r="9394" spans="4:4" x14ac:dyDescent="0.2">
      <c r="D9394" s="18"/>
    </row>
    <row r="9395" spans="4:4" x14ac:dyDescent="0.2">
      <c r="D9395" s="18"/>
    </row>
    <row r="9396" spans="4:4" x14ac:dyDescent="0.2">
      <c r="D9396" s="18"/>
    </row>
    <row r="9397" spans="4:4" x14ac:dyDescent="0.2">
      <c r="D9397" s="18"/>
    </row>
    <row r="9398" spans="4:4" x14ac:dyDescent="0.2">
      <c r="D9398" s="18"/>
    </row>
    <row r="9399" spans="4:4" x14ac:dyDescent="0.2">
      <c r="D9399" s="18"/>
    </row>
    <row r="9400" spans="4:4" x14ac:dyDescent="0.2">
      <c r="D9400" s="18"/>
    </row>
    <row r="9401" spans="4:4" x14ac:dyDescent="0.2">
      <c r="D9401" s="18"/>
    </row>
    <row r="9402" spans="4:4" x14ac:dyDescent="0.2">
      <c r="D9402" s="18"/>
    </row>
    <row r="9403" spans="4:4" x14ac:dyDescent="0.2">
      <c r="D9403" s="18"/>
    </row>
    <row r="9404" spans="4:4" x14ac:dyDescent="0.2">
      <c r="D9404" s="18"/>
    </row>
    <row r="9405" spans="4:4" x14ac:dyDescent="0.2">
      <c r="D9405" s="18"/>
    </row>
    <row r="9406" spans="4:4" x14ac:dyDescent="0.2">
      <c r="D9406" s="18"/>
    </row>
    <row r="9407" spans="4:4" x14ac:dyDescent="0.2">
      <c r="D9407" s="18"/>
    </row>
    <row r="9408" spans="4:4" x14ac:dyDescent="0.2">
      <c r="D9408" s="18"/>
    </row>
    <row r="9409" spans="4:4" x14ac:dyDescent="0.2">
      <c r="D9409" s="18"/>
    </row>
    <row r="9410" spans="4:4" x14ac:dyDescent="0.2">
      <c r="D9410" s="18"/>
    </row>
    <row r="9411" spans="4:4" x14ac:dyDescent="0.2">
      <c r="D9411" s="18"/>
    </row>
    <row r="9412" spans="4:4" x14ac:dyDescent="0.2">
      <c r="D9412" s="18"/>
    </row>
    <row r="9413" spans="4:4" x14ac:dyDescent="0.2">
      <c r="D9413" s="18"/>
    </row>
    <row r="9414" spans="4:4" x14ac:dyDescent="0.2">
      <c r="D9414" s="18"/>
    </row>
    <row r="9415" spans="4:4" x14ac:dyDescent="0.2">
      <c r="D9415" s="18"/>
    </row>
    <row r="9416" spans="4:4" x14ac:dyDescent="0.2">
      <c r="D9416" s="18"/>
    </row>
    <row r="9417" spans="4:4" x14ac:dyDescent="0.2">
      <c r="D9417" s="18"/>
    </row>
    <row r="9418" spans="4:4" x14ac:dyDescent="0.2">
      <c r="D9418" s="18"/>
    </row>
    <row r="9419" spans="4:4" x14ac:dyDescent="0.2">
      <c r="D9419" s="18"/>
    </row>
    <row r="9420" spans="4:4" x14ac:dyDescent="0.2">
      <c r="D9420" s="18"/>
    </row>
    <row r="9421" spans="4:4" x14ac:dyDescent="0.2">
      <c r="D9421" s="18"/>
    </row>
    <row r="9422" spans="4:4" x14ac:dyDescent="0.2">
      <c r="D9422" s="18"/>
    </row>
    <row r="9423" spans="4:4" x14ac:dyDescent="0.2">
      <c r="D9423" s="18"/>
    </row>
    <row r="9424" spans="4:4" x14ac:dyDescent="0.2">
      <c r="D9424" s="18"/>
    </row>
    <row r="9425" spans="4:4" x14ac:dyDescent="0.2">
      <c r="D9425" s="18"/>
    </row>
    <row r="9426" spans="4:4" x14ac:dyDescent="0.2">
      <c r="D9426" s="18"/>
    </row>
    <row r="9427" spans="4:4" x14ac:dyDescent="0.2">
      <c r="D9427" s="18"/>
    </row>
    <row r="9428" spans="4:4" x14ac:dyDescent="0.2">
      <c r="D9428" s="18"/>
    </row>
    <row r="9429" spans="4:4" x14ac:dyDescent="0.2">
      <c r="D9429" s="18"/>
    </row>
    <row r="9430" spans="4:4" x14ac:dyDescent="0.2">
      <c r="D9430" s="18"/>
    </row>
    <row r="9431" spans="4:4" x14ac:dyDescent="0.2">
      <c r="D9431" s="18"/>
    </row>
    <row r="9432" spans="4:4" x14ac:dyDescent="0.2">
      <c r="D9432" s="18"/>
    </row>
    <row r="9433" spans="4:4" x14ac:dyDescent="0.2">
      <c r="D9433" s="18"/>
    </row>
    <row r="9434" spans="4:4" x14ac:dyDescent="0.2">
      <c r="D9434" s="18"/>
    </row>
    <row r="9435" spans="4:4" x14ac:dyDescent="0.2">
      <c r="D9435" s="18"/>
    </row>
    <row r="9436" spans="4:4" x14ac:dyDescent="0.2">
      <c r="D9436" s="18"/>
    </row>
    <row r="9437" spans="4:4" x14ac:dyDescent="0.2">
      <c r="D9437" s="18"/>
    </row>
    <row r="9438" spans="4:4" x14ac:dyDescent="0.2">
      <c r="D9438" s="18"/>
    </row>
    <row r="9439" spans="4:4" x14ac:dyDescent="0.2">
      <c r="D9439" s="18"/>
    </row>
    <row r="9440" spans="4:4" x14ac:dyDescent="0.2">
      <c r="D9440" s="18"/>
    </row>
    <row r="9441" spans="4:4" x14ac:dyDescent="0.2">
      <c r="D9441" s="18"/>
    </row>
    <row r="9442" spans="4:4" x14ac:dyDescent="0.2">
      <c r="D9442" s="18"/>
    </row>
    <row r="9443" spans="4:4" x14ac:dyDescent="0.2">
      <c r="D9443" s="18"/>
    </row>
    <row r="9444" spans="4:4" x14ac:dyDescent="0.2">
      <c r="D9444" s="18"/>
    </row>
    <row r="9445" spans="4:4" x14ac:dyDescent="0.2">
      <c r="D9445" s="18"/>
    </row>
    <row r="9446" spans="4:4" x14ac:dyDescent="0.2">
      <c r="D9446" s="18"/>
    </row>
    <row r="9447" spans="4:4" x14ac:dyDescent="0.2">
      <c r="D9447" s="18"/>
    </row>
    <row r="9448" spans="4:4" x14ac:dyDescent="0.2">
      <c r="D9448" s="18"/>
    </row>
    <row r="9449" spans="4:4" x14ac:dyDescent="0.2">
      <c r="D9449" s="18"/>
    </row>
    <row r="9450" spans="4:4" x14ac:dyDescent="0.2">
      <c r="D9450" s="18"/>
    </row>
    <row r="9451" spans="4:4" x14ac:dyDescent="0.2">
      <c r="D9451" s="18"/>
    </row>
    <row r="9452" spans="4:4" x14ac:dyDescent="0.2">
      <c r="D9452" s="18"/>
    </row>
    <row r="9453" spans="4:4" x14ac:dyDescent="0.2">
      <c r="D9453" s="18"/>
    </row>
    <row r="9454" spans="4:4" x14ac:dyDescent="0.2">
      <c r="D9454" s="18"/>
    </row>
    <row r="9455" spans="4:4" x14ac:dyDescent="0.2">
      <c r="D9455" s="18"/>
    </row>
    <row r="9456" spans="4:4" x14ac:dyDescent="0.2">
      <c r="D9456" s="18"/>
    </row>
    <row r="9457" spans="4:4" x14ac:dyDescent="0.2">
      <c r="D9457" s="18"/>
    </row>
    <row r="9458" spans="4:4" x14ac:dyDescent="0.2">
      <c r="D9458" s="18"/>
    </row>
    <row r="9459" spans="4:4" x14ac:dyDescent="0.2">
      <c r="D9459" s="18"/>
    </row>
    <row r="9460" spans="4:4" x14ac:dyDescent="0.2">
      <c r="D9460" s="18"/>
    </row>
    <row r="9461" spans="4:4" x14ac:dyDescent="0.2">
      <c r="D9461" s="18"/>
    </row>
    <row r="9462" spans="4:4" x14ac:dyDescent="0.2">
      <c r="D9462" s="18"/>
    </row>
    <row r="9463" spans="4:4" x14ac:dyDescent="0.2">
      <c r="D9463" s="18"/>
    </row>
    <row r="9464" spans="4:4" x14ac:dyDescent="0.2">
      <c r="D9464" s="18"/>
    </row>
    <row r="9465" spans="4:4" x14ac:dyDescent="0.2">
      <c r="D9465" s="18"/>
    </row>
    <row r="9466" spans="4:4" x14ac:dyDescent="0.2">
      <c r="D9466" s="18"/>
    </row>
    <row r="9467" spans="4:4" x14ac:dyDescent="0.2">
      <c r="D9467" s="18"/>
    </row>
    <row r="9468" spans="4:4" x14ac:dyDescent="0.2">
      <c r="D9468" s="18"/>
    </row>
    <row r="9469" spans="4:4" x14ac:dyDescent="0.2">
      <c r="D9469" s="18"/>
    </row>
    <row r="9470" spans="4:4" x14ac:dyDescent="0.2">
      <c r="D9470" s="18"/>
    </row>
    <row r="9471" spans="4:4" x14ac:dyDescent="0.2">
      <c r="D9471" s="18"/>
    </row>
    <row r="9472" spans="4:4" x14ac:dyDescent="0.2">
      <c r="D9472" s="18"/>
    </row>
    <row r="9473" spans="4:4" x14ac:dyDescent="0.2">
      <c r="D9473" s="18"/>
    </row>
    <row r="9474" spans="4:4" x14ac:dyDescent="0.2">
      <c r="D9474" s="18"/>
    </row>
    <row r="9475" spans="4:4" x14ac:dyDescent="0.2">
      <c r="D9475" s="18"/>
    </row>
    <row r="9476" spans="4:4" x14ac:dyDescent="0.2">
      <c r="D9476" s="18"/>
    </row>
    <row r="9477" spans="4:4" x14ac:dyDescent="0.2">
      <c r="D9477" s="18"/>
    </row>
    <row r="9478" spans="4:4" x14ac:dyDescent="0.2">
      <c r="D9478" s="18"/>
    </row>
    <row r="9479" spans="4:4" x14ac:dyDescent="0.2">
      <c r="D9479" s="18"/>
    </row>
    <row r="9480" spans="4:4" x14ac:dyDescent="0.2">
      <c r="D9480" s="18"/>
    </row>
    <row r="9481" spans="4:4" x14ac:dyDescent="0.2">
      <c r="D9481" s="18"/>
    </row>
    <row r="9482" spans="4:4" x14ac:dyDescent="0.2">
      <c r="D9482" s="18"/>
    </row>
    <row r="9483" spans="4:4" x14ac:dyDescent="0.2">
      <c r="D9483" s="18"/>
    </row>
    <row r="9484" spans="4:4" x14ac:dyDescent="0.2">
      <c r="D9484" s="18"/>
    </row>
    <row r="9485" spans="4:4" x14ac:dyDescent="0.2">
      <c r="D9485" s="18"/>
    </row>
    <row r="9486" spans="4:4" x14ac:dyDescent="0.2">
      <c r="D9486" s="18"/>
    </row>
    <row r="9487" spans="4:4" x14ac:dyDescent="0.2">
      <c r="D9487" s="18"/>
    </row>
    <row r="9488" spans="4:4" x14ac:dyDescent="0.2">
      <c r="D9488" s="18"/>
    </row>
    <row r="9489" spans="4:4" x14ac:dyDescent="0.2">
      <c r="D9489" s="18"/>
    </row>
    <row r="9490" spans="4:4" x14ac:dyDescent="0.2">
      <c r="D9490" s="18"/>
    </row>
    <row r="9491" spans="4:4" x14ac:dyDescent="0.2">
      <c r="D9491" s="18"/>
    </row>
    <row r="9492" spans="4:4" x14ac:dyDescent="0.2">
      <c r="D9492" s="18"/>
    </row>
    <row r="9493" spans="4:4" x14ac:dyDescent="0.2">
      <c r="D9493" s="18"/>
    </row>
    <row r="9494" spans="4:4" x14ac:dyDescent="0.2">
      <c r="D9494" s="18"/>
    </row>
    <row r="9495" spans="4:4" x14ac:dyDescent="0.2">
      <c r="D9495" s="18"/>
    </row>
    <row r="9496" spans="4:4" x14ac:dyDescent="0.2">
      <c r="D9496" s="18"/>
    </row>
    <row r="9497" spans="4:4" x14ac:dyDescent="0.2">
      <c r="D9497" s="18"/>
    </row>
    <row r="9498" spans="4:4" x14ac:dyDescent="0.2">
      <c r="D9498" s="18"/>
    </row>
    <row r="9499" spans="4:4" x14ac:dyDescent="0.2">
      <c r="D9499" s="18"/>
    </row>
    <row r="9500" spans="4:4" x14ac:dyDescent="0.2">
      <c r="D9500" s="18"/>
    </row>
    <row r="9501" spans="4:4" x14ac:dyDescent="0.2">
      <c r="D9501" s="18"/>
    </row>
    <row r="9502" spans="4:4" x14ac:dyDescent="0.2">
      <c r="D9502" s="18"/>
    </row>
    <row r="9503" spans="4:4" x14ac:dyDescent="0.2">
      <c r="D9503" s="18"/>
    </row>
    <row r="9504" spans="4:4" x14ac:dyDescent="0.2">
      <c r="D9504" s="18"/>
    </row>
    <row r="9505" spans="4:4" x14ac:dyDescent="0.2">
      <c r="D9505" s="18"/>
    </row>
    <row r="9506" spans="4:4" x14ac:dyDescent="0.2">
      <c r="D9506" s="18"/>
    </row>
    <row r="9507" spans="4:4" x14ac:dyDescent="0.2">
      <c r="D9507" s="18"/>
    </row>
    <row r="9508" spans="4:4" x14ac:dyDescent="0.2">
      <c r="D9508" s="18"/>
    </row>
    <row r="9509" spans="4:4" x14ac:dyDescent="0.2">
      <c r="D9509" s="18"/>
    </row>
    <row r="9510" spans="4:4" x14ac:dyDescent="0.2">
      <c r="D9510" s="18"/>
    </row>
    <row r="9511" spans="4:4" x14ac:dyDescent="0.2">
      <c r="D9511" s="18"/>
    </row>
    <row r="9512" spans="4:4" x14ac:dyDescent="0.2">
      <c r="D9512" s="18"/>
    </row>
    <row r="9513" spans="4:4" x14ac:dyDescent="0.2">
      <c r="D9513" s="18"/>
    </row>
    <row r="9514" spans="4:4" x14ac:dyDescent="0.2">
      <c r="D9514" s="18"/>
    </row>
    <row r="9515" spans="4:4" x14ac:dyDescent="0.2">
      <c r="D9515" s="18"/>
    </row>
    <row r="9516" spans="4:4" x14ac:dyDescent="0.2">
      <c r="D9516" s="18"/>
    </row>
    <row r="9517" spans="4:4" x14ac:dyDescent="0.2">
      <c r="D9517" s="18"/>
    </row>
    <row r="9518" spans="4:4" x14ac:dyDescent="0.2">
      <c r="D9518" s="18"/>
    </row>
    <row r="9519" spans="4:4" x14ac:dyDescent="0.2">
      <c r="D9519" s="18"/>
    </row>
    <row r="9520" spans="4:4" x14ac:dyDescent="0.2">
      <c r="D9520" s="18"/>
    </row>
    <row r="9521" spans="4:4" x14ac:dyDescent="0.2">
      <c r="D9521" s="18"/>
    </row>
    <row r="9522" spans="4:4" x14ac:dyDescent="0.2">
      <c r="D9522" s="18"/>
    </row>
    <row r="9523" spans="4:4" x14ac:dyDescent="0.2">
      <c r="D9523" s="18"/>
    </row>
    <row r="9524" spans="4:4" x14ac:dyDescent="0.2">
      <c r="D9524" s="18"/>
    </row>
    <row r="9525" spans="4:4" x14ac:dyDescent="0.2">
      <c r="D9525" s="18"/>
    </row>
    <row r="9526" spans="4:4" x14ac:dyDescent="0.2">
      <c r="D9526" s="18"/>
    </row>
    <row r="9527" spans="4:4" x14ac:dyDescent="0.2">
      <c r="D9527" s="18"/>
    </row>
    <row r="9528" spans="4:4" x14ac:dyDescent="0.2">
      <c r="D9528" s="18"/>
    </row>
    <row r="9529" spans="4:4" x14ac:dyDescent="0.2">
      <c r="D9529" s="18"/>
    </row>
    <row r="9530" spans="4:4" x14ac:dyDescent="0.2">
      <c r="D9530" s="18"/>
    </row>
    <row r="9531" spans="4:4" x14ac:dyDescent="0.2">
      <c r="D9531" s="18"/>
    </row>
    <row r="9532" spans="4:4" x14ac:dyDescent="0.2">
      <c r="D9532" s="18"/>
    </row>
    <row r="9533" spans="4:4" x14ac:dyDescent="0.2">
      <c r="D9533" s="18"/>
    </row>
    <row r="9534" spans="4:4" x14ac:dyDescent="0.2">
      <c r="D9534" s="18"/>
    </row>
    <row r="9535" spans="4:4" x14ac:dyDescent="0.2">
      <c r="D9535" s="18"/>
    </row>
    <row r="9536" spans="4:4" x14ac:dyDescent="0.2">
      <c r="D9536" s="18"/>
    </row>
    <row r="9537" spans="4:4" x14ac:dyDescent="0.2">
      <c r="D9537" s="18"/>
    </row>
    <row r="9538" spans="4:4" x14ac:dyDescent="0.2">
      <c r="D9538" s="18"/>
    </row>
    <row r="9539" spans="4:4" x14ac:dyDescent="0.2">
      <c r="D9539" s="18"/>
    </row>
    <row r="9540" spans="4:4" x14ac:dyDescent="0.2">
      <c r="D9540" s="18"/>
    </row>
    <row r="9541" spans="4:4" x14ac:dyDescent="0.2">
      <c r="D9541" s="18"/>
    </row>
    <row r="9542" spans="4:4" x14ac:dyDescent="0.2">
      <c r="D9542" s="18"/>
    </row>
    <row r="9543" spans="4:4" x14ac:dyDescent="0.2">
      <c r="D9543" s="18"/>
    </row>
    <row r="9544" spans="4:4" x14ac:dyDescent="0.2">
      <c r="D9544" s="18"/>
    </row>
    <row r="9545" spans="4:4" x14ac:dyDescent="0.2">
      <c r="D9545" s="18"/>
    </row>
    <row r="9546" spans="4:4" x14ac:dyDescent="0.2">
      <c r="D9546" s="18"/>
    </row>
    <row r="9547" spans="4:4" x14ac:dyDescent="0.2">
      <c r="D9547" s="18"/>
    </row>
    <row r="9548" spans="4:4" x14ac:dyDescent="0.2">
      <c r="D9548" s="18"/>
    </row>
    <row r="9549" spans="4:4" x14ac:dyDescent="0.2">
      <c r="D9549" s="18"/>
    </row>
    <row r="9550" spans="4:4" x14ac:dyDescent="0.2">
      <c r="D9550" s="18"/>
    </row>
    <row r="9551" spans="4:4" x14ac:dyDescent="0.2">
      <c r="D9551" s="18"/>
    </row>
    <row r="9552" spans="4:4" x14ac:dyDescent="0.2">
      <c r="D9552" s="18"/>
    </row>
    <row r="9553" spans="4:4" x14ac:dyDescent="0.2">
      <c r="D9553" s="18"/>
    </row>
    <row r="9554" spans="4:4" x14ac:dyDescent="0.2">
      <c r="D9554" s="18"/>
    </row>
    <row r="9555" spans="4:4" x14ac:dyDescent="0.2">
      <c r="D9555" s="18"/>
    </row>
    <row r="9556" spans="4:4" x14ac:dyDescent="0.2">
      <c r="D9556" s="18"/>
    </row>
    <row r="9557" spans="4:4" x14ac:dyDescent="0.2">
      <c r="D9557" s="18"/>
    </row>
    <row r="9558" spans="4:4" x14ac:dyDescent="0.2">
      <c r="D9558" s="18"/>
    </row>
    <row r="9559" spans="4:4" x14ac:dyDescent="0.2">
      <c r="D9559" s="18"/>
    </row>
    <row r="9560" spans="4:4" x14ac:dyDescent="0.2">
      <c r="D9560" s="18"/>
    </row>
    <row r="9561" spans="4:4" x14ac:dyDescent="0.2">
      <c r="D9561" s="18"/>
    </row>
    <row r="9562" spans="4:4" x14ac:dyDescent="0.2">
      <c r="D9562" s="18"/>
    </row>
    <row r="9563" spans="4:4" x14ac:dyDescent="0.2">
      <c r="D9563" s="18"/>
    </row>
    <row r="9564" spans="4:4" x14ac:dyDescent="0.2">
      <c r="D9564" s="18"/>
    </row>
    <row r="9565" spans="4:4" x14ac:dyDescent="0.2">
      <c r="D9565" s="18"/>
    </row>
    <row r="9566" spans="4:4" x14ac:dyDescent="0.2">
      <c r="D9566" s="18"/>
    </row>
    <row r="9567" spans="4:4" x14ac:dyDescent="0.2">
      <c r="D9567" s="18"/>
    </row>
    <row r="9568" spans="4:4" x14ac:dyDescent="0.2">
      <c r="D9568" s="18"/>
    </row>
    <row r="9569" spans="4:4" x14ac:dyDescent="0.2">
      <c r="D9569" s="18"/>
    </row>
    <row r="9570" spans="4:4" x14ac:dyDescent="0.2">
      <c r="D9570" s="18"/>
    </row>
    <row r="9571" spans="4:4" x14ac:dyDescent="0.2">
      <c r="D9571" s="18"/>
    </row>
    <row r="9572" spans="4:4" x14ac:dyDescent="0.2">
      <c r="D9572" s="18"/>
    </row>
    <row r="9573" spans="4:4" x14ac:dyDescent="0.2">
      <c r="D9573" s="18"/>
    </row>
    <row r="9574" spans="4:4" x14ac:dyDescent="0.2">
      <c r="D9574" s="18"/>
    </row>
    <row r="9575" spans="4:4" x14ac:dyDescent="0.2">
      <c r="D9575" s="18"/>
    </row>
    <row r="9576" spans="4:4" x14ac:dyDescent="0.2">
      <c r="D9576" s="18"/>
    </row>
    <row r="9577" spans="4:4" x14ac:dyDescent="0.2">
      <c r="D9577" s="18"/>
    </row>
    <row r="9578" spans="4:4" x14ac:dyDescent="0.2">
      <c r="D9578" s="18"/>
    </row>
    <row r="9579" spans="4:4" x14ac:dyDescent="0.2">
      <c r="D9579" s="18"/>
    </row>
    <row r="9580" spans="4:4" x14ac:dyDescent="0.2">
      <c r="D9580" s="18"/>
    </row>
    <row r="9581" spans="4:4" x14ac:dyDescent="0.2">
      <c r="D9581" s="18"/>
    </row>
    <row r="9582" spans="4:4" x14ac:dyDescent="0.2">
      <c r="D9582" s="18"/>
    </row>
    <row r="9583" spans="4:4" x14ac:dyDescent="0.2">
      <c r="D9583" s="18"/>
    </row>
    <row r="9584" spans="4:4" x14ac:dyDescent="0.2">
      <c r="D9584" s="18"/>
    </row>
    <row r="9585" spans="4:4" x14ac:dyDescent="0.2">
      <c r="D9585" s="18"/>
    </row>
    <row r="9586" spans="4:4" x14ac:dyDescent="0.2">
      <c r="D9586" s="18"/>
    </row>
    <row r="9587" spans="4:4" x14ac:dyDescent="0.2">
      <c r="D9587" s="18"/>
    </row>
    <row r="9588" spans="4:4" x14ac:dyDescent="0.2">
      <c r="D9588" s="18"/>
    </row>
    <row r="9589" spans="4:4" x14ac:dyDescent="0.2">
      <c r="D9589" s="18"/>
    </row>
    <row r="9590" spans="4:4" x14ac:dyDescent="0.2">
      <c r="D9590" s="18"/>
    </row>
    <row r="9591" spans="4:4" x14ac:dyDescent="0.2">
      <c r="D9591" s="18"/>
    </row>
    <row r="9592" spans="4:4" x14ac:dyDescent="0.2">
      <c r="D9592" s="18"/>
    </row>
    <row r="9593" spans="4:4" x14ac:dyDescent="0.2">
      <c r="D9593" s="18"/>
    </row>
    <row r="9594" spans="4:4" x14ac:dyDescent="0.2">
      <c r="D9594" s="18"/>
    </row>
    <row r="9595" spans="4:4" x14ac:dyDescent="0.2">
      <c r="D9595" s="18"/>
    </row>
    <row r="9596" spans="4:4" x14ac:dyDescent="0.2">
      <c r="D9596" s="18"/>
    </row>
    <row r="9597" spans="4:4" x14ac:dyDescent="0.2">
      <c r="D9597" s="18"/>
    </row>
    <row r="9598" spans="4:4" x14ac:dyDescent="0.2">
      <c r="D9598" s="18"/>
    </row>
    <row r="9599" spans="4:4" x14ac:dyDescent="0.2">
      <c r="D9599" s="18"/>
    </row>
    <row r="9600" spans="4:4" x14ac:dyDescent="0.2">
      <c r="D9600" s="18"/>
    </row>
    <row r="9601" spans="4:4" x14ac:dyDescent="0.2">
      <c r="D9601" s="18"/>
    </row>
    <row r="9602" spans="4:4" x14ac:dyDescent="0.2">
      <c r="D9602" s="18"/>
    </row>
    <row r="9603" spans="4:4" x14ac:dyDescent="0.2">
      <c r="D9603" s="18"/>
    </row>
    <row r="9604" spans="4:4" x14ac:dyDescent="0.2">
      <c r="D9604" s="18"/>
    </row>
    <row r="9605" spans="4:4" x14ac:dyDescent="0.2">
      <c r="D9605" s="18"/>
    </row>
    <row r="9606" spans="4:4" x14ac:dyDescent="0.2">
      <c r="D9606" s="18"/>
    </row>
    <row r="9607" spans="4:4" x14ac:dyDescent="0.2">
      <c r="D9607" s="18"/>
    </row>
    <row r="9608" spans="4:4" x14ac:dyDescent="0.2">
      <c r="D9608" s="18"/>
    </row>
    <row r="9609" spans="4:4" x14ac:dyDescent="0.2">
      <c r="D9609" s="18"/>
    </row>
    <row r="9610" spans="4:4" x14ac:dyDescent="0.2">
      <c r="D9610" s="18"/>
    </row>
    <row r="9611" spans="4:4" x14ac:dyDescent="0.2">
      <c r="D9611" s="18"/>
    </row>
    <row r="9612" spans="4:4" x14ac:dyDescent="0.2">
      <c r="D9612" s="18"/>
    </row>
    <row r="9613" spans="4:4" x14ac:dyDescent="0.2">
      <c r="D9613" s="18"/>
    </row>
    <row r="9614" spans="4:4" x14ac:dyDescent="0.2">
      <c r="D9614" s="18"/>
    </row>
    <row r="9615" spans="4:4" x14ac:dyDescent="0.2">
      <c r="D9615" s="18"/>
    </row>
    <row r="9616" spans="4:4" x14ac:dyDescent="0.2">
      <c r="D9616" s="18"/>
    </row>
    <row r="9617" spans="4:4" x14ac:dyDescent="0.2">
      <c r="D9617" s="18"/>
    </row>
    <row r="9618" spans="4:4" x14ac:dyDescent="0.2">
      <c r="D9618" s="18"/>
    </row>
    <row r="9619" spans="4:4" x14ac:dyDescent="0.2">
      <c r="D9619" s="18"/>
    </row>
    <row r="9620" spans="4:4" x14ac:dyDescent="0.2">
      <c r="D9620" s="18"/>
    </row>
    <row r="9621" spans="4:4" x14ac:dyDescent="0.2">
      <c r="D9621" s="18"/>
    </row>
    <row r="9622" spans="4:4" x14ac:dyDescent="0.2">
      <c r="D9622" s="18"/>
    </row>
    <row r="9623" spans="4:4" x14ac:dyDescent="0.2">
      <c r="D9623" s="18"/>
    </row>
    <row r="9624" spans="4:4" x14ac:dyDescent="0.2">
      <c r="D9624" s="18"/>
    </row>
    <row r="9625" spans="4:4" x14ac:dyDescent="0.2">
      <c r="D9625" s="18"/>
    </row>
    <row r="9626" spans="4:4" x14ac:dyDescent="0.2">
      <c r="D9626" s="18"/>
    </row>
    <row r="9627" spans="4:4" x14ac:dyDescent="0.2">
      <c r="D9627" s="18"/>
    </row>
    <row r="9628" spans="4:4" x14ac:dyDescent="0.2">
      <c r="D9628" s="18"/>
    </row>
    <row r="9629" spans="4:4" x14ac:dyDescent="0.2">
      <c r="D9629" s="18"/>
    </row>
    <row r="9630" spans="4:4" x14ac:dyDescent="0.2">
      <c r="D9630" s="18"/>
    </row>
    <row r="9631" spans="4:4" x14ac:dyDescent="0.2">
      <c r="D9631" s="18"/>
    </row>
    <row r="9632" spans="4:4" x14ac:dyDescent="0.2">
      <c r="D9632" s="18"/>
    </row>
    <row r="9633" spans="4:4" x14ac:dyDescent="0.2">
      <c r="D9633" s="18"/>
    </row>
    <row r="9634" spans="4:4" x14ac:dyDescent="0.2">
      <c r="D9634" s="18"/>
    </row>
    <row r="9635" spans="4:4" x14ac:dyDescent="0.2">
      <c r="D9635" s="18"/>
    </row>
    <row r="9636" spans="4:4" x14ac:dyDescent="0.2">
      <c r="D9636" s="18"/>
    </row>
    <row r="9637" spans="4:4" x14ac:dyDescent="0.2">
      <c r="D9637" s="18"/>
    </row>
    <row r="9638" spans="4:4" x14ac:dyDescent="0.2">
      <c r="D9638" s="18"/>
    </row>
    <row r="9639" spans="4:4" x14ac:dyDescent="0.2">
      <c r="D9639" s="18"/>
    </row>
    <row r="9640" spans="4:4" x14ac:dyDescent="0.2">
      <c r="D9640" s="18"/>
    </row>
    <row r="9641" spans="4:4" x14ac:dyDescent="0.2">
      <c r="D9641" s="18"/>
    </row>
    <row r="9642" spans="4:4" x14ac:dyDescent="0.2">
      <c r="D9642" s="18"/>
    </row>
    <row r="9643" spans="4:4" x14ac:dyDescent="0.2">
      <c r="D9643" s="18"/>
    </row>
    <row r="9644" spans="4:4" x14ac:dyDescent="0.2">
      <c r="D9644" s="18"/>
    </row>
    <row r="9645" spans="4:4" x14ac:dyDescent="0.2">
      <c r="D9645" s="18"/>
    </row>
    <row r="9646" spans="4:4" x14ac:dyDescent="0.2">
      <c r="D9646" s="18"/>
    </row>
    <row r="9647" spans="4:4" x14ac:dyDescent="0.2">
      <c r="D9647" s="18"/>
    </row>
    <row r="9648" spans="4:4" x14ac:dyDescent="0.2">
      <c r="D9648" s="18"/>
    </row>
    <row r="9649" spans="4:4" x14ac:dyDescent="0.2">
      <c r="D9649" s="18"/>
    </row>
    <row r="9650" spans="4:4" x14ac:dyDescent="0.2">
      <c r="D9650" s="18"/>
    </row>
    <row r="9651" spans="4:4" x14ac:dyDescent="0.2">
      <c r="D9651" s="18"/>
    </row>
    <row r="9652" spans="4:4" x14ac:dyDescent="0.2">
      <c r="D9652" s="18"/>
    </row>
    <row r="9653" spans="4:4" x14ac:dyDescent="0.2">
      <c r="D9653" s="18"/>
    </row>
    <row r="9654" spans="4:4" x14ac:dyDescent="0.2">
      <c r="D9654" s="18"/>
    </row>
    <row r="9655" spans="4:4" x14ac:dyDescent="0.2">
      <c r="D9655" s="18"/>
    </row>
    <row r="9656" spans="4:4" x14ac:dyDescent="0.2">
      <c r="D9656" s="18"/>
    </row>
    <row r="9657" spans="4:4" x14ac:dyDescent="0.2">
      <c r="D9657" s="18"/>
    </row>
    <row r="9658" spans="4:4" x14ac:dyDescent="0.2">
      <c r="D9658" s="18"/>
    </row>
    <row r="9659" spans="4:4" x14ac:dyDescent="0.2">
      <c r="D9659" s="18"/>
    </row>
    <row r="9660" spans="4:4" x14ac:dyDescent="0.2">
      <c r="D9660" s="18"/>
    </row>
    <row r="9661" spans="4:4" x14ac:dyDescent="0.2">
      <c r="D9661" s="18"/>
    </row>
    <row r="9662" spans="4:4" x14ac:dyDescent="0.2">
      <c r="D9662" s="18"/>
    </row>
    <row r="9663" spans="4:4" x14ac:dyDescent="0.2">
      <c r="D9663" s="18"/>
    </row>
    <row r="9664" spans="4:4" x14ac:dyDescent="0.2">
      <c r="D9664" s="18"/>
    </row>
    <row r="9665" spans="4:4" x14ac:dyDescent="0.2">
      <c r="D9665" s="18"/>
    </row>
    <row r="9666" spans="4:4" x14ac:dyDescent="0.2">
      <c r="D9666" s="18"/>
    </row>
    <row r="9667" spans="4:4" x14ac:dyDescent="0.2">
      <c r="D9667" s="18"/>
    </row>
    <row r="9668" spans="4:4" x14ac:dyDescent="0.2">
      <c r="D9668" s="18"/>
    </row>
    <row r="9669" spans="4:4" x14ac:dyDescent="0.2">
      <c r="D9669" s="18"/>
    </row>
    <row r="9670" spans="4:4" x14ac:dyDescent="0.2">
      <c r="D9670" s="18"/>
    </row>
    <row r="9671" spans="4:4" x14ac:dyDescent="0.2">
      <c r="D9671" s="18"/>
    </row>
    <row r="9672" spans="4:4" x14ac:dyDescent="0.2">
      <c r="D9672" s="18"/>
    </row>
    <row r="9673" spans="4:4" x14ac:dyDescent="0.2">
      <c r="D9673" s="18"/>
    </row>
    <row r="9674" spans="4:4" x14ac:dyDescent="0.2">
      <c r="D9674" s="18"/>
    </row>
    <row r="9675" spans="4:4" x14ac:dyDescent="0.2">
      <c r="D9675" s="18"/>
    </row>
    <row r="9676" spans="4:4" x14ac:dyDescent="0.2">
      <c r="D9676" s="18"/>
    </row>
    <row r="9677" spans="4:4" x14ac:dyDescent="0.2">
      <c r="D9677" s="18"/>
    </row>
    <row r="9678" spans="4:4" x14ac:dyDescent="0.2">
      <c r="D9678" s="18"/>
    </row>
    <row r="9679" spans="4:4" x14ac:dyDescent="0.2">
      <c r="D9679" s="18"/>
    </row>
    <row r="9680" spans="4:4" x14ac:dyDescent="0.2">
      <c r="D9680" s="18"/>
    </row>
    <row r="9681" spans="4:4" x14ac:dyDescent="0.2">
      <c r="D9681" s="18"/>
    </row>
    <row r="9682" spans="4:4" x14ac:dyDescent="0.2">
      <c r="D9682" s="18"/>
    </row>
    <row r="9683" spans="4:4" x14ac:dyDescent="0.2">
      <c r="D9683" s="18"/>
    </row>
    <row r="9684" spans="4:4" x14ac:dyDescent="0.2">
      <c r="D9684" s="18"/>
    </row>
    <row r="9685" spans="4:4" x14ac:dyDescent="0.2">
      <c r="D9685" s="18"/>
    </row>
    <row r="9686" spans="4:4" x14ac:dyDescent="0.2">
      <c r="D9686" s="18"/>
    </row>
    <row r="9687" spans="4:4" x14ac:dyDescent="0.2">
      <c r="D9687" s="18"/>
    </row>
    <row r="9688" spans="4:4" x14ac:dyDescent="0.2">
      <c r="D9688" s="18"/>
    </row>
    <row r="9689" spans="4:4" x14ac:dyDescent="0.2">
      <c r="D9689" s="18"/>
    </row>
    <row r="9690" spans="4:4" x14ac:dyDescent="0.2">
      <c r="D9690" s="18"/>
    </row>
    <row r="9691" spans="4:4" x14ac:dyDescent="0.2">
      <c r="D9691" s="18"/>
    </row>
    <row r="9692" spans="4:4" x14ac:dyDescent="0.2">
      <c r="D9692" s="18"/>
    </row>
    <row r="9693" spans="4:4" x14ac:dyDescent="0.2">
      <c r="D9693" s="18"/>
    </row>
    <row r="9694" spans="4:4" x14ac:dyDescent="0.2">
      <c r="D9694" s="18"/>
    </row>
    <row r="9695" spans="4:4" x14ac:dyDescent="0.2">
      <c r="D9695" s="18"/>
    </row>
    <row r="9696" spans="4:4" x14ac:dyDescent="0.2">
      <c r="D9696" s="18"/>
    </row>
    <row r="9697" spans="4:4" x14ac:dyDescent="0.2">
      <c r="D9697" s="18"/>
    </row>
    <row r="9698" spans="4:4" x14ac:dyDescent="0.2">
      <c r="D9698" s="18"/>
    </row>
    <row r="9699" spans="4:4" x14ac:dyDescent="0.2">
      <c r="D9699" s="18"/>
    </row>
    <row r="9700" spans="4:4" x14ac:dyDescent="0.2">
      <c r="D9700" s="18"/>
    </row>
    <row r="9701" spans="4:4" x14ac:dyDescent="0.2">
      <c r="D9701" s="18"/>
    </row>
    <row r="9702" spans="4:4" x14ac:dyDescent="0.2">
      <c r="D9702" s="18"/>
    </row>
    <row r="9703" spans="4:4" x14ac:dyDescent="0.2">
      <c r="D9703" s="18"/>
    </row>
    <row r="9704" spans="4:4" x14ac:dyDescent="0.2">
      <c r="D9704" s="18"/>
    </row>
    <row r="9705" spans="4:4" x14ac:dyDescent="0.2">
      <c r="D9705" s="18"/>
    </row>
    <row r="9706" spans="4:4" x14ac:dyDescent="0.2">
      <c r="D9706" s="18"/>
    </row>
    <row r="9707" spans="4:4" x14ac:dyDescent="0.2">
      <c r="D9707" s="18"/>
    </row>
    <row r="9708" spans="4:4" x14ac:dyDescent="0.2">
      <c r="D9708" s="18"/>
    </row>
    <row r="9709" spans="4:4" x14ac:dyDescent="0.2">
      <c r="D9709" s="18"/>
    </row>
    <row r="9710" spans="4:4" x14ac:dyDescent="0.2">
      <c r="D9710" s="18"/>
    </row>
    <row r="9711" spans="4:4" x14ac:dyDescent="0.2">
      <c r="D9711" s="18"/>
    </row>
    <row r="9712" spans="4:4" x14ac:dyDescent="0.2">
      <c r="D9712" s="18"/>
    </row>
    <row r="9713" spans="4:4" x14ac:dyDescent="0.2">
      <c r="D9713" s="18"/>
    </row>
    <row r="9714" spans="4:4" x14ac:dyDescent="0.2">
      <c r="D9714" s="18"/>
    </row>
    <row r="9715" spans="4:4" x14ac:dyDescent="0.2">
      <c r="D9715" s="18"/>
    </row>
    <row r="9716" spans="4:4" x14ac:dyDescent="0.2">
      <c r="D9716" s="18"/>
    </row>
    <row r="9717" spans="4:4" x14ac:dyDescent="0.2">
      <c r="D9717" s="18"/>
    </row>
    <row r="9718" spans="4:4" x14ac:dyDescent="0.2">
      <c r="D9718" s="18"/>
    </row>
    <row r="9719" spans="4:4" x14ac:dyDescent="0.2">
      <c r="D9719" s="18"/>
    </row>
    <row r="9720" spans="4:4" x14ac:dyDescent="0.2">
      <c r="D9720" s="18"/>
    </row>
    <row r="9721" spans="4:4" x14ac:dyDescent="0.2">
      <c r="D9721" s="18"/>
    </row>
    <row r="9722" spans="4:4" x14ac:dyDescent="0.2">
      <c r="D9722" s="18"/>
    </row>
    <row r="9723" spans="4:4" x14ac:dyDescent="0.2">
      <c r="D9723" s="18"/>
    </row>
    <row r="9724" spans="4:4" x14ac:dyDescent="0.2">
      <c r="D9724" s="18"/>
    </row>
    <row r="9725" spans="4:4" x14ac:dyDescent="0.2">
      <c r="D9725" s="18"/>
    </row>
    <row r="9726" spans="4:4" x14ac:dyDescent="0.2">
      <c r="D9726" s="18"/>
    </row>
    <row r="9727" spans="4:4" x14ac:dyDescent="0.2">
      <c r="D9727" s="18"/>
    </row>
    <row r="9728" spans="4:4" x14ac:dyDescent="0.2">
      <c r="D9728" s="18"/>
    </row>
    <row r="9729" spans="4:4" x14ac:dyDescent="0.2">
      <c r="D9729" s="18"/>
    </row>
    <row r="9730" spans="4:4" x14ac:dyDescent="0.2">
      <c r="D9730" s="18"/>
    </row>
    <row r="9731" spans="4:4" x14ac:dyDescent="0.2">
      <c r="D9731" s="18"/>
    </row>
    <row r="9732" spans="4:4" x14ac:dyDescent="0.2">
      <c r="D9732" s="18"/>
    </row>
    <row r="9733" spans="4:4" x14ac:dyDescent="0.2">
      <c r="D9733" s="18"/>
    </row>
    <row r="9734" spans="4:4" x14ac:dyDescent="0.2">
      <c r="D9734" s="18"/>
    </row>
    <row r="9735" spans="4:4" x14ac:dyDescent="0.2">
      <c r="D9735" s="18"/>
    </row>
    <row r="9736" spans="4:4" x14ac:dyDescent="0.2">
      <c r="D9736" s="18"/>
    </row>
    <row r="9737" spans="4:4" x14ac:dyDescent="0.2">
      <c r="D9737" s="18"/>
    </row>
    <row r="9738" spans="4:4" x14ac:dyDescent="0.2">
      <c r="D9738" s="18"/>
    </row>
    <row r="9739" spans="4:4" x14ac:dyDescent="0.2">
      <c r="D9739" s="18"/>
    </row>
    <row r="9740" spans="4:4" x14ac:dyDescent="0.2">
      <c r="D9740" s="18"/>
    </row>
    <row r="9741" spans="4:4" x14ac:dyDescent="0.2">
      <c r="D9741" s="18"/>
    </row>
    <row r="9742" spans="4:4" x14ac:dyDescent="0.2">
      <c r="D9742" s="18"/>
    </row>
    <row r="9743" spans="4:4" x14ac:dyDescent="0.2">
      <c r="D9743" s="18"/>
    </row>
    <row r="9744" spans="4:4" x14ac:dyDescent="0.2">
      <c r="D9744" s="18"/>
    </row>
    <row r="9745" spans="4:4" x14ac:dyDescent="0.2">
      <c r="D9745" s="18"/>
    </row>
    <row r="9746" spans="4:4" x14ac:dyDescent="0.2">
      <c r="D9746" s="18"/>
    </row>
    <row r="9747" spans="4:4" x14ac:dyDescent="0.2">
      <c r="D9747" s="18"/>
    </row>
    <row r="9748" spans="4:4" x14ac:dyDescent="0.2">
      <c r="D9748" s="18"/>
    </row>
    <row r="9749" spans="4:4" x14ac:dyDescent="0.2">
      <c r="D9749" s="18"/>
    </row>
    <row r="9750" spans="4:4" x14ac:dyDescent="0.2">
      <c r="D9750" s="18"/>
    </row>
    <row r="9751" spans="4:4" x14ac:dyDescent="0.2">
      <c r="D9751" s="18"/>
    </row>
    <row r="9752" spans="4:4" x14ac:dyDescent="0.2">
      <c r="D9752" s="18"/>
    </row>
    <row r="9753" spans="4:4" x14ac:dyDescent="0.2">
      <c r="D9753" s="18"/>
    </row>
    <row r="9754" spans="4:4" x14ac:dyDescent="0.2">
      <c r="D9754" s="18"/>
    </row>
    <row r="9755" spans="4:4" x14ac:dyDescent="0.2">
      <c r="D9755" s="18"/>
    </row>
    <row r="9756" spans="4:4" x14ac:dyDescent="0.2">
      <c r="D9756" s="18"/>
    </row>
    <row r="9757" spans="4:4" x14ac:dyDescent="0.2">
      <c r="D9757" s="18"/>
    </row>
    <row r="9758" spans="4:4" x14ac:dyDescent="0.2">
      <c r="D9758" s="18"/>
    </row>
    <row r="9759" spans="4:4" x14ac:dyDescent="0.2">
      <c r="D9759" s="18"/>
    </row>
    <row r="9760" spans="4:4" x14ac:dyDescent="0.2">
      <c r="D9760" s="18"/>
    </row>
    <row r="9761" spans="4:4" x14ac:dyDescent="0.2">
      <c r="D9761" s="18"/>
    </row>
    <row r="9762" spans="4:4" x14ac:dyDescent="0.2">
      <c r="D9762" s="18"/>
    </row>
    <row r="9763" spans="4:4" x14ac:dyDescent="0.2">
      <c r="D9763" s="18"/>
    </row>
    <row r="9764" spans="4:4" x14ac:dyDescent="0.2">
      <c r="D9764" s="18"/>
    </row>
    <row r="9765" spans="4:4" x14ac:dyDescent="0.2">
      <c r="D9765" s="18"/>
    </row>
    <row r="9766" spans="4:4" x14ac:dyDescent="0.2">
      <c r="D9766" s="18"/>
    </row>
    <row r="9767" spans="4:4" x14ac:dyDescent="0.2">
      <c r="D9767" s="18"/>
    </row>
    <row r="9768" spans="4:4" x14ac:dyDescent="0.2">
      <c r="D9768" s="18"/>
    </row>
    <row r="9769" spans="4:4" x14ac:dyDescent="0.2">
      <c r="D9769" s="18"/>
    </row>
    <row r="9770" spans="4:4" x14ac:dyDescent="0.2">
      <c r="D9770" s="18"/>
    </row>
    <row r="9771" spans="4:4" x14ac:dyDescent="0.2">
      <c r="D9771" s="18"/>
    </row>
    <row r="9772" spans="4:4" x14ac:dyDescent="0.2">
      <c r="D9772" s="18"/>
    </row>
    <row r="9773" spans="4:4" x14ac:dyDescent="0.2">
      <c r="D9773" s="18"/>
    </row>
    <row r="9774" spans="4:4" x14ac:dyDescent="0.2">
      <c r="D9774" s="18"/>
    </row>
    <row r="9775" spans="4:4" x14ac:dyDescent="0.2">
      <c r="D9775" s="18"/>
    </row>
    <row r="9776" spans="4:4" x14ac:dyDescent="0.2">
      <c r="D9776" s="18"/>
    </row>
    <row r="9777" spans="4:4" x14ac:dyDescent="0.2">
      <c r="D9777" s="18"/>
    </row>
    <row r="9778" spans="4:4" x14ac:dyDescent="0.2">
      <c r="D9778" s="18"/>
    </row>
    <row r="9779" spans="4:4" x14ac:dyDescent="0.2">
      <c r="D9779" s="18"/>
    </row>
    <row r="9780" spans="4:4" x14ac:dyDescent="0.2">
      <c r="D9780" s="18"/>
    </row>
    <row r="9781" spans="4:4" x14ac:dyDescent="0.2">
      <c r="D9781" s="18"/>
    </row>
    <row r="9782" spans="4:4" x14ac:dyDescent="0.2">
      <c r="D9782" s="18"/>
    </row>
    <row r="9783" spans="4:4" x14ac:dyDescent="0.2">
      <c r="D9783" s="18"/>
    </row>
    <row r="9784" spans="4:4" x14ac:dyDescent="0.2">
      <c r="D9784" s="18"/>
    </row>
    <row r="9785" spans="4:4" x14ac:dyDescent="0.2">
      <c r="D9785" s="18"/>
    </row>
    <row r="9786" spans="4:4" x14ac:dyDescent="0.2">
      <c r="D9786" s="18"/>
    </row>
    <row r="9787" spans="4:4" x14ac:dyDescent="0.2">
      <c r="D9787" s="18"/>
    </row>
    <row r="9788" spans="4:4" x14ac:dyDescent="0.2">
      <c r="D9788" s="18"/>
    </row>
    <row r="9789" spans="4:4" x14ac:dyDescent="0.2">
      <c r="D9789" s="18"/>
    </row>
    <row r="9790" spans="4:4" x14ac:dyDescent="0.2">
      <c r="D9790" s="18"/>
    </row>
    <row r="9791" spans="4:4" x14ac:dyDescent="0.2">
      <c r="D9791" s="18"/>
    </row>
    <row r="9792" spans="4:4" x14ac:dyDescent="0.2">
      <c r="D9792" s="18"/>
    </row>
    <row r="9793" spans="4:4" x14ac:dyDescent="0.2">
      <c r="D9793" s="18"/>
    </row>
    <row r="9794" spans="4:4" x14ac:dyDescent="0.2">
      <c r="D9794" s="18"/>
    </row>
    <row r="9795" spans="4:4" x14ac:dyDescent="0.2">
      <c r="D9795" s="18"/>
    </row>
    <row r="9796" spans="4:4" x14ac:dyDescent="0.2">
      <c r="D9796" s="18"/>
    </row>
    <row r="9797" spans="4:4" x14ac:dyDescent="0.2">
      <c r="D9797" s="18"/>
    </row>
    <row r="9798" spans="4:4" x14ac:dyDescent="0.2">
      <c r="D9798" s="18"/>
    </row>
    <row r="9799" spans="4:4" x14ac:dyDescent="0.2">
      <c r="D9799" s="18"/>
    </row>
    <row r="9800" spans="4:4" x14ac:dyDescent="0.2">
      <c r="D9800" s="18"/>
    </row>
    <row r="9801" spans="4:4" x14ac:dyDescent="0.2">
      <c r="D9801" s="18"/>
    </row>
    <row r="9802" spans="4:4" x14ac:dyDescent="0.2">
      <c r="D9802" s="18"/>
    </row>
    <row r="9803" spans="4:4" x14ac:dyDescent="0.2">
      <c r="D9803" s="18"/>
    </row>
    <row r="9804" spans="4:4" x14ac:dyDescent="0.2">
      <c r="D9804" s="18"/>
    </row>
    <row r="9805" spans="4:4" x14ac:dyDescent="0.2">
      <c r="D9805" s="18"/>
    </row>
    <row r="9806" spans="4:4" x14ac:dyDescent="0.2">
      <c r="D9806" s="18"/>
    </row>
    <row r="9807" spans="4:4" x14ac:dyDescent="0.2">
      <c r="D9807" s="18"/>
    </row>
    <row r="9808" spans="4:4" x14ac:dyDescent="0.2">
      <c r="D9808" s="18"/>
    </row>
    <row r="9809" spans="4:4" x14ac:dyDescent="0.2">
      <c r="D9809" s="18"/>
    </row>
    <row r="9810" spans="4:4" x14ac:dyDescent="0.2">
      <c r="D9810" s="18"/>
    </row>
    <row r="9811" spans="4:4" x14ac:dyDescent="0.2">
      <c r="D9811" s="18"/>
    </row>
    <row r="9812" spans="4:4" x14ac:dyDescent="0.2">
      <c r="D9812" s="18"/>
    </row>
    <row r="9813" spans="4:4" x14ac:dyDescent="0.2">
      <c r="D9813" s="18"/>
    </row>
    <row r="9814" spans="4:4" x14ac:dyDescent="0.2">
      <c r="D9814" s="18"/>
    </row>
    <row r="9815" spans="4:4" x14ac:dyDescent="0.2">
      <c r="D9815" s="18"/>
    </row>
    <row r="9816" spans="4:4" x14ac:dyDescent="0.2">
      <c r="D9816" s="18"/>
    </row>
    <row r="9817" spans="4:4" x14ac:dyDescent="0.2">
      <c r="D9817" s="18"/>
    </row>
    <row r="9818" spans="4:4" x14ac:dyDescent="0.2">
      <c r="D9818" s="18"/>
    </row>
    <row r="9819" spans="4:4" x14ac:dyDescent="0.2">
      <c r="D9819" s="18"/>
    </row>
    <row r="9820" spans="4:4" x14ac:dyDescent="0.2">
      <c r="D9820" s="18"/>
    </row>
    <row r="9821" spans="4:4" x14ac:dyDescent="0.2">
      <c r="D9821" s="18"/>
    </row>
    <row r="9822" spans="4:4" x14ac:dyDescent="0.2">
      <c r="D9822" s="18"/>
    </row>
    <row r="9823" spans="4:4" x14ac:dyDescent="0.2">
      <c r="D9823" s="18"/>
    </row>
    <row r="9824" spans="4:4" x14ac:dyDescent="0.2">
      <c r="D9824" s="18"/>
    </row>
    <row r="9825" spans="4:4" x14ac:dyDescent="0.2">
      <c r="D9825" s="18"/>
    </row>
    <row r="9826" spans="4:4" x14ac:dyDescent="0.2">
      <c r="D9826" s="18"/>
    </row>
    <row r="9827" spans="4:4" x14ac:dyDescent="0.2">
      <c r="D9827" s="18"/>
    </row>
    <row r="9828" spans="4:4" x14ac:dyDescent="0.2">
      <c r="D9828" s="18"/>
    </row>
    <row r="9829" spans="4:4" x14ac:dyDescent="0.2">
      <c r="D9829" s="18"/>
    </row>
    <row r="9830" spans="4:4" x14ac:dyDescent="0.2">
      <c r="D9830" s="18"/>
    </row>
    <row r="9831" spans="4:4" x14ac:dyDescent="0.2">
      <c r="D9831" s="18"/>
    </row>
    <row r="9832" spans="4:4" x14ac:dyDescent="0.2">
      <c r="D9832" s="18"/>
    </row>
    <row r="9833" spans="4:4" x14ac:dyDescent="0.2">
      <c r="D9833" s="18"/>
    </row>
    <row r="9834" spans="4:4" x14ac:dyDescent="0.2">
      <c r="D9834" s="18"/>
    </row>
    <row r="9835" spans="4:4" x14ac:dyDescent="0.2">
      <c r="D9835" s="18"/>
    </row>
    <row r="9836" spans="4:4" x14ac:dyDescent="0.2">
      <c r="D9836" s="18"/>
    </row>
    <row r="9837" spans="4:4" x14ac:dyDescent="0.2">
      <c r="D9837" s="18"/>
    </row>
    <row r="9838" spans="4:4" x14ac:dyDescent="0.2">
      <c r="D9838" s="18"/>
    </row>
    <row r="9839" spans="4:4" x14ac:dyDescent="0.2">
      <c r="D9839" s="18"/>
    </row>
    <row r="9840" spans="4:4" x14ac:dyDescent="0.2">
      <c r="D9840" s="18"/>
    </row>
    <row r="9841" spans="4:4" x14ac:dyDescent="0.2">
      <c r="D9841" s="18"/>
    </row>
    <row r="9842" spans="4:4" x14ac:dyDescent="0.2">
      <c r="D9842" s="18"/>
    </row>
    <row r="9843" spans="4:4" x14ac:dyDescent="0.2">
      <c r="D9843" s="18"/>
    </row>
    <row r="9844" spans="4:4" x14ac:dyDescent="0.2">
      <c r="D9844" s="18"/>
    </row>
    <row r="9845" spans="4:4" x14ac:dyDescent="0.2">
      <c r="D9845" s="18"/>
    </row>
    <row r="9846" spans="4:4" x14ac:dyDescent="0.2">
      <c r="D9846" s="18"/>
    </row>
    <row r="9847" spans="4:4" x14ac:dyDescent="0.2">
      <c r="D9847" s="18"/>
    </row>
    <row r="9848" spans="4:4" x14ac:dyDescent="0.2">
      <c r="D9848" s="18"/>
    </row>
    <row r="9849" spans="4:4" x14ac:dyDescent="0.2">
      <c r="D9849" s="18"/>
    </row>
    <row r="9850" spans="4:4" x14ac:dyDescent="0.2">
      <c r="D9850" s="18"/>
    </row>
    <row r="9851" spans="4:4" x14ac:dyDescent="0.2">
      <c r="D9851" s="18"/>
    </row>
    <row r="9852" spans="4:4" x14ac:dyDescent="0.2">
      <c r="D9852" s="18"/>
    </row>
    <row r="9853" spans="4:4" x14ac:dyDescent="0.2">
      <c r="D9853" s="18"/>
    </row>
    <row r="9854" spans="4:4" x14ac:dyDescent="0.2">
      <c r="D9854" s="18"/>
    </row>
    <row r="9855" spans="4:4" x14ac:dyDescent="0.2">
      <c r="D9855" s="18"/>
    </row>
    <row r="9856" spans="4:4" x14ac:dyDescent="0.2">
      <c r="D9856" s="18"/>
    </row>
    <row r="9857" spans="4:4" x14ac:dyDescent="0.2">
      <c r="D9857" s="18"/>
    </row>
    <row r="9858" spans="4:4" x14ac:dyDescent="0.2">
      <c r="D9858" s="18"/>
    </row>
    <row r="9859" spans="4:4" x14ac:dyDescent="0.2">
      <c r="D9859" s="18"/>
    </row>
    <row r="9860" spans="4:4" x14ac:dyDescent="0.2">
      <c r="D9860" s="18"/>
    </row>
    <row r="9861" spans="4:4" x14ac:dyDescent="0.2">
      <c r="D9861" s="18"/>
    </row>
    <row r="9862" spans="4:4" x14ac:dyDescent="0.2">
      <c r="D9862" s="18"/>
    </row>
    <row r="9863" spans="4:4" x14ac:dyDescent="0.2">
      <c r="D9863" s="18"/>
    </row>
    <row r="9864" spans="4:4" x14ac:dyDescent="0.2">
      <c r="D9864" s="18"/>
    </row>
    <row r="9865" spans="4:4" x14ac:dyDescent="0.2">
      <c r="D9865" s="18"/>
    </row>
    <row r="9866" spans="4:4" x14ac:dyDescent="0.2">
      <c r="D9866" s="18"/>
    </row>
    <row r="9867" spans="4:4" x14ac:dyDescent="0.2">
      <c r="D9867" s="18"/>
    </row>
    <row r="9868" spans="4:4" x14ac:dyDescent="0.2">
      <c r="D9868" s="18"/>
    </row>
    <row r="9869" spans="4:4" x14ac:dyDescent="0.2">
      <c r="D9869" s="18"/>
    </row>
    <row r="9870" spans="4:4" x14ac:dyDescent="0.2">
      <c r="D9870" s="18"/>
    </row>
    <row r="9871" spans="4:4" x14ac:dyDescent="0.2">
      <c r="D9871" s="18"/>
    </row>
    <row r="9872" spans="4:4" x14ac:dyDescent="0.2">
      <c r="D9872" s="18"/>
    </row>
    <row r="9873" spans="4:4" x14ac:dyDescent="0.2">
      <c r="D9873" s="18"/>
    </row>
    <row r="9874" spans="4:4" x14ac:dyDescent="0.2">
      <c r="D9874" s="18"/>
    </row>
    <row r="9875" spans="4:4" x14ac:dyDescent="0.2">
      <c r="D9875" s="18"/>
    </row>
    <row r="9876" spans="4:4" x14ac:dyDescent="0.2">
      <c r="D9876" s="18"/>
    </row>
    <row r="9877" spans="4:4" x14ac:dyDescent="0.2">
      <c r="D9877" s="18"/>
    </row>
    <row r="9878" spans="4:4" x14ac:dyDescent="0.2">
      <c r="D9878" s="18"/>
    </row>
    <row r="9879" spans="4:4" x14ac:dyDescent="0.2">
      <c r="D9879" s="18"/>
    </row>
    <row r="9880" spans="4:4" x14ac:dyDescent="0.2">
      <c r="D9880" s="18"/>
    </row>
    <row r="9881" spans="4:4" x14ac:dyDescent="0.2">
      <c r="D9881" s="18"/>
    </row>
    <row r="9882" spans="4:4" x14ac:dyDescent="0.2">
      <c r="D9882" s="18"/>
    </row>
    <row r="9883" spans="4:4" x14ac:dyDescent="0.2">
      <c r="D9883" s="18"/>
    </row>
    <row r="9884" spans="4:4" x14ac:dyDescent="0.2">
      <c r="D9884" s="18"/>
    </row>
    <row r="9885" spans="4:4" x14ac:dyDescent="0.2">
      <c r="D9885" s="18"/>
    </row>
    <row r="9886" spans="4:4" x14ac:dyDescent="0.2">
      <c r="D9886" s="18"/>
    </row>
    <row r="9887" spans="4:4" x14ac:dyDescent="0.2">
      <c r="D9887" s="18"/>
    </row>
    <row r="9888" spans="4:4" x14ac:dyDescent="0.2">
      <c r="D9888" s="18"/>
    </row>
    <row r="9889" spans="4:4" x14ac:dyDescent="0.2">
      <c r="D9889" s="18"/>
    </row>
    <row r="9890" spans="4:4" x14ac:dyDescent="0.2">
      <c r="D9890" s="18"/>
    </row>
    <row r="9891" spans="4:4" x14ac:dyDescent="0.2">
      <c r="D9891" s="18"/>
    </row>
    <row r="9892" spans="4:4" x14ac:dyDescent="0.2">
      <c r="D9892" s="18"/>
    </row>
    <row r="9893" spans="4:4" x14ac:dyDescent="0.2">
      <c r="D9893" s="18"/>
    </row>
    <row r="9894" spans="4:4" x14ac:dyDescent="0.2">
      <c r="D9894" s="18"/>
    </row>
    <row r="9895" spans="4:4" x14ac:dyDescent="0.2">
      <c r="D9895" s="18"/>
    </row>
    <row r="9896" spans="4:4" x14ac:dyDescent="0.2">
      <c r="D9896" s="18"/>
    </row>
    <row r="9897" spans="4:4" x14ac:dyDescent="0.2">
      <c r="D9897" s="18"/>
    </row>
    <row r="9898" spans="4:4" x14ac:dyDescent="0.2">
      <c r="D9898" s="18"/>
    </row>
    <row r="9899" spans="4:4" x14ac:dyDescent="0.2">
      <c r="D9899" s="18"/>
    </row>
    <row r="9900" spans="4:4" x14ac:dyDescent="0.2">
      <c r="D9900" s="18"/>
    </row>
    <row r="9901" spans="4:4" x14ac:dyDescent="0.2">
      <c r="D9901" s="18"/>
    </row>
    <row r="9902" spans="4:4" x14ac:dyDescent="0.2">
      <c r="D9902" s="18"/>
    </row>
    <row r="9903" spans="4:4" x14ac:dyDescent="0.2">
      <c r="D9903" s="18"/>
    </row>
    <row r="9904" spans="4:4" x14ac:dyDescent="0.2">
      <c r="D9904" s="18"/>
    </row>
    <row r="9905" spans="4:4" x14ac:dyDescent="0.2">
      <c r="D9905" s="18"/>
    </row>
    <row r="9906" spans="4:4" x14ac:dyDescent="0.2">
      <c r="D9906" s="18"/>
    </row>
    <row r="9907" spans="4:4" x14ac:dyDescent="0.2">
      <c r="D9907" s="18"/>
    </row>
    <row r="9908" spans="4:4" x14ac:dyDescent="0.2">
      <c r="D9908" s="18"/>
    </row>
    <row r="9909" spans="4:4" x14ac:dyDescent="0.2">
      <c r="D9909" s="18"/>
    </row>
    <row r="9910" spans="4:4" x14ac:dyDescent="0.2">
      <c r="D9910" s="18"/>
    </row>
    <row r="9911" spans="4:4" x14ac:dyDescent="0.2">
      <c r="D9911" s="18"/>
    </row>
    <row r="9912" spans="4:4" x14ac:dyDescent="0.2">
      <c r="D9912" s="18"/>
    </row>
    <row r="9913" spans="4:4" x14ac:dyDescent="0.2">
      <c r="D9913" s="18"/>
    </row>
    <row r="9914" spans="4:4" x14ac:dyDescent="0.2">
      <c r="D9914" s="18"/>
    </row>
    <row r="9915" spans="4:4" x14ac:dyDescent="0.2">
      <c r="D9915" s="18"/>
    </row>
    <row r="9916" spans="4:4" x14ac:dyDescent="0.2">
      <c r="D9916" s="18"/>
    </row>
    <row r="9917" spans="4:4" x14ac:dyDescent="0.2">
      <c r="D9917" s="18"/>
    </row>
    <row r="9918" spans="4:4" x14ac:dyDescent="0.2">
      <c r="D9918" s="18"/>
    </row>
    <row r="9919" spans="4:4" x14ac:dyDescent="0.2">
      <c r="D9919" s="18"/>
    </row>
    <row r="9920" spans="4:4" x14ac:dyDescent="0.2">
      <c r="D9920" s="18"/>
    </row>
    <row r="9921" spans="4:4" x14ac:dyDescent="0.2">
      <c r="D9921" s="18"/>
    </row>
    <row r="9922" spans="4:4" x14ac:dyDescent="0.2">
      <c r="D9922" s="18"/>
    </row>
    <row r="9923" spans="4:4" x14ac:dyDescent="0.2">
      <c r="D9923" s="18"/>
    </row>
    <row r="9924" spans="4:4" x14ac:dyDescent="0.2">
      <c r="D9924" s="18"/>
    </row>
    <row r="9925" spans="4:4" x14ac:dyDescent="0.2">
      <c r="D9925" s="18"/>
    </row>
    <row r="9926" spans="4:4" x14ac:dyDescent="0.2">
      <c r="D9926" s="18"/>
    </row>
    <row r="9927" spans="4:4" x14ac:dyDescent="0.2">
      <c r="D9927" s="18"/>
    </row>
    <row r="9928" spans="4:4" x14ac:dyDescent="0.2">
      <c r="D9928" s="18"/>
    </row>
    <row r="9929" spans="4:4" x14ac:dyDescent="0.2">
      <c r="D9929" s="18"/>
    </row>
    <row r="9930" spans="4:4" x14ac:dyDescent="0.2">
      <c r="D9930" s="18"/>
    </row>
    <row r="9931" spans="4:4" x14ac:dyDescent="0.2">
      <c r="D9931" s="18"/>
    </row>
    <row r="9932" spans="4:4" x14ac:dyDescent="0.2">
      <c r="D9932" s="18"/>
    </row>
    <row r="9933" spans="4:4" x14ac:dyDescent="0.2">
      <c r="D9933" s="18"/>
    </row>
    <row r="9934" spans="4:4" x14ac:dyDescent="0.2">
      <c r="D9934" s="18"/>
    </row>
    <row r="9935" spans="4:4" x14ac:dyDescent="0.2">
      <c r="D9935" s="18"/>
    </row>
    <row r="9936" spans="4:4" x14ac:dyDescent="0.2">
      <c r="D9936" s="18"/>
    </row>
    <row r="9937" spans="4:4" x14ac:dyDescent="0.2">
      <c r="D9937" s="18"/>
    </row>
    <row r="9938" spans="4:4" x14ac:dyDescent="0.2">
      <c r="D9938" s="18"/>
    </row>
    <row r="9939" spans="4:4" x14ac:dyDescent="0.2">
      <c r="D9939" s="18"/>
    </row>
    <row r="9940" spans="4:4" x14ac:dyDescent="0.2">
      <c r="D9940" s="18"/>
    </row>
    <row r="9941" spans="4:4" x14ac:dyDescent="0.2">
      <c r="D9941" s="18"/>
    </row>
    <row r="9942" spans="4:4" x14ac:dyDescent="0.2">
      <c r="D9942" s="18"/>
    </row>
    <row r="9943" spans="4:4" x14ac:dyDescent="0.2">
      <c r="D9943" s="18"/>
    </row>
    <row r="9944" spans="4:4" x14ac:dyDescent="0.2">
      <c r="D9944" s="18"/>
    </row>
    <row r="9945" spans="4:4" x14ac:dyDescent="0.2">
      <c r="D9945" s="18"/>
    </row>
    <row r="9946" spans="4:4" x14ac:dyDescent="0.2">
      <c r="D9946" s="18"/>
    </row>
    <row r="9947" spans="4:4" x14ac:dyDescent="0.2">
      <c r="D9947" s="18"/>
    </row>
    <row r="9948" spans="4:4" x14ac:dyDescent="0.2">
      <c r="D9948" s="18"/>
    </row>
    <row r="9949" spans="4:4" x14ac:dyDescent="0.2">
      <c r="D9949" s="18"/>
    </row>
    <row r="9950" spans="4:4" x14ac:dyDescent="0.2">
      <c r="D9950" s="18"/>
    </row>
    <row r="9951" spans="4:4" x14ac:dyDescent="0.2">
      <c r="D9951" s="18"/>
    </row>
    <row r="9952" spans="4:4" x14ac:dyDescent="0.2">
      <c r="D9952" s="18"/>
    </row>
    <row r="9953" spans="4:4" x14ac:dyDescent="0.2">
      <c r="D9953" s="18"/>
    </row>
    <row r="9954" spans="4:4" x14ac:dyDescent="0.2">
      <c r="D9954" s="18"/>
    </row>
    <row r="9955" spans="4:4" x14ac:dyDescent="0.2">
      <c r="D9955" s="18"/>
    </row>
    <row r="9956" spans="4:4" x14ac:dyDescent="0.2">
      <c r="D9956" s="18"/>
    </row>
    <row r="9957" spans="4:4" x14ac:dyDescent="0.2">
      <c r="D9957" s="18"/>
    </row>
    <row r="9958" spans="4:4" x14ac:dyDescent="0.2">
      <c r="D9958" s="18"/>
    </row>
    <row r="9959" spans="4:4" x14ac:dyDescent="0.2">
      <c r="D9959" s="18"/>
    </row>
    <row r="9960" spans="4:4" x14ac:dyDescent="0.2">
      <c r="D9960" s="18"/>
    </row>
    <row r="9961" spans="4:4" x14ac:dyDescent="0.2">
      <c r="D9961" s="18"/>
    </row>
    <row r="9962" spans="4:4" x14ac:dyDescent="0.2">
      <c r="D9962" s="18"/>
    </row>
    <row r="9963" spans="4:4" x14ac:dyDescent="0.2">
      <c r="D9963" s="18"/>
    </row>
    <row r="9964" spans="4:4" x14ac:dyDescent="0.2">
      <c r="D9964" s="18"/>
    </row>
    <row r="9965" spans="4:4" x14ac:dyDescent="0.2">
      <c r="D9965" s="18"/>
    </row>
    <row r="9966" spans="4:4" x14ac:dyDescent="0.2">
      <c r="D9966" s="18"/>
    </row>
    <row r="9967" spans="4:4" x14ac:dyDescent="0.2">
      <c r="D9967" s="18"/>
    </row>
    <row r="9968" spans="4:4" x14ac:dyDescent="0.2">
      <c r="D9968" s="18"/>
    </row>
    <row r="9969" spans="4:4" x14ac:dyDescent="0.2">
      <c r="D9969" s="18"/>
    </row>
    <row r="9970" spans="4:4" x14ac:dyDescent="0.2">
      <c r="D9970" s="18"/>
    </row>
    <row r="9971" spans="4:4" x14ac:dyDescent="0.2">
      <c r="D9971" s="18"/>
    </row>
    <row r="9972" spans="4:4" x14ac:dyDescent="0.2">
      <c r="D9972" s="18"/>
    </row>
    <row r="9973" spans="4:4" x14ac:dyDescent="0.2">
      <c r="D9973" s="18"/>
    </row>
    <row r="9974" spans="4:4" x14ac:dyDescent="0.2">
      <c r="D9974" s="18"/>
    </row>
    <row r="9975" spans="4:4" x14ac:dyDescent="0.2">
      <c r="D9975" s="18"/>
    </row>
    <row r="9976" spans="4:4" x14ac:dyDescent="0.2">
      <c r="D9976" s="18"/>
    </row>
    <row r="9977" spans="4:4" x14ac:dyDescent="0.2">
      <c r="D9977" s="18"/>
    </row>
    <row r="9978" spans="4:4" x14ac:dyDescent="0.2">
      <c r="D9978" s="18"/>
    </row>
    <row r="9979" spans="4:4" x14ac:dyDescent="0.2">
      <c r="D9979" s="18"/>
    </row>
    <row r="9980" spans="4:4" x14ac:dyDescent="0.2">
      <c r="D9980" s="18"/>
    </row>
    <row r="9981" spans="4:4" x14ac:dyDescent="0.2">
      <c r="D9981" s="18"/>
    </row>
    <row r="9982" spans="4:4" x14ac:dyDescent="0.2">
      <c r="D9982" s="18"/>
    </row>
    <row r="9983" spans="4:4" x14ac:dyDescent="0.2">
      <c r="D9983" s="18"/>
    </row>
    <row r="9984" spans="4:4" x14ac:dyDescent="0.2">
      <c r="D9984" s="18"/>
    </row>
    <row r="9985" spans="4:4" x14ac:dyDescent="0.2">
      <c r="D9985" s="18"/>
    </row>
    <row r="9986" spans="4:4" x14ac:dyDescent="0.2">
      <c r="D9986" s="18"/>
    </row>
    <row r="9987" spans="4:4" x14ac:dyDescent="0.2">
      <c r="D9987" s="18"/>
    </row>
    <row r="9988" spans="4:4" x14ac:dyDescent="0.2">
      <c r="D9988" s="18"/>
    </row>
    <row r="9989" spans="4:4" x14ac:dyDescent="0.2">
      <c r="D9989" s="18"/>
    </row>
    <row r="9990" spans="4:4" x14ac:dyDescent="0.2">
      <c r="D9990" s="18"/>
    </row>
    <row r="9991" spans="4:4" x14ac:dyDescent="0.2">
      <c r="D9991" s="18"/>
    </row>
    <row r="9992" spans="4:4" x14ac:dyDescent="0.2">
      <c r="D9992" s="18"/>
    </row>
    <row r="9993" spans="4:4" x14ac:dyDescent="0.2">
      <c r="D9993" s="18"/>
    </row>
    <row r="9994" spans="4:4" x14ac:dyDescent="0.2">
      <c r="D9994" s="18"/>
    </row>
    <row r="9995" spans="4:4" x14ac:dyDescent="0.2">
      <c r="D9995" s="18"/>
    </row>
    <row r="9996" spans="4:4" x14ac:dyDescent="0.2">
      <c r="D9996" s="18"/>
    </row>
    <row r="9997" spans="4:4" x14ac:dyDescent="0.2">
      <c r="D9997" s="18"/>
    </row>
    <row r="9998" spans="4:4" x14ac:dyDescent="0.2">
      <c r="D9998" s="18"/>
    </row>
    <row r="9999" spans="4:4" x14ac:dyDescent="0.2">
      <c r="D9999" s="18"/>
    </row>
    <row r="10000" spans="4:4" x14ac:dyDescent="0.2">
      <c r="D10000" s="18"/>
    </row>
    <row r="10001" spans="4:4" x14ac:dyDescent="0.2">
      <c r="D10001" s="18"/>
    </row>
    <row r="10002" spans="4:4" x14ac:dyDescent="0.2">
      <c r="D10002" s="18"/>
    </row>
    <row r="10003" spans="4:4" x14ac:dyDescent="0.2">
      <c r="D10003" s="18"/>
    </row>
    <row r="10004" spans="4:4" x14ac:dyDescent="0.2">
      <c r="D10004" s="18"/>
    </row>
    <row r="10005" spans="4:4" x14ac:dyDescent="0.2">
      <c r="D10005" s="18"/>
    </row>
    <row r="10006" spans="4:4" x14ac:dyDescent="0.2">
      <c r="D10006" s="18"/>
    </row>
    <row r="10007" spans="4:4" x14ac:dyDescent="0.2">
      <c r="D10007" s="18"/>
    </row>
    <row r="10008" spans="4:4" x14ac:dyDescent="0.2">
      <c r="D10008" s="18"/>
    </row>
    <row r="10009" spans="4:4" x14ac:dyDescent="0.2">
      <c r="D10009" s="18"/>
    </row>
    <row r="10010" spans="4:4" x14ac:dyDescent="0.2">
      <c r="D10010" s="18"/>
    </row>
    <row r="10011" spans="4:4" x14ac:dyDescent="0.2">
      <c r="D10011" s="18"/>
    </row>
    <row r="10012" spans="4:4" x14ac:dyDescent="0.2">
      <c r="D10012" s="18"/>
    </row>
    <row r="10013" spans="4:4" x14ac:dyDescent="0.2">
      <c r="D10013" s="18"/>
    </row>
    <row r="10014" spans="4:4" x14ac:dyDescent="0.2">
      <c r="D10014" s="18"/>
    </row>
    <row r="10015" spans="4:4" x14ac:dyDescent="0.2">
      <c r="D10015" s="18"/>
    </row>
    <row r="10016" spans="4:4" x14ac:dyDescent="0.2">
      <c r="D10016" s="18"/>
    </row>
    <row r="10017" spans="4:4" x14ac:dyDescent="0.2">
      <c r="D10017" s="18"/>
    </row>
    <row r="10018" spans="4:4" x14ac:dyDescent="0.2">
      <c r="D10018" s="18"/>
    </row>
    <row r="10019" spans="4:4" x14ac:dyDescent="0.2">
      <c r="D10019" s="18"/>
    </row>
    <row r="10020" spans="4:4" x14ac:dyDescent="0.2">
      <c r="D10020" s="18"/>
    </row>
    <row r="10021" spans="4:4" x14ac:dyDescent="0.2">
      <c r="D10021" s="18"/>
    </row>
    <row r="10022" spans="4:4" x14ac:dyDescent="0.2">
      <c r="D10022" s="18"/>
    </row>
    <row r="10023" spans="4:4" x14ac:dyDescent="0.2">
      <c r="D10023" s="18"/>
    </row>
    <row r="10024" spans="4:4" x14ac:dyDescent="0.2">
      <c r="D10024" s="18"/>
    </row>
    <row r="10025" spans="4:4" x14ac:dyDescent="0.2">
      <c r="D10025" s="18"/>
    </row>
    <row r="10026" spans="4:4" x14ac:dyDescent="0.2">
      <c r="D10026" s="18"/>
    </row>
    <row r="10027" spans="4:4" x14ac:dyDescent="0.2">
      <c r="D10027" s="18"/>
    </row>
    <row r="10028" spans="4:4" x14ac:dyDescent="0.2">
      <c r="D10028" s="18"/>
    </row>
    <row r="10029" spans="4:4" x14ac:dyDescent="0.2">
      <c r="D10029" s="18"/>
    </row>
    <row r="10030" spans="4:4" x14ac:dyDescent="0.2">
      <c r="D10030" s="18"/>
    </row>
    <row r="10031" spans="4:4" x14ac:dyDescent="0.2">
      <c r="D10031" s="18"/>
    </row>
    <row r="10032" spans="4:4" x14ac:dyDescent="0.2">
      <c r="D10032" s="18"/>
    </row>
    <row r="10033" spans="4:4" x14ac:dyDescent="0.2">
      <c r="D10033" s="18"/>
    </row>
    <row r="10034" spans="4:4" x14ac:dyDescent="0.2">
      <c r="D10034" s="18"/>
    </row>
    <row r="10035" spans="4:4" x14ac:dyDescent="0.2">
      <c r="D10035" s="18"/>
    </row>
    <row r="10036" spans="4:4" x14ac:dyDescent="0.2">
      <c r="D10036" s="18"/>
    </row>
    <row r="10037" spans="4:4" x14ac:dyDescent="0.2">
      <c r="D10037" s="18"/>
    </row>
    <row r="10038" spans="4:4" x14ac:dyDescent="0.2">
      <c r="D10038" s="18"/>
    </row>
    <row r="10039" spans="4:4" x14ac:dyDescent="0.2">
      <c r="D10039" s="18"/>
    </row>
    <row r="10040" spans="4:4" x14ac:dyDescent="0.2">
      <c r="D10040" s="18"/>
    </row>
    <row r="10041" spans="4:4" x14ac:dyDescent="0.2">
      <c r="D10041" s="18"/>
    </row>
    <row r="10042" spans="4:4" x14ac:dyDescent="0.2">
      <c r="D10042" s="18"/>
    </row>
    <row r="10043" spans="4:4" x14ac:dyDescent="0.2">
      <c r="D10043" s="18"/>
    </row>
    <row r="10044" spans="4:4" x14ac:dyDescent="0.2">
      <c r="D10044" s="18"/>
    </row>
    <row r="10045" spans="4:4" x14ac:dyDescent="0.2">
      <c r="D10045" s="18"/>
    </row>
    <row r="10046" spans="4:4" x14ac:dyDescent="0.2">
      <c r="D10046" s="18"/>
    </row>
    <row r="10047" spans="4:4" x14ac:dyDescent="0.2">
      <c r="D10047" s="18"/>
    </row>
    <row r="10048" spans="4:4" x14ac:dyDescent="0.2">
      <c r="D10048" s="18"/>
    </row>
    <row r="10049" spans="4:4" x14ac:dyDescent="0.2">
      <c r="D10049" s="18"/>
    </row>
    <row r="10050" spans="4:4" x14ac:dyDescent="0.2">
      <c r="D10050" s="18"/>
    </row>
    <row r="10051" spans="4:4" x14ac:dyDescent="0.2">
      <c r="D10051" s="18"/>
    </row>
    <row r="10052" spans="4:4" x14ac:dyDescent="0.2">
      <c r="D10052" s="18"/>
    </row>
    <row r="10053" spans="4:4" x14ac:dyDescent="0.2">
      <c r="D10053" s="18"/>
    </row>
    <row r="10054" spans="4:4" x14ac:dyDescent="0.2">
      <c r="D10054" s="18"/>
    </row>
    <row r="10055" spans="4:4" x14ac:dyDescent="0.2">
      <c r="D10055" s="18"/>
    </row>
    <row r="10056" spans="4:4" x14ac:dyDescent="0.2">
      <c r="D10056" s="18"/>
    </row>
    <row r="10057" spans="4:4" x14ac:dyDescent="0.2">
      <c r="D10057" s="18"/>
    </row>
    <row r="10058" spans="4:4" x14ac:dyDescent="0.2">
      <c r="D10058" s="18"/>
    </row>
    <row r="10059" spans="4:4" x14ac:dyDescent="0.2">
      <c r="D10059" s="18"/>
    </row>
    <row r="10060" spans="4:4" x14ac:dyDescent="0.2">
      <c r="D10060" s="18"/>
    </row>
    <row r="10061" spans="4:4" x14ac:dyDescent="0.2">
      <c r="D10061" s="18"/>
    </row>
    <row r="10062" spans="4:4" x14ac:dyDescent="0.2">
      <c r="D10062" s="18"/>
    </row>
    <row r="10063" spans="4:4" x14ac:dyDescent="0.2">
      <c r="D10063" s="18"/>
    </row>
    <row r="10064" spans="4:4" x14ac:dyDescent="0.2">
      <c r="D10064" s="18"/>
    </row>
    <row r="10065" spans="4:4" x14ac:dyDescent="0.2">
      <c r="D10065" s="18"/>
    </row>
    <row r="10066" spans="4:4" x14ac:dyDescent="0.2">
      <c r="D10066" s="18"/>
    </row>
    <row r="10067" spans="4:4" x14ac:dyDescent="0.2">
      <c r="D10067" s="18"/>
    </row>
    <row r="10068" spans="4:4" x14ac:dyDescent="0.2">
      <c r="D10068" s="18"/>
    </row>
    <row r="10069" spans="4:4" x14ac:dyDescent="0.2">
      <c r="D10069" s="18"/>
    </row>
    <row r="10070" spans="4:4" x14ac:dyDescent="0.2">
      <c r="D10070" s="18"/>
    </row>
    <row r="10071" spans="4:4" x14ac:dyDescent="0.2">
      <c r="D10071" s="18"/>
    </row>
    <row r="10072" spans="4:4" x14ac:dyDescent="0.2">
      <c r="D10072" s="18"/>
    </row>
    <row r="10073" spans="4:4" x14ac:dyDescent="0.2">
      <c r="D10073" s="18"/>
    </row>
    <row r="10074" spans="4:4" x14ac:dyDescent="0.2">
      <c r="D10074" s="18"/>
    </row>
    <row r="10075" spans="4:4" x14ac:dyDescent="0.2">
      <c r="D10075" s="18"/>
    </row>
    <row r="10076" spans="4:4" x14ac:dyDescent="0.2">
      <c r="D10076" s="18"/>
    </row>
    <row r="10077" spans="4:4" x14ac:dyDescent="0.2">
      <c r="D10077" s="18"/>
    </row>
    <row r="10078" spans="4:4" x14ac:dyDescent="0.2">
      <c r="D10078" s="18"/>
    </row>
    <row r="10079" spans="4:4" x14ac:dyDescent="0.2">
      <c r="D10079" s="18"/>
    </row>
    <row r="10080" spans="4:4" x14ac:dyDescent="0.2">
      <c r="D10080" s="18"/>
    </row>
    <row r="10081" spans="4:4" x14ac:dyDescent="0.2">
      <c r="D10081" s="18"/>
    </row>
    <row r="10082" spans="4:4" x14ac:dyDescent="0.2">
      <c r="D10082" s="18"/>
    </row>
    <row r="10083" spans="4:4" x14ac:dyDescent="0.2">
      <c r="D10083" s="18"/>
    </row>
    <row r="10084" spans="4:4" x14ac:dyDescent="0.2">
      <c r="D10084" s="18"/>
    </row>
    <row r="10085" spans="4:4" x14ac:dyDescent="0.2">
      <c r="D10085" s="18"/>
    </row>
    <row r="10086" spans="4:4" x14ac:dyDescent="0.2">
      <c r="D10086" s="18"/>
    </row>
    <row r="10087" spans="4:4" x14ac:dyDescent="0.2">
      <c r="D10087" s="18"/>
    </row>
    <row r="10088" spans="4:4" x14ac:dyDescent="0.2">
      <c r="D10088" s="18"/>
    </row>
    <row r="10089" spans="4:4" x14ac:dyDescent="0.2">
      <c r="D10089" s="18"/>
    </row>
    <row r="10090" spans="4:4" x14ac:dyDescent="0.2">
      <c r="D10090" s="18"/>
    </row>
    <row r="10091" spans="4:4" x14ac:dyDescent="0.2">
      <c r="D10091" s="18"/>
    </row>
    <row r="10092" spans="4:4" x14ac:dyDescent="0.2">
      <c r="D10092" s="18"/>
    </row>
    <row r="10093" spans="4:4" x14ac:dyDescent="0.2">
      <c r="D10093" s="18"/>
    </row>
    <row r="10094" spans="4:4" x14ac:dyDescent="0.2">
      <c r="D10094" s="18"/>
    </row>
    <row r="10095" spans="4:4" x14ac:dyDescent="0.2">
      <c r="D10095" s="18"/>
    </row>
    <row r="10096" spans="4:4" x14ac:dyDescent="0.2">
      <c r="D10096" s="18"/>
    </row>
    <row r="10097" spans="4:4" x14ac:dyDescent="0.2">
      <c r="D10097" s="18"/>
    </row>
    <row r="10098" spans="4:4" x14ac:dyDescent="0.2">
      <c r="D10098" s="18"/>
    </row>
    <row r="10099" spans="4:4" x14ac:dyDescent="0.2">
      <c r="D10099" s="18"/>
    </row>
    <row r="10100" spans="4:4" x14ac:dyDescent="0.2">
      <c r="D10100" s="18"/>
    </row>
    <row r="10101" spans="4:4" x14ac:dyDescent="0.2">
      <c r="D10101" s="18"/>
    </row>
    <row r="10102" spans="4:4" x14ac:dyDescent="0.2">
      <c r="D10102" s="18"/>
    </row>
    <row r="10103" spans="4:4" x14ac:dyDescent="0.2">
      <c r="D10103" s="18"/>
    </row>
    <row r="10104" spans="4:4" x14ac:dyDescent="0.2">
      <c r="D10104" s="18"/>
    </row>
    <row r="10105" spans="4:4" x14ac:dyDescent="0.2">
      <c r="D10105" s="18"/>
    </row>
    <row r="10106" spans="4:4" x14ac:dyDescent="0.2">
      <c r="D10106" s="18"/>
    </row>
    <row r="10107" spans="4:4" x14ac:dyDescent="0.2">
      <c r="D10107" s="18"/>
    </row>
    <row r="10108" spans="4:4" x14ac:dyDescent="0.2">
      <c r="D10108" s="18"/>
    </row>
    <row r="10109" spans="4:4" x14ac:dyDescent="0.2">
      <c r="D10109" s="18"/>
    </row>
    <row r="10110" spans="4:4" x14ac:dyDescent="0.2">
      <c r="D10110" s="18"/>
    </row>
    <row r="10111" spans="4:4" x14ac:dyDescent="0.2">
      <c r="D10111" s="18"/>
    </row>
    <row r="10112" spans="4:4" x14ac:dyDescent="0.2">
      <c r="D10112" s="18"/>
    </row>
    <row r="10113" spans="4:4" x14ac:dyDescent="0.2">
      <c r="D10113" s="18"/>
    </row>
    <row r="10114" spans="4:4" x14ac:dyDescent="0.2">
      <c r="D10114" s="18"/>
    </row>
    <row r="10115" spans="4:4" x14ac:dyDescent="0.2">
      <c r="D10115" s="18"/>
    </row>
    <row r="10116" spans="4:4" x14ac:dyDescent="0.2">
      <c r="D10116" s="18"/>
    </row>
    <row r="10117" spans="4:4" x14ac:dyDescent="0.2">
      <c r="D10117" s="18"/>
    </row>
    <row r="10118" spans="4:4" x14ac:dyDescent="0.2">
      <c r="D10118" s="18"/>
    </row>
    <row r="10119" spans="4:4" x14ac:dyDescent="0.2">
      <c r="D10119" s="18"/>
    </row>
    <row r="10120" spans="4:4" x14ac:dyDescent="0.2">
      <c r="D10120" s="18"/>
    </row>
    <row r="10121" spans="4:4" x14ac:dyDescent="0.2">
      <c r="D10121" s="18"/>
    </row>
    <row r="10122" spans="4:4" x14ac:dyDescent="0.2">
      <c r="D10122" s="18"/>
    </row>
    <row r="10123" spans="4:4" x14ac:dyDescent="0.2">
      <c r="D10123" s="18"/>
    </row>
    <row r="10124" spans="4:4" x14ac:dyDescent="0.2">
      <c r="D10124" s="18"/>
    </row>
    <row r="10125" spans="4:4" x14ac:dyDescent="0.2">
      <c r="D10125" s="18"/>
    </row>
    <row r="10126" spans="4:4" x14ac:dyDescent="0.2">
      <c r="D10126" s="18"/>
    </row>
    <row r="10127" spans="4:4" x14ac:dyDescent="0.2">
      <c r="D10127" s="18"/>
    </row>
    <row r="10128" spans="4:4" x14ac:dyDescent="0.2">
      <c r="D10128" s="18"/>
    </row>
    <row r="10129" spans="4:4" x14ac:dyDescent="0.2">
      <c r="D10129" s="18"/>
    </row>
    <row r="10130" spans="4:4" x14ac:dyDescent="0.2">
      <c r="D10130" s="18"/>
    </row>
    <row r="10131" spans="4:4" x14ac:dyDescent="0.2">
      <c r="D10131" s="18"/>
    </row>
    <row r="10132" spans="4:4" x14ac:dyDescent="0.2">
      <c r="D10132" s="18"/>
    </row>
    <row r="10133" spans="4:4" x14ac:dyDescent="0.2">
      <c r="D10133" s="18"/>
    </row>
    <row r="10134" spans="4:4" x14ac:dyDescent="0.2">
      <c r="D10134" s="18"/>
    </row>
    <row r="10135" spans="4:4" x14ac:dyDescent="0.2">
      <c r="D10135" s="18"/>
    </row>
    <row r="10136" spans="4:4" x14ac:dyDescent="0.2">
      <c r="D10136" s="18"/>
    </row>
    <row r="10137" spans="4:4" x14ac:dyDescent="0.2">
      <c r="D10137" s="18"/>
    </row>
    <row r="10138" spans="4:4" x14ac:dyDescent="0.2">
      <c r="D10138" s="18"/>
    </row>
    <row r="10139" spans="4:4" x14ac:dyDescent="0.2">
      <c r="D10139" s="18"/>
    </row>
    <row r="10140" spans="4:4" x14ac:dyDescent="0.2">
      <c r="D10140" s="18"/>
    </row>
    <row r="10141" spans="4:4" x14ac:dyDescent="0.2">
      <c r="D10141" s="18"/>
    </row>
    <row r="10142" spans="4:4" x14ac:dyDescent="0.2">
      <c r="D10142" s="18"/>
    </row>
    <row r="10143" spans="4:4" x14ac:dyDescent="0.2">
      <c r="D10143" s="18"/>
    </row>
    <row r="10144" spans="4:4" x14ac:dyDescent="0.2">
      <c r="D10144" s="18"/>
    </row>
    <row r="10145" spans="4:4" x14ac:dyDescent="0.2">
      <c r="D10145" s="18"/>
    </row>
    <row r="10146" spans="4:4" x14ac:dyDescent="0.2">
      <c r="D10146" s="18"/>
    </row>
    <row r="10147" spans="4:4" x14ac:dyDescent="0.2">
      <c r="D10147" s="18"/>
    </row>
    <row r="10148" spans="4:4" x14ac:dyDescent="0.2">
      <c r="D10148" s="18"/>
    </row>
    <row r="10149" spans="4:4" x14ac:dyDescent="0.2">
      <c r="D10149" s="18"/>
    </row>
    <row r="10150" spans="4:4" x14ac:dyDescent="0.2">
      <c r="D10150" s="18"/>
    </row>
    <row r="10151" spans="4:4" x14ac:dyDescent="0.2">
      <c r="D10151" s="18"/>
    </row>
    <row r="10152" spans="4:4" x14ac:dyDescent="0.2">
      <c r="D10152" s="18"/>
    </row>
    <row r="10153" spans="4:4" x14ac:dyDescent="0.2">
      <c r="D10153" s="18"/>
    </row>
    <row r="10154" spans="4:4" x14ac:dyDescent="0.2">
      <c r="D10154" s="18"/>
    </row>
    <row r="10155" spans="4:4" x14ac:dyDescent="0.2">
      <c r="D10155" s="18"/>
    </row>
    <row r="10156" spans="4:4" x14ac:dyDescent="0.2">
      <c r="D10156" s="18"/>
    </row>
    <row r="10157" spans="4:4" x14ac:dyDescent="0.2">
      <c r="D10157" s="18"/>
    </row>
    <row r="10158" spans="4:4" x14ac:dyDescent="0.2">
      <c r="D10158" s="18"/>
    </row>
    <row r="10159" spans="4:4" x14ac:dyDescent="0.2">
      <c r="D10159" s="18"/>
    </row>
    <row r="10160" spans="4:4" x14ac:dyDescent="0.2">
      <c r="D10160" s="18"/>
    </row>
    <row r="10161" spans="4:4" x14ac:dyDescent="0.2">
      <c r="D10161" s="18"/>
    </row>
    <row r="10162" spans="4:4" x14ac:dyDescent="0.2">
      <c r="D10162" s="18"/>
    </row>
    <row r="10163" spans="4:4" x14ac:dyDescent="0.2">
      <c r="D10163" s="18"/>
    </row>
    <row r="10164" spans="4:4" x14ac:dyDescent="0.2">
      <c r="D10164" s="18"/>
    </row>
    <row r="10165" spans="4:4" x14ac:dyDescent="0.2">
      <c r="D10165" s="18"/>
    </row>
    <row r="10166" spans="4:4" x14ac:dyDescent="0.2">
      <c r="D10166" s="18"/>
    </row>
    <row r="10167" spans="4:4" x14ac:dyDescent="0.2">
      <c r="D10167" s="18"/>
    </row>
    <row r="10168" spans="4:4" x14ac:dyDescent="0.2">
      <c r="D10168" s="18"/>
    </row>
    <row r="10169" spans="4:4" x14ac:dyDescent="0.2">
      <c r="D10169" s="18"/>
    </row>
    <row r="10170" spans="4:4" x14ac:dyDescent="0.2">
      <c r="D10170" s="18"/>
    </row>
    <row r="10171" spans="4:4" x14ac:dyDescent="0.2">
      <c r="D10171" s="18"/>
    </row>
    <row r="10172" spans="4:4" x14ac:dyDescent="0.2">
      <c r="D10172" s="18"/>
    </row>
    <row r="10173" spans="4:4" x14ac:dyDescent="0.2">
      <c r="D10173" s="18"/>
    </row>
    <row r="10174" spans="4:4" x14ac:dyDescent="0.2">
      <c r="D10174" s="18"/>
    </row>
    <row r="10175" spans="4:4" x14ac:dyDescent="0.2">
      <c r="D10175" s="18"/>
    </row>
    <row r="10176" spans="4:4" x14ac:dyDescent="0.2">
      <c r="D10176" s="18"/>
    </row>
    <row r="10177" spans="4:4" x14ac:dyDescent="0.2">
      <c r="D10177" s="18"/>
    </row>
    <row r="10178" spans="4:4" x14ac:dyDescent="0.2">
      <c r="D10178" s="18"/>
    </row>
    <row r="10179" spans="4:4" x14ac:dyDescent="0.2">
      <c r="D10179" s="18"/>
    </row>
    <row r="10180" spans="4:4" x14ac:dyDescent="0.2">
      <c r="D10180" s="18"/>
    </row>
    <row r="10181" spans="4:4" x14ac:dyDescent="0.2">
      <c r="D10181" s="18"/>
    </row>
    <row r="10182" spans="4:4" x14ac:dyDescent="0.2">
      <c r="D10182" s="18"/>
    </row>
    <row r="10183" spans="4:4" x14ac:dyDescent="0.2">
      <c r="D10183" s="18"/>
    </row>
    <row r="10184" spans="4:4" x14ac:dyDescent="0.2">
      <c r="D10184" s="18"/>
    </row>
    <row r="10185" spans="4:4" x14ac:dyDescent="0.2">
      <c r="D10185" s="18"/>
    </row>
    <row r="10186" spans="4:4" x14ac:dyDescent="0.2">
      <c r="D10186" s="18"/>
    </row>
    <row r="10187" spans="4:4" x14ac:dyDescent="0.2">
      <c r="D10187" s="18"/>
    </row>
    <row r="10188" spans="4:4" x14ac:dyDescent="0.2">
      <c r="D10188" s="18"/>
    </row>
    <row r="10189" spans="4:4" x14ac:dyDescent="0.2">
      <c r="D10189" s="18"/>
    </row>
    <row r="10190" spans="4:4" x14ac:dyDescent="0.2">
      <c r="D10190" s="18"/>
    </row>
    <row r="10191" spans="4:4" x14ac:dyDescent="0.2">
      <c r="D10191" s="18"/>
    </row>
    <row r="10192" spans="4:4" x14ac:dyDescent="0.2">
      <c r="D10192" s="18"/>
    </row>
    <row r="10193" spans="4:4" x14ac:dyDescent="0.2">
      <c r="D10193" s="18"/>
    </row>
    <row r="10194" spans="4:4" x14ac:dyDescent="0.2">
      <c r="D10194" s="18"/>
    </row>
    <row r="10195" spans="4:4" x14ac:dyDescent="0.2">
      <c r="D10195" s="18"/>
    </row>
    <row r="10196" spans="4:4" x14ac:dyDescent="0.2">
      <c r="D10196" s="18"/>
    </row>
    <row r="10197" spans="4:4" x14ac:dyDescent="0.2">
      <c r="D10197" s="18"/>
    </row>
    <row r="10198" spans="4:4" x14ac:dyDescent="0.2">
      <c r="D10198" s="18"/>
    </row>
    <row r="10199" spans="4:4" x14ac:dyDescent="0.2">
      <c r="D10199" s="18"/>
    </row>
    <row r="10200" spans="4:4" x14ac:dyDescent="0.2">
      <c r="D10200" s="18"/>
    </row>
    <row r="10201" spans="4:4" x14ac:dyDescent="0.2">
      <c r="D10201" s="18"/>
    </row>
    <row r="10202" spans="4:4" x14ac:dyDescent="0.2">
      <c r="D10202" s="18"/>
    </row>
    <row r="10203" spans="4:4" x14ac:dyDescent="0.2">
      <c r="D10203" s="18"/>
    </row>
    <row r="10204" spans="4:4" x14ac:dyDescent="0.2">
      <c r="D10204" s="18"/>
    </row>
    <row r="10205" spans="4:4" x14ac:dyDescent="0.2">
      <c r="D10205" s="18"/>
    </row>
    <row r="10206" spans="4:4" x14ac:dyDescent="0.2">
      <c r="D10206" s="18"/>
    </row>
    <row r="10207" spans="4:4" x14ac:dyDescent="0.2">
      <c r="D10207" s="18"/>
    </row>
    <row r="10208" spans="4:4" x14ac:dyDescent="0.2">
      <c r="D10208" s="18"/>
    </row>
    <row r="10209" spans="4:4" x14ac:dyDescent="0.2">
      <c r="D10209" s="18"/>
    </row>
    <row r="10210" spans="4:4" x14ac:dyDescent="0.2">
      <c r="D10210" s="18"/>
    </row>
    <row r="10211" spans="4:4" x14ac:dyDescent="0.2">
      <c r="D10211" s="18"/>
    </row>
    <row r="10212" spans="4:4" x14ac:dyDescent="0.2">
      <c r="D10212" s="18"/>
    </row>
    <row r="10213" spans="4:4" x14ac:dyDescent="0.2">
      <c r="D10213" s="18"/>
    </row>
    <row r="10214" spans="4:4" x14ac:dyDescent="0.2">
      <c r="D10214" s="18"/>
    </row>
    <row r="10215" spans="4:4" x14ac:dyDescent="0.2">
      <c r="D10215" s="18"/>
    </row>
    <row r="10216" spans="4:4" x14ac:dyDescent="0.2">
      <c r="D10216" s="18"/>
    </row>
    <row r="10217" spans="4:4" x14ac:dyDescent="0.2">
      <c r="D10217" s="18"/>
    </row>
    <row r="10218" spans="4:4" x14ac:dyDescent="0.2">
      <c r="D10218" s="18"/>
    </row>
    <row r="10219" spans="4:4" x14ac:dyDescent="0.2">
      <c r="D10219" s="18"/>
    </row>
    <row r="10220" spans="4:4" x14ac:dyDescent="0.2">
      <c r="D10220" s="18"/>
    </row>
    <row r="10221" spans="4:4" x14ac:dyDescent="0.2">
      <c r="D10221" s="18"/>
    </row>
    <row r="10222" spans="4:4" x14ac:dyDescent="0.2">
      <c r="D10222" s="18"/>
    </row>
    <row r="10223" spans="4:4" x14ac:dyDescent="0.2">
      <c r="D10223" s="18"/>
    </row>
    <row r="10224" spans="4:4" x14ac:dyDescent="0.2">
      <c r="D10224" s="18"/>
    </row>
    <row r="10225" spans="4:4" x14ac:dyDescent="0.2">
      <c r="D10225" s="18"/>
    </row>
    <row r="10226" spans="4:4" x14ac:dyDescent="0.2">
      <c r="D10226" s="18"/>
    </row>
    <row r="10227" spans="4:4" x14ac:dyDescent="0.2">
      <c r="D10227" s="18"/>
    </row>
    <row r="10228" spans="4:4" x14ac:dyDescent="0.2">
      <c r="D10228" s="18"/>
    </row>
    <row r="10229" spans="4:4" x14ac:dyDescent="0.2">
      <c r="D10229" s="18"/>
    </row>
    <row r="10230" spans="4:4" x14ac:dyDescent="0.2">
      <c r="D10230" s="18"/>
    </row>
    <row r="10231" spans="4:4" x14ac:dyDescent="0.2">
      <c r="D10231" s="18"/>
    </row>
    <row r="10232" spans="4:4" x14ac:dyDescent="0.2">
      <c r="D10232" s="18"/>
    </row>
    <row r="10233" spans="4:4" x14ac:dyDescent="0.2">
      <c r="D10233" s="18"/>
    </row>
    <row r="10234" spans="4:4" x14ac:dyDescent="0.2">
      <c r="D10234" s="18"/>
    </row>
    <row r="10235" spans="4:4" x14ac:dyDescent="0.2">
      <c r="D10235" s="18"/>
    </row>
    <row r="10236" spans="4:4" x14ac:dyDescent="0.2">
      <c r="D10236" s="18"/>
    </row>
    <row r="10237" spans="4:4" x14ac:dyDescent="0.2">
      <c r="D10237" s="18"/>
    </row>
    <row r="10238" spans="4:4" x14ac:dyDescent="0.2">
      <c r="D10238" s="18"/>
    </row>
    <row r="10239" spans="4:4" x14ac:dyDescent="0.2">
      <c r="D10239" s="18"/>
    </row>
    <row r="10240" spans="4:4" x14ac:dyDescent="0.2">
      <c r="D10240" s="18"/>
    </row>
    <row r="10241" spans="4:4" x14ac:dyDescent="0.2">
      <c r="D10241" s="18"/>
    </row>
    <row r="10242" spans="4:4" x14ac:dyDescent="0.2">
      <c r="D10242" s="18"/>
    </row>
    <row r="10243" spans="4:4" x14ac:dyDescent="0.2">
      <c r="D10243" s="18"/>
    </row>
    <row r="10244" spans="4:4" x14ac:dyDescent="0.2">
      <c r="D10244" s="18"/>
    </row>
    <row r="10245" spans="4:4" x14ac:dyDescent="0.2">
      <c r="D10245" s="18"/>
    </row>
    <row r="10246" spans="4:4" x14ac:dyDescent="0.2">
      <c r="D10246" s="18"/>
    </row>
    <row r="10247" spans="4:4" x14ac:dyDescent="0.2">
      <c r="D10247" s="18"/>
    </row>
    <row r="10248" spans="4:4" x14ac:dyDescent="0.2">
      <c r="D10248" s="18"/>
    </row>
    <row r="10249" spans="4:4" x14ac:dyDescent="0.2">
      <c r="D10249" s="18"/>
    </row>
    <row r="10250" spans="4:4" x14ac:dyDescent="0.2">
      <c r="D10250" s="18"/>
    </row>
    <row r="10251" spans="4:4" x14ac:dyDescent="0.2">
      <c r="D10251" s="18"/>
    </row>
    <row r="10252" spans="4:4" x14ac:dyDescent="0.2">
      <c r="D10252" s="18"/>
    </row>
    <row r="10253" spans="4:4" x14ac:dyDescent="0.2">
      <c r="D10253" s="18"/>
    </row>
    <row r="10254" spans="4:4" x14ac:dyDescent="0.2">
      <c r="D10254" s="18"/>
    </row>
    <row r="10255" spans="4:4" x14ac:dyDescent="0.2">
      <c r="D10255" s="18"/>
    </row>
    <row r="10256" spans="4:4" x14ac:dyDescent="0.2">
      <c r="D10256" s="18"/>
    </row>
    <row r="10257" spans="4:4" x14ac:dyDescent="0.2">
      <c r="D10257" s="18"/>
    </row>
    <row r="10258" spans="4:4" x14ac:dyDescent="0.2">
      <c r="D10258" s="18"/>
    </row>
    <row r="10259" spans="4:4" x14ac:dyDescent="0.2">
      <c r="D10259" s="18"/>
    </row>
    <row r="10260" spans="4:4" x14ac:dyDescent="0.2">
      <c r="D10260" s="18"/>
    </row>
    <row r="10261" spans="4:4" x14ac:dyDescent="0.2">
      <c r="D10261" s="18"/>
    </row>
    <row r="10262" spans="4:4" x14ac:dyDescent="0.2">
      <c r="D10262" s="18"/>
    </row>
    <row r="10263" spans="4:4" x14ac:dyDescent="0.2">
      <c r="D10263" s="18"/>
    </row>
    <row r="10264" spans="4:4" x14ac:dyDescent="0.2">
      <c r="D10264" s="18"/>
    </row>
    <row r="10265" spans="4:4" x14ac:dyDescent="0.2">
      <c r="D10265" s="18"/>
    </row>
    <row r="10266" spans="4:4" x14ac:dyDescent="0.2">
      <c r="D10266" s="18"/>
    </row>
    <row r="10267" spans="4:4" x14ac:dyDescent="0.2">
      <c r="D10267" s="18"/>
    </row>
    <row r="10268" spans="4:4" x14ac:dyDescent="0.2">
      <c r="D10268" s="18"/>
    </row>
    <row r="10269" spans="4:4" x14ac:dyDescent="0.2">
      <c r="D10269" s="18"/>
    </row>
    <row r="10270" spans="4:4" x14ac:dyDescent="0.2">
      <c r="D10270" s="18"/>
    </row>
    <row r="10271" spans="4:4" x14ac:dyDescent="0.2">
      <c r="D10271" s="18"/>
    </row>
    <row r="10272" spans="4:4" x14ac:dyDescent="0.2">
      <c r="D10272" s="18"/>
    </row>
    <row r="10273" spans="4:4" x14ac:dyDescent="0.2">
      <c r="D10273" s="18"/>
    </row>
    <row r="10274" spans="4:4" x14ac:dyDescent="0.2">
      <c r="D10274" s="18"/>
    </row>
    <row r="10275" spans="4:4" x14ac:dyDescent="0.2">
      <c r="D10275" s="18"/>
    </row>
    <row r="10276" spans="4:4" x14ac:dyDescent="0.2">
      <c r="D10276" s="18"/>
    </row>
    <row r="10277" spans="4:4" x14ac:dyDescent="0.2">
      <c r="D10277" s="18"/>
    </row>
    <row r="10278" spans="4:4" x14ac:dyDescent="0.2">
      <c r="D10278" s="18"/>
    </row>
    <row r="10279" spans="4:4" x14ac:dyDescent="0.2">
      <c r="D10279" s="18"/>
    </row>
    <row r="10280" spans="4:4" x14ac:dyDescent="0.2">
      <c r="D10280" s="18"/>
    </row>
    <row r="10281" spans="4:4" x14ac:dyDescent="0.2">
      <c r="D10281" s="18"/>
    </row>
    <row r="10282" spans="4:4" x14ac:dyDescent="0.2">
      <c r="D10282" s="18"/>
    </row>
    <row r="10283" spans="4:4" x14ac:dyDescent="0.2">
      <c r="D10283" s="18"/>
    </row>
    <row r="10284" spans="4:4" x14ac:dyDescent="0.2">
      <c r="D10284" s="18"/>
    </row>
    <row r="10285" spans="4:4" x14ac:dyDescent="0.2">
      <c r="D10285" s="18"/>
    </row>
    <row r="10286" spans="4:4" x14ac:dyDescent="0.2">
      <c r="D10286" s="18"/>
    </row>
    <row r="10287" spans="4:4" x14ac:dyDescent="0.2">
      <c r="D10287" s="18"/>
    </row>
    <row r="10288" spans="4:4" x14ac:dyDescent="0.2">
      <c r="D10288" s="18"/>
    </row>
    <row r="10289" spans="4:4" x14ac:dyDescent="0.2">
      <c r="D10289" s="18"/>
    </row>
    <row r="10290" spans="4:4" x14ac:dyDescent="0.2">
      <c r="D10290" s="18"/>
    </row>
    <row r="10291" spans="4:4" x14ac:dyDescent="0.2">
      <c r="D10291" s="18"/>
    </row>
    <row r="10292" spans="4:4" x14ac:dyDescent="0.2">
      <c r="D10292" s="18"/>
    </row>
    <row r="10293" spans="4:4" x14ac:dyDescent="0.2">
      <c r="D10293" s="18"/>
    </row>
    <row r="10294" spans="4:4" x14ac:dyDescent="0.2">
      <c r="D10294" s="18"/>
    </row>
    <row r="10295" spans="4:4" x14ac:dyDescent="0.2">
      <c r="D10295" s="18"/>
    </row>
    <row r="10296" spans="4:4" x14ac:dyDescent="0.2">
      <c r="D10296" s="18"/>
    </row>
    <row r="10297" spans="4:4" x14ac:dyDescent="0.2">
      <c r="D10297" s="18"/>
    </row>
    <row r="10298" spans="4:4" x14ac:dyDescent="0.2">
      <c r="D10298" s="18"/>
    </row>
    <row r="10299" spans="4:4" x14ac:dyDescent="0.2">
      <c r="D10299" s="18"/>
    </row>
    <row r="10300" spans="4:4" x14ac:dyDescent="0.2">
      <c r="D10300" s="18"/>
    </row>
    <row r="10301" spans="4:4" x14ac:dyDescent="0.2">
      <c r="D10301" s="18"/>
    </row>
    <row r="10302" spans="4:4" x14ac:dyDescent="0.2">
      <c r="D10302" s="18"/>
    </row>
    <row r="10303" spans="4:4" x14ac:dyDescent="0.2">
      <c r="D10303" s="18"/>
    </row>
    <row r="10304" spans="4:4" x14ac:dyDescent="0.2">
      <c r="D10304" s="18"/>
    </row>
    <row r="10305" spans="4:4" x14ac:dyDescent="0.2">
      <c r="D10305" s="18"/>
    </row>
    <row r="10306" spans="4:4" x14ac:dyDescent="0.2">
      <c r="D10306" s="18"/>
    </row>
    <row r="10307" spans="4:4" x14ac:dyDescent="0.2">
      <c r="D10307" s="18"/>
    </row>
    <row r="10308" spans="4:4" x14ac:dyDescent="0.2">
      <c r="D10308" s="18"/>
    </row>
    <row r="10309" spans="4:4" x14ac:dyDescent="0.2">
      <c r="D10309" s="18"/>
    </row>
    <row r="10310" spans="4:4" x14ac:dyDescent="0.2">
      <c r="D10310" s="18"/>
    </row>
    <row r="10311" spans="4:4" x14ac:dyDescent="0.2">
      <c r="D10311" s="18"/>
    </row>
    <row r="10312" spans="4:4" x14ac:dyDescent="0.2">
      <c r="D10312" s="18"/>
    </row>
    <row r="10313" spans="4:4" x14ac:dyDescent="0.2">
      <c r="D10313" s="18"/>
    </row>
    <row r="10314" spans="4:4" x14ac:dyDescent="0.2">
      <c r="D10314" s="18"/>
    </row>
    <row r="10315" spans="4:4" x14ac:dyDescent="0.2">
      <c r="D10315" s="18"/>
    </row>
    <row r="10316" spans="4:4" x14ac:dyDescent="0.2">
      <c r="D10316" s="18"/>
    </row>
    <row r="10317" spans="4:4" x14ac:dyDescent="0.2">
      <c r="D10317" s="18"/>
    </row>
    <row r="10318" spans="4:4" x14ac:dyDescent="0.2">
      <c r="D10318" s="18"/>
    </row>
    <row r="10319" spans="4:4" x14ac:dyDescent="0.2">
      <c r="D10319" s="18"/>
    </row>
    <row r="10320" spans="4:4" x14ac:dyDescent="0.2">
      <c r="D10320" s="18"/>
    </row>
    <row r="10321" spans="4:4" x14ac:dyDescent="0.2">
      <c r="D10321" s="18"/>
    </row>
    <row r="10322" spans="4:4" x14ac:dyDescent="0.2">
      <c r="D10322" s="18"/>
    </row>
    <row r="10323" spans="4:4" x14ac:dyDescent="0.2">
      <c r="D10323" s="18"/>
    </row>
    <row r="10324" spans="4:4" x14ac:dyDescent="0.2">
      <c r="D10324" s="18"/>
    </row>
    <row r="10325" spans="4:4" x14ac:dyDescent="0.2">
      <c r="D10325" s="18"/>
    </row>
    <row r="10326" spans="4:4" x14ac:dyDescent="0.2">
      <c r="D10326" s="18"/>
    </row>
    <row r="10327" spans="4:4" x14ac:dyDescent="0.2">
      <c r="D10327" s="18"/>
    </row>
    <row r="10328" spans="4:4" x14ac:dyDescent="0.2">
      <c r="D10328" s="18"/>
    </row>
    <row r="10329" spans="4:4" x14ac:dyDescent="0.2">
      <c r="D10329" s="18"/>
    </row>
    <row r="10330" spans="4:4" x14ac:dyDescent="0.2">
      <c r="D10330" s="18"/>
    </row>
    <row r="10331" spans="4:4" x14ac:dyDescent="0.2">
      <c r="D10331" s="18"/>
    </row>
    <row r="10332" spans="4:4" x14ac:dyDescent="0.2">
      <c r="D10332" s="18"/>
    </row>
    <row r="10333" spans="4:4" x14ac:dyDescent="0.2">
      <c r="D10333" s="18"/>
    </row>
    <row r="10334" spans="4:4" x14ac:dyDescent="0.2">
      <c r="D10334" s="18"/>
    </row>
    <row r="10335" spans="4:4" x14ac:dyDescent="0.2">
      <c r="D10335" s="18"/>
    </row>
    <row r="10336" spans="4:4" x14ac:dyDescent="0.2">
      <c r="D10336" s="18"/>
    </row>
    <row r="10337" spans="4:4" x14ac:dyDescent="0.2">
      <c r="D10337" s="18"/>
    </row>
    <row r="10338" spans="4:4" x14ac:dyDescent="0.2">
      <c r="D10338" s="18"/>
    </row>
    <row r="10339" spans="4:4" x14ac:dyDescent="0.2">
      <c r="D10339" s="18"/>
    </row>
    <row r="10340" spans="4:4" x14ac:dyDescent="0.2">
      <c r="D10340" s="18"/>
    </row>
    <row r="10341" spans="4:4" x14ac:dyDescent="0.2">
      <c r="D10341" s="18"/>
    </row>
    <row r="10342" spans="4:4" x14ac:dyDescent="0.2">
      <c r="D10342" s="18"/>
    </row>
    <row r="10343" spans="4:4" x14ac:dyDescent="0.2">
      <c r="D10343" s="18"/>
    </row>
    <row r="10344" spans="4:4" x14ac:dyDescent="0.2">
      <c r="D10344" s="18"/>
    </row>
    <row r="10345" spans="4:4" x14ac:dyDescent="0.2">
      <c r="D10345" s="18"/>
    </row>
    <row r="10346" spans="4:4" x14ac:dyDescent="0.2">
      <c r="D10346" s="18"/>
    </row>
    <row r="10347" spans="4:4" x14ac:dyDescent="0.2">
      <c r="D10347" s="18"/>
    </row>
    <row r="10348" spans="4:4" x14ac:dyDescent="0.2">
      <c r="D10348" s="18"/>
    </row>
    <row r="10349" spans="4:4" x14ac:dyDescent="0.2">
      <c r="D10349" s="18"/>
    </row>
    <row r="10350" spans="4:4" x14ac:dyDescent="0.2">
      <c r="D10350" s="18"/>
    </row>
    <row r="10351" spans="4:4" x14ac:dyDescent="0.2">
      <c r="D10351" s="18"/>
    </row>
    <row r="10352" spans="4:4" x14ac:dyDescent="0.2">
      <c r="D10352" s="18"/>
    </row>
    <row r="10353" spans="4:4" x14ac:dyDescent="0.2">
      <c r="D10353" s="18"/>
    </row>
    <row r="10354" spans="4:4" x14ac:dyDescent="0.2">
      <c r="D10354" s="18"/>
    </row>
    <row r="10355" spans="4:4" x14ac:dyDescent="0.2">
      <c r="D10355" s="18"/>
    </row>
    <row r="10356" spans="4:4" x14ac:dyDescent="0.2">
      <c r="D10356" s="18"/>
    </row>
    <row r="10357" spans="4:4" x14ac:dyDescent="0.2">
      <c r="D10357" s="18"/>
    </row>
    <row r="10358" spans="4:4" x14ac:dyDescent="0.2">
      <c r="D10358" s="18"/>
    </row>
    <row r="10359" spans="4:4" x14ac:dyDescent="0.2">
      <c r="D10359" s="18"/>
    </row>
    <row r="10360" spans="4:4" x14ac:dyDescent="0.2">
      <c r="D10360" s="18"/>
    </row>
    <row r="10361" spans="4:4" x14ac:dyDescent="0.2">
      <c r="D10361" s="18"/>
    </row>
    <row r="10362" spans="4:4" x14ac:dyDescent="0.2">
      <c r="D10362" s="18"/>
    </row>
    <row r="10363" spans="4:4" x14ac:dyDescent="0.2">
      <c r="D10363" s="18"/>
    </row>
    <row r="10364" spans="4:4" x14ac:dyDescent="0.2">
      <c r="D10364" s="18"/>
    </row>
    <row r="10365" spans="4:4" x14ac:dyDescent="0.2">
      <c r="D10365" s="18"/>
    </row>
    <row r="10366" spans="4:4" x14ac:dyDescent="0.2">
      <c r="D10366" s="18"/>
    </row>
    <row r="10367" spans="4:4" x14ac:dyDescent="0.2">
      <c r="D10367" s="18"/>
    </row>
    <row r="10368" spans="4:4" x14ac:dyDescent="0.2">
      <c r="D10368" s="18"/>
    </row>
    <row r="10369" spans="4:4" x14ac:dyDescent="0.2">
      <c r="D10369" s="18"/>
    </row>
    <row r="10370" spans="4:4" x14ac:dyDescent="0.2">
      <c r="D10370" s="18"/>
    </row>
    <row r="10371" spans="4:4" x14ac:dyDescent="0.2">
      <c r="D10371" s="18"/>
    </row>
    <row r="10372" spans="4:4" x14ac:dyDescent="0.2">
      <c r="D10372" s="18"/>
    </row>
    <row r="10373" spans="4:4" x14ac:dyDescent="0.2">
      <c r="D10373" s="18"/>
    </row>
    <row r="10374" spans="4:4" x14ac:dyDescent="0.2">
      <c r="D10374" s="18"/>
    </row>
    <row r="10375" spans="4:4" x14ac:dyDescent="0.2">
      <c r="D10375" s="18"/>
    </row>
    <row r="10376" spans="4:4" x14ac:dyDescent="0.2">
      <c r="D10376" s="18"/>
    </row>
    <row r="10377" spans="4:4" x14ac:dyDescent="0.2">
      <c r="D10377" s="18"/>
    </row>
    <row r="10378" spans="4:4" x14ac:dyDescent="0.2">
      <c r="D10378" s="18"/>
    </row>
    <row r="10379" spans="4:4" x14ac:dyDescent="0.2">
      <c r="D10379" s="18"/>
    </row>
    <row r="10380" spans="4:4" x14ac:dyDescent="0.2">
      <c r="D10380" s="18"/>
    </row>
    <row r="10381" spans="4:4" x14ac:dyDescent="0.2">
      <c r="D10381" s="18"/>
    </row>
    <row r="10382" spans="4:4" x14ac:dyDescent="0.2">
      <c r="D10382" s="18"/>
    </row>
    <row r="10383" spans="4:4" x14ac:dyDescent="0.2">
      <c r="D10383" s="18"/>
    </row>
    <row r="10384" spans="4:4" x14ac:dyDescent="0.2">
      <c r="D10384" s="18"/>
    </row>
    <row r="10385" spans="4:4" x14ac:dyDescent="0.2">
      <c r="D10385" s="18"/>
    </row>
    <row r="10386" spans="4:4" x14ac:dyDescent="0.2">
      <c r="D10386" s="18"/>
    </row>
    <row r="10387" spans="4:4" x14ac:dyDescent="0.2">
      <c r="D10387" s="18"/>
    </row>
    <row r="10388" spans="4:4" x14ac:dyDescent="0.2">
      <c r="D10388" s="18"/>
    </row>
    <row r="10389" spans="4:4" x14ac:dyDescent="0.2">
      <c r="D10389" s="18"/>
    </row>
    <row r="10390" spans="4:4" x14ac:dyDescent="0.2">
      <c r="D10390" s="18"/>
    </row>
    <row r="10391" spans="4:4" x14ac:dyDescent="0.2">
      <c r="D10391" s="18"/>
    </row>
    <row r="10392" spans="4:4" x14ac:dyDescent="0.2">
      <c r="D10392" s="18"/>
    </row>
    <row r="10393" spans="4:4" x14ac:dyDescent="0.2">
      <c r="D10393" s="18"/>
    </row>
    <row r="10394" spans="4:4" x14ac:dyDescent="0.2">
      <c r="D10394" s="18"/>
    </row>
    <row r="10395" spans="4:4" x14ac:dyDescent="0.2">
      <c r="D10395" s="18"/>
    </row>
    <row r="10396" spans="4:4" x14ac:dyDescent="0.2">
      <c r="D10396" s="18"/>
    </row>
    <row r="10397" spans="4:4" x14ac:dyDescent="0.2">
      <c r="D10397" s="18"/>
    </row>
    <row r="10398" spans="4:4" x14ac:dyDescent="0.2">
      <c r="D10398" s="18"/>
    </row>
    <row r="10399" spans="4:4" x14ac:dyDescent="0.2">
      <c r="D10399" s="18"/>
    </row>
    <row r="10400" spans="4:4" x14ac:dyDescent="0.2">
      <c r="D10400" s="18"/>
    </row>
    <row r="10401" spans="4:4" x14ac:dyDescent="0.2">
      <c r="D10401" s="18"/>
    </row>
    <row r="10402" spans="4:4" x14ac:dyDescent="0.2">
      <c r="D10402" s="18"/>
    </row>
    <row r="10403" spans="4:4" x14ac:dyDescent="0.2">
      <c r="D10403" s="18"/>
    </row>
    <row r="10404" spans="4:4" x14ac:dyDescent="0.2">
      <c r="D10404" s="18"/>
    </row>
    <row r="10405" spans="4:4" x14ac:dyDescent="0.2">
      <c r="D10405" s="18"/>
    </row>
    <row r="10406" spans="4:4" x14ac:dyDescent="0.2">
      <c r="D10406" s="18"/>
    </row>
    <row r="10407" spans="4:4" x14ac:dyDescent="0.2">
      <c r="D10407" s="18"/>
    </row>
    <row r="10408" spans="4:4" x14ac:dyDescent="0.2">
      <c r="D10408" s="18"/>
    </row>
    <row r="10409" spans="4:4" x14ac:dyDescent="0.2">
      <c r="D10409" s="18"/>
    </row>
    <row r="10410" spans="4:4" x14ac:dyDescent="0.2">
      <c r="D10410" s="18"/>
    </row>
    <row r="10411" spans="4:4" x14ac:dyDescent="0.2">
      <c r="D10411" s="18"/>
    </row>
    <row r="10412" spans="4:4" x14ac:dyDescent="0.2">
      <c r="D10412" s="18"/>
    </row>
    <row r="10413" spans="4:4" x14ac:dyDescent="0.2">
      <c r="D10413" s="18"/>
    </row>
    <row r="10414" spans="4:4" x14ac:dyDescent="0.2">
      <c r="D10414" s="18"/>
    </row>
    <row r="10415" spans="4:4" x14ac:dyDescent="0.2">
      <c r="D10415" s="18"/>
    </row>
    <row r="10416" spans="4:4" x14ac:dyDescent="0.2">
      <c r="D10416" s="18"/>
    </row>
    <row r="10417" spans="4:4" x14ac:dyDescent="0.2">
      <c r="D10417" s="18"/>
    </row>
    <row r="10418" spans="4:4" x14ac:dyDescent="0.2">
      <c r="D10418" s="18"/>
    </row>
    <row r="10419" spans="4:4" x14ac:dyDescent="0.2">
      <c r="D10419" s="18"/>
    </row>
    <row r="10420" spans="4:4" x14ac:dyDescent="0.2">
      <c r="D10420" s="18"/>
    </row>
    <row r="10421" spans="4:4" x14ac:dyDescent="0.2">
      <c r="D10421" s="18"/>
    </row>
    <row r="10422" spans="4:4" x14ac:dyDescent="0.2">
      <c r="D10422" s="18"/>
    </row>
    <row r="10423" spans="4:4" x14ac:dyDescent="0.2">
      <c r="D10423" s="18"/>
    </row>
    <row r="10424" spans="4:4" x14ac:dyDescent="0.2">
      <c r="D10424" s="18"/>
    </row>
    <row r="10425" spans="4:4" x14ac:dyDescent="0.2">
      <c r="D10425" s="18"/>
    </row>
    <row r="10426" spans="4:4" x14ac:dyDescent="0.2">
      <c r="D10426" s="18"/>
    </row>
    <row r="10427" spans="4:4" x14ac:dyDescent="0.2">
      <c r="D10427" s="18"/>
    </row>
    <row r="10428" spans="4:4" x14ac:dyDescent="0.2">
      <c r="D10428" s="18"/>
    </row>
    <row r="10429" spans="4:4" x14ac:dyDescent="0.2">
      <c r="D10429" s="18"/>
    </row>
    <row r="10430" spans="4:4" x14ac:dyDescent="0.2">
      <c r="D10430" s="18"/>
    </row>
    <row r="10431" spans="4:4" x14ac:dyDescent="0.2">
      <c r="D10431" s="18"/>
    </row>
    <row r="10432" spans="4:4" x14ac:dyDescent="0.2">
      <c r="D10432" s="18"/>
    </row>
    <row r="10433" spans="4:4" x14ac:dyDescent="0.2">
      <c r="D10433" s="18"/>
    </row>
    <row r="10434" spans="4:4" x14ac:dyDescent="0.2">
      <c r="D10434" s="18"/>
    </row>
    <row r="10435" spans="4:4" x14ac:dyDescent="0.2">
      <c r="D10435" s="18"/>
    </row>
    <row r="10436" spans="4:4" x14ac:dyDescent="0.2">
      <c r="D10436" s="18"/>
    </row>
    <row r="10437" spans="4:4" x14ac:dyDescent="0.2">
      <c r="D10437" s="18"/>
    </row>
    <row r="10438" spans="4:4" x14ac:dyDescent="0.2">
      <c r="D10438" s="18"/>
    </row>
    <row r="10439" spans="4:4" x14ac:dyDescent="0.2">
      <c r="D10439" s="18"/>
    </row>
    <row r="10440" spans="4:4" x14ac:dyDescent="0.2">
      <c r="D10440" s="18"/>
    </row>
    <row r="10441" spans="4:4" x14ac:dyDescent="0.2">
      <c r="D10441" s="18"/>
    </row>
    <row r="10442" spans="4:4" x14ac:dyDescent="0.2">
      <c r="D10442" s="18"/>
    </row>
    <row r="10443" spans="4:4" x14ac:dyDescent="0.2">
      <c r="D10443" s="18"/>
    </row>
    <row r="10444" spans="4:4" x14ac:dyDescent="0.2">
      <c r="D10444" s="18"/>
    </row>
    <row r="10445" spans="4:4" x14ac:dyDescent="0.2">
      <c r="D10445" s="18"/>
    </row>
    <row r="10446" spans="4:4" x14ac:dyDescent="0.2">
      <c r="D10446" s="18"/>
    </row>
    <row r="10447" spans="4:4" x14ac:dyDescent="0.2">
      <c r="D10447" s="18"/>
    </row>
    <row r="10448" spans="4:4" x14ac:dyDescent="0.2">
      <c r="D10448" s="18"/>
    </row>
    <row r="10449" spans="4:4" x14ac:dyDescent="0.2">
      <c r="D10449" s="18"/>
    </row>
    <row r="10450" spans="4:4" x14ac:dyDescent="0.2">
      <c r="D10450" s="18"/>
    </row>
    <row r="10451" spans="4:4" x14ac:dyDescent="0.2">
      <c r="D10451" s="18"/>
    </row>
    <row r="10452" spans="4:4" x14ac:dyDescent="0.2">
      <c r="D10452" s="18"/>
    </row>
    <row r="10453" spans="4:4" x14ac:dyDescent="0.2">
      <c r="D10453" s="18"/>
    </row>
    <row r="10454" spans="4:4" x14ac:dyDescent="0.2">
      <c r="D10454" s="18"/>
    </row>
    <row r="10455" spans="4:4" x14ac:dyDescent="0.2">
      <c r="D10455" s="18"/>
    </row>
    <row r="10456" spans="4:4" x14ac:dyDescent="0.2">
      <c r="D10456" s="18"/>
    </row>
    <row r="10457" spans="4:4" x14ac:dyDescent="0.2">
      <c r="D10457" s="18"/>
    </row>
    <row r="10458" spans="4:4" x14ac:dyDescent="0.2">
      <c r="D10458" s="18"/>
    </row>
    <row r="10459" spans="4:4" x14ac:dyDescent="0.2">
      <c r="D10459" s="18"/>
    </row>
    <row r="10460" spans="4:4" x14ac:dyDescent="0.2">
      <c r="D10460" s="18"/>
    </row>
    <row r="10461" spans="4:4" x14ac:dyDescent="0.2">
      <c r="D10461" s="18"/>
    </row>
    <row r="10462" spans="4:4" x14ac:dyDescent="0.2">
      <c r="D10462" s="18"/>
    </row>
    <row r="10463" spans="4:4" x14ac:dyDescent="0.2">
      <c r="D10463" s="18"/>
    </row>
    <row r="10464" spans="4:4" x14ac:dyDescent="0.2">
      <c r="D10464" s="18"/>
    </row>
    <row r="10465" spans="4:4" x14ac:dyDescent="0.2">
      <c r="D10465" s="18"/>
    </row>
    <row r="10466" spans="4:4" x14ac:dyDescent="0.2">
      <c r="D10466" s="18"/>
    </row>
    <row r="10467" spans="4:4" x14ac:dyDescent="0.2">
      <c r="D10467" s="18"/>
    </row>
    <row r="10468" spans="4:4" x14ac:dyDescent="0.2">
      <c r="D10468" s="18"/>
    </row>
    <row r="10469" spans="4:4" x14ac:dyDescent="0.2">
      <c r="D10469" s="18"/>
    </row>
    <row r="10470" spans="4:4" x14ac:dyDescent="0.2">
      <c r="D10470" s="18"/>
    </row>
    <row r="10471" spans="4:4" x14ac:dyDescent="0.2">
      <c r="D10471" s="18"/>
    </row>
    <row r="10472" spans="4:4" x14ac:dyDescent="0.2">
      <c r="D10472" s="18"/>
    </row>
    <row r="10473" spans="4:4" x14ac:dyDescent="0.2">
      <c r="D10473" s="18"/>
    </row>
    <row r="10474" spans="4:4" x14ac:dyDescent="0.2">
      <c r="D10474" s="18"/>
    </row>
    <row r="10475" spans="4:4" x14ac:dyDescent="0.2">
      <c r="D10475" s="18"/>
    </row>
    <row r="10476" spans="4:4" x14ac:dyDescent="0.2">
      <c r="D10476" s="18"/>
    </row>
    <row r="10477" spans="4:4" x14ac:dyDescent="0.2">
      <c r="D10477" s="18"/>
    </row>
    <row r="10478" spans="4:4" x14ac:dyDescent="0.2">
      <c r="D10478" s="18"/>
    </row>
    <row r="10479" spans="4:4" x14ac:dyDescent="0.2">
      <c r="D10479" s="18"/>
    </row>
    <row r="10480" spans="4:4" x14ac:dyDescent="0.2">
      <c r="D10480" s="18"/>
    </row>
    <row r="10481" spans="4:4" x14ac:dyDescent="0.2">
      <c r="D10481" s="18"/>
    </row>
    <row r="10482" spans="4:4" x14ac:dyDescent="0.2">
      <c r="D10482" s="18"/>
    </row>
    <row r="10483" spans="4:4" x14ac:dyDescent="0.2">
      <c r="D10483" s="18"/>
    </row>
    <row r="10484" spans="4:4" x14ac:dyDescent="0.2">
      <c r="D10484" s="18"/>
    </row>
    <row r="10485" spans="4:4" x14ac:dyDescent="0.2">
      <c r="D10485" s="18"/>
    </row>
    <row r="10486" spans="4:4" x14ac:dyDescent="0.2">
      <c r="D10486" s="18"/>
    </row>
    <row r="10487" spans="4:4" x14ac:dyDescent="0.2">
      <c r="D10487" s="18"/>
    </row>
    <row r="10488" spans="4:4" x14ac:dyDescent="0.2">
      <c r="D10488" s="18"/>
    </row>
    <row r="10489" spans="4:4" x14ac:dyDescent="0.2">
      <c r="D10489" s="18"/>
    </row>
    <row r="10490" spans="4:4" x14ac:dyDescent="0.2">
      <c r="D10490" s="18"/>
    </row>
    <row r="10491" spans="4:4" x14ac:dyDescent="0.2">
      <c r="D10491" s="18"/>
    </row>
    <row r="10492" spans="4:4" x14ac:dyDescent="0.2">
      <c r="D10492" s="18"/>
    </row>
    <row r="10493" spans="4:4" x14ac:dyDescent="0.2">
      <c r="D10493" s="18"/>
    </row>
    <row r="10494" spans="4:4" x14ac:dyDescent="0.2">
      <c r="D10494" s="18"/>
    </row>
    <row r="10495" spans="4:4" x14ac:dyDescent="0.2">
      <c r="D10495" s="18"/>
    </row>
    <row r="10496" spans="4:4" x14ac:dyDescent="0.2">
      <c r="D10496" s="18"/>
    </row>
    <row r="10497" spans="4:4" x14ac:dyDescent="0.2">
      <c r="D10497" s="18"/>
    </row>
    <row r="10498" spans="4:4" x14ac:dyDescent="0.2">
      <c r="D10498" s="18"/>
    </row>
    <row r="10499" spans="4:4" x14ac:dyDescent="0.2">
      <c r="D10499" s="18"/>
    </row>
    <row r="10500" spans="4:4" x14ac:dyDescent="0.2">
      <c r="D10500" s="18"/>
    </row>
    <row r="10501" spans="4:4" x14ac:dyDescent="0.2">
      <c r="D10501" s="18"/>
    </row>
    <row r="10502" spans="4:4" x14ac:dyDescent="0.2">
      <c r="D10502" s="18"/>
    </row>
    <row r="10503" spans="4:4" x14ac:dyDescent="0.2">
      <c r="D10503" s="18"/>
    </row>
    <row r="10504" spans="4:4" x14ac:dyDescent="0.2">
      <c r="D10504" s="18"/>
    </row>
    <row r="10505" spans="4:4" x14ac:dyDescent="0.2">
      <c r="D10505" s="18"/>
    </row>
    <row r="10506" spans="4:4" x14ac:dyDescent="0.2">
      <c r="D10506" s="18"/>
    </row>
    <row r="10507" spans="4:4" x14ac:dyDescent="0.2">
      <c r="D10507" s="18"/>
    </row>
    <row r="10508" spans="4:4" x14ac:dyDescent="0.2">
      <c r="D10508" s="18"/>
    </row>
    <row r="10509" spans="4:4" x14ac:dyDescent="0.2">
      <c r="D10509" s="18"/>
    </row>
    <row r="10510" spans="4:4" x14ac:dyDescent="0.2">
      <c r="D10510" s="18"/>
    </row>
    <row r="10511" spans="4:4" x14ac:dyDescent="0.2">
      <c r="D10511" s="18"/>
    </row>
    <row r="10512" spans="4:4" x14ac:dyDescent="0.2">
      <c r="D10512" s="18"/>
    </row>
    <row r="10513" spans="4:4" x14ac:dyDescent="0.2">
      <c r="D10513" s="18"/>
    </row>
    <row r="10514" spans="4:4" x14ac:dyDescent="0.2">
      <c r="D10514" s="18"/>
    </row>
    <row r="10515" spans="4:4" x14ac:dyDescent="0.2">
      <c r="D10515" s="18"/>
    </row>
    <row r="10516" spans="4:4" x14ac:dyDescent="0.2">
      <c r="D10516" s="18"/>
    </row>
    <row r="10517" spans="4:4" x14ac:dyDescent="0.2">
      <c r="D10517" s="18"/>
    </row>
    <row r="10518" spans="4:4" x14ac:dyDescent="0.2">
      <c r="D10518" s="18"/>
    </row>
    <row r="10519" spans="4:4" x14ac:dyDescent="0.2">
      <c r="D10519" s="18"/>
    </row>
    <row r="10520" spans="4:4" x14ac:dyDescent="0.2">
      <c r="D10520" s="18"/>
    </row>
    <row r="10521" spans="4:4" x14ac:dyDescent="0.2">
      <c r="D10521" s="18"/>
    </row>
    <row r="10522" spans="4:4" x14ac:dyDescent="0.2">
      <c r="D10522" s="18"/>
    </row>
    <row r="10523" spans="4:4" x14ac:dyDescent="0.2">
      <c r="D10523" s="18"/>
    </row>
    <row r="10524" spans="4:4" x14ac:dyDescent="0.2">
      <c r="D10524" s="18"/>
    </row>
    <row r="10525" spans="4:4" x14ac:dyDescent="0.2">
      <c r="D10525" s="18"/>
    </row>
    <row r="10526" spans="4:4" x14ac:dyDescent="0.2">
      <c r="D10526" s="18"/>
    </row>
    <row r="10527" spans="4:4" x14ac:dyDescent="0.2">
      <c r="D10527" s="18"/>
    </row>
    <row r="10528" spans="4:4" x14ac:dyDescent="0.2">
      <c r="D10528" s="18"/>
    </row>
    <row r="10529" spans="4:4" x14ac:dyDescent="0.2">
      <c r="D10529" s="18"/>
    </row>
    <row r="10530" spans="4:4" x14ac:dyDescent="0.2">
      <c r="D10530" s="18"/>
    </row>
    <row r="10531" spans="4:4" x14ac:dyDescent="0.2">
      <c r="D10531" s="18"/>
    </row>
    <row r="10532" spans="4:4" x14ac:dyDescent="0.2">
      <c r="D10532" s="18"/>
    </row>
    <row r="10533" spans="4:4" x14ac:dyDescent="0.2">
      <c r="D10533" s="18"/>
    </row>
    <row r="10534" spans="4:4" x14ac:dyDescent="0.2">
      <c r="D10534" s="18"/>
    </row>
    <row r="10535" spans="4:4" x14ac:dyDescent="0.2">
      <c r="D10535" s="18"/>
    </row>
    <row r="10536" spans="4:4" x14ac:dyDescent="0.2">
      <c r="D10536" s="18"/>
    </row>
    <row r="10537" spans="4:4" x14ac:dyDescent="0.2">
      <c r="D10537" s="18"/>
    </row>
    <row r="10538" spans="4:4" x14ac:dyDescent="0.2">
      <c r="D10538" s="18"/>
    </row>
    <row r="10539" spans="4:4" x14ac:dyDescent="0.2">
      <c r="D10539" s="18"/>
    </row>
    <row r="10540" spans="4:4" x14ac:dyDescent="0.2">
      <c r="D10540" s="18"/>
    </row>
    <row r="10541" spans="4:4" x14ac:dyDescent="0.2">
      <c r="D10541" s="18"/>
    </row>
    <row r="10542" spans="4:4" x14ac:dyDescent="0.2">
      <c r="D10542" s="18"/>
    </row>
    <row r="10543" spans="4:4" x14ac:dyDescent="0.2">
      <c r="D10543" s="18"/>
    </row>
    <row r="10544" spans="4:4" x14ac:dyDescent="0.2">
      <c r="D10544" s="18"/>
    </row>
    <row r="10545" spans="4:4" x14ac:dyDescent="0.2">
      <c r="D10545" s="18"/>
    </row>
    <row r="10546" spans="4:4" x14ac:dyDescent="0.2">
      <c r="D10546" s="18"/>
    </row>
    <row r="10547" spans="4:4" x14ac:dyDescent="0.2">
      <c r="D10547" s="18"/>
    </row>
    <row r="10548" spans="4:4" x14ac:dyDescent="0.2">
      <c r="D10548" s="18"/>
    </row>
    <row r="10549" spans="4:4" x14ac:dyDescent="0.2">
      <c r="D10549" s="18"/>
    </row>
    <row r="10550" spans="4:4" x14ac:dyDescent="0.2">
      <c r="D10550" s="18"/>
    </row>
    <row r="10551" spans="4:4" x14ac:dyDescent="0.2">
      <c r="D10551" s="18"/>
    </row>
    <row r="10552" spans="4:4" x14ac:dyDescent="0.2">
      <c r="D10552" s="18"/>
    </row>
    <row r="10553" spans="4:4" x14ac:dyDescent="0.2">
      <c r="D10553" s="18"/>
    </row>
    <row r="10554" spans="4:4" x14ac:dyDescent="0.2">
      <c r="D10554" s="18"/>
    </row>
    <row r="10555" spans="4:4" x14ac:dyDescent="0.2">
      <c r="D10555" s="18"/>
    </row>
    <row r="10556" spans="4:4" x14ac:dyDescent="0.2">
      <c r="D10556" s="18"/>
    </row>
    <row r="10557" spans="4:4" x14ac:dyDescent="0.2">
      <c r="D10557" s="18"/>
    </row>
    <row r="10558" spans="4:4" x14ac:dyDescent="0.2">
      <c r="D10558" s="18"/>
    </row>
    <row r="10559" spans="4:4" x14ac:dyDescent="0.2">
      <c r="D10559" s="18"/>
    </row>
    <row r="10560" spans="4:4" x14ac:dyDescent="0.2">
      <c r="D10560" s="18"/>
    </row>
    <row r="10561" spans="4:4" x14ac:dyDescent="0.2">
      <c r="D10561" s="18"/>
    </row>
    <row r="10562" spans="4:4" x14ac:dyDescent="0.2">
      <c r="D10562" s="18"/>
    </row>
    <row r="10563" spans="4:4" x14ac:dyDescent="0.2">
      <c r="D10563" s="18"/>
    </row>
    <row r="10564" spans="4:4" x14ac:dyDescent="0.2">
      <c r="D10564" s="18"/>
    </row>
    <row r="10565" spans="4:4" x14ac:dyDescent="0.2">
      <c r="D10565" s="18"/>
    </row>
    <row r="10566" spans="4:4" x14ac:dyDescent="0.2">
      <c r="D10566" s="18"/>
    </row>
    <row r="10567" spans="4:4" x14ac:dyDescent="0.2">
      <c r="D10567" s="18"/>
    </row>
    <row r="10568" spans="4:4" x14ac:dyDescent="0.2">
      <c r="D10568" s="18"/>
    </row>
    <row r="10569" spans="4:4" x14ac:dyDescent="0.2">
      <c r="D10569" s="18"/>
    </row>
    <row r="10570" spans="4:4" x14ac:dyDescent="0.2">
      <c r="D10570" s="18"/>
    </row>
    <row r="10571" spans="4:4" x14ac:dyDescent="0.2">
      <c r="D10571" s="18"/>
    </row>
    <row r="10572" spans="4:4" x14ac:dyDescent="0.2">
      <c r="D10572" s="18"/>
    </row>
    <row r="10573" spans="4:4" x14ac:dyDescent="0.2">
      <c r="D10573" s="18"/>
    </row>
    <row r="10574" spans="4:4" x14ac:dyDescent="0.2">
      <c r="D10574" s="18"/>
    </row>
    <row r="10575" spans="4:4" x14ac:dyDescent="0.2">
      <c r="D10575" s="18"/>
    </row>
    <row r="10576" spans="4:4" x14ac:dyDescent="0.2">
      <c r="D10576" s="18"/>
    </row>
    <row r="10577" spans="4:4" x14ac:dyDescent="0.2">
      <c r="D10577" s="18"/>
    </row>
    <row r="10578" spans="4:4" x14ac:dyDescent="0.2">
      <c r="D10578" s="18"/>
    </row>
    <row r="10579" spans="4:4" x14ac:dyDescent="0.2">
      <c r="D10579" s="18"/>
    </row>
    <row r="10580" spans="4:4" x14ac:dyDescent="0.2">
      <c r="D10580" s="18"/>
    </row>
    <row r="10581" spans="4:4" x14ac:dyDescent="0.2">
      <c r="D10581" s="18"/>
    </row>
    <row r="10582" spans="4:4" x14ac:dyDescent="0.2">
      <c r="D10582" s="18"/>
    </row>
    <row r="10583" spans="4:4" x14ac:dyDescent="0.2">
      <c r="D10583" s="18"/>
    </row>
    <row r="10584" spans="4:4" x14ac:dyDescent="0.2">
      <c r="D10584" s="18"/>
    </row>
    <row r="10585" spans="4:4" x14ac:dyDescent="0.2">
      <c r="D10585" s="18"/>
    </row>
    <row r="10586" spans="4:4" x14ac:dyDescent="0.2">
      <c r="D10586" s="18"/>
    </row>
    <row r="10587" spans="4:4" x14ac:dyDescent="0.2">
      <c r="D10587" s="18"/>
    </row>
    <row r="10588" spans="4:4" x14ac:dyDescent="0.2">
      <c r="D10588" s="18"/>
    </row>
    <row r="10589" spans="4:4" x14ac:dyDescent="0.2">
      <c r="D10589" s="18"/>
    </row>
    <row r="10590" spans="4:4" x14ac:dyDescent="0.2">
      <c r="D10590" s="18"/>
    </row>
    <row r="10591" spans="4:4" x14ac:dyDescent="0.2">
      <c r="D10591" s="18"/>
    </row>
    <row r="10592" spans="4:4" x14ac:dyDescent="0.2">
      <c r="D10592" s="18"/>
    </row>
    <row r="10593" spans="4:4" x14ac:dyDescent="0.2">
      <c r="D10593" s="18"/>
    </row>
    <row r="10594" spans="4:4" x14ac:dyDescent="0.2">
      <c r="D10594" s="18"/>
    </row>
    <row r="10595" spans="4:4" x14ac:dyDescent="0.2">
      <c r="D10595" s="18"/>
    </row>
    <row r="10596" spans="4:4" x14ac:dyDescent="0.2">
      <c r="D10596" s="18"/>
    </row>
    <row r="10597" spans="4:4" x14ac:dyDescent="0.2">
      <c r="D10597" s="18"/>
    </row>
    <row r="10598" spans="4:4" x14ac:dyDescent="0.2">
      <c r="D10598" s="18"/>
    </row>
    <row r="10599" spans="4:4" x14ac:dyDescent="0.2">
      <c r="D10599" s="18"/>
    </row>
    <row r="10600" spans="4:4" x14ac:dyDescent="0.2">
      <c r="D10600" s="18"/>
    </row>
    <row r="10601" spans="4:4" x14ac:dyDescent="0.2">
      <c r="D10601" s="18"/>
    </row>
    <row r="10602" spans="4:4" x14ac:dyDescent="0.2">
      <c r="D10602" s="18"/>
    </row>
    <row r="10603" spans="4:4" x14ac:dyDescent="0.2">
      <c r="D10603" s="18"/>
    </row>
    <row r="10604" spans="4:4" x14ac:dyDescent="0.2">
      <c r="D10604" s="18"/>
    </row>
    <row r="10605" spans="4:4" x14ac:dyDescent="0.2">
      <c r="D10605" s="18"/>
    </row>
    <row r="10606" spans="4:4" x14ac:dyDescent="0.2">
      <c r="D10606" s="18"/>
    </row>
    <row r="10607" spans="4:4" x14ac:dyDescent="0.2">
      <c r="D10607" s="18"/>
    </row>
    <row r="10608" spans="4:4" x14ac:dyDescent="0.2">
      <c r="D10608" s="18"/>
    </row>
    <row r="10609" spans="4:4" x14ac:dyDescent="0.2">
      <c r="D10609" s="18"/>
    </row>
    <row r="10610" spans="4:4" x14ac:dyDescent="0.2">
      <c r="D10610" s="18"/>
    </row>
    <row r="10611" spans="4:4" x14ac:dyDescent="0.2">
      <c r="D10611" s="18"/>
    </row>
    <row r="10612" spans="4:4" x14ac:dyDescent="0.2">
      <c r="D10612" s="18"/>
    </row>
    <row r="10613" spans="4:4" x14ac:dyDescent="0.2">
      <c r="D10613" s="18"/>
    </row>
    <row r="10614" spans="4:4" x14ac:dyDescent="0.2">
      <c r="D10614" s="18"/>
    </row>
    <row r="10615" spans="4:4" x14ac:dyDescent="0.2">
      <c r="D10615" s="18"/>
    </row>
    <row r="10616" spans="4:4" x14ac:dyDescent="0.2">
      <c r="D10616" s="18"/>
    </row>
    <row r="10617" spans="4:4" x14ac:dyDescent="0.2">
      <c r="D10617" s="18"/>
    </row>
    <row r="10618" spans="4:4" x14ac:dyDescent="0.2">
      <c r="D10618" s="18"/>
    </row>
    <row r="10619" spans="4:4" x14ac:dyDescent="0.2">
      <c r="D10619" s="18"/>
    </row>
    <row r="10620" spans="4:4" x14ac:dyDescent="0.2">
      <c r="D10620" s="18"/>
    </row>
    <row r="10621" spans="4:4" x14ac:dyDescent="0.2">
      <c r="D10621" s="18"/>
    </row>
    <row r="10622" spans="4:4" x14ac:dyDescent="0.2">
      <c r="D10622" s="18"/>
    </row>
    <row r="10623" spans="4:4" x14ac:dyDescent="0.2">
      <c r="D10623" s="18"/>
    </row>
    <row r="10624" spans="4:4" x14ac:dyDescent="0.2">
      <c r="D10624" s="18"/>
    </row>
    <row r="10625" spans="4:4" x14ac:dyDescent="0.2">
      <c r="D10625" s="18"/>
    </row>
    <row r="10626" spans="4:4" x14ac:dyDescent="0.2">
      <c r="D10626" s="18"/>
    </row>
    <row r="10627" spans="4:4" x14ac:dyDescent="0.2">
      <c r="D10627" s="18"/>
    </row>
    <row r="10628" spans="4:4" x14ac:dyDescent="0.2">
      <c r="D10628" s="18"/>
    </row>
    <row r="10629" spans="4:4" x14ac:dyDescent="0.2">
      <c r="D10629" s="18"/>
    </row>
    <row r="10630" spans="4:4" x14ac:dyDescent="0.2">
      <c r="D10630" s="18"/>
    </row>
    <row r="10631" spans="4:4" x14ac:dyDescent="0.2">
      <c r="D10631" s="18"/>
    </row>
    <row r="10632" spans="4:4" x14ac:dyDescent="0.2">
      <c r="D10632" s="18"/>
    </row>
    <row r="10633" spans="4:4" x14ac:dyDescent="0.2">
      <c r="D10633" s="18"/>
    </row>
    <row r="10634" spans="4:4" x14ac:dyDescent="0.2">
      <c r="D10634" s="18"/>
    </row>
    <row r="10635" spans="4:4" x14ac:dyDescent="0.2">
      <c r="D10635" s="18"/>
    </row>
    <row r="10636" spans="4:4" x14ac:dyDescent="0.2">
      <c r="D10636" s="18"/>
    </row>
    <row r="10637" spans="4:4" x14ac:dyDescent="0.2">
      <c r="D10637" s="18"/>
    </row>
    <row r="10638" spans="4:4" x14ac:dyDescent="0.2">
      <c r="D10638" s="18"/>
    </row>
    <row r="10639" spans="4:4" x14ac:dyDescent="0.2">
      <c r="D10639" s="18"/>
    </row>
    <row r="10640" spans="4:4" x14ac:dyDescent="0.2">
      <c r="D10640" s="18"/>
    </row>
    <row r="10641" spans="4:4" x14ac:dyDescent="0.2">
      <c r="D10641" s="18"/>
    </row>
    <row r="10642" spans="4:4" x14ac:dyDescent="0.2">
      <c r="D10642" s="18"/>
    </row>
    <row r="10643" spans="4:4" x14ac:dyDescent="0.2">
      <c r="D10643" s="18"/>
    </row>
    <row r="10644" spans="4:4" x14ac:dyDescent="0.2">
      <c r="D10644" s="18"/>
    </row>
    <row r="10645" spans="4:4" x14ac:dyDescent="0.2">
      <c r="D10645" s="18"/>
    </row>
    <row r="10646" spans="4:4" x14ac:dyDescent="0.2">
      <c r="D10646" s="18"/>
    </row>
    <row r="10647" spans="4:4" x14ac:dyDescent="0.2">
      <c r="D10647" s="18"/>
    </row>
    <row r="10648" spans="4:4" x14ac:dyDescent="0.2">
      <c r="D10648" s="18"/>
    </row>
    <row r="10649" spans="4:4" x14ac:dyDescent="0.2">
      <c r="D10649" s="18"/>
    </row>
    <row r="10650" spans="4:4" x14ac:dyDescent="0.2">
      <c r="D10650" s="18"/>
    </row>
    <row r="10651" spans="4:4" x14ac:dyDescent="0.2">
      <c r="D10651" s="18"/>
    </row>
    <row r="10652" spans="4:4" x14ac:dyDescent="0.2">
      <c r="D10652" s="18"/>
    </row>
    <row r="10653" spans="4:4" x14ac:dyDescent="0.2">
      <c r="D10653" s="18"/>
    </row>
    <row r="10654" spans="4:4" x14ac:dyDescent="0.2">
      <c r="D10654" s="18"/>
    </row>
    <row r="10655" spans="4:4" x14ac:dyDescent="0.2">
      <c r="D10655" s="18"/>
    </row>
    <row r="10656" spans="4:4" x14ac:dyDescent="0.2">
      <c r="D10656" s="18"/>
    </row>
    <row r="10657" spans="4:4" x14ac:dyDescent="0.2">
      <c r="D10657" s="18"/>
    </row>
    <row r="10658" spans="4:4" x14ac:dyDescent="0.2">
      <c r="D10658" s="18"/>
    </row>
    <row r="10659" spans="4:4" x14ac:dyDescent="0.2">
      <c r="D10659" s="18"/>
    </row>
    <row r="10660" spans="4:4" x14ac:dyDescent="0.2">
      <c r="D10660" s="18"/>
    </row>
    <row r="10661" spans="4:4" x14ac:dyDescent="0.2">
      <c r="D10661" s="18"/>
    </row>
    <row r="10662" spans="4:4" x14ac:dyDescent="0.2">
      <c r="D10662" s="18"/>
    </row>
    <row r="10663" spans="4:4" x14ac:dyDescent="0.2">
      <c r="D10663" s="18"/>
    </row>
    <row r="10664" spans="4:4" x14ac:dyDescent="0.2">
      <c r="D10664" s="18"/>
    </row>
    <row r="10665" spans="4:4" x14ac:dyDescent="0.2">
      <c r="D10665" s="18"/>
    </row>
    <row r="10666" spans="4:4" x14ac:dyDescent="0.2">
      <c r="D10666" s="18"/>
    </row>
    <row r="10667" spans="4:4" x14ac:dyDescent="0.2">
      <c r="D10667" s="18"/>
    </row>
    <row r="10668" spans="4:4" x14ac:dyDescent="0.2">
      <c r="D10668" s="18"/>
    </row>
    <row r="10669" spans="4:4" x14ac:dyDescent="0.2">
      <c r="D10669" s="18"/>
    </row>
    <row r="10670" spans="4:4" x14ac:dyDescent="0.2">
      <c r="D10670" s="18"/>
    </row>
    <row r="10671" spans="4:4" x14ac:dyDescent="0.2">
      <c r="D10671" s="18"/>
    </row>
    <row r="10672" spans="4:4" x14ac:dyDescent="0.2">
      <c r="D10672" s="18"/>
    </row>
    <row r="10673" spans="4:4" x14ac:dyDescent="0.2">
      <c r="D10673" s="18"/>
    </row>
    <row r="10674" spans="4:4" x14ac:dyDescent="0.2">
      <c r="D10674" s="18"/>
    </row>
    <row r="10675" spans="4:4" x14ac:dyDescent="0.2">
      <c r="D10675" s="18"/>
    </row>
    <row r="10676" spans="4:4" x14ac:dyDescent="0.2">
      <c r="D10676" s="18"/>
    </row>
    <row r="10677" spans="4:4" x14ac:dyDescent="0.2">
      <c r="D10677" s="18"/>
    </row>
    <row r="10678" spans="4:4" x14ac:dyDescent="0.2">
      <c r="D10678" s="18"/>
    </row>
    <row r="10679" spans="4:4" x14ac:dyDescent="0.2">
      <c r="D10679" s="18"/>
    </row>
    <row r="10680" spans="4:4" x14ac:dyDescent="0.2">
      <c r="D10680" s="18"/>
    </row>
    <row r="10681" spans="4:4" x14ac:dyDescent="0.2">
      <c r="D10681" s="18"/>
    </row>
    <row r="10682" spans="4:4" x14ac:dyDescent="0.2">
      <c r="D10682" s="18"/>
    </row>
    <row r="10683" spans="4:4" x14ac:dyDescent="0.2">
      <c r="D10683" s="18"/>
    </row>
    <row r="10684" spans="4:4" x14ac:dyDescent="0.2">
      <c r="D10684" s="18"/>
    </row>
    <row r="10685" spans="4:4" x14ac:dyDescent="0.2">
      <c r="D10685" s="18"/>
    </row>
    <row r="10686" spans="4:4" x14ac:dyDescent="0.2">
      <c r="D10686" s="18"/>
    </row>
    <row r="10687" spans="4:4" x14ac:dyDescent="0.2">
      <c r="D10687" s="18"/>
    </row>
    <row r="10688" spans="4:4" x14ac:dyDescent="0.2">
      <c r="D10688" s="18"/>
    </row>
    <row r="10689" spans="4:4" x14ac:dyDescent="0.2">
      <c r="D10689" s="18"/>
    </row>
    <row r="10690" spans="4:4" x14ac:dyDescent="0.2">
      <c r="D10690" s="18"/>
    </row>
    <row r="10691" spans="4:4" x14ac:dyDescent="0.2">
      <c r="D10691" s="18"/>
    </row>
    <row r="10692" spans="4:4" x14ac:dyDescent="0.2">
      <c r="D10692" s="18"/>
    </row>
    <row r="10693" spans="4:4" x14ac:dyDescent="0.2">
      <c r="D10693" s="18"/>
    </row>
    <row r="10694" spans="4:4" x14ac:dyDescent="0.2">
      <c r="D10694" s="18"/>
    </row>
    <row r="10695" spans="4:4" x14ac:dyDescent="0.2">
      <c r="D10695" s="18"/>
    </row>
    <row r="10696" spans="4:4" x14ac:dyDescent="0.2">
      <c r="D10696" s="18"/>
    </row>
    <row r="10697" spans="4:4" x14ac:dyDescent="0.2">
      <c r="D10697" s="18"/>
    </row>
    <row r="10698" spans="4:4" x14ac:dyDescent="0.2">
      <c r="D10698" s="18"/>
    </row>
    <row r="10699" spans="4:4" x14ac:dyDescent="0.2">
      <c r="D10699" s="18"/>
    </row>
    <row r="10700" spans="4:4" x14ac:dyDescent="0.2">
      <c r="D10700" s="18"/>
    </row>
    <row r="10701" spans="4:4" x14ac:dyDescent="0.2">
      <c r="D10701" s="18"/>
    </row>
    <row r="10702" spans="4:4" x14ac:dyDescent="0.2">
      <c r="D10702" s="18"/>
    </row>
    <row r="10703" spans="4:4" x14ac:dyDescent="0.2">
      <c r="D10703" s="18"/>
    </row>
    <row r="10704" spans="4:4" x14ac:dyDescent="0.2">
      <c r="D10704" s="18"/>
    </row>
    <row r="10705" spans="4:4" x14ac:dyDescent="0.2">
      <c r="D10705" s="18"/>
    </row>
    <row r="10706" spans="4:4" x14ac:dyDescent="0.2">
      <c r="D10706" s="18"/>
    </row>
    <row r="10707" spans="4:4" x14ac:dyDescent="0.2">
      <c r="D10707" s="18"/>
    </row>
    <row r="10708" spans="4:4" x14ac:dyDescent="0.2">
      <c r="D10708" s="18"/>
    </row>
    <row r="10709" spans="4:4" x14ac:dyDescent="0.2">
      <c r="D10709" s="18"/>
    </row>
    <row r="10710" spans="4:4" x14ac:dyDescent="0.2">
      <c r="D10710" s="18"/>
    </row>
    <row r="10711" spans="4:4" x14ac:dyDescent="0.2">
      <c r="D10711" s="18"/>
    </row>
    <row r="10712" spans="4:4" x14ac:dyDescent="0.2">
      <c r="D10712" s="18"/>
    </row>
    <row r="10713" spans="4:4" x14ac:dyDescent="0.2">
      <c r="D10713" s="18"/>
    </row>
    <row r="10714" spans="4:4" x14ac:dyDescent="0.2">
      <c r="D10714" s="18"/>
    </row>
    <row r="10715" spans="4:4" x14ac:dyDescent="0.2">
      <c r="D10715" s="18"/>
    </row>
    <row r="10716" spans="4:4" x14ac:dyDescent="0.2">
      <c r="D10716" s="18"/>
    </row>
    <row r="10717" spans="4:4" x14ac:dyDescent="0.2">
      <c r="D10717" s="18"/>
    </row>
    <row r="10718" spans="4:4" x14ac:dyDescent="0.2">
      <c r="D10718" s="18"/>
    </row>
    <row r="10719" spans="4:4" x14ac:dyDescent="0.2">
      <c r="D10719" s="18"/>
    </row>
    <row r="10720" spans="4:4" x14ac:dyDescent="0.2">
      <c r="D10720" s="18"/>
    </row>
    <row r="10721" spans="4:4" x14ac:dyDescent="0.2">
      <c r="D10721" s="18"/>
    </row>
    <row r="10722" spans="4:4" x14ac:dyDescent="0.2">
      <c r="D10722" s="18"/>
    </row>
    <row r="10723" spans="4:4" x14ac:dyDescent="0.2">
      <c r="D10723" s="18"/>
    </row>
    <row r="10724" spans="4:4" x14ac:dyDescent="0.2">
      <c r="D10724" s="18"/>
    </row>
    <row r="10725" spans="4:4" x14ac:dyDescent="0.2">
      <c r="D10725" s="18"/>
    </row>
    <row r="10726" spans="4:4" x14ac:dyDescent="0.2">
      <c r="D10726" s="18"/>
    </row>
    <row r="10727" spans="4:4" x14ac:dyDescent="0.2">
      <c r="D10727" s="18"/>
    </row>
    <row r="10728" spans="4:4" x14ac:dyDescent="0.2">
      <c r="D10728" s="18"/>
    </row>
    <row r="10729" spans="4:4" x14ac:dyDescent="0.2">
      <c r="D10729" s="18"/>
    </row>
    <row r="10730" spans="4:4" x14ac:dyDescent="0.2">
      <c r="D10730" s="18"/>
    </row>
    <row r="10731" spans="4:4" x14ac:dyDescent="0.2">
      <c r="D10731" s="18"/>
    </row>
    <row r="10732" spans="4:4" x14ac:dyDescent="0.2">
      <c r="D10732" s="18"/>
    </row>
    <row r="10733" spans="4:4" x14ac:dyDescent="0.2">
      <c r="D10733" s="18"/>
    </row>
    <row r="10734" spans="4:4" x14ac:dyDescent="0.2">
      <c r="D10734" s="18"/>
    </row>
    <row r="10735" spans="4:4" x14ac:dyDescent="0.2">
      <c r="D10735" s="18"/>
    </row>
    <row r="10736" spans="4:4" x14ac:dyDescent="0.2">
      <c r="D10736" s="18"/>
    </row>
    <row r="10737" spans="4:4" x14ac:dyDescent="0.2">
      <c r="D10737" s="18"/>
    </row>
    <row r="10738" spans="4:4" x14ac:dyDescent="0.2">
      <c r="D10738" s="18"/>
    </row>
    <row r="10739" spans="4:4" x14ac:dyDescent="0.2">
      <c r="D10739" s="18"/>
    </row>
    <row r="10740" spans="4:4" x14ac:dyDescent="0.2">
      <c r="D10740" s="18"/>
    </row>
    <row r="10741" spans="4:4" x14ac:dyDescent="0.2">
      <c r="D10741" s="18"/>
    </row>
    <row r="10742" spans="4:4" x14ac:dyDescent="0.2">
      <c r="D10742" s="18"/>
    </row>
    <row r="10743" spans="4:4" x14ac:dyDescent="0.2">
      <c r="D10743" s="18"/>
    </row>
    <row r="10744" spans="4:4" x14ac:dyDescent="0.2">
      <c r="D10744" s="18"/>
    </row>
    <row r="10745" spans="4:4" x14ac:dyDescent="0.2">
      <c r="D10745" s="18"/>
    </row>
    <row r="10746" spans="4:4" x14ac:dyDescent="0.2">
      <c r="D10746" s="18"/>
    </row>
    <row r="10747" spans="4:4" x14ac:dyDescent="0.2">
      <c r="D10747" s="18"/>
    </row>
    <row r="10748" spans="4:4" x14ac:dyDescent="0.2">
      <c r="D10748" s="18"/>
    </row>
    <row r="10749" spans="4:4" x14ac:dyDescent="0.2">
      <c r="D10749" s="18"/>
    </row>
    <row r="10750" spans="4:4" x14ac:dyDescent="0.2">
      <c r="D10750" s="18"/>
    </row>
    <row r="10751" spans="4:4" x14ac:dyDescent="0.2">
      <c r="D10751" s="18"/>
    </row>
    <row r="10752" spans="4:4" x14ac:dyDescent="0.2">
      <c r="D10752" s="18"/>
    </row>
    <row r="10753" spans="4:4" x14ac:dyDescent="0.2">
      <c r="D10753" s="18"/>
    </row>
    <row r="10754" spans="4:4" x14ac:dyDescent="0.2">
      <c r="D10754" s="18"/>
    </row>
    <row r="10755" spans="4:4" x14ac:dyDescent="0.2">
      <c r="D10755" s="18"/>
    </row>
    <row r="10756" spans="4:4" x14ac:dyDescent="0.2">
      <c r="D10756" s="18"/>
    </row>
    <row r="10757" spans="4:4" x14ac:dyDescent="0.2">
      <c r="D10757" s="18"/>
    </row>
    <row r="10758" spans="4:4" x14ac:dyDescent="0.2">
      <c r="D10758" s="18"/>
    </row>
    <row r="10759" spans="4:4" x14ac:dyDescent="0.2">
      <c r="D10759" s="18"/>
    </row>
    <row r="10760" spans="4:4" x14ac:dyDescent="0.2">
      <c r="D10760" s="18"/>
    </row>
    <row r="10761" spans="4:4" x14ac:dyDescent="0.2">
      <c r="D10761" s="18"/>
    </row>
    <row r="10762" spans="4:4" x14ac:dyDescent="0.2">
      <c r="D10762" s="18"/>
    </row>
    <row r="10763" spans="4:4" x14ac:dyDescent="0.2">
      <c r="D10763" s="18"/>
    </row>
    <row r="10764" spans="4:4" x14ac:dyDescent="0.2">
      <c r="D10764" s="18"/>
    </row>
    <row r="10765" spans="4:4" x14ac:dyDescent="0.2">
      <c r="D10765" s="18"/>
    </row>
    <row r="10766" spans="4:4" x14ac:dyDescent="0.2">
      <c r="D10766" s="18"/>
    </row>
    <row r="10767" spans="4:4" x14ac:dyDescent="0.2">
      <c r="D10767" s="18"/>
    </row>
    <row r="10768" spans="4:4" x14ac:dyDescent="0.2">
      <c r="D10768" s="18"/>
    </row>
    <row r="10769" spans="4:4" x14ac:dyDescent="0.2">
      <c r="D10769" s="18"/>
    </row>
    <row r="10770" spans="4:4" x14ac:dyDescent="0.2">
      <c r="D10770" s="18"/>
    </row>
    <row r="10771" spans="4:4" x14ac:dyDescent="0.2">
      <c r="D10771" s="18"/>
    </row>
    <row r="10772" spans="4:4" x14ac:dyDescent="0.2">
      <c r="D10772" s="18"/>
    </row>
    <row r="10773" spans="4:4" x14ac:dyDescent="0.2">
      <c r="D10773" s="18"/>
    </row>
    <row r="10774" spans="4:4" x14ac:dyDescent="0.2">
      <c r="D10774" s="18"/>
    </row>
    <row r="10775" spans="4:4" x14ac:dyDescent="0.2">
      <c r="D10775" s="18"/>
    </row>
    <row r="10776" spans="4:4" x14ac:dyDescent="0.2">
      <c r="D10776" s="18"/>
    </row>
    <row r="10777" spans="4:4" x14ac:dyDescent="0.2">
      <c r="D10777" s="18"/>
    </row>
    <row r="10778" spans="4:4" x14ac:dyDescent="0.2">
      <c r="D10778" s="18"/>
    </row>
    <row r="10779" spans="4:4" x14ac:dyDescent="0.2">
      <c r="D10779" s="18"/>
    </row>
    <row r="10780" spans="4:4" x14ac:dyDescent="0.2">
      <c r="D10780" s="18"/>
    </row>
    <row r="10781" spans="4:4" x14ac:dyDescent="0.2">
      <c r="D10781" s="18"/>
    </row>
    <row r="10782" spans="4:4" x14ac:dyDescent="0.2">
      <c r="D10782" s="18"/>
    </row>
    <row r="10783" spans="4:4" x14ac:dyDescent="0.2">
      <c r="D10783" s="18"/>
    </row>
    <row r="10784" spans="4:4" x14ac:dyDescent="0.2">
      <c r="D10784" s="18"/>
    </row>
    <row r="10785" spans="4:4" x14ac:dyDescent="0.2">
      <c r="D10785" s="18"/>
    </row>
    <row r="10786" spans="4:4" x14ac:dyDescent="0.2">
      <c r="D10786" s="18"/>
    </row>
    <row r="10787" spans="4:4" x14ac:dyDescent="0.2">
      <c r="D10787" s="18"/>
    </row>
    <row r="10788" spans="4:4" x14ac:dyDescent="0.2">
      <c r="D10788" s="18"/>
    </row>
    <row r="10789" spans="4:4" x14ac:dyDescent="0.2">
      <c r="D10789" s="18"/>
    </row>
    <row r="10790" spans="4:4" x14ac:dyDescent="0.2">
      <c r="D10790" s="18"/>
    </row>
    <row r="10791" spans="4:4" x14ac:dyDescent="0.2">
      <c r="D10791" s="18"/>
    </row>
    <row r="10792" spans="4:4" x14ac:dyDescent="0.2">
      <c r="D10792" s="18"/>
    </row>
    <row r="10793" spans="4:4" x14ac:dyDescent="0.2">
      <c r="D10793" s="18"/>
    </row>
    <row r="10794" spans="4:4" x14ac:dyDescent="0.2">
      <c r="D10794" s="18"/>
    </row>
    <row r="10795" spans="4:4" x14ac:dyDescent="0.2">
      <c r="D10795" s="18"/>
    </row>
    <row r="10796" spans="4:4" x14ac:dyDescent="0.2">
      <c r="D10796" s="18"/>
    </row>
    <row r="10797" spans="4:4" x14ac:dyDescent="0.2">
      <c r="D10797" s="18"/>
    </row>
    <row r="10798" spans="4:4" x14ac:dyDescent="0.2">
      <c r="D10798" s="18"/>
    </row>
    <row r="10799" spans="4:4" x14ac:dyDescent="0.2">
      <c r="D10799" s="18"/>
    </row>
    <row r="10800" spans="4:4" x14ac:dyDescent="0.2">
      <c r="D10800" s="18"/>
    </row>
    <row r="10801" spans="4:4" x14ac:dyDescent="0.2">
      <c r="D10801" s="18"/>
    </row>
    <row r="10802" spans="4:4" x14ac:dyDescent="0.2">
      <c r="D10802" s="18"/>
    </row>
    <row r="10803" spans="4:4" x14ac:dyDescent="0.2">
      <c r="D10803" s="18"/>
    </row>
    <row r="10804" spans="4:4" x14ac:dyDescent="0.2">
      <c r="D10804" s="18"/>
    </row>
    <row r="10805" spans="4:4" x14ac:dyDescent="0.2">
      <c r="D10805" s="18"/>
    </row>
    <row r="10806" spans="4:4" x14ac:dyDescent="0.2">
      <c r="D10806" s="18"/>
    </row>
    <row r="10807" spans="4:4" x14ac:dyDescent="0.2">
      <c r="D10807" s="18"/>
    </row>
    <row r="10808" spans="4:4" x14ac:dyDescent="0.2">
      <c r="D10808" s="18"/>
    </row>
    <row r="10809" spans="4:4" x14ac:dyDescent="0.2">
      <c r="D10809" s="18"/>
    </row>
    <row r="10810" spans="4:4" x14ac:dyDescent="0.2">
      <c r="D10810" s="18"/>
    </row>
    <row r="10811" spans="4:4" x14ac:dyDescent="0.2">
      <c r="D10811" s="18"/>
    </row>
    <row r="10812" spans="4:4" x14ac:dyDescent="0.2">
      <c r="D10812" s="18"/>
    </row>
    <row r="10813" spans="4:4" x14ac:dyDescent="0.2">
      <c r="D10813" s="18"/>
    </row>
    <row r="10814" spans="4:4" x14ac:dyDescent="0.2">
      <c r="D10814" s="18"/>
    </row>
    <row r="10815" spans="4:4" x14ac:dyDescent="0.2">
      <c r="D10815" s="18"/>
    </row>
    <row r="10816" spans="4:4" x14ac:dyDescent="0.2">
      <c r="D10816" s="18"/>
    </row>
    <row r="10817" spans="4:4" x14ac:dyDescent="0.2">
      <c r="D10817" s="18"/>
    </row>
    <row r="10818" spans="4:4" x14ac:dyDescent="0.2">
      <c r="D10818" s="18"/>
    </row>
    <row r="10819" spans="4:4" x14ac:dyDescent="0.2">
      <c r="D10819" s="18"/>
    </row>
    <row r="10820" spans="4:4" x14ac:dyDescent="0.2">
      <c r="D10820" s="18"/>
    </row>
    <row r="10821" spans="4:4" x14ac:dyDescent="0.2">
      <c r="D10821" s="18"/>
    </row>
    <row r="10822" spans="4:4" x14ac:dyDescent="0.2">
      <c r="D10822" s="18"/>
    </row>
    <row r="10823" spans="4:4" x14ac:dyDescent="0.2">
      <c r="D10823" s="18"/>
    </row>
    <row r="10824" spans="4:4" x14ac:dyDescent="0.2">
      <c r="D10824" s="18"/>
    </row>
    <row r="10825" spans="4:4" x14ac:dyDescent="0.2">
      <c r="D10825" s="18"/>
    </row>
    <row r="10826" spans="4:4" x14ac:dyDescent="0.2">
      <c r="D10826" s="18"/>
    </row>
    <row r="10827" spans="4:4" x14ac:dyDescent="0.2">
      <c r="D10827" s="18"/>
    </row>
    <row r="10828" spans="4:4" x14ac:dyDescent="0.2">
      <c r="D10828" s="18"/>
    </row>
    <row r="10829" spans="4:4" x14ac:dyDescent="0.2">
      <c r="D10829" s="18"/>
    </row>
    <row r="10830" spans="4:4" x14ac:dyDescent="0.2">
      <c r="D10830" s="18"/>
    </row>
    <row r="10831" spans="4:4" x14ac:dyDescent="0.2">
      <c r="D10831" s="18"/>
    </row>
    <row r="10832" spans="4:4" x14ac:dyDescent="0.2">
      <c r="D10832" s="18"/>
    </row>
    <row r="10833" spans="4:4" x14ac:dyDescent="0.2">
      <c r="D10833" s="18"/>
    </row>
    <row r="10834" spans="4:4" x14ac:dyDescent="0.2">
      <c r="D10834" s="18"/>
    </row>
    <row r="10835" spans="4:4" x14ac:dyDescent="0.2">
      <c r="D10835" s="18"/>
    </row>
    <row r="10836" spans="4:4" x14ac:dyDescent="0.2">
      <c r="D10836" s="18"/>
    </row>
    <row r="10837" spans="4:4" x14ac:dyDescent="0.2">
      <c r="D10837" s="18"/>
    </row>
    <row r="10838" spans="4:4" x14ac:dyDescent="0.2">
      <c r="D10838" s="18"/>
    </row>
    <row r="10839" spans="4:4" x14ac:dyDescent="0.2">
      <c r="D10839" s="18"/>
    </row>
    <row r="10840" spans="4:4" x14ac:dyDescent="0.2">
      <c r="D10840" s="18"/>
    </row>
    <row r="10841" spans="4:4" x14ac:dyDescent="0.2">
      <c r="D10841" s="18"/>
    </row>
    <row r="10842" spans="4:4" x14ac:dyDescent="0.2">
      <c r="D10842" s="18"/>
    </row>
    <row r="10843" spans="4:4" x14ac:dyDescent="0.2">
      <c r="D10843" s="18"/>
    </row>
    <row r="10844" spans="4:4" x14ac:dyDescent="0.2">
      <c r="D10844" s="18"/>
    </row>
    <row r="10845" spans="4:4" x14ac:dyDescent="0.2">
      <c r="D10845" s="18"/>
    </row>
    <row r="10846" spans="4:4" x14ac:dyDescent="0.2">
      <c r="D10846" s="18"/>
    </row>
    <row r="10847" spans="4:4" x14ac:dyDescent="0.2">
      <c r="D10847" s="18"/>
    </row>
    <row r="10848" spans="4:4" x14ac:dyDescent="0.2">
      <c r="D10848" s="18"/>
    </row>
    <row r="10849" spans="4:4" x14ac:dyDescent="0.2">
      <c r="D10849" s="18"/>
    </row>
    <row r="10850" spans="4:4" x14ac:dyDescent="0.2">
      <c r="D10850" s="18"/>
    </row>
    <row r="10851" spans="4:4" x14ac:dyDescent="0.2">
      <c r="D10851" s="18"/>
    </row>
    <row r="10852" spans="4:4" x14ac:dyDescent="0.2">
      <c r="D10852" s="18"/>
    </row>
    <row r="10853" spans="4:4" x14ac:dyDescent="0.2">
      <c r="D10853" s="18"/>
    </row>
    <row r="10854" spans="4:4" x14ac:dyDescent="0.2">
      <c r="D10854" s="18"/>
    </row>
    <row r="10855" spans="4:4" x14ac:dyDescent="0.2">
      <c r="D10855" s="18"/>
    </row>
    <row r="10856" spans="4:4" x14ac:dyDescent="0.2">
      <c r="D10856" s="18"/>
    </row>
    <row r="10857" spans="4:4" x14ac:dyDescent="0.2">
      <c r="D10857" s="18"/>
    </row>
    <row r="10858" spans="4:4" x14ac:dyDescent="0.2">
      <c r="D10858" s="18"/>
    </row>
    <row r="10859" spans="4:4" x14ac:dyDescent="0.2">
      <c r="D10859" s="18"/>
    </row>
    <row r="10860" spans="4:4" x14ac:dyDescent="0.2">
      <c r="D10860" s="18"/>
    </row>
    <row r="10861" spans="4:4" x14ac:dyDescent="0.2">
      <c r="D10861" s="18"/>
    </row>
    <row r="10862" spans="4:4" x14ac:dyDescent="0.2">
      <c r="D10862" s="18"/>
    </row>
    <row r="10863" spans="4:4" x14ac:dyDescent="0.2">
      <c r="D10863" s="18"/>
    </row>
    <row r="10864" spans="4:4" x14ac:dyDescent="0.2">
      <c r="D10864" s="18"/>
    </row>
    <row r="10865" spans="4:4" x14ac:dyDescent="0.2">
      <c r="D10865" s="18"/>
    </row>
    <row r="10866" spans="4:4" x14ac:dyDescent="0.2">
      <c r="D10866" s="18"/>
    </row>
    <row r="10867" spans="4:4" x14ac:dyDescent="0.2">
      <c r="D10867" s="18"/>
    </row>
    <row r="10868" spans="4:4" x14ac:dyDescent="0.2">
      <c r="D10868" s="18"/>
    </row>
    <row r="10869" spans="4:4" x14ac:dyDescent="0.2">
      <c r="D10869" s="18"/>
    </row>
    <row r="10870" spans="4:4" x14ac:dyDescent="0.2">
      <c r="D10870" s="18"/>
    </row>
    <row r="10871" spans="4:4" x14ac:dyDescent="0.2">
      <c r="D10871" s="18"/>
    </row>
    <row r="10872" spans="4:4" x14ac:dyDescent="0.2">
      <c r="D10872" s="18"/>
    </row>
    <row r="10873" spans="4:4" x14ac:dyDescent="0.2">
      <c r="D10873" s="18"/>
    </row>
    <row r="10874" spans="4:4" x14ac:dyDescent="0.2">
      <c r="D10874" s="18"/>
    </row>
    <row r="10875" spans="4:4" x14ac:dyDescent="0.2">
      <c r="D10875" s="18"/>
    </row>
    <row r="10876" spans="4:4" x14ac:dyDescent="0.2">
      <c r="D10876" s="18"/>
    </row>
    <row r="10877" spans="4:4" x14ac:dyDescent="0.2">
      <c r="D10877" s="18"/>
    </row>
    <row r="10878" spans="4:4" x14ac:dyDescent="0.2">
      <c r="D10878" s="18"/>
    </row>
    <row r="10879" spans="4:4" x14ac:dyDescent="0.2">
      <c r="D10879" s="18"/>
    </row>
    <row r="10880" spans="4:4" x14ac:dyDescent="0.2">
      <c r="D10880" s="18"/>
    </row>
    <row r="10881" spans="4:4" x14ac:dyDescent="0.2">
      <c r="D10881" s="18"/>
    </row>
    <row r="10882" spans="4:4" x14ac:dyDescent="0.2">
      <c r="D10882" s="18"/>
    </row>
    <row r="10883" spans="4:4" x14ac:dyDescent="0.2">
      <c r="D10883" s="18"/>
    </row>
    <row r="10884" spans="4:4" x14ac:dyDescent="0.2">
      <c r="D10884" s="18"/>
    </row>
    <row r="10885" spans="4:4" x14ac:dyDescent="0.2">
      <c r="D10885" s="18"/>
    </row>
    <row r="10886" spans="4:4" x14ac:dyDescent="0.2">
      <c r="D10886" s="18"/>
    </row>
    <row r="10887" spans="4:4" x14ac:dyDescent="0.2">
      <c r="D10887" s="18"/>
    </row>
    <row r="10888" spans="4:4" x14ac:dyDescent="0.2">
      <c r="D10888" s="18"/>
    </row>
    <row r="10889" spans="4:4" x14ac:dyDescent="0.2">
      <c r="D10889" s="18"/>
    </row>
    <row r="10890" spans="4:4" x14ac:dyDescent="0.2">
      <c r="D10890" s="18"/>
    </row>
    <row r="10891" spans="4:4" x14ac:dyDescent="0.2">
      <c r="D10891" s="18"/>
    </row>
    <row r="10892" spans="4:4" x14ac:dyDescent="0.2">
      <c r="D10892" s="18"/>
    </row>
    <row r="10893" spans="4:4" x14ac:dyDescent="0.2">
      <c r="D10893" s="18"/>
    </row>
    <row r="10894" spans="4:4" x14ac:dyDescent="0.2">
      <c r="D10894" s="18"/>
    </row>
    <row r="10895" spans="4:4" x14ac:dyDescent="0.2">
      <c r="D10895" s="18"/>
    </row>
    <row r="10896" spans="4:4" x14ac:dyDescent="0.2">
      <c r="D10896" s="18"/>
    </row>
    <row r="10897" spans="4:4" x14ac:dyDescent="0.2">
      <c r="D10897" s="18"/>
    </row>
    <row r="10898" spans="4:4" x14ac:dyDescent="0.2">
      <c r="D10898" s="18"/>
    </row>
    <row r="10899" spans="4:4" x14ac:dyDescent="0.2">
      <c r="D10899" s="18"/>
    </row>
    <row r="10900" spans="4:4" x14ac:dyDescent="0.2">
      <c r="D10900" s="18"/>
    </row>
    <row r="10901" spans="4:4" x14ac:dyDescent="0.2">
      <c r="D10901" s="18"/>
    </row>
    <row r="10902" spans="4:4" x14ac:dyDescent="0.2">
      <c r="D10902" s="18"/>
    </row>
    <row r="10903" spans="4:4" x14ac:dyDescent="0.2">
      <c r="D10903" s="18"/>
    </row>
    <row r="10904" spans="4:4" x14ac:dyDescent="0.2">
      <c r="D10904" s="18"/>
    </row>
    <row r="10905" spans="4:4" x14ac:dyDescent="0.2">
      <c r="D10905" s="18"/>
    </row>
    <row r="10906" spans="4:4" x14ac:dyDescent="0.2">
      <c r="D10906" s="18"/>
    </row>
    <row r="10907" spans="4:4" x14ac:dyDescent="0.2">
      <c r="D10907" s="18"/>
    </row>
    <row r="10908" spans="4:4" x14ac:dyDescent="0.2">
      <c r="D10908" s="18"/>
    </row>
    <row r="10909" spans="4:4" x14ac:dyDescent="0.2">
      <c r="D10909" s="18"/>
    </row>
    <row r="10910" spans="4:4" x14ac:dyDescent="0.2">
      <c r="D10910" s="18"/>
    </row>
    <row r="10911" spans="4:4" x14ac:dyDescent="0.2">
      <c r="D10911" s="18"/>
    </row>
    <row r="10912" spans="4:4" x14ac:dyDescent="0.2">
      <c r="D10912" s="18"/>
    </row>
    <row r="10913" spans="4:4" x14ac:dyDescent="0.2">
      <c r="D10913" s="18"/>
    </row>
    <row r="10914" spans="4:4" x14ac:dyDescent="0.2">
      <c r="D10914" s="18"/>
    </row>
    <row r="10915" spans="4:4" x14ac:dyDescent="0.2">
      <c r="D10915" s="18"/>
    </row>
    <row r="10916" spans="4:4" x14ac:dyDescent="0.2">
      <c r="D10916" s="18"/>
    </row>
    <row r="10917" spans="4:4" x14ac:dyDescent="0.2">
      <c r="D10917" s="18"/>
    </row>
    <row r="10918" spans="4:4" x14ac:dyDescent="0.2">
      <c r="D10918" s="18"/>
    </row>
    <row r="10919" spans="4:4" x14ac:dyDescent="0.2">
      <c r="D10919" s="18"/>
    </row>
    <row r="10920" spans="4:4" x14ac:dyDescent="0.2">
      <c r="D10920" s="18"/>
    </row>
    <row r="10921" spans="4:4" x14ac:dyDescent="0.2">
      <c r="D10921" s="18"/>
    </row>
    <row r="10922" spans="4:4" x14ac:dyDescent="0.2">
      <c r="D10922" s="18"/>
    </row>
    <row r="10923" spans="4:4" x14ac:dyDescent="0.2">
      <c r="D10923" s="18"/>
    </row>
    <row r="10924" spans="4:4" x14ac:dyDescent="0.2">
      <c r="D10924" s="18"/>
    </row>
    <row r="10925" spans="4:4" x14ac:dyDescent="0.2">
      <c r="D10925" s="18"/>
    </row>
    <row r="10926" spans="4:4" x14ac:dyDescent="0.2">
      <c r="D10926" s="18"/>
    </row>
    <row r="10927" spans="4:4" x14ac:dyDescent="0.2">
      <c r="D10927" s="18"/>
    </row>
    <row r="10928" spans="4:4" x14ac:dyDescent="0.2">
      <c r="D10928" s="18"/>
    </row>
    <row r="10929" spans="4:4" x14ac:dyDescent="0.2">
      <c r="D10929" s="18"/>
    </row>
    <row r="10930" spans="4:4" x14ac:dyDescent="0.2">
      <c r="D10930" s="18"/>
    </row>
    <row r="10931" spans="4:4" x14ac:dyDescent="0.2">
      <c r="D10931" s="18"/>
    </row>
    <row r="10932" spans="4:4" x14ac:dyDescent="0.2">
      <c r="D10932" s="18"/>
    </row>
    <row r="10933" spans="4:4" x14ac:dyDescent="0.2">
      <c r="D10933" s="18"/>
    </row>
    <row r="10934" spans="4:4" x14ac:dyDescent="0.2">
      <c r="D10934" s="18"/>
    </row>
    <row r="10935" spans="4:4" x14ac:dyDescent="0.2">
      <c r="D10935" s="18"/>
    </row>
    <row r="10936" spans="4:4" x14ac:dyDescent="0.2">
      <c r="D10936" s="18"/>
    </row>
    <row r="10937" spans="4:4" x14ac:dyDescent="0.2">
      <c r="D10937" s="18"/>
    </row>
    <row r="10938" spans="4:4" x14ac:dyDescent="0.2">
      <c r="D10938" s="18"/>
    </row>
    <row r="10939" spans="4:4" x14ac:dyDescent="0.2">
      <c r="D10939" s="18"/>
    </row>
    <row r="10940" spans="4:4" x14ac:dyDescent="0.2">
      <c r="D10940" s="18"/>
    </row>
    <row r="10941" spans="4:4" x14ac:dyDescent="0.2">
      <c r="D10941" s="18"/>
    </row>
    <row r="10942" spans="4:4" x14ac:dyDescent="0.2">
      <c r="D10942" s="18"/>
    </row>
    <row r="10943" spans="4:4" x14ac:dyDescent="0.2">
      <c r="D10943" s="18"/>
    </row>
    <row r="10944" spans="4:4" x14ac:dyDescent="0.2">
      <c r="D10944" s="18"/>
    </row>
    <row r="10945" spans="4:4" x14ac:dyDescent="0.2">
      <c r="D10945" s="18"/>
    </row>
    <row r="10946" spans="4:4" x14ac:dyDescent="0.2">
      <c r="D10946" s="18"/>
    </row>
    <row r="10947" spans="4:4" x14ac:dyDescent="0.2">
      <c r="D10947" s="18"/>
    </row>
    <row r="10948" spans="4:4" x14ac:dyDescent="0.2">
      <c r="D10948" s="18"/>
    </row>
    <row r="10949" spans="4:4" x14ac:dyDescent="0.2">
      <c r="D10949" s="18"/>
    </row>
    <row r="10950" spans="4:4" x14ac:dyDescent="0.2">
      <c r="D10950" s="18"/>
    </row>
    <row r="10951" spans="4:4" x14ac:dyDescent="0.2">
      <c r="D10951" s="18"/>
    </row>
    <row r="10952" spans="4:4" x14ac:dyDescent="0.2">
      <c r="D10952" s="18"/>
    </row>
    <row r="10953" spans="4:4" x14ac:dyDescent="0.2">
      <c r="D10953" s="18"/>
    </row>
    <row r="10954" spans="4:4" x14ac:dyDescent="0.2">
      <c r="D10954" s="18"/>
    </row>
    <row r="10955" spans="4:4" x14ac:dyDescent="0.2">
      <c r="D10955" s="18"/>
    </row>
    <row r="10956" spans="4:4" x14ac:dyDescent="0.2">
      <c r="D10956" s="18"/>
    </row>
    <row r="10957" spans="4:4" x14ac:dyDescent="0.2">
      <c r="D10957" s="18"/>
    </row>
    <row r="10958" spans="4:4" x14ac:dyDescent="0.2">
      <c r="D10958" s="18"/>
    </row>
    <row r="10959" spans="4:4" x14ac:dyDescent="0.2">
      <c r="D10959" s="18"/>
    </row>
    <row r="10960" spans="4:4" x14ac:dyDescent="0.2">
      <c r="D10960" s="18"/>
    </row>
    <row r="10961" spans="4:4" x14ac:dyDescent="0.2">
      <c r="D10961" s="18"/>
    </row>
    <row r="10962" spans="4:4" x14ac:dyDescent="0.2">
      <c r="D10962" s="18"/>
    </row>
    <row r="10963" spans="4:4" x14ac:dyDescent="0.2">
      <c r="D10963" s="18"/>
    </row>
    <row r="10964" spans="4:4" x14ac:dyDescent="0.2">
      <c r="D10964" s="18"/>
    </row>
    <row r="10965" spans="4:4" x14ac:dyDescent="0.2">
      <c r="D10965" s="18"/>
    </row>
    <row r="10966" spans="4:4" x14ac:dyDescent="0.2">
      <c r="D10966" s="18"/>
    </row>
    <row r="10967" spans="4:4" x14ac:dyDescent="0.2">
      <c r="D10967" s="18"/>
    </row>
    <row r="10968" spans="4:4" x14ac:dyDescent="0.2">
      <c r="D10968" s="18"/>
    </row>
    <row r="10969" spans="4:4" x14ac:dyDescent="0.2">
      <c r="D10969" s="18"/>
    </row>
    <row r="10970" spans="4:4" x14ac:dyDescent="0.2">
      <c r="D10970" s="18"/>
    </row>
    <row r="10971" spans="4:4" x14ac:dyDescent="0.2">
      <c r="D10971" s="18"/>
    </row>
    <row r="10972" spans="4:4" x14ac:dyDescent="0.2">
      <c r="D10972" s="18"/>
    </row>
    <row r="10973" spans="4:4" x14ac:dyDescent="0.2">
      <c r="D10973" s="18"/>
    </row>
    <row r="10974" spans="4:4" x14ac:dyDescent="0.2">
      <c r="D10974" s="18"/>
    </row>
    <row r="10975" spans="4:4" x14ac:dyDescent="0.2">
      <c r="D10975" s="18"/>
    </row>
    <row r="10976" spans="4:4" x14ac:dyDescent="0.2">
      <c r="D10976" s="18"/>
    </row>
    <row r="10977" spans="4:4" x14ac:dyDescent="0.2">
      <c r="D10977" s="18"/>
    </row>
    <row r="10978" spans="4:4" x14ac:dyDescent="0.2">
      <c r="D10978" s="18"/>
    </row>
    <row r="10979" spans="4:4" x14ac:dyDescent="0.2">
      <c r="D10979" s="18"/>
    </row>
    <row r="10980" spans="4:4" x14ac:dyDescent="0.2">
      <c r="D10980" s="18"/>
    </row>
    <row r="10981" spans="4:4" x14ac:dyDescent="0.2">
      <c r="D10981" s="18"/>
    </row>
    <row r="10982" spans="4:4" x14ac:dyDescent="0.2">
      <c r="D10982" s="18"/>
    </row>
    <row r="10983" spans="4:4" x14ac:dyDescent="0.2">
      <c r="D10983" s="18"/>
    </row>
    <row r="10984" spans="4:4" x14ac:dyDescent="0.2">
      <c r="D10984" s="18"/>
    </row>
    <row r="10985" spans="4:4" x14ac:dyDescent="0.2">
      <c r="D10985" s="18"/>
    </row>
    <row r="10986" spans="4:4" x14ac:dyDescent="0.2">
      <c r="D10986" s="18"/>
    </row>
    <row r="10987" spans="4:4" x14ac:dyDescent="0.2">
      <c r="D10987" s="18"/>
    </row>
    <row r="10988" spans="4:4" x14ac:dyDescent="0.2">
      <c r="D10988" s="18"/>
    </row>
    <row r="10989" spans="4:4" x14ac:dyDescent="0.2">
      <c r="D10989" s="18"/>
    </row>
    <row r="10990" spans="4:4" x14ac:dyDescent="0.2">
      <c r="D10990" s="18"/>
    </row>
    <row r="10991" spans="4:4" x14ac:dyDescent="0.2">
      <c r="D10991" s="18"/>
    </row>
    <row r="10992" spans="4:4" x14ac:dyDescent="0.2">
      <c r="D10992" s="18"/>
    </row>
    <row r="10993" spans="4:4" x14ac:dyDescent="0.2">
      <c r="D10993" s="18"/>
    </row>
    <row r="10994" spans="4:4" x14ac:dyDescent="0.2">
      <c r="D10994" s="18"/>
    </row>
    <row r="10995" spans="4:4" x14ac:dyDescent="0.2">
      <c r="D10995" s="18"/>
    </row>
    <row r="10996" spans="4:4" x14ac:dyDescent="0.2">
      <c r="D10996" s="18"/>
    </row>
    <row r="10997" spans="4:4" x14ac:dyDescent="0.2">
      <c r="D10997" s="18"/>
    </row>
    <row r="10998" spans="4:4" x14ac:dyDescent="0.2">
      <c r="D10998" s="18"/>
    </row>
    <row r="10999" spans="4:4" x14ac:dyDescent="0.2">
      <c r="D10999" s="18"/>
    </row>
    <row r="11000" spans="4:4" x14ac:dyDescent="0.2">
      <c r="D11000" s="18"/>
    </row>
    <row r="11001" spans="4:4" x14ac:dyDescent="0.2">
      <c r="D11001" s="18"/>
    </row>
    <row r="11002" spans="4:4" x14ac:dyDescent="0.2">
      <c r="D11002" s="18"/>
    </row>
    <row r="11003" spans="4:4" x14ac:dyDescent="0.2">
      <c r="D11003" s="18"/>
    </row>
    <row r="11004" spans="4:4" x14ac:dyDescent="0.2">
      <c r="D11004" s="18"/>
    </row>
    <row r="11005" spans="4:4" x14ac:dyDescent="0.2">
      <c r="D11005" s="18"/>
    </row>
    <row r="11006" spans="4:4" x14ac:dyDescent="0.2">
      <c r="D11006" s="18"/>
    </row>
    <row r="11007" spans="4:4" x14ac:dyDescent="0.2">
      <c r="D11007" s="18"/>
    </row>
    <row r="11008" spans="4:4" x14ac:dyDescent="0.2">
      <c r="D11008" s="18"/>
    </row>
    <row r="11009" spans="4:4" x14ac:dyDescent="0.2">
      <c r="D11009" s="18"/>
    </row>
    <row r="11010" spans="4:4" x14ac:dyDescent="0.2">
      <c r="D11010" s="18"/>
    </row>
    <row r="11011" spans="4:4" x14ac:dyDescent="0.2">
      <c r="D11011" s="18"/>
    </row>
    <row r="11012" spans="4:4" x14ac:dyDescent="0.2">
      <c r="D11012" s="18"/>
    </row>
    <row r="11013" spans="4:4" x14ac:dyDescent="0.2">
      <c r="D11013" s="18"/>
    </row>
    <row r="11014" spans="4:4" x14ac:dyDescent="0.2">
      <c r="D11014" s="18"/>
    </row>
    <row r="11015" spans="4:4" x14ac:dyDescent="0.2">
      <c r="D11015" s="18"/>
    </row>
    <row r="11016" spans="4:4" x14ac:dyDescent="0.2">
      <c r="D11016" s="18"/>
    </row>
    <row r="11017" spans="4:4" x14ac:dyDescent="0.2">
      <c r="D11017" s="18"/>
    </row>
    <row r="11018" spans="4:4" x14ac:dyDescent="0.2">
      <c r="D11018" s="18"/>
    </row>
    <row r="11019" spans="4:4" x14ac:dyDescent="0.2">
      <c r="D11019" s="18"/>
    </row>
    <row r="11020" spans="4:4" x14ac:dyDescent="0.2">
      <c r="D11020" s="18"/>
    </row>
    <row r="11021" spans="4:4" x14ac:dyDescent="0.2">
      <c r="D11021" s="18"/>
    </row>
    <row r="11022" spans="4:4" x14ac:dyDescent="0.2">
      <c r="D11022" s="18"/>
    </row>
    <row r="11023" spans="4:4" x14ac:dyDescent="0.2">
      <c r="D11023" s="18"/>
    </row>
    <row r="11024" spans="4:4" x14ac:dyDescent="0.2">
      <c r="D11024" s="18"/>
    </row>
    <row r="11025" spans="4:4" x14ac:dyDescent="0.2">
      <c r="D11025" s="18"/>
    </row>
    <row r="11026" spans="4:4" x14ac:dyDescent="0.2">
      <c r="D11026" s="18"/>
    </row>
    <row r="11027" spans="4:4" x14ac:dyDescent="0.2">
      <c r="D11027" s="18"/>
    </row>
    <row r="11028" spans="4:4" x14ac:dyDescent="0.2">
      <c r="D11028" s="18"/>
    </row>
    <row r="11029" spans="4:4" x14ac:dyDescent="0.2">
      <c r="D11029" s="18"/>
    </row>
    <row r="11030" spans="4:4" x14ac:dyDescent="0.2">
      <c r="D11030" s="18"/>
    </row>
    <row r="11031" spans="4:4" x14ac:dyDescent="0.2">
      <c r="D11031" s="18"/>
    </row>
    <row r="11032" spans="4:4" x14ac:dyDescent="0.2">
      <c r="D11032" s="18"/>
    </row>
    <row r="11033" spans="4:4" x14ac:dyDescent="0.2">
      <c r="D11033" s="18"/>
    </row>
    <row r="11034" spans="4:4" x14ac:dyDescent="0.2">
      <c r="D11034" s="18"/>
    </row>
    <row r="11035" spans="4:4" x14ac:dyDescent="0.2">
      <c r="D11035" s="18"/>
    </row>
    <row r="11036" spans="4:4" x14ac:dyDescent="0.2">
      <c r="D11036" s="18"/>
    </row>
    <row r="11037" spans="4:4" x14ac:dyDescent="0.2">
      <c r="D11037" s="18"/>
    </row>
    <row r="11038" spans="4:4" x14ac:dyDescent="0.2">
      <c r="D11038" s="18"/>
    </row>
    <row r="11039" spans="4:4" x14ac:dyDescent="0.2">
      <c r="D11039" s="18"/>
    </row>
    <row r="11040" spans="4:4" x14ac:dyDescent="0.2">
      <c r="D11040" s="18"/>
    </row>
    <row r="11041" spans="4:4" x14ac:dyDescent="0.2">
      <c r="D11041" s="18"/>
    </row>
    <row r="11042" spans="4:4" x14ac:dyDescent="0.2">
      <c r="D11042" s="18"/>
    </row>
    <row r="11043" spans="4:4" x14ac:dyDescent="0.2">
      <c r="D11043" s="18"/>
    </row>
    <row r="11044" spans="4:4" x14ac:dyDescent="0.2">
      <c r="D11044" s="18"/>
    </row>
    <row r="11045" spans="4:4" x14ac:dyDescent="0.2">
      <c r="D11045" s="18"/>
    </row>
    <row r="11046" spans="4:4" x14ac:dyDescent="0.2">
      <c r="D11046" s="18"/>
    </row>
    <row r="11047" spans="4:4" x14ac:dyDescent="0.2">
      <c r="D11047" s="18"/>
    </row>
    <row r="11048" spans="4:4" x14ac:dyDescent="0.2">
      <c r="D11048" s="18"/>
    </row>
    <row r="11049" spans="4:4" x14ac:dyDescent="0.2">
      <c r="D11049" s="18"/>
    </row>
    <row r="11050" spans="4:4" x14ac:dyDescent="0.2">
      <c r="D11050" s="18"/>
    </row>
    <row r="11051" spans="4:4" x14ac:dyDescent="0.2">
      <c r="D11051" s="18"/>
    </row>
    <row r="11052" spans="4:4" x14ac:dyDescent="0.2">
      <c r="D11052" s="18"/>
    </row>
    <row r="11053" spans="4:4" x14ac:dyDescent="0.2">
      <c r="D11053" s="18"/>
    </row>
    <row r="11054" spans="4:4" x14ac:dyDescent="0.2">
      <c r="D11054" s="18"/>
    </row>
    <row r="11055" spans="4:4" x14ac:dyDescent="0.2">
      <c r="D11055" s="18"/>
    </row>
    <row r="11056" spans="4:4" x14ac:dyDescent="0.2">
      <c r="D11056" s="18"/>
    </row>
    <row r="11057" spans="4:4" x14ac:dyDescent="0.2">
      <c r="D11057" s="18"/>
    </row>
    <row r="11058" spans="4:4" x14ac:dyDescent="0.2">
      <c r="D11058" s="18"/>
    </row>
    <row r="11059" spans="4:4" x14ac:dyDescent="0.2">
      <c r="D11059" s="18"/>
    </row>
    <row r="11060" spans="4:4" x14ac:dyDescent="0.2">
      <c r="D11060" s="18"/>
    </row>
    <row r="11061" spans="4:4" x14ac:dyDescent="0.2">
      <c r="D11061" s="18"/>
    </row>
    <row r="11062" spans="4:4" x14ac:dyDescent="0.2">
      <c r="D11062" s="18"/>
    </row>
    <row r="11063" spans="4:4" x14ac:dyDescent="0.2">
      <c r="D11063" s="18"/>
    </row>
    <row r="11064" spans="4:4" x14ac:dyDescent="0.2">
      <c r="D11064" s="18"/>
    </row>
    <row r="11065" spans="4:4" x14ac:dyDescent="0.2">
      <c r="D11065" s="18"/>
    </row>
    <row r="11066" spans="4:4" x14ac:dyDescent="0.2">
      <c r="D11066" s="18"/>
    </row>
    <row r="11067" spans="4:4" x14ac:dyDescent="0.2">
      <c r="D11067" s="18"/>
    </row>
    <row r="11068" spans="4:4" x14ac:dyDescent="0.2">
      <c r="D11068" s="18"/>
    </row>
    <row r="11069" spans="4:4" x14ac:dyDescent="0.2">
      <c r="D11069" s="18"/>
    </row>
    <row r="11070" spans="4:4" x14ac:dyDescent="0.2">
      <c r="D11070" s="18"/>
    </row>
    <row r="11071" spans="4:4" x14ac:dyDescent="0.2">
      <c r="D11071" s="18"/>
    </row>
    <row r="11072" spans="4:4" x14ac:dyDescent="0.2">
      <c r="D11072" s="18"/>
    </row>
    <row r="11073" spans="4:4" x14ac:dyDescent="0.2">
      <c r="D11073" s="18"/>
    </row>
    <row r="11074" spans="4:4" x14ac:dyDescent="0.2">
      <c r="D11074" s="18"/>
    </row>
    <row r="11075" spans="4:4" x14ac:dyDescent="0.2">
      <c r="D11075" s="18"/>
    </row>
    <row r="11076" spans="4:4" x14ac:dyDescent="0.2">
      <c r="D11076" s="18"/>
    </row>
    <row r="11077" spans="4:4" x14ac:dyDescent="0.2">
      <c r="D11077" s="18"/>
    </row>
    <row r="11078" spans="4:4" x14ac:dyDescent="0.2">
      <c r="D11078" s="18"/>
    </row>
    <row r="11079" spans="4:4" x14ac:dyDescent="0.2">
      <c r="D11079" s="18"/>
    </row>
    <row r="11080" spans="4:4" x14ac:dyDescent="0.2">
      <c r="D11080" s="18"/>
    </row>
    <row r="11081" spans="4:4" x14ac:dyDescent="0.2">
      <c r="D11081" s="18"/>
    </row>
    <row r="11082" spans="4:4" x14ac:dyDescent="0.2">
      <c r="D11082" s="18"/>
    </row>
    <row r="11083" spans="4:4" x14ac:dyDescent="0.2">
      <c r="D11083" s="18"/>
    </row>
    <row r="11084" spans="4:4" x14ac:dyDescent="0.2">
      <c r="D11084" s="18"/>
    </row>
    <row r="11085" spans="4:4" x14ac:dyDescent="0.2">
      <c r="D11085" s="18"/>
    </row>
    <row r="11086" spans="4:4" x14ac:dyDescent="0.2">
      <c r="D11086" s="18"/>
    </row>
    <row r="11087" spans="4:4" x14ac:dyDescent="0.2">
      <c r="D11087" s="18"/>
    </row>
    <row r="11088" spans="4:4" x14ac:dyDescent="0.2">
      <c r="D11088" s="18"/>
    </row>
    <row r="11089" spans="4:4" x14ac:dyDescent="0.2">
      <c r="D11089" s="18"/>
    </row>
    <row r="11090" spans="4:4" x14ac:dyDescent="0.2">
      <c r="D11090" s="18"/>
    </row>
    <row r="11091" spans="4:4" x14ac:dyDescent="0.2">
      <c r="D11091" s="18"/>
    </row>
    <row r="11092" spans="4:4" x14ac:dyDescent="0.2">
      <c r="D11092" s="18"/>
    </row>
    <row r="11093" spans="4:4" x14ac:dyDescent="0.2">
      <c r="D11093" s="18"/>
    </row>
    <row r="11094" spans="4:4" x14ac:dyDescent="0.2">
      <c r="D11094" s="18"/>
    </row>
    <row r="11095" spans="4:4" x14ac:dyDescent="0.2">
      <c r="D11095" s="18"/>
    </row>
    <row r="11096" spans="4:4" x14ac:dyDescent="0.2">
      <c r="D11096" s="18"/>
    </row>
    <row r="11097" spans="4:4" x14ac:dyDescent="0.2">
      <c r="D11097" s="18"/>
    </row>
    <row r="11098" spans="4:4" x14ac:dyDescent="0.2">
      <c r="D11098" s="18"/>
    </row>
    <row r="11099" spans="4:4" x14ac:dyDescent="0.2">
      <c r="D11099" s="18"/>
    </row>
    <row r="11100" spans="4:4" x14ac:dyDescent="0.2">
      <c r="D11100" s="18"/>
    </row>
    <row r="11101" spans="4:4" x14ac:dyDescent="0.2">
      <c r="D11101" s="18"/>
    </row>
    <row r="11102" spans="4:4" x14ac:dyDescent="0.2">
      <c r="D11102" s="18"/>
    </row>
    <row r="11103" spans="4:4" x14ac:dyDescent="0.2">
      <c r="D11103" s="18"/>
    </row>
    <row r="11104" spans="4:4" x14ac:dyDescent="0.2">
      <c r="D11104" s="18"/>
    </row>
    <row r="11105" spans="4:4" x14ac:dyDescent="0.2">
      <c r="D11105" s="18"/>
    </row>
    <row r="11106" spans="4:4" x14ac:dyDescent="0.2">
      <c r="D11106" s="18"/>
    </row>
    <row r="11107" spans="4:4" x14ac:dyDescent="0.2">
      <c r="D11107" s="18"/>
    </row>
    <row r="11108" spans="4:4" x14ac:dyDescent="0.2">
      <c r="D11108" s="18"/>
    </row>
    <row r="11109" spans="4:4" x14ac:dyDescent="0.2">
      <c r="D11109" s="18"/>
    </row>
    <row r="11110" spans="4:4" x14ac:dyDescent="0.2">
      <c r="D11110" s="18"/>
    </row>
    <row r="11111" spans="4:4" x14ac:dyDescent="0.2">
      <c r="D11111" s="18"/>
    </row>
    <row r="11112" spans="4:4" x14ac:dyDescent="0.2">
      <c r="D11112" s="18"/>
    </row>
    <row r="11113" spans="4:4" x14ac:dyDescent="0.2">
      <c r="D11113" s="18"/>
    </row>
    <row r="11114" spans="4:4" x14ac:dyDescent="0.2">
      <c r="D11114" s="18"/>
    </row>
    <row r="11115" spans="4:4" x14ac:dyDescent="0.2">
      <c r="D11115" s="18"/>
    </row>
    <row r="11116" spans="4:4" x14ac:dyDescent="0.2">
      <c r="D11116" s="18"/>
    </row>
    <row r="11117" spans="4:4" x14ac:dyDescent="0.2">
      <c r="D11117" s="18"/>
    </row>
    <row r="11118" spans="4:4" x14ac:dyDescent="0.2">
      <c r="D11118" s="18"/>
    </row>
    <row r="11119" spans="4:4" x14ac:dyDescent="0.2">
      <c r="D11119" s="18"/>
    </row>
    <row r="11120" spans="4:4" x14ac:dyDescent="0.2">
      <c r="D11120" s="18"/>
    </row>
    <row r="11121" spans="4:4" x14ac:dyDescent="0.2">
      <c r="D11121" s="18"/>
    </row>
    <row r="11122" spans="4:4" x14ac:dyDescent="0.2">
      <c r="D11122" s="18"/>
    </row>
    <row r="11123" spans="4:4" x14ac:dyDescent="0.2">
      <c r="D11123" s="18"/>
    </row>
    <row r="11124" spans="4:4" x14ac:dyDescent="0.2">
      <c r="D11124" s="18"/>
    </row>
    <row r="11125" spans="4:4" x14ac:dyDescent="0.2">
      <c r="D11125" s="18"/>
    </row>
    <row r="11126" spans="4:4" x14ac:dyDescent="0.2">
      <c r="D11126" s="18"/>
    </row>
    <row r="11127" spans="4:4" x14ac:dyDescent="0.2">
      <c r="D11127" s="18"/>
    </row>
    <row r="11128" spans="4:4" x14ac:dyDescent="0.2">
      <c r="D11128" s="18"/>
    </row>
    <row r="11129" spans="4:4" x14ac:dyDescent="0.2">
      <c r="D11129" s="18"/>
    </row>
    <row r="11130" spans="4:4" x14ac:dyDescent="0.2">
      <c r="D11130" s="18"/>
    </row>
    <row r="11131" spans="4:4" x14ac:dyDescent="0.2">
      <c r="D11131" s="18"/>
    </row>
    <row r="11132" spans="4:4" x14ac:dyDescent="0.2">
      <c r="D11132" s="18"/>
    </row>
    <row r="11133" spans="4:4" x14ac:dyDescent="0.2">
      <c r="D11133" s="18"/>
    </row>
    <row r="11134" spans="4:4" x14ac:dyDescent="0.2">
      <c r="D11134" s="18"/>
    </row>
    <row r="11135" spans="4:4" x14ac:dyDescent="0.2">
      <c r="D11135" s="18"/>
    </row>
    <row r="11136" spans="4:4" x14ac:dyDescent="0.2">
      <c r="D11136" s="18"/>
    </row>
    <row r="11137" spans="4:4" x14ac:dyDescent="0.2">
      <c r="D11137" s="18"/>
    </row>
    <row r="11138" spans="4:4" x14ac:dyDescent="0.2">
      <c r="D11138" s="18"/>
    </row>
    <row r="11139" spans="4:4" x14ac:dyDescent="0.2">
      <c r="D11139" s="18"/>
    </row>
    <row r="11140" spans="4:4" x14ac:dyDescent="0.2">
      <c r="D11140" s="18"/>
    </row>
    <row r="11141" spans="4:4" x14ac:dyDescent="0.2">
      <c r="D11141" s="18"/>
    </row>
    <row r="11142" spans="4:4" x14ac:dyDescent="0.2">
      <c r="D11142" s="18"/>
    </row>
    <row r="11143" spans="4:4" x14ac:dyDescent="0.2">
      <c r="D11143" s="18"/>
    </row>
    <row r="11144" spans="4:4" x14ac:dyDescent="0.2">
      <c r="D11144" s="18"/>
    </row>
    <row r="11145" spans="4:4" x14ac:dyDescent="0.2">
      <c r="D11145" s="18"/>
    </row>
    <row r="11146" spans="4:4" x14ac:dyDescent="0.2">
      <c r="D11146" s="18"/>
    </row>
    <row r="11147" spans="4:4" x14ac:dyDescent="0.2">
      <c r="D11147" s="18"/>
    </row>
    <row r="11148" spans="4:4" x14ac:dyDescent="0.2">
      <c r="D11148" s="18"/>
    </row>
    <row r="11149" spans="4:4" x14ac:dyDescent="0.2">
      <c r="D11149" s="18"/>
    </row>
    <row r="11150" spans="4:4" x14ac:dyDescent="0.2">
      <c r="D11150" s="18"/>
    </row>
    <row r="11151" spans="4:4" x14ac:dyDescent="0.2">
      <c r="D11151" s="18"/>
    </row>
    <row r="11152" spans="4:4" x14ac:dyDescent="0.2">
      <c r="D11152" s="18"/>
    </row>
    <row r="11153" spans="4:4" x14ac:dyDescent="0.2">
      <c r="D11153" s="18"/>
    </row>
    <row r="11154" spans="4:4" x14ac:dyDescent="0.2">
      <c r="D11154" s="18"/>
    </row>
    <row r="11155" spans="4:4" x14ac:dyDescent="0.2">
      <c r="D11155" s="18"/>
    </row>
    <row r="11156" spans="4:4" x14ac:dyDescent="0.2">
      <c r="D11156" s="18"/>
    </row>
    <row r="11157" spans="4:4" x14ac:dyDescent="0.2">
      <c r="D11157" s="18"/>
    </row>
    <row r="11158" spans="4:4" x14ac:dyDescent="0.2">
      <c r="D11158" s="18"/>
    </row>
    <row r="11159" spans="4:4" x14ac:dyDescent="0.2">
      <c r="D11159" s="18"/>
    </row>
    <row r="11160" spans="4:4" x14ac:dyDescent="0.2">
      <c r="D11160" s="18"/>
    </row>
    <row r="11161" spans="4:4" x14ac:dyDescent="0.2">
      <c r="D11161" s="18"/>
    </row>
    <row r="11162" spans="4:4" x14ac:dyDescent="0.2">
      <c r="D11162" s="18"/>
    </row>
    <row r="11163" spans="4:4" x14ac:dyDescent="0.2">
      <c r="D11163" s="18"/>
    </row>
    <row r="11164" spans="4:4" x14ac:dyDescent="0.2">
      <c r="D11164" s="18"/>
    </row>
    <row r="11165" spans="4:4" x14ac:dyDescent="0.2">
      <c r="D11165" s="18"/>
    </row>
    <row r="11166" spans="4:4" x14ac:dyDescent="0.2">
      <c r="D11166" s="18"/>
    </row>
    <row r="11167" spans="4:4" x14ac:dyDescent="0.2">
      <c r="D11167" s="18"/>
    </row>
    <row r="11168" spans="4:4" x14ac:dyDescent="0.2">
      <c r="D11168" s="18"/>
    </row>
    <row r="11169" spans="4:4" x14ac:dyDescent="0.2">
      <c r="D11169" s="18"/>
    </row>
    <row r="11170" spans="4:4" x14ac:dyDescent="0.2">
      <c r="D11170" s="18"/>
    </row>
    <row r="11171" spans="4:4" x14ac:dyDescent="0.2">
      <c r="D11171" s="18"/>
    </row>
    <row r="11172" spans="4:4" x14ac:dyDescent="0.2">
      <c r="D11172" s="18"/>
    </row>
    <row r="11173" spans="4:4" x14ac:dyDescent="0.2">
      <c r="D11173" s="18"/>
    </row>
    <row r="11174" spans="4:4" x14ac:dyDescent="0.2">
      <c r="D11174" s="18"/>
    </row>
    <row r="11175" spans="4:4" x14ac:dyDescent="0.2">
      <c r="D11175" s="18"/>
    </row>
    <row r="11176" spans="4:4" x14ac:dyDescent="0.2">
      <c r="D11176" s="18"/>
    </row>
    <row r="11177" spans="4:4" x14ac:dyDescent="0.2">
      <c r="D11177" s="18"/>
    </row>
    <row r="11178" spans="4:4" x14ac:dyDescent="0.2">
      <c r="D11178" s="18"/>
    </row>
    <row r="11179" spans="4:4" x14ac:dyDescent="0.2">
      <c r="D11179" s="18"/>
    </row>
    <row r="11180" spans="4:4" x14ac:dyDescent="0.2">
      <c r="D11180" s="18"/>
    </row>
    <row r="11181" spans="4:4" x14ac:dyDescent="0.2">
      <c r="D11181" s="18"/>
    </row>
    <row r="11182" spans="4:4" x14ac:dyDescent="0.2">
      <c r="D11182" s="18"/>
    </row>
    <row r="11183" spans="4:4" x14ac:dyDescent="0.2">
      <c r="D11183" s="18"/>
    </row>
    <row r="11184" spans="4:4" x14ac:dyDescent="0.2">
      <c r="D11184" s="18"/>
    </row>
    <row r="11185" spans="4:4" x14ac:dyDescent="0.2">
      <c r="D11185" s="18"/>
    </row>
    <row r="11186" spans="4:4" x14ac:dyDescent="0.2">
      <c r="D11186" s="18"/>
    </row>
    <row r="11187" spans="4:4" x14ac:dyDescent="0.2">
      <c r="D11187" s="18"/>
    </row>
    <row r="11188" spans="4:4" x14ac:dyDescent="0.2">
      <c r="D11188" s="18"/>
    </row>
    <row r="11189" spans="4:4" x14ac:dyDescent="0.2">
      <c r="D11189" s="18"/>
    </row>
    <row r="11190" spans="4:4" x14ac:dyDescent="0.2">
      <c r="D11190" s="18"/>
    </row>
    <row r="11191" spans="4:4" x14ac:dyDescent="0.2">
      <c r="D11191" s="18"/>
    </row>
    <row r="11192" spans="4:4" x14ac:dyDescent="0.2">
      <c r="D11192" s="18"/>
    </row>
    <row r="11193" spans="4:4" x14ac:dyDescent="0.2">
      <c r="D11193" s="18"/>
    </row>
    <row r="11194" spans="4:4" x14ac:dyDescent="0.2">
      <c r="D11194" s="18"/>
    </row>
    <row r="11195" spans="4:4" x14ac:dyDescent="0.2">
      <c r="D11195" s="18"/>
    </row>
    <row r="11196" spans="4:4" x14ac:dyDescent="0.2">
      <c r="D11196" s="18"/>
    </row>
    <row r="11197" spans="4:4" x14ac:dyDescent="0.2">
      <c r="D11197" s="18"/>
    </row>
    <row r="11198" spans="4:4" x14ac:dyDescent="0.2">
      <c r="D11198" s="18"/>
    </row>
    <row r="11199" spans="4:4" x14ac:dyDescent="0.2">
      <c r="D11199" s="18"/>
    </row>
    <row r="11200" spans="4:4" x14ac:dyDescent="0.2">
      <c r="D11200" s="18"/>
    </row>
    <row r="11201" spans="4:4" x14ac:dyDescent="0.2">
      <c r="D11201" s="18"/>
    </row>
    <row r="11202" spans="4:4" x14ac:dyDescent="0.2">
      <c r="D11202" s="18"/>
    </row>
    <row r="11203" spans="4:4" x14ac:dyDescent="0.2">
      <c r="D11203" s="18"/>
    </row>
    <row r="11204" spans="4:4" x14ac:dyDescent="0.2">
      <c r="D11204" s="18"/>
    </row>
    <row r="11205" spans="4:4" x14ac:dyDescent="0.2">
      <c r="D11205" s="18"/>
    </row>
    <row r="11206" spans="4:4" x14ac:dyDescent="0.2">
      <c r="D11206" s="18"/>
    </row>
    <row r="11207" spans="4:4" x14ac:dyDescent="0.2">
      <c r="D11207" s="18"/>
    </row>
    <row r="11208" spans="4:4" x14ac:dyDescent="0.2">
      <c r="D11208" s="18"/>
    </row>
    <row r="11209" spans="4:4" x14ac:dyDescent="0.2">
      <c r="D11209" s="18"/>
    </row>
    <row r="11210" spans="4:4" x14ac:dyDescent="0.2">
      <c r="D11210" s="18"/>
    </row>
    <row r="11211" spans="4:4" x14ac:dyDescent="0.2">
      <c r="D11211" s="18"/>
    </row>
    <row r="11212" spans="4:4" x14ac:dyDescent="0.2">
      <c r="D11212" s="18"/>
    </row>
    <row r="11213" spans="4:4" x14ac:dyDescent="0.2">
      <c r="D11213" s="18"/>
    </row>
    <row r="11214" spans="4:4" x14ac:dyDescent="0.2">
      <c r="D11214" s="18"/>
    </row>
    <row r="11215" spans="4:4" x14ac:dyDescent="0.2">
      <c r="D11215" s="18"/>
    </row>
    <row r="11216" spans="4:4" x14ac:dyDescent="0.2">
      <c r="D11216" s="18"/>
    </row>
    <row r="11217" spans="4:4" x14ac:dyDescent="0.2">
      <c r="D11217" s="18"/>
    </row>
    <row r="11218" spans="4:4" x14ac:dyDescent="0.2">
      <c r="D11218" s="18"/>
    </row>
    <row r="11219" spans="4:4" x14ac:dyDescent="0.2">
      <c r="D11219" s="18"/>
    </row>
    <row r="11220" spans="4:4" x14ac:dyDescent="0.2">
      <c r="D11220" s="18"/>
    </row>
    <row r="11221" spans="4:4" x14ac:dyDescent="0.2">
      <c r="D11221" s="18"/>
    </row>
    <row r="11222" spans="4:4" x14ac:dyDescent="0.2">
      <c r="D11222" s="18"/>
    </row>
    <row r="11223" spans="4:4" x14ac:dyDescent="0.2">
      <c r="D11223" s="18"/>
    </row>
    <row r="11224" spans="4:4" x14ac:dyDescent="0.2">
      <c r="D11224" s="18"/>
    </row>
    <row r="11225" spans="4:4" x14ac:dyDescent="0.2">
      <c r="D11225" s="18"/>
    </row>
    <row r="11226" spans="4:4" x14ac:dyDescent="0.2">
      <c r="D11226" s="18"/>
    </row>
    <row r="11227" spans="4:4" x14ac:dyDescent="0.2">
      <c r="D11227" s="18"/>
    </row>
    <row r="11228" spans="4:4" x14ac:dyDescent="0.2">
      <c r="D11228" s="18"/>
    </row>
    <row r="11229" spans="4:4" x14ac:dyDescent="0.2">
      <c r="D11229" s="18"/>
    </row>
    <row r="11230" spans="4:4" x14ac:dyDescent="0.2">
      <c r="D11230" s="18"/>
    </row>
    <row r="11231" spans="4:4" x14ac:dyDescent="0.2">
      <c r="D11231" s="18"/>
    </row>
    <row r="11232" spans="4:4" x14ac:dyDescent="0.2">
      <c r="D11232" s="18"/>
    </row>
    <row r="11233" spans="4:4" x14ac:dyDescent="0.2">
      <c r="D11233" s="18"/>
    </row>
    <row r="11234" spans="4:4" x14ac:dyDescent="0.2">
      <c r="D11234" s="18"/>
    </row>
    <row r="11235" spans="4:4" x14ac:dyDescent="0.2">
      <c r="D11235" s="18"/>
    </row>
    <row r="11236" spans="4:4" x14ac:dyDescent="0.2">
      <c r="D11236" s="18"/>
    </row>
    <row r="11237" spans="4:4" x14ac:dyDescent="0.2">
      <c r="D11237" s="18"/>
    </row>
    <row r="11238" spans="4:4" x14ac:dyDescent="0.2">
      <c r="D11238" s="18"/>
    </row>
    <row r="11239" spans="4:4" x14ac:dyDescent="0.2">
      <c r="D11239" s="18"/>
    </row>
    <row r="11240" spans="4:4" x14ac:dyDescent="0.2">
      <c r="D11240" s="18"/>
    </row>
    <row r="11241" spans="4:4" x14ac:dyDescent="0.2">
      <c r="D11241" s="18"/>
    </row>
    <row r="11242" spans="4:4" x14ac:dyDescent="0.2">
      <c r="D11242" s="18"/>
    </row>
    <row r="11243" spans="4:4" x14ac:dyDescent="0.2">
      <c r="D11243" s="18"/>
    </row>
    <row r="11244" spans="4:4" x14ac:dyDescent="0.2">
      <c r="D11244" s="18"/>
    </row>
    <row r="11245" spans="4:4" x14ac:dyDescent="0.2">
      <c r="D11245" s="18"/>
    </row>
    <row r="11246" spans="4:4" x14ac:dyDescent="0.2">
      <c r="D11246" s="18"/>
    </row>
    <row r="11247" spans="4:4" x14ac:dyDescent="0.2">
      <c r="D11247" s="18"/>
    </row>
    <row r="11248" spans="4:4" x14ac:dyDescent="0.2">
      <c r="D11248" s="18"/>
    </row>
    <row r="11249" spans="4:4" x14ac:dyDescent="0.2">
      <c r="D11249" s="18"/>
    </row>
    <row r="11250" spans="4:4" x14ac:dyDescent="0.2">
      <c r="D11250" s="18"/>
    </row>
    <row r="11251" spans="4:4" x14ac:dyDescent="0.2">
      <c r="D11251" s="18"/>
    </row>
    <row r="11252" spans="4:4" x14ac:dyDescent="0.2">
      <c r="D11252" s="18"/>
    </row>
    <row r="11253" spans="4:4" x14ac:dyDescent="0.2">
      <c r="D11253" s="18"/>
    </row>
    <row r="11254" spans="4:4" x14ac:dyDescent="0.2">
      <c r="D11254" s="18"/>
    </row>
    <row r="11255" spans="4:4" x14ac:dyDescent="0.2">
      <c r="D11255" s="18"/>
    </row>
    <row r="11256" spans="4:4" x14ac:dyDescent="0.2">
      <c r="D11256" s="18"/>
    </row>
    <row r="11257" spans="4:4" x14ac:dyDescent="0.2">
      <c r="D11257" s="18"/>
    </row>
    <row r="11258" spans="4:4" x14ac:dyDescent="0.2">
      <c r="D11258" s="18"/>
    </row>
    <row r="11259" spans="4:4" x14ac:dyDescent="0.2">
      <c r="D11259" s="18"/>
    </row>
    <row r="11260" spans="4:4" x14ac:dyDescent="0.2">
      <c r="D11260" s="18"/>
    </row>
    <row r="11261" spans="4:4" x14ac:dyDescent="0.2">
      <c r="D11261" s="18"/>
    </row>
    <row r="11262" spans="4:4" x14ac:dyDescent="0.2">
      <c r="D11262" s="18"/>
    </row>
    <row r="11263" spans="4:4" x14ac:dyDescent="0.2">
      <c r="D11263" s="18"/>
    </row>
    <row r="11264" spans="4:4" x14ac:dyDescent="0.2">
      <c r="D11264" s="18"/>
    </row>
    <row r="11265" spans="4:4" x14ac:dyDescent="0.2">
      <c r="D11265" s="18"/>
    </row>
    <row r="11266" spans="4:4" x14ac:dyDescent="0.2">
      <c r="D11266" s="18"/>
    </row>
    <row r="11267" spans="4:4" x14ac:dyDescent="0.2">
      <c r="D11267" s="18"/>
    </row>
    <row r="11268" spans="4:4" x14ac:dyDescent="0.2">
      <c r="D11268" s="18"/>
    </row>
    <row r="11269" spans="4:4" x14ac:dyDescent="0.2">
      <c r="D11269" s="18"/>
    </row>
    <row r="11270" spans="4:4" x14ac:dyDescent="0.2">
      <c r="D11270" s="18"/>
    </row>
    <row r="11271" spans="4:4" x14ac:dyDescent="0.2">
      <c r="D11271" s="18"/>
    </row>
    <row r="11272" spans="4:4" x14ac:dyDescent="0.2">
      <c r="D11272" s="18"/>
    </row>
    <row r="11273" spans="4:4" x14ac:dyDescent="0.2">
      <c r="D11273" s="18"/>
    </row>
    <row r="11274" spans="4:4" x14ac:dyDescent="0.2">
      <c r="D11274" s="18"/>
    </row>
    <row r="11275" spans="4:4" x14ac:dyDescent="0.2">
      <c r="D11275" s="18"/>
    </row>
    <row r="11276" spans="4:4" x14ac:dyDescent="0.2">
      <c r="D11276" s="18"/>
    </row>
    <row r="11277" spans="4:4" x14ac:dyDescent="0.2">
      <c r="D11277" s="18"/>
    </row>
    <row r="11278" spans="4:4" x14ac:dyDescent="0.2">
      <c r="D11278" s="18"/>
    </row>
    <row r="11279" spans="4:4" x14ac:dyDescent="0.2">
      <c r="D11279" s="18"/>
    </row>
    <row r="11280" spans="4:4" x14ac:dyDescent="0.2">
      <c r="D11280" s="18"/>
    </row>
    <row r="11281" spans="4:4" x14ac:dyDescent="0.2">
      <c r="D11281" s="18"/>
    </row>
    <row r="11282" spans="4:4" x14ac:dyDescent="0.2">
      <c r="D11282" s="18"/>
    </row>
    <row r="11283" spans="4:4" x14ac:dyDescent="0.2">
      <c r="D11283" s="18"/>
    </row>
    <row r="11284" spans="4:4" x14ac:dyDescent="0.2">
      <c r="D11284" s="18"/>
    </row>
    <row r="11285" spans="4:4" x14ac:dyDescent="0.2">
      <c r="D11285" s="18"/>
    </row>
    <row r="11286" spans="4:4" x14ac:dyDescent="0.2">
      <c r="D11286" s="18"/>
    </row>
    <row r="11287" spans="4:4" x14ac:dyDescent="0.2">
      <c r="D11287" s="18"/>
    </row>
    <row r="11288" spans="4:4" x14ac:dyDescent="0.2">
      <c r="D11288" s="18"/>
    </row>
    <row r="11289" spans="4:4" x14ac:dyDescent="0.2">
      <c r="D11289" s="18"/>
    </row>
    <row r="11290" spans="4:4" x14ac:dyDescent="0.2">
      <c r="D11290" s="18"/>
    </row>
    <row r="11291" spans="4:4" x14ac:dyDescent="0.2">
      <c r="D11291" s="18"/>
    </row>
    <row r="11292" spans="4:4" x14ac:dyDescent="0.2">
      <c r="D11292" s="18"/>
    </row>
    <row r="11293" spans="4:4" x14ac:dyDescent="0.2">
      <c r="D11293" s="18"/>
    </row>
    <row r="11294" spans="4:4" x14ac:dyDescent="0.2">
      <c r="D11294" s="18"/>
    </row>
    <row r="11295" spans="4:4" x14ac:dyDescent="0.2">
      <c r="D11295" s="18"/>
    </row>
    <row r="11296" spans="4:4" x14ac:dyDescent="0.2">
      <c r="D11296" s="18"/>
    </row>
    <row r="11297" spans="4:4" x14ac:dyDescent="0.2">
      <c r="D11297" s="18"/>
    </row>
    <row r="11298" spans="4:4" x14ac:dyDescent="0.2">
      <c r="D11298" s="18"/>
    </row>
    <row r="11299" spans="4:4" x14ac:dyDescent="0.2">
      <c r="D11299" s="18"/>
    </row>
    <row r="11300" spans="4:4" x14ac:dyDescent="0.2">
      <c r="D11300" s="18"/>
    </row>
    <row r="11301" spans="4:4" x14ac:dyDescent="0.2">
      <c r="D11301" s="18"/>
    </row>
    <row r="11302" spans="4:4" x14ac:dyDescent="0.2">
      <c r="D11302" s="18"/>
    </row>
    <row r="11303" spans="4:4" x14ac:dyDescent="0.2">
      <c r="D11303" s="18"/>
    </row>
    <row r="11304" spans="4:4" x14ac:dyDescent="0.2">
      <c r="D11304" s="18"/>
    </row>
    <row r="11305" spans="4:4" x14ac:dyDescent="0.2">
      <c r="D11305" s="18"/>
    </row>
    <row r="11306" spans="4:4" x14ac:dyDescent="0.2">
      <c r="D11306" s="18"/>
    </row>
    <row r="11307" spans="4:4" x14ac:dyDescent="0.2">
      <c r="D11307" s="18"/>
    </row>
    <row r="11308" spans="4:4" x14ac:dyDescent="0.2">
      <c r="D11308" s="18"/>
    </row>
    <row r="11309" spans="4:4" x14ac:dyDescent="0.2">
      <c r="D11309" s="18"/>
    </row>
    <row r="11310" spans="4:4" x14ac:dyDescent="0.2">
      <c r="D11310" s="18"/>
    </row>
    <row r="11311" spans="4:4" x14ac:dyDescent="0.2">
      <c r="D11311" s="18"/>
    </row>
    <row r="11312" spans="4:4" x14ac:dyDescent="0.2">
      <c r="D11312" s="18"/>
    </row>
    <row r="11313" spans="4:4" x14ac:dyDescent="0.2">
      <c r="D11313" s="18"/>
    </row>
    <row r="11314" spans="4:4" x14ac:dyDescent="0.2">
      <c r="D11314" s="18"/>
    </row>
    <row r="11315" spans="4:4" x14ac:dyDescent="0.2">
      <c r="D11315" s="18"/>
    </row>
    <row r="11316" spans="4:4" x14ac:dyDescent="0.2">
      <c r="D11316" s="18"/>
    </row>
    <row r="11317" spans="4:4" x14ac:dyDescent="0.2">
      <c r="D11317" s="18"/>
    </row>
    <row r="11318" spans="4:4" x14ac:dyDescent="0.2">
      <c r="D11318" s="18"/>
    </row>
    <row r="11319" spans="4:4" x14ac:dyDescent="0.2">
      <c r="D11319" s="18"/>
    </row>
    <row r="11320" spans="4:4" x14ac:dyDescent="0.2">
      <c r="D11320" s="18"/>
    </row>
    <row r="11321" spans="4:4" x14ac:dyDescent="0.2">
      <c r="D11321" s="18"/>
    </row>
    <row r="11322" spans="4:4" x14ac:dyDescent="0.2">
      <c r="D11322" s="18"/>
    </row>
    <row r="11323" spans="4:4" x14ac:dyDescent="0.2">
      <c r="D11323" s="18"/>
    </row>
    <row r="11324" spans="4:4" x14ac:dyDescent="0.2">
      <c r="D11324" s="18"/>
    </row>
    <row r="11325" spans="4:4" x14ac:dyDescent="0.2">
      <c r="D11325" s="18"/>
    </row>
    <row r="11326" spans="4:4" x14ac:dyDescent="0.2">
      <c r="D11326" s="18"/>
    </row>
    <row r="11327" spans="4:4" x14ac:dyDescent="0.2">
      <c r="D11327" s="18"/>
    </row>
    <row r="11328" spans="4:4" x14ac:dyDescent="0.2">
      <c r="D11328" s="18"/>
    </row>
    <row r="11329" spans="4:4" x14ac:dyDescent="0.2">
      <c r="D11329" s="18"/>
    </row>
    <row r="11330" spans="4:4" x14ac:dyDescent="0.2">
      <c r="D11330" s="18"/>
    </row>
    <row r="11331" spans="4:4" x14ac:dyDescent="0.2">
      <c r="D11331" s="18"/>
    </row>
    <row r="11332" spans="4:4" x14ac:dyDescent="0.2">
      <c r="D11332" s="18"/>
    </row>
    <row r="11333" spans="4:4" x14ac:dyDescent="0.2">
      <c r="D11333" s="18"/>
    </row>
    <row r="11334" spans="4:4" x14ac:dyDescent="0.2">
      <c r="D11334" s="18"/>
    </row>
    <row r="11335" spans="4:4" x14ac:dyDescent="0.2">
      <c r="D11335" s="18"/>
    </row>
    <row r="11336" spans="4:4" x14ac:dyDescent="0.2">
      <c r="D11336" s="18"/>
    </row>
    <row r="11337" spans="4:4" x14ac:dyDescent="0.2">
      <c r="D11337" s="18"/>
    </row>
    <row r="11338" spans="4:4" x14ac:dyDescent="0.2">
      <c r="D11338" s="18"/>
    </row>
    <row r="11339" spans="4:4" x14ac:dyDescent="0.2">
      <c r="D11339" s="18"/>
    </row>
    <row r="11340" spans="4:4" x14ac:dyDescent="0.2">
      <c r="D11340" s="18"/>
    </row>
    <row r="11341" spans="4:4" x14ac:dyDescent="0.2">
      <c r="D11341" s="18"/>
    </row>
    <row r="11342" spans="4:4" x14ac:dyDescent="0.2">
      <c r="D11342" s="18"/>
    </row>
    <row r="11343" spans="4:4" x14ac:dyDescent="0.2">
      <c r="D11343" s="18"/>
    </row>
    <row r="11344" spans="4:4" x14ac:dyDescent="0.2">
      <c r="D11344" s="18"/>
    </row>
    <row r="11345" spans="4:4" x14ac:dyDescent="0.2">
      <c r="D11345" s="18"/>
    </row>
    <row r="11346" spans="4:4" x14ac:dyDescent="0.2">
      <c r="D11346" s="18"/>
    </row>
    <row r="11347" spans="4:4" x14ac:dyDescent="0.2">
      <c r="D11347" s="18"/>
    </row>
    <row r="11348" spans="4:4" x14ac:dyDescent="0.2">
      <c r="D11348" s="18"/>
    </row>
    <row r="11349" spans="4:4" x14ac:dyDescent="0.2">
      <c r="D11349" s="18"/>
    </row>
    <row r="11350" spans="4:4" x14ac:dyDescent="0.2">
      <c r="D11350" s="18"/>
    </row>
    <row r="11351" spans="4:4" x14ac:dyDescent="0.2">
      <c r="D11351" s="18"/>
    </row>
    <row r="11352" spans="4:4" x14ac:dyDescent="0.2">
      <c r="D11352" s="18"/>
    </row>
    <row r="11353" spans="4:4" x14ac:dyDescent="0.2">
      <c r="D11353" s="18"/>
    </row>
    <row r="11354" spans="4:4" x14ac:dyDescent="0.2">
      <c r="D11354" s="18"/>
    </row>
    <row r="11355" spans="4:4" x14ac:dyDescent="0.2">
      <c r="D11355" s="18"/>
    </row>
    <row r="11356" spans="4:4" x14ac:dyDescent="0.2">
      <c r="D11356" s="18"/>
    </row>
    <row r="11357" spans="4:4" x14ac:dyDescent="0.2">
      <c r="D11357" s="18"/>
    </row>
    <row r="11358" spans="4:4" x14ac:dyDescent="0.2">
      <c r="D11358" s="18"/>
    </row>
    <row r="11359" spans="4:4" x14ac:dyDescent="0.2">
      <c r="D11359" s="18"/>
    </row>
    <row r="11360" spans="4:4" x14ac:dyDescent="0.2">
      <c r="D11360" s="18"/>
    </row>
    <row r="11361" spans="4:4" x14ac:dyDescent="0.2">
      <c r="D11361" s="18"/>
    </row>
    <row r="11362" spans="4:4" x14ac:dyDescent="0.2">
      <c r="D11362" s="18"/>
    </row>
    <row r="11363" spans="4:4" x14ac:dyDescent="0.2">
      <c r="D11363" s="18"/>
    </row>
    <row r="11364" spans="4:4" x14ac:dyDescent="0.2">
      <c r="D11364" s="18"/>
    </row>
    <row r="11365" spans="4:4" x14ac:dyDescent="0.2">
      <c r="D11365" s="18"/>
    </row>
    <row r="11366" spans="4:4" x14ac:dyDescent="0.2">
      <c r="D11366" s="18"/>
    </row>
    <row r="11367" spans="4:4" x14ac:dyDescent="0.2">
      <c r="D11367" s="18"/>
    </row>
    <row r="11368" spans="4:4" x14ac:dyDescent="0.2">
      <c r="D11368" s="18"/>
    </row>
    <row r="11369" spans="4:4" x14ac:dyDescent="0.2">
      <c r="D11369" s="18"/>
    </row>
    <row r="11370" spans="4:4" x14ac:dyDescent="0.2">
      <c r="D11370" s="18"/>
    </row>
    <row r="11371" spans="4:4" x14ac:dyDescent="0.2">
      <c r="D11371" s="18"/>
    </row>
    <row r="11372" spans="4:4" x14ac:dyDescent="0.2">
      <c r="D11372" s="18"/>
    </row>
    <row r="11373" spans="4:4" x14ac:dyDescent="0.2">
      <c r="D11373" s="18"/>
    </row>
    <row r="11374" spans="4:4" x14ac:dyDescent="0.2">
      <c r="D11374" s="18"/>
    </row>
    <row r="11375" spans="4:4" x14ac:dyDescent="0.2">
      <c r="D11375" s="18"/>
    </row>
    <row r="11376" spans="4:4" x14ac:dyDescent="0.2">
      <c r="D11376" s="18"/>
    </row>
    <row r="11377" spans="4:4" x14ac:dyDescent="0.2">
      <c r="D11377" s="18"/>
    </row>
    <row r="11378" spans="4:4" x14ac:dyDescent="0.2">
      <c r="D11378" s="18"/>
    </row>
    <row r="11379" spans="4:4" x14ac:dyDescent="0.2">
      <c r="D11379" s="18"/>
    </row>
    <row r="11380" spans="4:4" x14ac:dyDescent="0.2">
      <c r="D11380" s="18"/>
    </row>
    <row r="11381" spans="4:4" x14ac:dyDescent="0.2">
      <c r="D11381" s="18"/>
    </row>
    <row r="11382" spans="4:4" x14ac:dyDescent="0.2">
      <c r="D11382" s="18"/>
    </row>
    <row r="11383" spans="4:4" x14ac:dyDescent="0.2">
      <c r="D11383" s="18"/>
    </row>
    <row r="11384" spans="4:4" x14ac:dyDescent="0.2">
      <c r="D11384" s="18"/>
    </row>
    <row r="11385" spans="4:4" x14ac:dyDescent="0.2">
      <c r="D11385" s="18"/>
    </row>
    <row r="11386" spans="4:4" x14ac:dyDescent="0.2">
      <c r="D11386" s="18"/>
    </row>
    <row r="11387" spans="4:4" x14ac:dyDescent="0.2">
      <c r="D11387" s="18"/>
    </row>
    <row r="11388" spans="4:4" x14ac:dyDescent="0.2">
      <c r="D11388" s="18"/>
    </row>
    <row r="11389" spans="4:4" x14ac:dyDescent="0.2">
      <c r="D11389" s="18"/>
    </row>
    <row r="11390" spans="4:4" x14ac:dyDescent="0.2">
      <c r="D11390" s="18"/>
    </row>
    <row r="11391" spans="4:4" x14ac:dyDescent="0.2">
      <c r="D11391" s="18"/>
    </row>
    <row r="11392" spans="4:4" x14ac:dyDescent="0.2">
      <c r="D11392" s="18"/>
    </row>
    <row r="11393" spans="4:4" x14ac:dyDescent="0.2">
      <c r="D11393" s="18"/>
    </row>
    <row r="11394" spans="4:4" x14ac:dyDescent="0.2">
      <c r="D11394" s="18"/>
    </row>
    <row r="11395" spans="4:4" x14ac:dyDescent="0.2">
      <c r="D11395" s="18"/>
    </row>
    <row r="11396" spans="4:4" x14ac:dyDescent="0.2">
      <c r="D11396" s="18"/>
    </row>
    <row r="11397" spans="4:4" x14ac:dyDescent="0.2">
      <c r="D11397" s="18"/>
    </row>
    <row r="11398" spans="4:4" x14ac:dyDescent="0.2">
      <c r="D11398" s="18"/>
    </row>
    <row r="11399" spans="4:4" x14ac:dyDescent="0.2">
      <c r="D11399" s="18"/>
    </row>
    <row r="11400" spans="4:4" x14ac:dyDescent="0.2">
      <c r="D11400" s="18"/>
    </row>
    <row r="11401" spans="4:4" x14ac:dyDescent="0.2">
      <c r="D11401" s="18"/>
    </row>
    <row r="11402" spans="4:4" x14ac:dyDescent="0.2">
      <c r="D11402" s="18"/>
    </row>
    <row r="11403" spans="4:4" x14ac:dyDescent="0.2">
      <c r="D11403" s="18"/>
    </row>
    <row r="11404" spans="4:4" x14ac:dyDescent="0.2">
      <c r="D11404" s="18"/>
    </row>
    <row r="11405" spans="4:4" x14ac:dyDescent="0.2">
      <c r="D11405" s="18"/>
    </row>
    <row r="11406" spans="4:4" x14ac:dyDescent="0.2">
      <c r="D11406" s="18"/>
    </row>
    <row r="11407" spans="4:4" x14ac:dyDescent="0.2">
      <c r="D11407" s="18"/>
    </row>
    <row r="11408" spans="4:4" x14ac:dyDescent="0.2">
      <c r="D11408" s="18"/>
    </row>
    <row r="11409" spans="4:4" x14ac:dyDescent="0.2">
      <c r="D11409" s="18"/>
    </row>
    <row r="11410" spans="4:4" x14ac:dyDescent="0.2">
      <c r="D11410" s="18"/>
    </row>
    <row r="11411" spans="4:4" x14ac:dyDescent="0.2">
      <c r="D11411" s="18"/>
    </row>
    <row r="11412" spans="4:4" x14ac:dyDescent="0.2">
      <c r="D11412" s="18"/>
    </row>
    <row r="11413" spans="4:4" x14ac:dyDescent="0.2">
      <c r="D11413" s="18"/>
    </row>
    <row r="11414" spans="4:4" x14ac:dyDescent="0.2">
      <c r="D11414" s="18"/>
    </row>
    <row r="11415" spans="4:4" x14ac:dyDescent="0.2">
      <c r="D11415" s="18"/>
    </row>
    <row r="11416" spans="4:4" x14ac:dyDescent="0.2">
      <c r="D11416" s="18"/>
    </row>
    <row r="11417" spans="4:4" x14ac:dyDescent="0.2">
      <c r="D11417" s="18"/>
    </row>
    <row r="11418" spans="4:4" x14ac:dyDescent="0.2">
      <c r="D11418" s="18"/>
    </row>
    <row r="11419" spans="4:4" x14ac:dyDescent="0.2">
      <c r="D11419" s="18"/>
    </row>
    <row r="11420" spans="4:4" x14ac:dyDescent="0.2">
      <c r="D11420" s="18"/>
    </row>
    <row r="11421" spans="4:4" x14ac:dyDescent="0.2">
      <c r="D11421" s="18"/>
    </row>
    <row r="11422" spans="4:4" x14ac:dyDescent="0.2">
      <c r="D11422" s="18"/>
    </row>
    <row r="11423" spans="4:4" x14ac:dyDescent="0.2">
      <c r="D11423" s="18"/>
    </row>
    <row r="11424" spans="4:4" x14ac:dyDescent="0.2">
      <c r="D11424" s="18"/>
    </row>
    <row r="11425" spans="4:4" x14ac:dyDescent="0.2">
      <c r="D11425" s="18"/>
    </row>
    <row r="11426" spans="4:4" x14ac:dyDescent="0.2">
      <c r="D11426" s="18"/>
    </row>
    <row r="11427" spans="4:4" x14ac:dyDescent="0.2">
      <c r="D11427" s="18"/>
    </row>
    <row r="11428" spans="4:4" x14ac:dyDescent="0.2">
      <c r="D11428" s="18"/>
    </row>
    <row r="11429" spans="4:4" x14ac:dyDescent="0.2">
      <c r="D11429" s="18"/>
    </row>
    <row r="11430" spans="4:4" x14ac:dyDescent="0.2">
      <c r="D11430" s="18"/>
    </row>
    <row r="11431" spans="4:4" x14ac:dyDescent="0.2">
      <c r="D11431" s="18"/>
    </row>
    <row r="11432" spans="4:4" x14ac:dyDescent="0.2">
      <c r="D11432" s="18"/>
    </row>
    <row r="11433" spans="4:4" x14ac:dyDescent="0.2">
      <c r="D11433" s="18"/>
    </row>
    <row r="11434" spans="4:4" x14ac:dyDescent="0.2">
      <c r="D11434" s="18"/>
    </row>
    <row r="11435" spans="4:4" x14ac:dyDescent="0.2">
      <c r="D11435" s="18"/>
    </row>
    <row r="11436" spans="4:4" x14ac:dyDescent="0.2">
      <c r="D11436" s="18"/>
    </row>
    <row r="11437" spans="4:4" x14ac:dyDescent="0.2">
      <c r="D11437" s="18"/>
    </row>
    <row r="11438" spans="4:4" x14ac:dyDescent="0.2">
      <c r="D11438" s="18"/>
    </row>
    <row r="11439" spans="4:4" x14ac:dyDescent="0.2">
      <c r="D11439" s="18"/>
    </row>
    <row r="11440" spans="4:4" x14ac:dyDescent="0.2">
      <c r="D11440" s="18"/>
    </row>
    <row r="11441" spans="4:4" x14ac:dyDescent="0.2">
      <c r="D11441" s="18"/>
    </row>
    <row r="11442" spans="4:4" x14ac:dyDescent="0.2">
      <c r="D11442" s="18"/>
    </row>
    <row r="11443" spans="4:4" x14ac:dyDescent="0.2">
      <c r="D11443" s="18"/>
    </row>
    <row r="11444" spans="4:4" x14ac:dyDescent="0.2">
      <c r="D11444" s="18"/>
    </row>
    <row r="11445" spans="4:4" x14ac:dyDescent="0.2">
      <c r="D11445" s="18"/>
    </row>
    <row r="11446" spans="4:4" x14ac:dyDescent="0.2">
      <c r="D11446" s="18"/>
    </row>
    <row r="11447" spans="4:4" x14ac:dyDescent="0.2">
      <c r="D11447" s="18"/>
    </row>
    <row r="11448" spans="4:4" x14ac:dyDescent="0.2">
      <c r="D11448" s="18"/>
    </row>
    <row r="11449" spans="4:4" x14ac:dyDescent="0.2">
      <c r="D11449" s="18"/>
    </row>
    <row r="11450" spans="4:4" x14ac:dyDescent="0.2">
      <c r="D11450" s="18"/>
    </row>
    <row r="11451" spans="4:4" x14ac:dyDescent="0.2">
      <c r="D11451" s="18"/>
    </row>
    <row r="11452" spans="4:4" x14ac:dyDescent="0.2">
      <c r="D11452" s="18"/>
    </row>
    <row r="11453" spans="4:4" x14ac:dyDescent="0.2">
      <c r="D11453" s="18"/>
    </row>
    <row r="11454" spans="4:4" x14ac:dyDescent="0.2">
      <c r="D11454" s="18"/>
    </row>
    <row r="11455" spans="4:4" x14ac:dyDescent="0.2">
      <c r="D11455" s="18"/>
    </row>
    <row r="11456" spans="4:4" x14ac:dyDescent="0.2">
      <c r="D11456" s="18"/>
    </row>
    <row r="11457" spans="4:4" x14ac:dyDescent="0.2">
      <c r="D11457" s="18"/>
    </row>
    <row r="11458" spans="4:4" x14ac:dyDescent="0.2">
      <c r="D11458" s="18"/>
    </row>
    <row r="11459" spans="4:4" x14ac:dyDescent="0.2">
      <c r="D11459" s="18"/>
    </row>
    <row r="11460" spans="4:4" x14ac:dyDescent="0.2">
      <c r="D11460" s="18"/>
    </row>
    <row r="11461" spans="4:4" x14ac:dyDescent="0.2">
      <c r="D11461" s="18"/>
    </row>
    <row r="11462" spans="4:4" x14ac:dyDescent="0.2">
      <c r="D11462" s="18"/>
    </row>
    <row r="11463" spans="4:4" x14ac:dyDescent="0.2">
      <c r="D11463" s="18"/>
    </row>
    <row r="11464" spans="4:4" x14ac:dyDescent="0.2">
      <c r="D11464" s="18"/>
    </row>
    <row r="11465" spans="4:4" x14ac:dyDescent="0.2">
      <c r="D11465" s="18"/>
    </row>
    <row r="11466" spans="4:4" x14ac:dyDescent="0.2">
      <c r="D11466" s="18"/>
    </row>
    <row r="11467" spans="4:4" x14ac:dyDescent="0.2">
      <c r="D11467" s="18"/>
    </row>
    <row r="11468" spans="4:4" x14ac:dyDescent="0.2">
      <c r="D11468" s="18"/>
    </row>
    <row r="11469" spans="4:4" x14ac:dyDescent="0.2">
      <c r="D11469" s="18"/>
    </row>
    <row r="11470" spans="4:4" x14ac:dyDescent="0.2">
      <c r="D11470" s="18"/>
    </row>
    <row r="11471" spans="4:4" x14ac:dyDescent="0.2">
      <c r="D11471" s="18"/>
    </row>
    <row r="11472" spans="4:4" x14ac:dyDescent="0.2">
      <c r="D11472" s="18"/>
    </row>
    <row r="11473" spans="4:4" x14ac:dyDescent="0.2">
      <c r="D11473" s="18"/>
    </row>
    <row r="11474" spans="4:4" x14ac:dyDescent="0.2">
      <c r="D11474" s="18"/>
    </row>
    <row r="11475" spans="4:4" x14ac:dyDescent="0.2">
      <c r="D11475" s="18"/>
    </row>
    <row r="11476" spans="4:4" x14ac:dyDescent="0.2">
      <c r="D11476" s="18"/>
    </row>
    <row r="11477" spans="4:4" x14ac:dyDescent="0.2">
      <c r="D11477" s="18"/>
    </row>
    <row r="11478" spans="4:4" x14ac:dyDescent="0.2">
      <c r="D11478" s="18"/>
    </row>
    <row r="11479" spans="4:4" x14ac:dyDescent="0.2">
      <c r="D11479" s="18"/>
    </row>
    <row r="11480" spans="4:4" x14ac:dyDescent="0.2">
      <c r="D11480" s="18"/>
    </row>
    <row r="11481" spans="4:4" x14ac:dyDescent="0.2">
      <c r="D11481" s="18"/>
    </row>
    <row r="11482" spans="4:4" x14ac:dyDescent="0.2">
      <c r="D11482" s="18"/>
    </row>
    <row r="11483" spans="4:4" x14ac:dyDescent="0.2">
      <c r="D11483" s="18"/>
    </row>
    <row r="11484" spans="4:4" x14ac:dyDescent="0.2">
      <c r="D11484" s="18"/>
    </row>
    <row r="11485" spans="4:4" x14ac:dyDescent="0.2">
      <c r="D11485" s="18"/>
    </row>
    <row r="11486" spans="4:4" x14ac:dyDescent="0.2">
      <c r="D11486" s="18"/>
    </row>
    <row r="11487" spans="4:4" x14ac:dyDescent="0.2">
      <c r="D11487" s="18"/>
    </row>
    <row r="11488" spans="4:4" x14ac:dyDescent="0.2">
      <c r="D11488" s="18"/>
    </row>
    <row r="11489" spans="4:4" x14ac:dyDescent="0.2">
      <c r="D11489" s="18"/>
    </row>
    <row r="11490" spans="4:4" x14ac:dyDescent="0.2">
      <c r="D11490" s="18"/>
    </row>
    <row r="11491" spans="4:4" x14ac:dyDescent="0.2">
      <c r="D11491" s="18"/>
    </row>
    <row r="11492" spans="4:4" x14ac:dyDescent="0.2">
      <c r="D11492" s="18"/>
    </row>
    <row r="11493" spans="4:4" x14ac:dyDescent="0.2">
      <c r="D11493" s="18"/>
    </row>
    <row r="11494" spans="4:4" x14ac:dyDescent="0.2">
      <c r="D11494" s="18"/>
    </row>
    <row r="11495" spans="4:4" x14ac:dyDescent="0.2">
      <c r="D11495" s="18"/>
    </row>
    <row r="11496" spans="4:4" x14ac:dyDescent="0.2">
      <c r="D11496" s="18"/>
    </row>
    <row r="11497" spans="4:4" x14ac:dyDescent="0.2">
      <c r="D11497" s="18"/>
    </row>
    <row r="11498" spans="4:4" x14ac:dyDescent="0.2">
      <c r="D11498" s="18"/>
    </row>
    <row r="11499" spans="4:4" x14ac:dyDescent="0.2">
      <c r="D11499" s="18"/>
    </row>
    <row r="11500" spans="4:4" x14ac:dyDescent="0.2">
      <c r="D11500" s="18"/>
    </row>
    <row r="11501" spans="4:4" x14ac:dyDescent="0.2">
      <c r="D11501" s="18"/>
    </row>
    <row r="11502" spans="4:4" x14ac:dyDescent="0.2">
      <c r="D11502" s="18"/>
    </row>
    <row r="11503" spans="4:4" x14ac:dyDescent="0.2">
      <c r="D11503" s="18"/>
    </row>
    <row r="11504" spans="4:4" x14ac:dyDescent="0.2">
      <c r="D11504" s="18"/>
    </row>
    <row r="11505" spans="4:4" x14ac:dyDescent="0.2">
      <c r="D11505" s="18"/>
    </row>
    <row r="11506" spans="4:4" x14ac:dyDescent="0.2">
      <c r="D11506" s="18"/>
    </row>
    <row r="11507" spans="4:4" x14ac:dyDescent="0.2">
      <c r="D11507" s="18"/>
    </row>
    <row r="11508" spans="4:4" x14ac:dyDescent="0.2">
      <c r="D11508" s="18"/>
    </row>
    <row r="11509" spans="4:4" x14ac:dyDescent="0.2">
      <c r="D11509" s="18"/>
    </row>
    <row r="11510" spans="4:4" x14ac:dyDescent="0.2">
      <c r="D11510" s="18"/>
    </row>
    <row r="11511" spans="4:4" x14ac:dyDescent="0.2">
      <c r="D11511" s="18"/>
    </row>
    <row r="11512" spans="4:4" x14ac:dyDescent="0.2">
      <c r="D11512" s="18"/>
    </row>
    <row r="11513" spans="4:4" x14ac:dyDescent="0.2">
      <c r="D11513" s="18"/>
    </row>
    <row r="11514" spans="4:4" x14ac:dyDescent="0.2">
      <c r="D11514" s="18"/>
    </row>
    <row r="11515" spans="4:4" x14ac:dyDescent="0.2">
      <c r="D11515" s="18"/>
    </row>
    <row r="11516" spans="4:4" x14ac:dyDescent="0.2">
      <c r="D11516" s="18"/>
    </row>
    <row r="11517" spans="4:4" x14ac:dyDescent="0.2">
      <c r="D11517" s="18"/>
    </row>
    <row r="11518" spans="4:4" x14ac:dyDescent="0.2">
      <c r="D11518" s="18"/>
    </row>
    <row r="11519" spans="4:4" x14ac:dyDescent="0.2">
      <c r="D11519" s="18"/>
    </row>
    <row r="11520" spans="4:4" x14ac:dyDescent="0.2">
      <c r="D11520" s="18"/>
    </row>
    <row r="11521" spans="4:4" x14ac:dyDescent="0.2">
      <c r="D11521" s="18"/>
    </row>
    <row r="11522" spans="4:4" x14ac:dyDescent="0.2">
      <c r="D11522" s="18"/>
    </row>
    <row r="11523" spans="4:4" x14ac:dyDescent="0.2">
      <c r="D11523" s="18"/>
    </row>
    <row r="11524" spans="4:4" x14ac:dyDescent="0.2">
      <c r="D11524" s="18"/>
    </row>
    <row r="11525" spans="4:4" x14ac:dyDescent="0.2">
      <c r="D11525" s="18"/>
    </row>
    <row r="11526" spans="4:4" x14ac:dyDescent="0.2">
      <c r="D11526" s="18"/>
    </row>
    <row r="11527" spans="4:4" x14ac:dyDescent="0.2">
      <c r="D11527" s="18"/>
    </row>
    <row r="11528" spans="4:4" x14ac:dyDescent="0.2">
      <c r="D11528" s="18"/>
    </row>
    <row r="11529" spans="4:4" x14ac:dyDescent="0.2">
      <c r="D11529" s="18"/>
    </row>
    <row r="11530" spans="4:4" x14ac:dyDescent="0.2">
      <c r="D11530" s="18"/>
    </row>
    <row r="11531" spans="4:4" x14ac:dyDescent="0.2">
      <c r="D11531" s="18"/>
    </row>
    <row r="11532" spans="4:4" x14ac:dyDescent="0.2">
      <c r="D11532" s="18"/>
    </row>
    <row r="11533" spans="4:4" x14ac:dyDescent="0.2">
      <c r="D11533" s="18"/>
    </row>
    <row r="11534" spans="4:4" x14ac:dyDescent="0.2">
      <c r="D11534" s="18"/>
    </row>
    <row r="11535" spans="4:4" x14ac:dyDescent="0.2">
      <c r="D11535" s="18"/>
    </row>
    <row r="11536" spans="4:4" x14ac:dyDescent="0.2">
      <c r="D11536" s="18"/>
    </row>
    <row r="11537" spans="4:4" x14ac:dyDescent="0.2">
      <c r="D11537" s="18"/>
    </row>
    <row r="11538" spans="4:4" x14ac:dyDescent="0.2">
      <c r="D11538" s="18"/>
    </row>
    <row r="11539" spans="4:4" x14ac:dyDescent="0.2">
      <c r="D11539" s="18"/>
    </row>
    <row r="11540" spans="4:4" x14ac:dyDescent="0.2">
      <c r="D11540" s="18"/>
    </row>
    <row r="11541" spans="4:4" x14ac:dyDescent="0.2">
      <c r="D11541" s="18"/>
    </row>
    <row r="11542" spans="4:4" x14ac:dyDescent="0.2">
      <c r="D11542" s="18"/>
    </row>
    <row r="11543" spans="4:4" x14ac:dyDescent="0.2">
      <c r="D11543" s="18"/>
    </row>
    <row r="11544" spans="4:4" x14ac:dyDescent="0.2">
      <c r="D11544" s="18"/>
    </row>
    <row r="11545" spans="4:4" x14ac:dyDescent="0.2">
      <c r="D11545" s="18"/>
    </row>
    <row r="11546" spans="4:4" x14ac:dyDescent="0.2">
      <c r="D11546" s="18"/>
    </row>
    <row r="11547" spans="4:4" x14ac:dyDescent="0.2">
      <c r="D11547" s="18"/>
    </row>
    <row r="11548" spans="4:4" x14ac:dyDescent="0.2">
      <c r="D11548" s="18"/>
    </row>
    <row r="11549" spans="4:4" x14ac:dyDescent="0.2">
      <c r="D11549" s="18"/>
    </row>
    <row r="11550" spans="4:4" x14ac:dyDescent="0.2">
      <c r="D11550" s="18"/>
    </row>
    <row r="11551" spans="4:4" x14ac:dyDescent="0.2">
      <c r="D11551" s="18"/>
    </row>
    <row r="11552" spans="4:4" x14ac:dyDescent="0.2">
      <c r="D11552" s="18"/>
    </row>
    <row r="11553" spans="4:4" x14ac:dyDescent="0.2">
      <c r="D11553" s="18"/>
    </row>
    <row r="11554" spans="4:4" x14ac:dyDescent="0.2">
      <c r="D11554" s="18"/>
    </row>
    <row r="11555" spans="4:4" x14ac:dyDescent="0.2">
      <c r="D11555" s="18"/>
    </row>
    <row r="11556" spans="4:4" x14ac:dyDescent="0.2">
      <c r="D11556" s="18"/>
    </row>
    <row r="11557" spans="4:4" x14ac:dyDescent="0.2">
      <c r="D11557" s="18"/>
    </row>
    <row r="11558" spans="4:4" x14ac:dyDescent="0.2">
      <c r="D11558" s="18"/>
    </row>
    <row r="11559" spans="4:4" x14ac:dyDescent="0.2">
      <c r="D11559" s="18"/>
    </row>
    <row r="11560" spans="4:4" x14ac:dyDescent="0.2">
      <c r="D11560" s="18"/>
    </row>
    <row r="11561" spans="4:4" x14ac:dyDescent="0.2">
      <c r="D11561" s="18"/>
    </row>
    <row r="11562" spans="4:4" x14ac:dyDescent="0.2">
      <c r="D11562" s="18"/>
    </row>
    <row r="11563" spans="4:4" x14ac:dyDescent="0.2">
      <c r="D11563" s="18"/>
    </row>
    <row r="11564" spans="4:4" x14ac:dyDescent="0.2">
      <c r="D11564" s="18"/>
    </row>
    <row r="11565" spans="4:4" x14ac:dyDescent="0.2">
      <c r="D11565" s="18"/>
    </row>
    <row r="11566" spans="4:4" x14ac:dyDescent="0.2">
      <c r="D11566" s="18"/>
    </row>
    <row r="11567" spans="4:4" x14ac:dyDescent="0.2">
      <c r="D11567" s="18"/>
    </row>
    <row r="11568" spans="4:4" x14ac:dyDescent="0.2">
      <c r="D11568" s="18"/>
    </row>
    <row r="11569" spans="4:4" x14ac:dyDescent="0.2">
      <c r="D11569" s="18"/>
    </row>
    <row r="11570" spans="4:4" x14ac:dyDescent="0.2">
      <c r="D11570" s="18"/>
    </row>
    <row r="11571" spans="4:4" x14ac:dyDescent="0.2">
      <c r="D11571" s="18"/>
    </row>
    <row r="11572" spans="4:4" x14ac:dyDescent="0.2">
      <c r="D11572" s="18"/>
    </row>
    <row r="11573" spans="4:4" x14ac:dyDescent="0.2">
      <c r="D11573" s="18"/>
    </row>
    <row r="11574" spans="4:4" x14ac:dyDescent="0.2">
      <c r="D11574" s="18"/>
    </row>
    <row r="11575" spans="4:4" x14ac:dyDescent="0.2">
      <c r="D11575" s="18"/>
    </row>
    <row r="11576" spans="4:4" x14ac:dyDescent="0.2">
      <c r="D11576" s="18"/>
    </row>
    <row r="11577" spans="4:4" x14ac:dyDescent="0.2">
      <c r="D11577" s="18"/>
    </row>
    <row r="11578" spans="4:4" x14ac:dyDescent="0.2">
      <c r="D11578" s="18"/>
    </row>
    <row r="11579" spans="4:4" x14ac:dyDescent="0.2">
      <c r="D11579" s="18"/>
    </row>
    <row r="11580" spans="4:4" x14ac:dyDescent="0.2">
      <c r="D11580" s="18"/>
    </row>
    <row r="11581" spans="4:4" x14ac:dyDescent="0.2">
      <c r="D11581" s="18"/>
    </row>
    <row r="11582" spans="4:4" x14ac:dyDescent="0.2">
      <c r="D11582" s="18"/>
    </row>
    <row r="11583" spans="4:4" x14ac:dyDescent="0.2">
      <c r="D11583" s="18"/>
    </row>
    <row r="11584" spans="4:4" x14ac:dyDescent="0.2">
      <c r="D11584" s="18"/>
    </row>
    <row r="11585" spans="4:4" x14ac:dyDescent="0.2">
      <c r="D11585" s="18"/>
    </row>
    <row r="11586" spans="4:4" x14ac:dyDescent="0.2">
      <c r="D11586" s="18"/>
    </row>
    <row r="11587" spans="4:4" x14ac:dyDescent="0.2">
      <c r="D11587" s="18"/>
    </row>
    <row r="11588" spans="4:4" x14ac:dyDescent="0.2">
      <c r="D11588" s="18"/>
    </row>
    <row r="11589" spans="4:4" x14ac:dyDescent="0.2">
      <c r="D11589" s="18"/>
    </row>
    <row r="11590" spans="4:4" x14ac:dyDescent="0.2">
      <c r="D11590" s="18"/>
    </row>
    <row r="11591" spans="4:4" x14ac:dyDescent="0.2">
      <c r="D11591" s="18"/>
    </row>
    <row r="11592" spans="4:4" x14ac:dyDescent="0.2">
      <c r="D11592" s="18"/>
    </row>
    <row r="11593" spans="4:4" x14ac:dyDescent="0.2">
      <c r="D11593" s="18"/>
    </row>
    <row r="11594" spans="4:4" x14ac:dyDescent="0.2">
      <c r="D11594" s="18"/>
    </row>
    <row r="11595" spans="4:4" x14ac:dyDescent="0.2">
      <c r="D11595" s="18"/>
    </row>
    <row r="11596" spans="4:4" x14ac:dyDescent="0.2">
      <c r="D11596" s="18"/>
    </row>
    <row r="11597" spans="4:4" x14ac:dyDescent="0.2">
      <c r="D11597" s="18"/>
    </row>
    <row r="11598" spans="4:4" x14ac:dyDescent="0.2">
      <c r="D11598" s="18"/>
    </row>
    <row r="11599" spans="4:4" x14ac:dyDescent="0.2">
      <c r="D11599" s="18"/>
    </row>
    <row r="11600" spans="4:4" x14ac:dyDescent="0.2">
      <c r="D11600" s="18"/>
    </row>
    <row r="11601" spans="4:4" x14ac:dyDescent="0.2">
      <c r="D11601" s="18"/>
    </row>
    <row r="11602" spans="4:4" x14ac:dyDescent="0.2">
      <c r="D11602" s="18"/>
    </row>
    <row r="11603" spans="4:4" x14ac:dyDescent="0.2">
      <c r="D11603" s="18"/>
    </row>
    <row r="11604" spans="4:4" x14ac:dyDescent="0.2">
      <c r="D11604" s="18"/>
    </row>
    <row r="11605" spans="4:4" x14ac:dyDescent="0.2">
      <c r="D11605" s="18"/>
    </row>
    <row r="11606" spans="4:4" x14ac:dyDescent="0.2">
      <c r="D11606" s="18"/>
    </row>
    <row r="11607" spans="4:4" x14ac:dyDescent="0.2">
      <c r="D11607" s="18"/>
    </row>
    <row r="11608" spans="4:4" x14ac:dyDescent="0.2">
      <c r="D11608" s="18"/>
    </row>
    <row r="11609" spans="4:4" x14ac:dyDescent="0.2">
      <c r="D11609" s="18"/>
    </row>
    <row r="11610" spans="4:4" x14ac:dyDescent="0.2">
      <c r="D11610" s="18"/>
    </row>
    <row r="11611" spans="4:4" x14ac:dyDescent="0.2">
      <c r="D11611" s="18"/>
    </row>
    <row r="11612" spans="4:4" x14ac:dyDescent="0.2">
      <c r="D11612" s="18"/>
    </row>
    <row r="11613" spans="4:4" x14ac:dyDescent="0.2">
      <c r="D11613" s="18"/>
    </row>
    <row r="11614" spans="4:4" x14ac:dyDescent="0.2">
      <c r="D11614" s="18"/>
    </row>
    <row r="11615" spans="4:4" x14ac:dyDescent="0.2">
      <c r="D11615" s="18"/>
    </row>
    <row r="11616" spans="4:4" x14ac:dyDescent="0.2">
      <c r="D11616" s="18"/>
    </row>
    <row r="11617" spans="4:4" x14ac:dyDescent="0.2">
      <c r="D11617" s="18"/>
    </row>
    <row r="11618" spans="4:4" x14ac:dyDescent="0.2">
      <c r="D11618" s="18"/>
    </row>
    <row r="11619" spans="4:4" x14ac:dyDescent="0.2">
      <c r="D11619" s="18"/>
    </row>
    <row r="11620" spans="4:4" x14ac:dyDescent="0.2">
      <c r="D11620" s="18"/>
    </row>
    <row r="11621" spans="4:4" x14ac:dyDescent="0.2">
      <c r="D11621" s="18"/>
    </row>
    <row r="11622" spans="4:4" x14ac:dyDescent="0.2">
      <c r="D11622" s="18"/>
    </row>
    <row r="11623" spans="4:4" x14ac:dyDescent="0.2">
      <c r="D11623" s="18"/>
    </row>
    <row r="11624" spans="4:4" x14ac:dyDescent="0.2">
      <c r="D11624" s="18"/>
    </row>
    <row r="11625" spans="4:4" x14ac:dyDescent="0.2">
      <c r="D11625" s="18"/>
    </row>
    <row r="11626" spans="4:4" x14ac:dyDescent="0.2">
      <c r="D11626" s="18"/>
    </row>
    <row r="11627" spans="4:4" x14ac:dyDescent="0.2">
      <c r="D11627" s="18"/>
    </row>
    <row r="11628" spans="4:4" x14ac:dyDescent="0.2">
      <c r="D11628" s="18"/>
    </row>
    <row r="11629" spans="4:4" x14ac:dyDescent="0.2">
      <c r="D11629" s="18"/>
    </row>
    <row r="11630" spans="4:4" x14ac:dyDescent="0.2">
      <c r="D11630" s="18"/>
    </row>
    <row r="11631" spans="4:4" x14ac:dyDescent="0.2">
      <c r="D11631" s="18"/>
    </row>
    <row r="11632" spans="4:4" x14ac:dyDescent="0.2">
      <c r="D11632" s="18"/>
    </row>
    <row r="11633" spans="4:4" x14ac:dyDescent="0.2">
      <c r="D11633" s="18"/>
    </row>
    <row r="11634" spans="4:4" x14ac:dyDescent="0.2">
      <c r="D11634" s="18"/>
    </row>
    <row r="11635" spans="4:4" x14ac:dyDescent="0.2">
      <c r="D11635" s="18"/>
    </row>
    <row r="11636" spans="4:4" x14ac:dyDescent="0.2">
      <c r="D11636" s="18"/>
    </row>
    <row r="11637" spans="4:4" x14ac:dyDescent="0.2">
      <c r="D11637" s="18"/>
    </row>
    <row r="11638" spans="4:4" x14ac:dyDescent="0.2">
      <c r="D11638" s="18"/>
    </row>
    <row r="11639" spans="4:4" x14ac:dyDescent="0.2">
      <c r="D11639" s="18"/>
    </row>
    <row r="11640" spans="4:4" x14ac:dyDescent="0.2">
      <c r="D11640" s="18"/>
    </row>
    <row r="11641" spans="4:4" x14ac:dyDescent="0.2">
      <c r="D11641" s="18"/>
    </row>
    <row r="11642" spans="4:4" x14ac:dyDescent="0.2">
      <c r="D11642" s="18"/>
    </row>
    <row r="11643" spans="4:4" x14ac:dyDescent="0.2">
      <c r="D11643" s="18"/>
    </row>
    <row r="11644" spans="4:4" x14ac:dyDescent="0.2">
      <c r="D11644" s="18"/>
    </row>
    <row r="11645" spans="4:4" x14ac:dyDescent="0.2">
      <c r="D11645" s="18"/>
    </row>
    <row r="11646" spans="4:4" x14ac:dyDescent="0.2">
      <c r="D11646" s="18"/>
    </row>
    <row r="11647" spans="4:4" x14ac:dyDescent="0.2">
      <c r="D11647" s="18"/>
    </row>
    <row r="11648" spans="4:4" x14ac:dyDescent="0.2">
      <c r="D11648" s="18"/>
    </row>
    <row r="11649" spans="4:4" x14ac:dyDescent="0.2">
      <c r="D11649" s="18"/>
    </row>
    <row r="11650" spans="4:4" x14ac:dyDescent="0.2">
      <c r="D11650" s="18"/>
    </row>
    <row r="11651" spans="4:4" x14ac:dyDescent="0.2">
      <c r="D11651" s="18"/>
    </row>
    <row r="11652" spans="4:4" x14ac:dyDescent="0.2">
      <c r="D11652" s="18"/>
    </row>
    <row r="11653" spans="4:4" x14ac:dyDescent="0.2">
      <c r="D11653" s="18"/>
    </row>
    <row r="11654" spans="4:4" x14ac:dyDescent="0.2">
      <c r="D11654" s="18"/>
    </row>
    <row r="11655" spans="4:4" x14ac:dyDescent="0.2">
      <c r="D11655" s="18"/>
    </row>
    <row r="11656" spans="4:4" x14ac:dyDescent="0.2">
      <c r="D11656" s="18"/>
    </row>
    <row r="11657" spans="4:4" x14ac:dyDescent="0.2">
      <c r="D11657" s="18"/>
    </row>
    <row r="11658" spans="4:4" x14ac:dyDescent="0.2">
      <c r="D11658" s="18"/>
    </row>
    <row r="11659" spans="4:4" x14ac:dyDescent="0.2">
      <c r="D11659" s="18"/>
    </row>
    <row r="11660" spans="4:4" x14ac:dyDescent="0.2">
      <c r="D11660" s="18"/>
    </row>
    <row r="11661" spans="4:4" x14ac:dyDescent="0.2">
      <c r="D11661" s="18"/>
    </row>
    <row r="11662" spans="4:4" x14ac:dyDescent="0.2">
      <c r="D11662" s="18"/>
    </row>
    <row r="11663" spans="4:4" x14ac:dyDescent="0.2">
      <c r="D11663" s="18"/>
    </row>
    <row r="11664" spans="4:4" x14ac:dyDescent="0.2">
      <c r="D11664" s="18"/>
    </row>
    <row r="11665" spans="4:4" x14ac:dyDescent="0.2">
      <c r="D11665" s="18"/>
    </row>
    <row r="11666" spans="4:4" x14ac:dyDescent="0.2">
      <c r="D11666" s="18"/>
    </row>
    <row r="11667" spans="4:4" x14ac:dyDescent="0.2">
      <c r="D11667" s="18"/>
    </row>
    <row r="11668" spans="4:4" x14ac:dyDescent="0.2">
      <c r="D11668" s="18"/>
    </row>
    <row r="11669" spans="4:4" x14ac:dyDescent="0.2">
      <c r="D11669" s="18"/>
    </row>
    <row r="11670" spans="4:4" x14ac:dyDescent="0.2">
      <c r="D11670" s="18"/>
    </row>
    <row r="11671" spans="4:4" x14ac:dyDescent="0.2">
      <c r="D11671" s="18"/>
    </row>
    <row r="11672" spans="4:4" x14ac:dyDescent="0.2">
      <c r="D11672" s="18"/>
    </row>
    <row r="11673" spans="4:4" x14ac:dyDescent="0.2">
      <c r="D11673" s="18"/>
    </row>
    <row r="11674" spans="4:4" x14ac:dyDescent="0.2">
      <c r="D11674" s="18"/>
    </row>
    <row r="11675" spans="4:4" x14ac:dyDescent="0.2">
      <c r="D11675" s="18"/>
    </row>
    <row r="11676" spans="4:4" x14ac:dyDescent="0.2">
      <c r="D11676" s="18"/>
    </row>
    <row r="11677" spans="4:4" x14ac:dyDescent="0.2">
      <c r="D11677" s="18"/>
    </row>
    <row r="11678" spans="4:4" x14ac:dyDescent="0.2">
      <c r="D11678" s="18"/>
    </row>
    <row r="11679" spans="4:4" x14ac:dyDescent="0.2">
      <c r="D11679" s="18"/>
    </row>
    <row r="11680" spans="4:4" x14ac:dyDescent="0.2">
      <c r="D11680" s="18"/>
    </row>
    <row r="11681" spans="4:4" x14ac:dyDescent="0.2">
      <c r="D11681" s="18"/>
    </row>
    <row r="11682" spans="4:4" x14ac:dyDescent="0.2">
      <c r="D11682" s="18"/>
    </row>
    <row r="11683" spans="4:4" x14ac:dyDescent="0.2">
      <c r="D11683" s="18"/>
    </row>
    <row r="11684" spans="4:4" x14ac:dyDescent="0.2">
      <c r="D11684" s="18"/>
    </row>
    <row r="11685" spans="4:4" x14ac:dyDescent="0.2">
      <c r="D11685" s="18"/>
    </row>
    <row r="11686" spans="4:4" x14ac:dyDescent="0.2">
      <c r="D11686" s="18"/>
    </row>
    <row r="11687" spans="4:4" x14ac:dyDescent="0.2">
      <c r="D11687" s="18"/>
    </row>
    <row r="11688" spans="4:4" x14ac:dyDescent="0.2">
      <c r="D11688" s="18"/>
    </row>
    <row r="11689" spans="4:4" x14ac:dyDescent="0.2">
      <c r="D11689" s="18"/>
    </row>
    <row r="11690" spans="4:4" x14ac:dyDescent="0.2">
      <c r="D11690" s="18"/>
    </row>
    <row r="11691" spans="4:4" x14ac:dyDescent="0.2">
      <c r="D11691" s="18"/>
    </row>
    <row r="11692" spans="4:4" x14ac:dyDescent="0.2">
      <c r="D11692" s="18"/>
    </row>
    <row r="11693" spans="4:4" x14ac:dyDescent="0.2">
      <c r="D11693" s="18"/>
    </row>
    <row r="11694" spans="4:4" x14ac:dyDescent="0.2">
      <c r="D11694" s="18"/>
    </row>
    <row r="11695" spans="4:4" x14ac:dyDescent="0.2">
      <c r="D11695" s="18"/>
    </row>
    <row r="11696" spans="4:4" x14ac:dyDescent="0.2">
      <c r="D11696" s="18"/>
    </row>
    <row r="11697" spans="4:4" x14ac:dyDescent="0.2">
      <c r="D11697" s="18"/>
    </row>
    <row r="11698" spans="4:4" x14ac:dyDescent="0.2">
      <c r="D11698" s="18"/>
    </row>
    <row r="11699" spans="4:4" x14ac:dyDescent="0.2">
      <c r="D11699" s="18"/>
    </row>
    <row r="11700" spans="4:4" x14ac:dyDescent="0.2">
      <c r="D11700" s="18"/>
    </row>
    <row r="11701" spans="4:4" x14ac:dyDescent="0.2">
      <c r="D11701" s="18"/>
    </row>
    <row r="11702" spans="4:4" x14ac:dyDescent="0.2">
      <c r="D11702" s="18"/>
    </row>
    <row r="11703" spans="4:4" x14ac:dyDescent="0.2">
      <c r="D11703" s="18"/>
    </row>
    <row r="11704" spans="4:4" x14ac:dyDescent="0.2">
      <c r="D11704" s="18"/>
    </row>
    <row r="11705" spans="4:4" x14ac:dyDescent="0.2">
      <c r="D11705" s="18"/>
    </row>
    <row r="11706" spans="4:4" x14ac:dyDescent="0.2">
      <c r="D11706" s="18"/>
    </row>
    <row r="11707" spans="4:4" x14ac:dyDescent="0.2">
      <c r="D11707" s="18"/>
    </row>
    <row r="11708" spans="4:4" x14ac:dyDescent="0.2">
      <c r="D11708" s="18"/>
    </row>
    <row r="11709" spans="4:4" x14ac:dyDescent="0.2">
      <c r="D11709" s="18"/>
    </row>
    <row r="11710" spans="4:4" x14ac:dyDescent="0.2">
      <c r="D11710" s="18"/>
    </row>
    <row r="11711" spans="4:4" x14ac:dyDescent="0.2">
      <c r="D11711" s="18"/>
    </row>
    <row r="11712" spans="4:4" x14ac:dyDescent="0.2">
      <c r="D11712" s="18"/>
    </row>
    <row r="11713" spans="4:4" x14ac:dyDescent="0.2">
      <c r="D11713" s="18"/>
    </row>
    <row r="11714" spans="4:4" x14ac:dyDescent="0.2">
      <c r="D11714" s="18"/>
    </row>
    <row r="11715" spans="4:4" x14ac:dyDescent="0.2">
      <c r="D11715" s="18"/>
    </row>
    <row r="11716" spans="4:4" x14ac:dyDescent="0.2">
      <c r="D11716" s="18"/>
    </row>
    <row r="11717" spans="4:4" x14ac:dyDescent="0.2">
      <c r="D11717" s="18"/>
    </row>
    <row r="11718" spans="4:4" x14ac:dyDescent="0.2">
      <c r="D11718" s="18"/>
    </row>
    <row r="11719" spans="4:4" x14ac:dyDescent="0.2">
      <c r="D11719" s="18"/>
    </row>
    <row r="11720" spans="4:4" x14ac:dyDescent="0.2">
      <c r="D11720" s="18"/>
    </row>
    <row r="11721" spans="4:4" x14ac:dyDescent="0.2">
      <c r="D11721" s="18"/>
    </row>
    <row r="11722" spans="4:4" x14ac:dyDescent="0.2">
      <c r="D11722" s="18"/>
    </row>
    <row r="11723" spans="4:4" x14ac:dyDescent="0.2">
      <c r="D11723" s="18"/>
    </row>
    <row r="11724" spans="4:4" x14ac:dyDescent="0.2">
      <c r="D11724" s="18"/>
    </row>
    <row r="11725" spans="4:4" x14ac:dyDescent="0.2">
      <c r="D11725" s="18"/>
    </row>
    <row r="11726" spans="4:4" x14ac:dyDescent="0.2">
      <c r="D11726" s="18"/>
    </row>
    <row r="11727" spans="4:4" x14ac:dyDescent="0.2">
      <c r="D11727" s="18"/>
    </row>
    <row r="11728" spans="4:4" x14ac:dyDescent="0.2">
      <c r="D11728" s="18"/>
    </row>
    <row r="11729" spans="4:4" x14ac:dyDescent="0.2">
      <c r="D11729" s="18"/>
    </row>
    <row r="11730" spans="4:4" x14ac:dyDescent="0.2">
      <c r="D11730" s="18"/>
    </row>
    <row r="11731" spans="4:4" x14ac:dyDescent="0.2">
      <c r="D11731" s="18"/>
    </row>
    <row r="11732" spans="4:4" x14ac:dyDescent="0.2">
      <c r="D11732" s="18"/>
    </row>
    <row r="11733" spans="4:4" x14ac:dyDescent="0.2">
      <c r="D11733" s="18"/>
    </row>
    <row r="11734" spans="4:4" x14ac:dyDescent="0.2">
      <c r="D11734" s="18"/>
    </row>
    <row r="11735" spans="4:4" x14ac:dyDescent="0.2">
      <c r="D11735" s="18"/>
    </row>
    <row r="11736" spans="4:4" x14ac:dyDescent="0.2">
      <c r="D11736" s="18"/>
    </row>
    <row r="11737" spans="4:4" x14ac:dyDescent="0.2">
      <c r="D11737" s="18"/>
    </row>
    <row r="11738" spans="4:4" x14ac:dyDescent="0.2">
      <c r="D11738" s="18"/>
    </row>
    <row r="11739" spans="4:4" x14ac:dyDescent="0.2">
      <c r="D11739" s="18"/>
    </row>
    <row r="11740" spans="4:4" x14ac:dyDescent="0.2">
      <c r="D11740" s="18"/>
    </row>
    <row r="11741" spans="4:4" x14ac:dyDescent="0.2">
      <c r="D11741" s="18"/>
    </row>
    <row r="11742" spans="4:4" x14ac:dyDescent="0.2">
      <c r="D11742" s="18"/>
    </row>
    <row r="11743" spans="4:4" x14ac:dyDescent="0.2">
      <c r="D11743" s="18"/>
    </row>
    <row r="11744" spans="4:4" x14ac:dyDescent="0.2">
      <c r="D11744" s="18"/>
    </row>
    <row r="11745" spans="4:4" x14ac:dyDescent="0.2">
      <c r="D11745" s="18"/>
    </row>
    <row r="11746" spans="4:4" x14ac:dyDescent="0.2">
      <c r="D11746" s="18"/>
    </row>
    <row r="11747" spans="4:4" x14ac:dyDescent="0.2">
      <c r="D11747" s="18"/>
    </row>
    <row r="11748" spans="4:4" x14ac:dyDescent="0.2">
      <c r="D11748" s="18"/>
    </row>
    <row r="11749" spans="4:4" x14ac:dyDescent="0.2">
      <c r="D11749" s="18"/>
    </row>
    <row r="11750" spans="4:4" x14ac:dyDescent="0.2">
      <c r="D11750" s="18"/>
    </row>
    <row r="11751" spans="4:4" x14ac:dyDescent="0.2">
      <c r="D11751" s="18"/>
    </row>
    <row r="11752" spans="4:4" x14ac:dyDescent="0.2">
      <c r="D11752" s="18"/>
    </row>
    <row r="11753" spans="4:4" x14ac:dyDescent="0.2">
      <c r="D11753" s="18"/>
    </row>
    <row r="11754" spans="4:4" x14ac:dyDescent="0.2">
      <c r="D11754" s="18"/>
    </row>
    <row r="11755" spans="4:4" x14ac:dyDescent="0.2">
      <c r="D11755" s="18"/>
    </row>
    <row r="11756" spans="4:4" x14ac:dyDescent="0.2">
      <c r="D11756" s="18"/>
    </row>
    <row r="11757" spans="4:4" x14ac:dyDescent="0.2">
      <c r="D11757" s="18"/>
    </row>
    <row r="11758" spans="4:4" x14ac:dyDescent="0.2">
      <c r="D11758" s="18"/>
    </row>
    <row r="11759" spans="4:4" x14ac:dyDescent="0.2">
      <c r="D11759" s="18"/>
    </row>
    <row r="11760" spans="4:4" x14ac:dyDescent="0.2">
      <c r="D11760" s="18"/>
    </row>
    <row r="11761" spans="4:4" x14ac:dyDescent="0.2">
      <c r="D11761" s="18"/>
    </row>
    <row r="11762" spans="4:4" x14ac:dyDescent="0.2">
      <c r="D11762" s="18"/>
    </row>
    <row r="11763" spans="4:4" x14ac:dyDescent="0.2">
      <c r="D11763" s="18"/>
    </row>
    <row r="11764" spans="4:4" x14ac:dyDescent="0.2">
      <c r="D11764" s="18"/>
    </row>
    <row r="11765" spans="4:4" x14ac:dyDescent="0.2">
      <c r="D11765" s="18"/>
    </row>
    <row r="11766" spans="4:4" x14ac:dyDescent="0.2">
      <c r="D11766" s="18"/>
    </row>
    <row r="11767" spans="4:4" x14ac:dyDescent="0.2">
      <c r="D11767" s="18"/>
    </row>
    <row r="11768" spans="4:4" x14ac:dyDescent="0.2">
      <c r="D11768" s="18"/>
    </row>
    <row r="11769" spans="4:4" x14ac:dyDescent="0.2">
      <c r="D11769" s="18"/>
    </row>
    <row r="11770" spans="4:4" x14ac:dyDescent="0.2">
      <c r="D11770" s="18"/>
    </row>
    <row r="11771" spans="4:4" x14ac:dyDescent="0.2">
      <c r="D11771" s="18"/>
    </row>
    <row r="11772" spans="4:4" x14ac:dyDescent="0.2">
      <c r="D11772" s="18"/>
    </row>
    <row r="11773" spans="4:4" x14ac:dyDescent="0.2">
      <c r="D11773" s="18"/>
    </row>
    <row r="11774" spans="4:4" x14ac:dyDescent="0.2">
      <c r="D11774" s="18"/>
    </row>
    <row r="11775" spans="4:4" x14ac:dyDescent="0.2">
      <c r="D11775" s="18"/>
    </row>
    <row r="11776" spans="4:4" x14ac:dyDescent="0.2">
      <c r="D11776" s="18"/>
    </row>
    <row r="11777" spans="4:4" x14ac:dyDescent="0.2">
      <c r="D11777" s="18"/>
    </row>
    <row r="11778" spans="4:4" x14ac:dyDescent="0.2">
      <c r="D11778" s="18"/>
    </row>
    <row r="11779" spans="4:4" x14ac:dyDescent="0.2">
      <c r="D11779" s="18"/>
    </row>
    <row r="11780" spans="4:4" x14ac:dyDescent="0.2">
      <c r="D11780" s="18"/>
    </row>
    <row r="11781" spans="4:4" x14ac:dyDescent="0.2">
      <c r="D11781" s="18"/>
    </row>
    <row r="11782" spans="4:4" x14ac:dyDescent="0.2">
      <c r="D11782" s="18"/>
    </row>
    <row r="11783" spans="4:4" x14ac:dyDescent="0.2">
      <c r="D11783" s="18"/>
    </row>
    <row r="11784" spans="4:4" x14ac:dyDescent="0.2">
      <c r="D11784" s="18"/>
    </row>
    <row r="11785" spans="4:4" x14ac:dyDescent="0.2">
      <c r="D11785" s="18"/>
    </row>
    <row r="11786" spans="4:4" x14ac:dyDescent="0.2">
      <c r="D11786" s="18"/>
    </row>
    <row r="11787" spans="4:4" x14ac:dyDescent="0.2">
      <c r="D11787" s="18"/>
    </row>
    <row r="11788" spans="4:4" x14ac:dyDescent="0.2">
      <c r="D11788" s="18"/>
    </row>
    <row r="11789" spans="4:4" x14ac:dyDescent="0.2">
      <c r="D11789" s="18"/>
    </row>
    <row r="11790" spans="4:4" x14ac:dyDescent="0.2">
      <c r="D11790" s="18"/>
    </row>
    <row r="11791" spans="4:4" x14ac:dyDescent="0.2">
      <c r="D11791" s="18"/>
    </row>
    <row r="11792" spans="4:4" x14ac:dyDescent="0.2">
      <c r="D11792" s="18"/>
    </row>
    <row r="11793" spans="4:4" x14ac:dyDescent="0.2">
      <c r="D11793" s="18"/>
    </row>
    <row r="11794" spans="4:4" x14ac:dyDescent="0.2">
      <c r="D11794" s="18"/>
    </row>
    <row r="11795" spans="4:4" x14ac:dyDescent="0.2">
      <c r="D11795" s="18"/>
    </row>
    <row r="11796" spans="4:4" x14ac:dyDescent="0.2">
      <c r="D11796" s="18"/>
    </row>
    <row r="11797" spans="4:4" x14ac:dyDescent="0.2">
      <c r="D11797" s="18"/>
    </row>
    <row r="11798" spans="4:4" x14ac:dyDescent="0.2">
      <c r="D11798" s="18"/>
    </row>
    <row r="11799" spans="4:4" x14ac:dyDescent="0.2">
      <c r="D11799" s="18"/>
    </row>
    <row r="11800" spans="4:4" x14ac:dyDescent="0.2">
      <c r="D11800" s="18"/>
    </row>
    <row r="11801" spans="4:4" x14ac:dyDescent="0.2">
      <c r="D11801" s="18"/>
    </row>
    <row r="11802" spans="4:4" x14ac:dyDescent="0.2">
      <c r="D11802" s="18"/>
    </row>
    <row r="11803" spans="4:4" x14ac:dyDescent="0.2">
      <c r="D11803" s="18"/>
    </row>
    <row r="11804" spans="4:4" x14ac:dyDescent="0.2">
      <c r="D11804" s="18"/>
    </row>
    <row r="11805" spans="4:4" x14ac:dyDescent="0.2">
      <c r="D11805" s="18"/>
    </row>
    <row r="11806" spans="4:4" x14ac:dyDescent="0.2">
      <c r="D11806" s="18"/>
    </row>
    <row r="11807" spans="4:4" x14ac:dyDescent="0.2">
      <c r="D11807" s="18"/>
    </row>
    <row r="11808" spans="4:4" x14ac:dyDescent="0.2">
      <c r="D11808" s="18"/>
    </row>
    <row r="11809" spans="4:4" x14ac:dyDescent="0.2">
      <c r="D11809" s="18"/>
    </row>
    <row r="11810" spans="4:4" x14ac:dyDescent="0.2">
      <c r="D11810" s="18"/>
    </row>
    <row r="11811" spans="4:4" x14ac:dyDescent="0.2">
      <c r="D11811" s="18"/>
    </row>
    <row r="11812" spans="4:4" x14ac:dyDescent="0.2">
      <c r="D11812" s="18"/>
    </row>
    <row r="11813" spans="4:4" x14ac:dyDescent="0.2">
      <c r="D11813" s="18"/>
    </row>
    <row r="11814" spans="4:4" x14ac:dyDescent="0.2">
      <c r="D11814" s="18"/>
    </row>
    <row r="11815" spans="4:4" x14ac:dyDescent="0.2">
      <c r="D11815" s="18"/>
    </row>
    <row r="11816" spans="4:4" x14ac:dyDescent="0.2">
      <c r="D11816" s="18"/>
    </row>
    <row r="11817" spans="4:4" x14ac:dyDescent="0.2">
      <c r="D11817" s="18"/>
    </row>
    <row r="11818" spans="4:4" x14ac:dyDescent="0.2">
      <c r="D11818" s="18"/>
    </row>
    <row r="11819" spans="4:4" x14ac:dyDescent="0.2">
      <c r="D11819" s="18"/>
    </row>
    <row r="11820" spans="4:4" x14ac:dyDescent="0.2">
      <c r="D11820" s="18"/>
    </row>
    <row r="11821" spans="4:4" x14ac:dyDescent="0.2">
      <c r="D11821" s="18"/>
    </row>
    <row r="11822" spans="4:4" x14ac:dyDescent="0.2">
      <c r="D11822" s="18"/>
    </row>
    <row r="11823" spans="4:4" x14ac:dyDescent="0.2">
      <c r="D11823" s="18"/>
    </row>
    <row r="11824" spans="4:4" x14ac:dyDescent="0.2">
      <c r="D11824" s="18"/>
    </row>
    <row r="11825" spans="4:4" x14ac:dyDescent="0.2">
      <c r="D11825" s="18"/>
    </row>
    <row r="11826" spans="4:4" x14ac:dyDescent="0.2">
      <c r="D11826" s="18"/>
    </row>
    <row r="11827" spans="4:4" x14ac:dyDescent="0.2">
      <c r="D11827" s="18"/>
    </row>
    <row r="11828" spans="4:4" x14ac:dyDescent="0.2">
      <c r="D11828" s="18"/>
    </row>
    <row r="11829" spans="4:4" x14ac:dyDescent="0.2">
      <c r="D11829" s="18"/>
    </row>
    <row r="11830" spans="4:4" x14ac:dyDescent="0.2">
      <c r="D11830" s="18"/>
    </row>
    <row r="11831" spans="4:4" x14ac:dyDescent="0.2">
      <c r="D11831" s="18"/>
    </row>
    <row r="11832" spans="4:4" x14ac:dyDescent="0.2">
      <c r="D11832" s="18"/>
    </row>
    <row r="11833" spans="4:4" x14ac:dyDescent="0.2">
      <c r="D11833" s="18"/>
    </row>
    <row r="11834" spans="4:4" x14ac:dyDescent="0.2">
      <c r="D11834" s="18"/>
    </row>
    <row r="11835" spans="4:4" x14ac:dyDescent="0.2">
      <c r="D11835" s="18"/>
    </row>
    <row r="11836" spans="4:4" x14ac:dyDescent="0.2">
      <c r="D11836" s="18"/>
    </row>
    <row r="11837" spans="4:4" x14ac:dyDescent="0.2">
      <c r="D11837" s="18"/>
    </row>
    <row r="11838" spans="4:4" x14ac:dyDescent="0.2">
      <c r="D11838" s="18"/>
    </row>
    <row r="11839" spans="4:4" x14ac:dyDescent="0.2">
      <c r="D11839" s="18"/>
    </row>
    <row r="11840" spans="4:4" x14ac:dyDescent="0.2">
      <c r="D11840" s="18"/>
    </row>
    <row r="11841" spans="4:4" x14ac:dyDescent="0.2">
      <c r="D11841" s="18"/>
    </row>
    <row r="11842" spans="4:4" x14ac:dyDescent="0.2">
      <c r="D11842" s="18"/>
    </row>
    <row r="11843" spans="4:4" x14ac:dyDescent="0.2">
      <c r="D11843" s="18"/>
    </row>
    <row r="11844" spans="4:4" x14ac:dyDescent="0.2">
      <c r="D11844" s="18"/>
    </row>
    <row r="11845" spans="4:4" x14ac:dyDescent="0.2">
      <c r="D11845" s="18"/>
    </row>
    <row r="11846" spans="4:4" x14ac:dyDescent="0.2">
      <c r="D11846" s="18"/>
    </row>
    <row r="11847" spans="4:4" x14ac:dyDescent="0.2">
      <c r="D11847" s="18"/>
    </row>
    <row r="11848" spans="4:4" x14ac:dyDescent="0.2">
      <c r="D11848" s="18"/>
    </row>
    <row r="11849" spans="4:4" x14ac:dyDescent="0.2">
      <c r="D11849" s="18"/>
    </row>
    <row r="11850" spans="4:4" x14ac:dyDescent="0.2">
      <c r="D11850" s="18"/>
    </row>
    <row r="11851" spans="4:4" x14ac:dyDescent="0.2">
      <c r="D11851" s="18"/>
    </row>
    <row r="11852" spans="4:4" x14ac:dyDescent="0.2">
      <c r="D11852" s="18"/>
    </row>
    <row r="11853" spans="4:4" x14ac:dyDescent="0.2">
      <c r="D11853" s="18"/>
    </row>
    <row r="11854" spans="4:4" x14ac:dyDescent="0.2">
      <c r="D11854" s="18"/>
    </row>
    <row r="11855" spans="4:4" x14ac:dyDescent="0.2">
      <c r="D11855" s="18"/>
    </row>
    <row r="11856" spans="4:4" x14ac:dyDescent="0.2">
      <c r="D11856" s="18"/>
    </row>
    <row r="11857" spans="4:4" x14ac:dyDescent="0.2">
      <c r="D11857" s="18"/>
    </row>
    <row r="11858" spans="4:4" x14ac:dyDescent="0.2">
      <c r="D11858" s="18"/>
    </row>
    <row r="11859" spans="4:4" x14ac:dyDescent="0.2">
      <c r="D11859" s="18"/>
    </row>
    <row r="11860" spans="4:4" x14ac:dyDescent="0.2">
      <c r="D11860" s="18"/>
    </row>
    <row r="11861" spans="4:4" x14ac:dyDescent="0.2">
      <c r="D11861" s="18"/>
    </row>
    <row r="11862" spans="4:4" x14ac:dyDescent="0.2">
      <c r="D11862" s="18"/>
    </row>
    <row r="11863" spans="4:4" x14ac:dyDescent="0.2">
      <c r="D11863" s="18"/>
    </row>
    <row r="11864" spans="4:4" x14ac:dyDescent="0.2">
      <c r="D11864" s="18"/>
    </row>
    <row r="11865" spans="4:4" x14ac:dyDescent="0.2">
      <c r="D11865" s="18"/>
    </row>
    <row r="11866" spans="4:4" x14ac:dyDescent="0.2">
      <c r="D11866" s="18"/>
    </row>
    <row r="11867" spans="4:4" x14ac:dyDescent="0.2">
      <c r="D11867" s="18"/>
    </row>
    <row r="11868" spans="4:4" x14ac:dyDescent="0.2">
      <c r="D11868" s="18"/>
    </row>
    <row r="11869" spans="4:4" x14ac:dyDescent="0.2">
      <c r="D11869" s="18"/>
    </row>
    <row r="11870" spans="4:4" x14ac:dyDescent="0.2">
      <c r="D11870" s="18"/>
    </row>
    <row r="11871" spans="4:4" x14ac:dyDescent="0.2">
      <c r="D11871" s="18"/>
    </row>
    <row r="11872" spans="4:4" x14ac:dyDescent="0.2">
      <c r="D11872" s="18"/>
    </row>
    <row r="11873" spans="4:4" x14ac:dyDescent="0.2">
      <c r="D11873" s="18"/>
    </row>
    <row r="11874" spans="4:4" x14ac:dyDescent="0.2">
      <c r="D11874" s="18"/>
    </row>
    <row r="11875" spans="4:4" x14ac:dyDescent="0.2">
      <c r="D11875" s="18"/>
    </row>
    <row r="11876" spans="4:4" x14ac:dyDescent="0.2">
      <c r="D11876" s="18"/>
    </row>
    <row r="11877" spans="4:4" x14ac:dyDescent="0.2">
      <c r="D11877" s="18"/>
    </row>
    <row r="11878" spans="4:4" x14ac:dyDescent="0.2">
      <c r="D11878" s="18"/>
    </row>
    <row r="11879" spans="4:4" x14ac:dyDescent="0.2">
      <c r="D11879" s="18"/>
    </row>
    <row r="11880" spans="4:4" x14ac:dyDescent="0.2">
      <c r="D11880" s="18"/>
    </row>
    <row r="11881" spans="4:4" x14ac:dyDescent="0.2">
      <c r="D11881" s="18"/>
    </row>
    <row r="11882" spans="4:4" x14ac:dyDescent="0.2">
      <c r="D11882" s="18"/>
    </row>
    <row r="11883" spans="4:4" x14ac:dyDescent="0.2">
      <c r="D11883" s="18"/>
    </row>
    <row r="11884" spans="4:4" x14ac:dyDescent="0.2">
      <c r="D11884" s="18"/>
    </row>
    <row r="11885" spans="4:4" x14ac:dyDescent="0.2">
      <c r="D11885" s="18"/>
    </row>
    <row r="11886" spans="4:4" x14ac:dyDescent="0.2">
      <c r="D11886" s="18"/>
    </row>
    <row r="11887" spans="4:4" x14ac:dyDescent="0.2">
      <c r="D11887" s="18"/>
    </row>
    <row r="11888" spans="4:4" x14ac:dyDescent="0.2">
      <c r="D11888" s="18"/>
    </row>
    <row r="11889" spans="4:4" x14ac:dyDescent="0.2">
      <c r="D11889" s="18"/>
    </row>
    <row r="11890" spans="4:4" x14ac:dyDescent="0.2">
      <c r="D11890" s="18"/>
    </row>
    <row r="11891" spans="4:4" x14ac:dyDescent="0.2">
      <c r="D11891" s="18"/>
    </row>
    <row r="11892" spans="4:4" x14ac:dyDescent="0.2">
      <c r="D11892" s="18"/>
    </row>
    <row r="11893" spans="4:4" x14ac:dyDescent="0.2">
      <c r="D11893" s="18"/>
    </row>
    <row r="11894" spans="4:4" x14ac:dyDescent="0.2">
      <c r="D11894" s="18"/>
    </row>
    <row r="11895" spans="4:4" x14ac:dyDescent="0.2">
      <c r="D11895" s="18"/>
    </row>
    <row r="11896" spans="4:4" x14ac:dyDescent="0.2">
      <c r="D11896" s="18"/>
    </row>
    <row r="11897" spans="4:4" x14ac:dyDescent="0.2">
      <c r="D11897" s="18"/>
    </row>
    <row r="11898" spans="4:4" x14ac:dyDescent="0.2">
      <c r="D11898" s="18"/>
    </row>
    <row r="11899" spans="4:4" x14ac:dyDescent="0.2">
      <c r="D11899" s="18"/>
    </row>
    <row r="11900" spans="4:4" x14ac:dyDescent="0.2">
      <c r="D11900" s="18"/>
    </row>
    <row r="11901" spans="4:4" x14ac:dyDescent="0.2">
      <c r="D11901" s="18"/>
    </row>
    <row r="11902" spans="4:4" x14ac:dyDescent="0.2">
      <c r="D11902" s="18"/>
    </row>
    <row r="11903" spans="4:4" x14ac:dyDescent="0.2">
      <c r="D11903" s="18"/>
    </row>
    <row r="11904" spans="4:4" x14ac:dyDescent="0.2">
      <c r="D11904" s="18"/>
    </row>
    <row r="11905" spans="4:4" x14ac:dyDescent="0.2">
      <c r="D11905" s="18"/>
    </row>
    <row r="11906" spans="4:4" x14ac:dyDescent="0.2">
      <c r="D11906" s="18"/>
    </row>
    <row r="11907" spans="4:4" x14ac:dyDescent="0.2">
      <c r="D11907" s="18"/>
    </row>
    <row r="11908" spans="4:4" x14ac:dyDescent="0.2">
      <c r="D11908" s="18"/>
    </row>
    <row r="11909" spans="4:4" x14ac:dyDescent="0.2">
      <c r="D11909" s="18"/>
    </row>
    <row r="11910" spans="4:4" x14ac:dyDescent="0.2">
      <c r="D11910" s="18"/>
    </row>
    <row r="11911" spans="4:4" x14ac:dyDescent="0.2">
      <c r="D11911" s="18"/>
    </row>
    <row r="11912" spans="4:4" x14ac:dyDescent="0.2">
      <c r="D11912" s="18"/>
    </row>
    <row r="11913" spans="4:4" x14ac:dyDescent="0.2">
      <c r="D11913" s="18"/>
    </row>
    <row r="11914" spans="4:4" x14ac:dyDescent="0.2">
      <c r="D11914" s="18"/>
    </row>
    <row r="11915" spans="4:4" x14ac:dyDescent="0.2">
      <c r="D11915" s="18"/>
    </row>
    <row r="11916" spans="4:4" x14ac:dyDescent="0.2">
      <c r="D11916" s="18"/>
    </row>
    <row r="11917" spans="4:4" x14ac:dyDescent="0.2">
      <c r="D11917" s="18"/>
    </row>
    <row r="11918" spans="4:4" x14ac:dyDescent="0.2">
      <c r="D11918" s="18"/>
    </row>
    <row r="11919" spans="4:4" x14ac:dyDescent="0.2">
      <c r="D11919" s="18"/>
    </row>
    <row r="11920" spans="4:4" x14ac:dyDescent="0.2">
      <c r="D11920" s="18"/>
    </row>
    <row r="11921" spans="4:4" x14ac:dyDescent="0.2">
      <c r="D11921" s="18"/>
    </row>
    <row r="11922" spans="4:4" x14ac:dyDescent="0.2">
      <c r="D11922" s="18"/>
    </row>
    <row r="11923" spans="4:4" x14ac:dyDescent="0.2">
      <c r="D11923" s="18"/>
    </row>
    <row r="11924" spans="4:4" x14ac:dyDescent="0.2">
      <c r="D11924" s="18"/>
    </row>
    <row r="11925" spans="4:4" x14ac:dyDescent="0.2">
      <c r="D11925" s="18"/>
    </row>
    <row r="11926" spans="4:4" x14ac:dyDescent="0.2">
      <c r="D11926" s="18"/>
    </row>
    <row r="11927" spans="4:4" x14ac:dyDescent="0.2">
      <c r="D11927" s="18"/>
    </row>
    <row r="11928" spans="4:4" x14ac:dyDescent="0.2">
      <c r="D11928" s="18"/>
    </row>
    <row r="11929" spans="4:4" x14ac:dyDescent="0.2">
      <c r="D11929" s="18"/>
    </row>
    <row r="11930" spans="4:4" x14ac:dyDescent="0.2">
      <c r="D11930" s="18"/>
    </row>
    <row r="11931" spans="4:4" x14ac:dyDescent="0.2">
      <c r="D11931" s="18"/>
    </row>
    <row r="11932" spans="4:4" x14ac:dyDescent="0.2">
      <c r="D11932" s="18"/>
    </row>
    <row r="11933" spans="4:4" x14ac:dyDescent="0.2">
      <c r="D11933" s="18"/>
    </row>
    <row r="11934" spans="4:4" x14ac:dyDescent="0.2">
      <c r="D11934" s="18"/>
    </row>
    <row r="11935" spans="4:4" x14ac:dyDescent="0.2">
      <c r="D11935" s="18"/>
    </row>
    <row r="11936" spans="4:4" x14ac:dyDescent="0.2">
      <c r="D11936" s="18"/>
    </row>
    <row r="11937" spans="4:4" x14ac:dyDescent="0.2">
      <c r="D11937" s="18"/>
    </row>
    <row r="11938" spans="4:4" x14ac:dyDescent="0.2">
      <c r="D11938" s="18"/>
    </row>
    <row r="11939" spans="4:4" x14ac:dyDescent="0.2">
      <c r="D11939" s="18"/>
    </row>
    <row r="11940" spans="4:4" x14ac:dyDescent="0.2">
      <c r="D11940" s="18"/>
    </row>
    <row r="11941" spans="4:4" x14ac:dyDescent="0.2">
      <c r="D11941" s="18"/>
    </row>
    <row r="11942" spans="4:4" x14ac:dyDescent="0.2">
      <c r="D11942" s="18"/>
    </row>
    <row r="11943" spans="4:4" x14ac:dyDescent="0.2">
      <c r="D11943" s="18"/>
    </row>
    <row r="11944" spans="4:4" x14ac:dyDescent="0.2">
      <c r="D11944" s="18"/>
    </row>
    <row r="11945" spans="4:4" x14ac:dyDescent="0.2">
      <c r="D11945" s="18"/>
    </row>
    <row r="11946" spans="4:4" x14ac:dyDescent="0.2">
      <c r="D11946" s="18"/>
    </row>
    <row r="11947" spans="4:4" x14ac:dyDescent="0.2">
      <c r="D11947" s="18"/>
    </row>
    <row r="11948" spans="4:4" x14ac:dyDescent="0.2">
      <c r="D11948" s="18"/>
    </row>
    <row r="11949" spans="4:4" x14ac:dyDescent="0.2">
      <c r="D11949" s="18"/>
    </row>
    <row r="11950" spans="4:4" x14ac:dyDescent="0.2">
      <c r="D11950" s="18"/>
    </row>
    <row r="11951" spans="4:4" x14ac:dyDescent="0.2">
      <c r="D11951" s="18"/>
    </row>
    <row r="11952" spans="4:4" x14ac:dyDescent="0.2">
      <c r="D11952" s="18"/>
    </row>
    <row r="11953" spans="4:4" x14ac:dyDescent="0.2">
      <c r="D11953" s="18"/>
    </row>
    <row r="11954" spans="4:4" x14ac:dyDescent="0.2">
      <c r="D11954" s="18"/>
    </row>
    <row r="11955" spans="4:4" x14ac:dyDescent="0.2">
      <c r="D11955" s="18"/>
    </row>
    <row r="11956" spans="4:4" x14ac:dyDescent="0.2">
      <c r="D11956" s="18"/>
    </row>
    <row r="11957" spans="4:4" x14ac:dyDescent="0.2">
      <c r="D11957" s="18"/>
    </row>
    <row r="11958" spans="4:4" x14ac:dyDescent="0.2">
      <c r="D11958" s="18"/>
    </row>
    <row r="11959" spans="4:4" x14ac:dyDescent="0.2">
      <c r="D11959" s="18"/>
    </row>
    <row r="11960" spans="4:4" x14ac:dyDescent="0.2">
      <c r="D11960" s="18"/>
    </row>
    <row r="11961" spans="4:4" x14ac:dyDescent="0.2">
      <c r="D11961" s="18"/>
    </row>
    <row r="11962" spans="4:4" x14ac:dyDescent="0.2">
      <c r="D11962" s="18"/>
    </row>
    <row r="11963" spans="4:4" x14ac:dyDescent="0.2">
      <c r="D11963" s="18"/>
    </row>
    <row r="11964" spans="4:4" x14ac:dyDescent="0.2">
      <c r="D11964" s="18"/>
    </row>
    <row r="11965" spans="4:4" x14ac:dyDescent="0.2">
      <c r="D11965" s="18"/>
    </row>
    <row r="11966" spans="4:4" x14ac:dyDescent="0.2">
      <c r="D11966" s="18"/>
    </row>
    <row r="11967" spans="4:4" x14ac:dyDescent="0.2">
      <c r="D11967" s="18"/>
    </row>
    <row r="11968" spans="4:4" x14ac:dyDescent="0.2">
      <c r="D11968" s="18"/>
    </row>
    <row r="11969" spans="4:4" x14ac:dyDescent="0.2">
      <c r="D11969" s="18"/>
    </row>
    <row r="11970" spans="4:4" x14ac:dyDescent="0.2">
      <c r="D11970" s="18"/>
    </row>
    <row r="11971" spans="4:4" x14ac:dyDescent="0.2">
      <c r="D11971" s="18"/>
    </row>
    <row r="11972" spans="4:4" x14ac:dyDescent="0.2">
      <c r="D11972" s="18"/>
    </row>
    <row r="11973" spans="4:4" x14ac:dyDescent="0.2">
      <c r="D11973" s="18"/>
    </row>
    <row r="11974" spans="4:4" x14ac:dyDescent="0.2">
      <c r="D11974" s="18"/>
    </row>
    <row r="11975" spans="4:4" x14ac:dyDescent="0.2">
      <c r="D11975" s="18"/>
    </row>
    <row r="11976" spans="4:4" x14ac:dyDescent="0.2">
      <c r="D11976" s="18"/>
    </row>
    <row r="11977" spans="4:4" x14ac:dyDescent="0.2">
      <c r="D11977" s="18"/>
    </row>
    <row r="11978" spans="4:4" x14ac:dyDescent="0.2">
      <c r="D11978" s="18"/>
    </row>
    <row r="11979" spans="4:4" x14ac:dyDescent="0.2">
      <c r="D11979" s="18"/>
    </row>
    <row r="11980" spans="4:4" x14ac:dyDescent="0.2">
      <c r="D11980" s="18"/>
    </row>
    <row r="11981" spans="4:4" x14ac:dyDescent="0.2">
      <c r="D11981" s="18"/>
    </row>
    <row r="11982" spans="4:4" x14ac:dyDescent="0.2">
      <c r="D11982" s="18"/>
    </row>
    <row r="11983" spans="4:4" x14ac:dyDescent="0.2">
      <c r="D11983" s="18"/>
    </row>
    <row r="11984" spans="4:4" x14ac:dyDescent="0.2">
      <c r="D11984" s="18"/>
    </row>
    <row r="11985" spans="4:4" x14ac:dyDescent="0.2">
      <c r="D11985" s="18"/>
    </row>
    <row r="11986" spans="4:4" x14ac:dyDescent="0.2">
      <c r="D11986" s="18"/>
    </row>
    <row r="11987" spans="4:4" x14ac:dyDescent="0.2">
      <c r="D11987" s="18"/>
    </row>
    <row r="11988" spans="4:4" x14ac:dyDescent="0.2">
      <c r="D11988" s="18"/>
    </row>
    <row r="11989" spans="4:4" x14ac:dyDescent="0.2">
      <c r="D11989" s="18"/>
    </row>
    <row r="11990" spans="4:4" x14ac:dyDescent="0.2">
      <c r="D11990" s="18"/>
    </row>
    <row r="11991" spans="4:4" x14ac:dyDescent="0.2">
      <c r="D11991" s="18"/>
    </row>
    <row r="11992" spans="4:4" x14ac:dyDescent="0.2">
      <c r="D11992" s="18"/>
    </row>
    <row r="11993" spans="4:4" x14ac:dyDescent="0.2">
      <c r="D11993" s="18"/>
    </row>
    <row r="11994" spans="4:4" x14ac:dyDescent="0.2">
      <c r="D11994" s="18"/>
    </row>
    <row r="11995" spans="4:4" x14ac:dyDescent="0.2">
      <c r="D11995" s="18"/>
    </row>
    <row r="11996" spans="4:4" x14ac:dyDescent="0.2">
      <c r="D11996" s="18"/>
    </row>
    <row r="11997" spans="4:4" x14ac:dyDescent="0.2">
      <c r="D11997" s="18"/>
    </row>
    <row r="11998" spans="4:4" x14ac:dyDescent="0.2">
      <c r="D11998" s="18"/>
    </row>
    <row r="11999" spans="4:4" x14ac:dyDescent="0.2">
      <c r="D11999" s="18"/>
    </row>
    <row r="12000" spans="4:4" x14ac:dyDescent="0.2">
      <c r="D12000" s="18"/>
    </row>
    <row r="12001" spans="4:4" x14ac:dyDescent="0.2">
      <c r="D12001" s="18"/>
    </row>
    <row r="12002" spans="4:4" x14ac:dyDescent="0.2">
      <c r="D12002" s="18"/>
    </row>
    <row r="12003" spans="4:4" x14ac:dyDescent="0.2">
      <c r="D12003" s="18"/>
    </row>
    <row r="12004" spans="4:4" x14ac:dyDescent="0.2">
      <c r="D12004" s="18"/>
    </row>
    <row r="12005" spans="4:4" x14ac:dyDescent="0.2">
      <c r="D12005" s="18"/>
    </row>
    <row r="12006" spans="4:4" x14ac:dyDescent="0.2">
      <c r="D12006" s="18"/>
    </row>
    <row r="12007" spans="4:4" x14ac:dyDescent="0.2">
      <c r="D12007" s="18"/>
    </row>
    <row r="12008" spans="4:4" x14ac:dyDescent="0.2">
      <c r="D12008" s="18"/>
    </row>
    <row r="12009" spans="4:4" x14ac:dyDescent="0.2">
      <c r="D12009" s="18"/>
    </row>
    <row r="12010" spans="4:4" x14ac:dyDescent="0.2">
      <c r="D12010" s="18"/>
    </row>
    <row r="12011" spans="4:4" x14ac:dyDescent="0.2">
      <c r="D12011" s="18"/>
    </row>
    <row r="12012" spans="4:4" x14ac:dyDescent="0.2">
      <c r="D12012" s="18"/>
    </row>
    <row r="12013" spans="4:4" x14ac:dyDescent="0.2">
      <c r="D12013" s="18"/>
    </row>
    <row r="12014" spans="4:4" x14ac:dyDescent="0.2">
      <c r="D12014" s="18"/>
    </row>
    <row r="12015" spans="4:4" x14ac:dyDescent="0.2">
      <c r="D12015" s="18"/>
    </row>
    <row r="12016" spans="4:4" x14ac:dyDescent="0.2">
      <c r="D12016" s="18"/>
    </row>
    <row r="12017" spans="4:4" x14ac:dyDescent="0.2">
      <c r="D12017" s="18"/>
    </row>
    <row r="12018" spans="4:4" x14ac:dyDescent="0.2">
      <c r="D12018" s="18"/>
    </row>
    <row r="12019" spans="4:4" x14ac:dyDescent="0.2">
      <c r="D12019" s="18"/>
    </row>
    <row r="12020" spans="4:4" x14ac:dyDescent="0.2">
      <c r="D12020" s="18"/>
    </row>
    <row r="12021" spans="4:4" x14ac:dyDescent="0.2">
      <c r="D12021" s="18"/>
    </row>
    <row r="12022" spans="4:4" x14ac:dyDescent="0.2">
      <c r="D12022" s="18"/>
    </row>
    <row r="12023" spans="4:4" x14ac:dyDescent="0.2">
      <c r="D12023" s="18"/>
    </row>
    <row r="12024" spans="4:4" x14ac:dyDescent="0.2">
      <c r="D12024" s="18"/>
    </row>
    <row r="12025" spans="4:4" x14ac:dyDescent="0.2">
      <c r="D12025" s="18"/>
    </row>
    <row r="12026" spans="4:4" x14ac:dyDescent="0.2">
      <c r="D12026" s="18"/>
    </row>
    <row r="12027" spans="4:4" x14ac:dyDescent="0.2">
      <c r="D12027" s="18"/>
    </row>
    <row r="12028" spans="4:4" x14ac:dyDescent="0.2">
      <c r="D12028" s="18"/>
    </row>
    <row r="12029" spans="4:4" x14ac:dyDescent="0.2">
      <c r="D12029" s="18"/>
    </row>
    <row r="12030" spans="4:4" x14ac:dyDescent="0.2">
      <c r="D12030" s="18"/>
    </row>
    <row r="12031" spans="4:4" x14ac:dyDescent="0.2">
      <c r="D12031" s="18"/>
    </row>
    <row r="12032" spans="4:4" x14ac:dyDescent="0.2">
      <c r="D12032" s="18"/>
    </row>
    <row r="12033" spans="4:4" x14ac:dyDescent="0.2">
      <c r="D12033" s="18"/>
    </row>
    <row r="12034" spans="4:4" x14ac:dyDescent="0.2">
      <c r="D12034" s="18"/>
    </row>
    <row r="12035" spans="4:4" x14ac:dyDescent="0.2">
      <c r="D12035" s="18"/>
    </row>
    <row r="12036" spans="4:4" x14ac:dyDescent="0.2">
      <c r="D12036" s="18"/>
    </row>
    <row r="12037" spans="4:4" x14ac:dyDescent="0.2">
      <c r="D12037" s="18"/>
    </row>
    <row r="12038" spans="4:4" x14ac:dyDescent="0.2">
      <c r="D12038" s="18"/>
    </row>
    <row r="12039" spans="4:4" x14ac:dyDescent="0.2">
      <c r="D12039" s="18"/>
    </row>
    <row r="12040" spans="4:4" x14ac:dyDescent="0.2">
      <c r="D12040" s="18"/>
    </row>
    <row r="12041" spans="4:4" x14ac:dyDescent="0.2">
      <c r="D12041" s="18"/>
    </row>
    <row r="12042" spans="4:4" x14ac:dyDescent="0.2">
      <c r="D12042" s="18"/>
    </row>
    <row r="12043" spans="4:4" x14ac:dyDescent="0.2">
      <c r="D12043" s="18"/>
    </row>
    <row r="12044" spans="4:4" x14ac:dyDescent="0.2">
      <c r="D12044" s="18"/>
    </row>
    <row r="12045" spans="4:4" x14ac:dyDescent="0.2">
      <c r="D12045" s="18"/>
    </row>
    <row r="12046" spans="4:4" x14ac:dyDescent="0.2">
      <c r="D12046" s="18"/>
    </row>
    <row r="12047" spans="4:4" x14ac:dyDescent="0.2">
      <c r="D12047" s="18"/>
    </row>
    <row r="12048" spans="4:4" x14ac:dyDescent="0.2">
      <c r="D12048" s="18"/>
    </row>
    <row r="12049" spans="4:4" x14ac:dyDescent="0.2">
      <c r="D12049" s="18"/>
    </row>
    <row r="12050" spans="4:4" x14ac:dyDescent="0.2">
      <c r="D12050" s="18"/>
    </row>
    <row r="12051" spans="4:4" x14ac:dyDescent="0.2">
      <c r="D12051" s="18"/>
    </row>
    <row r="12052" spans="4:4" x14ac:dyDescent="0.2">
      <c r="D12052" s="18"/>
    </row>
    <row r="12053" spans="4:4" x14ac:dyDescent="0.2">
      <c r="D12053" s="18"/>
    </row>
    <row r="12054" spans="4:4" x14ac:dyDescent="0.2">
      <c r="D12054" s="18"/>
    </row>
    <row r="12055" spans="4:4" x14ac:dyDescent="0.2">
      <c r="D12055" s="18"/>
    </row>
    <row r="12056" spans="4:4" x14ac:dyDescent="0.2">
      <c r="D12056" s="18"/>
    </row>
    <row r="12057" spans="4:4" x14ac:dyDescent="0.2">
      <c r="D12057" s="18"/>
    </row>
    <row r="12058" spans="4:4" x14ac:dyDescent="0.2">
      <c r="D12058" s="18"/>
    </row>
    <row r="12059" spans="4:4" x14ac:dyDescent="0.2">
      <c r="D12059" s="18"/>
    </row>
    <row r="12060" spans="4:4" x14ac:dyDescent="0.2">
      <c r="D12060" s="18"/>
    </row>
    <row r="12061" spans="4:4" x14ac:dyDescent="0.2">
      <c r="D12061" s="18"/>
    </row>
    <row r="12062" spans="4:4" x14ac:dyDescent="0.2">
      <c r="D12062" s="18"/>
    </row>
    <row r="12063" spans="4:4" x14ac:dyDescent="0.2">
      <c r="D12063" s="18"/>
    </row>
    <row r="12064" spans="4:4" x14ac:dyDescent="0.2">
      <c r="D12064" s="18"/>
    </row>
    <row r="12065" spans="4:4" x14ac:dyDescent="0.2">
      <c r="D12065" s="18"/>
    </row>
    <row r="12066" spans="4:4" x14ac:dyDescent="0.2">
      <c r="D12066" s="18"/>
    </row>
    <row r="12067" spans="4:4" x14ac:dyDescent="0.2">
      <c r="D12067" s="18"/>
    </row>
    <row r="12068" spans="4:4" x14ac:dyDescent="0.2">
      <c r="D12068" s="18"/>
    </row>
    <row r="12069" spans="4:4" x14ac:dyDescent="0.2">
      <c r="D12069" s="18"/>
    </row>
    <row r="12070" spans="4:4" x14ac:dyDescent="0.2">
      <c r="D12070" s="18"/>
    </row>
    <row r="12071" spans="4:4" x14ac:dyDescent="0.2">
      <c r="D12071" s="18"/>
    </row>
    <row r="12072" spans="4:4" x14ac:dyDescent="0.2">
      <c r="D12072" s="18"/>
    </row>
    <row r="12073" spans="4:4" x14ac:dyDescent="0.2">
      <c r="D12073" s="18"/>
    </row>
    <row r="12074" spans="4:4" x14ac:dyDescent="0.2">
      <c r="D12074" s="18"/>
    </row>
    <row r="12075" spans="4:4" x14ac:dyDescent="0.2">
      <c r="D12075" s="18"/>
    </row>
    <row r="12076" spans="4:4" x14ac:dyDescent="0.2">
      <c r="D12076" s="18"/>
    </row>
    <row r="12077" spans="4:4" x14ac:dyDescent="0.2">
      <c r="D12077" s="18"/>
    </row>
    <row r="12078" spans="4:4" x14ac:dyDescent="0.2">
      <c r="D12078" s="18"/>
    </row>
    <row r="12079" spans="4:4" x14ac:dyDescent="0.2">
      <c r="D12079" s="18"/>
    </row>
    <row r="12080" spans="4:4" x14ac:dyDescent="0.2">
      <c r="D12080" s="18"/>
    </row>
    <row r="12081" spans="4:4" x14ac:dyDescent="0.2">
      <c r="D12081" s="18"/>
    </row>
    <row r="12082" spans="4:4" x14ac:dyDescent="0.2">
      <c r="D12082" s="18"/>
    </row>
    <row r="12083" spans="4:4" x14ac:dyDescent="0.2">
      <c r="D12083" s="18"/>
    </row>
    <row r="12084" spans="4:4" x14ac:dyDescent="0.2">
      <c r="D12084" s="18"/>
    </row>
    <row r="12085" spans="4:4" x14ac:dyDescent="0.2">
      <c r="D12085" s="18"/>
    </row>
    <row r="12086" spans="4:4" x14ac:dyDescent="0.2">
      <c r="D12086" s="18"/>
    </row>
    <row r="12087" spans="4:4" x14ac:dyDescent="0.2">
      <c r="D12087" s="18"/>
    </row>
    <row r="12088" spans="4:4" x14ac:dyDescent="0.2">
      <c r="D12088" s="18"/>
    </row>
    <row r="12089" spans="4:4" x14ac:dyDescent="0.2">
      <c r="D12089" s="18"/>
    </row>
    <row r="12090" spans="4:4" x14ac:dyDescent="0.2">
      <c r="D12090" s="18"/>
    </row>
    <row r="12091" spans="4:4" x14ac:dyDescent="0.2">
      <c r="D12091" s="18"/>
    </row>
    <row r="12092" spans="4:4" x14ac:dyDescent="0.2">
      <c r="D12092" s="18"/>
    </row>
    <row r="12093" spans="4:4" x14ac:dyDescent="0.2">
      <c r="D12093" s="18"/>
    </row>
    <row r="12094" spans="4:4" x14ac:dyDescent="0.2">
      <c r="D12094" s="18"/>
    </row>
    <row r="12095" spans="4:4" x14ac:dyDescent="0.2">
      <c r="D12095" s="18"/>
    </row>
    <row r="12096" spans="4:4" x14ac:dyDescent="0.2">
      <c r="D12096" s="18"/>
    </row>
    <row r="12097" spans="4:4" x14ac:dyDescent="0.2">
      <c r="D12097" s="18"/>
    </row>
    <row r="12098" spans="4:4" x14ac:dyDescent="0.2">
      <c r="D12098" s="18"/>
    </row>
    <row r="12099" spans="4:4" x14ac:dyDescent="0.2">
      <c r="D12099" s="18"/>
    </row>
    <row r="12100" spans="4:4" x14ac:dyDescent="0.2">
      <c r="D12100" s="18"/>
    </row>
    <row r="12101" spans="4:4" x14ac:dyDescent="0.2">
      <c r="D12101" s="18"/>
    </row>
    <row r="12102" spans="4:4" x14ac:dyDescent="0.2">
      <c r="D12102" s="18"/>
    </row>
    <row r="12103" spans="4:4" x14ac:dyDescent="0.2">
      <c r="D12103" s="18"/>
    </row>
    <row r="12104" spans="4:4" x14ac:dyDescent="0.2">
      <c r="D12104" s="18"/>
    </row>
    <row r="12105" spans="4:4" x14ac:dyDescent="0.2">
      <c r="D12105" s="18"/>
    </row>
    <row r="12106" spans="4:4" x14ac:dyDescent="0.2">
      <c r="D12106" s="18"/>
    </row>
    <row r="12107" spans="4:4" x14ac:dyDescent="0.2">
      <c r="D12107" s="18"/>
    </row>
    <row r="12108" spans="4:4" x14ac:dyDescent="0.2">
      <c r="D12108" s="18"/>
    </row>
    <row r="12109" spans="4:4" x14ac:dyDescent="0.2">
      <c r="D12109" s="18"/>
    </row>
    <row r="12110" spans="4:4" x14ac:dyDescent="0.2">
      <c r="D12110" s="18"/>
    </row>
    <row r="12111" spans="4:4" x14ac:dyDescent="0.2">
      <c r="D12111" s="18"/>
    </row>
    <row r="12112" spans="4:4" x14ac:dyDescent="0.2">
      <c r="D12112" s="18"/>
    </row>
    <row r="12113" spans="4:4" x14ac:dyDescent="0.2">
      <c r="D12113" s="18"/>
    </row>
    <row r="12114" spans="4:4" x14ac:dyDescent="0.2">
      <c r="D12114" s="18"/>
    </row>
    <row r="12115" spans="4:4" x14ac:dyDescent="0.2">
      <c r="D12115" s="18"/>
    </row>
    <row r="12116" spans="4:4" x14ac:dyDescent="0.2">
      <c r="D12116" s="18"/>
    </row>
    <row r="12117" spans="4:4" x14ac:dyDescent="0.2">
      <c r="D12117" s="18"/>
    </row>
    <row r="12118" spans="4:4" x14ac:dyDescent="0.2">
      <c r="D12118" s="18"/>
    </row>
    <row r="12119" spans="4:4" x14ac:dyDescent="0.2">
      <c r="D12119" s="18"/>
    </row>
    <row r="12120" spans="4:4" x14ac:dyDescent="0.2">
      <c r="D12120" s="18"/>
    </row>
    <row r="12121" spans="4:4" x14ac:dyDescent="0.2">
      <c r="D12121" s="18"/>
    </row>
    <row r="12122" spans="4:4" x14ac:dyDescent="0.2">
      <c r="D12122" s="18"/>
    </row>
    <row r="12123" spans="4:4" x14ac:dyDescent="0.2">
      <c r="D12123" s="18"/>
    </row>
    <row r="12124" spans="4:4" x14ac:dyDescent="0.2">
      <c r="D12124" s="18"/>
    </row>
    <row r="12125" spans="4:4" x14ac:dyDescent="0.2">
      <c r="D12125" s="18"/>
    </row>
    <row r="12126" spans="4:4" x14ac:dyDescent="0.2">
      <c r="D12126" s="18"/>
    </row>
    <row r="12127" spans="4:4" x14ac:dyDescent="0.2">
      <c r="D12127" s="18"/>
    </row>
    <row r="12128" spans="4:4" x14ac:dyDescent="0.2">
      <c r="D12128" s="18"/>
    </row>
    <row r="12129" spans="4:4" x14ac:dyDescent="0.2">
      <c r="D12129" s="18"/>
    </row>
    <row r="12130" spans="4:4" x14ac:dyDescent="0.2">
      <c r="D12130" s="18"/>
    </row>
    <row r="12131" spans="4:4" x14ac:dyDescent="0.2">
      <c r="D12131" s="18"/>
    </row>
    <row r="12132" spans="4:4" x14ac:dyDescent="0.2">
      <c r="D12132" s="18"/>
    </row>
    <row r="12133" spans="4:4" x14ac:dyDescent="0.2">
      <c r="D12133" s="18"/>
    </row>
    <row r="12134" spans="4:4" x14ac:dyDescent="0.2">
      <c r="D12134" s="18"/>
    </row>
    <row r="12135" spans="4:4" x14ac:dyDescent="0.2">
      <c r="D12135" s="18"/>
    </row>
    <row r="12136" spans="4:4" x14ac:dyDescent="0.2">
      <c r="D12136" s="18"/>
    </row>
    <row r="12137" spans="4:4" x14ac:dyDescent="0.2">
      <c r="D12137" s="18"/>
    </row>
    <row r="12138" spans="4:4" x14ac:dyDescent="0.2">
      <c r="D12138" s="18"/>
    </row>
    <row r="12139" spans="4:4" x14ac:dyDescent="0.2">
      <c r="D12139" s="18"/>
    </row>
    <row r="12140" spans="4:4" x14ac:dyDescent="0.2">
      <c r="D12140" s="18"/>
    </row>
    <row r="12141" spans="4:4" x14ac:dyDescent="0.2">
      <c r="D12141" s="18"/>
    </row>
    <row r="12142" spans="4:4" x14ac:dyDescent="0.2">
      <c r="D12142" s="18"/>
    </row>
    <row r="12143" spans="4:4" x14ac:dyDescent="0.2">
      <c r="D12143" s="18"/>
    </row>
    <row r="12144" spans="4:4" x14ac:dyDescent="0.2">
      <c r="D12144" s="18"/>
    </row>
    <row r="12145" spans="4:4" x14ac:dyDescent="0.2">
      <c r="D12145" s="18"/>
    </row>
    <row r="12146" spans="4:4" x14ac:dyDescent="0.2">
      <c r="D12146" s="18"/>
    </row>
    <row r="12147" spans="4:4" x14ac:dyDescent="0.2">
      <c r="D12147" s="18"/>
    </row>
    <row r="12148" spans="4:4" x14ac:dyDescent="0.2">
      <c r="D12148" s="18"/>
    </row>
    <row r="12149" spans="4:4" x14ac:dyDescent="0.2">
      <c r="D12149" s="18"/>
    </row>
    <row r="12150" spans="4:4" x14ac:dyDescent="0.2">
      <c r="D12150" s="18"/>
    </row>
    <row r="12151" spans="4:4" x14ac:dyDescent="0.2">
      <c r="D12151" s="18"/>
    </row>
    <row r="12152" spans="4:4" x14ac:dyDescent="0.2">
      <c r="D12152" s="18"/>
    </row>
    <row r="12153" spans="4:4" x14ac:dyDescent="0.2">
      <c r="D12153" s="18"/>
    </row>
    <row r="12154" spans="4:4" x14ac:dyDescent="0.2">
      <c r="D12154" s="18"/>
    </row>
    <row r="12155" spans="4:4" x14ac:dyDescent="0.2">
      <c r="D12155" s="18"/>
    </row>
    <row r="12156" spans="4:4" x14ac:dyDescent="0.2">
      <c r="D12156" s="18"/>
    </row>
    <row r="12157" spans="4:4" x14ac:dyDescent="0.2">
      <c r="D12157" s="18"/>
    </row>
    <row r="12158" spans="4:4" x14ac:dyDescent="0.2">
      <c r="D12158" s="18"/>
    </row>
    <row r="12159" spans="4:4" x14ac:dyDescent="0.2">
      <c r="D12159" s="18"/>
    </row>
    <row r="12160" spans="4:4" x14ac:dyDescent="0.2">
      <c r="D12160" s="18"/>
    </row>
    <row r="12161" spans="4:4" x14ac:dyDescent="0.2">
      <c r="D12161" s="18"/>
    </row>
    <row r="12162" spans="4:4" x14ac:dyDescent="0.2">
      <c r="D12162" s="18"/>
    </row>
    <row r="12163" spans="4:4" x14ac:dyDescent="0.2">
      <c r="D12163" s="18"/>
    </row>
    <row r="12164" spans="4:4" x14ac:dyDescent="0.2">
      <c r="D12164" s="18"/>
    </row>
    <row r="12165" spans="4:4" x14ac:dyDescent="0.2">
      <c r="D12165" s="18"/>
    </row>
    <row r="12166" spans="4:4" x14ac:dyDescent="0.2">
      <c r="D12166" s="18"/>
    </row>
    <row r="12167" spans="4:4" x14ac:dyDescent="0.2">
      <c r="D12167" s="18"/>
    </row>
    <row r="12168" spans="4:4" x14ac:dyDescent="0.2">
      <c r="D12168" s="18"/>
    </row>
    <row r="12169" spans="4:4" x14ac:dyDescent="0.2">
      <c r="D12169" s="18"/>
    </row>
    <row r="12170" spans="4:4" x14ac:dyDescent="0.2">
      <c r="D12170" s="18"/>
    </row>
    <row r="12171" spans="4:4" x14ac:dyDescent="0.2">
      <c r="D12171" s="18"/>
    </row>
    <row r="12172" spans="4:4" x14ac:dyDescent="0.2">
      <c r="D12172" s="18"/>
    </row>
    <row r="12173" spans="4:4" x14ac:dyDescent="0.2">
      <c r="D12173" s="18"/>
    </row>
    <row r="12174" spans="4:4" x14ac:dyDescent="0.2">
      <c r="D12174" s="18"/>
    </row>
    <row r="12175" spans="4:4" x14ac:dyDescent="0.2">
      <c r="D12175" s="18"/>
    </row>
    <row r="12176" spans="4:4" x14ac:dyDescent="0.2">
      <c r="D12176" s="18"/>
    </row>
    <row r="12177" spans="4:4" x14ac:dyDescent="0.2">
      <c r="D12177" s="18"/>
    </row>
    <row r="12178" spans="4:4" x14ac:dyDescent="0.2">
      <c r="D12178" s="18"/>
    </row>
    <row r="12179" spans="4:4" x14ac:dyDescent="0.2">
      <c r="D12179" s="18"/>
    </row>
    <row r="12180" spans="4:4" x14ac:dyDescent="0.2">
      <c r="D12180" s="18"/>
    </row>
    <row r="12181" spans="4:4" x14ac:dyDescent="0.2">
      <c r="D12181" s="18"/>
    </row>
    <row r="12182" spans="4:4" x14ac:dyDescent="0.2">
      <c r="D12182" s="18"/>
    </row>
    <row r="12183" spans="4:4" x14ac:dyDescent="0.2">
      <c r="D12183" s="18"/>
    </row>
    <row r="12184" spans="4:4" x14ac:dyDescent="0.2">
      <c r="D12184" s="18"/>
    </row>
    <row r="12185" spans="4:4" x14ac:dyDescent="0.2">
      <c r="D12185" s="18"/>
    </row>
    <row r="12186" spans="4:4" x14ac:dyDescent="0.2">
      <c r="D12186" s="18"/>
    </row>
    <row r="12187" spans="4:4" x14ac:dyDescent="0.2">
      <c r="D12187" s="18"/>
    </row>
    <row r="12188" spans="4:4" x14ac:dyDescent="0.2">
      <c r="D12188" s="18"/>
    </row>
    <row r="12189" spans="4:4" x14ac:dyDescent="0.2">
      <c r="D12189" s="18"/>
    </row>
    <row r="12190" spans="4:4" x14ac:dyDescent="0.2">
      <c r="D12190" s="18"/>
    </row>
    <row r="12191" spans="4:4" x14ac:dyDescent="0.2">
      <c r="D12191" s="18"/>
    </row>
    <row r="12192" spans="4:4" x14ac:dyDescent="0.2">
      <c r="D12192" s="18"/>
    </row>
    <row r="12193" spans="4:4" x14ac:dyDescent="0.2">
      <c r="D12193" s="18"/>
    </row>
    <row r="12194" spans="4:4" x14ac:dyDescent="0.2">
      <c r="D12194" s="18"/>
    </row>
    <row r="12195" spans="4:4" x14ac:dyDescent="0.2">
      <c r="D12195" s="18"/>
    </row>
    <row r="12196" spans="4:4" x14ac:dyDescent="0.2">
      <c r="D12196" s="18"/>
    </row>
    <row r="12197" spans="4:4" x14ac:dyDescent="0.2">
      <c r="D12197" s="18"/>
    </row>
    <row r="12198" spans="4:4" x14ac:dyDescent="0.2">
      <c r="D12198" s="18"/>
    </row>
    <row r="12199" spans="4:4" x14ac:dyDescent="0.2">
      <c r="D12199" s="18"/>
    </row>
    <row r="12200" spans="4:4" x14ac:dyDescent="0.2">
      <c r="D12200" s="18"/>
    </row>
    <row r="12201" spans="4:4" x14ac:dyDescent="0.2">
      <c r="D12201" s="18"/>
    </row>
    <row r="12202" spans="4:4" x14ac:dyDescent="0.2">
      <c r="D12202" s="18"/>
    </row>
    <row r="12203" spans="4:4" x14ac:dyDescent="0.2">
      <c r="D12203" s="18"/>
    </row>
    <row r="12204" spans="4:4" x14ac:dyDescent="0.2">
      <c r="D12204" s="18"/>
    </row>
    <row r="12205" spans="4:4" x14ac:dyDescent="0.2">
      <c r="D12205" s="18"/>
    </row>
    <row r="12206" spans="4:4" x14ac:dyDescent="0.2">
      <c r="D12206" s="18"/>
    </row>
    <row r="12207" spans="4:4" x14ac:dyDescent="0.2">
      <c r="D12207" s="18"/>
    </row>
    <row r="12208" spans="4:4" x14ac:dyDescent="0.2">
      <c r="D12208" s="18"/>
    </row>
    <row r="12209" spans="4:4" x14ac:dyDescent="0.2">
      <c r="D12209" s="18"/>
    </row>
    <row r="12210" spans="4:4" x14ac:dyDescent="0.2">
      <c r="D12210" s="18"/>
    </row>
    <row r="12211" spans="4:4" x14ac:dyDescent="0.2">
      <c r="D12211" s="18"/>
    </row>
    <row r="12212" spans="4:4" x14ac:dyDescent="0.2">
      <c r="D12212" s="18"/>
    </row>
    <row r="12213" spans="4:4" x14ac:dyDescent="0.2">
      <c r="D12213" s="18"/>
    </row>
    <row r="12214" spans="4:4" x14ac:dyDescent="0.2">
      <c r="D12214" s="18"/>
    </row>
    <row r="12215" spans="4:4" x14ac:dyDescent="0.2">
      <c r="D12215" s="18"/>
    </row>
    <row r="12216" spans="4:4" x14ac:dyDescent="0.2">
      <c r="D12216" s="18"/>
    </row>
    <row r="12217" spans="4:4" x14ac:dyDescent="0.2">
      <c r="D12217" s="18"/>
    </row>
    <row r="12218" spans="4:4" x14ac:dyDescent="0.2">
      <c r="D12218" s="18"/>
    </row>
    <row r="12219" spans="4:4" x14ac:dyDescent="0.2">
      <c r="D12219" s="18"/>
    </row>
    <row r="12220" spans="4:4" x14ac:dyDescent="0.2">
      <c r="D12220" s="18"/>
    </row>
    <row r="12221" spans="4:4" x14ac:dyDescent="0.2">
      <c r="D12221" s="18"/>
    </row>
    <row r="12222" spans="4:4" x14ac:dyDescent="0.2">
      <c r="D12222" s="18"/>
    </row>
    <row r="12223" spans="4:4" x14ac:dyDescent="0.2">
      <c r="D12223" s="18"/>
    </row>
    <row r="12224" spans="4:4" x14ac:dyDescent="0.2">
      <c r="D12224" s="18"/>
    </row>
    <row r="12225" spans="4:4" x14ac:dyDescent="0.2">
      <c r="D12225" s="18"/>
    </row>
    <row r="12226" spans="4:4" x14ac:dyDescent="0.2">
      <c r="D12226" s="18"/>
    </row>
    <row r="12227" spans="4:4" x14ac:dyDescent="0.2">
      <c r="D12227" s="18"/>
    </row>
    <row r="12228" spans="4:4" x14ac:dyDescent="0.2">
      <c r="D12228" s="18"/>
    </row>
    <row r="12229" spans="4:4" x14ac:dyDescent="0.2">
      <c r="D12229" s="18"/>
    </row>
    <row r="12230" spans="4:4" x14ac:dyDescent="0.2">
      <c r="D12230" s="18"/>
    </row>
    <row r="12231" spans="4:4" x14ac:dyDescent="0.2">
      <c r="D12231" s="18"/>
    </row>
    <row r="12232" spans="4:4" x14ac:dyDescent="0.2">
      <c r="D12232" s="18"/>
    </row>
    <row r="12233" spans="4:4" x14ac:dyDescent="0.2">
      <c r="D12233" s="18"/>
    </row>
    <row r="12234" spans="4:4" x14ac:dyDescent="0.2">
      <c r="D12234" s="18"/>
    </row>
    <row r="12235" spans="4:4" x14ac:dyDescent="0.2">
      <c r="D12235" s="18"/>
    </row>
    <row r="12236" spans="4:4" x14ac:dyDescent="0.2">
      <c r="D12236" s="18"/>
    </row>
    <row r="12237" spans="4:4" x14ac:dyDescent="0.2">
      <c r="D12237" s="18"/>
    </row>
    <row r="12238" spans="4:4" x14ac:dyDescent="0.2">
      <c r="D12238" s="18"/>
    </row>
    <row r="12239" spans="4:4" x14ac:dyDescent="0.2">
      <c r="D12239" s="18"/>
    </row>
    <row r="12240" spans="4:4" x14ac:dyDescent="0.2">
      <c r="D12240" s="18"/>
    </row>
    <row r="12241" spans="4:4" x14ac:dyDescent="0.2">
      <c r="D12241" s="18"/>
    </row>
    <row r="12242" spans="4:4" x14ac:dyDescent="0.2">
      <c r="D12242" s="18"/>
    </row>
    <row r="12243" spans="4:4" x14ac:dyDescent="0.2">
      <c r="D12243" s="18"/>
    </row>
    <row r="12244" spans="4:4" x14ac:dyDescent="0.2">
      <c r="D12244" s="18"/>
    </row>
    <row r="12245" spans="4:4" x14ac:dyDescent="0.2">
      <c r="D12245" s="18"/>
    </row>
    <row r="12246" spans="4:4" x14ac:dyDescent="0.2">
      <c r="D12246" s="18"/>
    </row>
    <row r="12247" spans="4:4" x14ac:dyDescent="0.2">
      <c r="D12247" s="18"/>
    </row>
    <row r="12248" spans="4:4" x14ac:dyDescent="0.2">
      <c r="D12248" s="18"/>
    </row>
    <row r="12249" spans="4:4" x14ac:dyDescent="0.2">
      <c r="D12249" s="18"/>
    </row>
    <row r="12250" spans="4:4" x14ac:dyDescent="0.2">
      <c r="D12250" s="18"/>
    </row>
    <row r="12251" spans="4:4" x14ac:dyDescent="0.2">
      <c r="D12251" s="18"/>
    </row>
    <row r="12252" spans="4:4" x14ac:dyDescent="0.2">
      <c r="D12252" s="18"/>
    </row>
    <row r="12253" spans="4:4" x14ac:dyDescent="0.2">
      <c r="D12253" s="18"/>
    </row>
    <row r="12254" spans="4:4" x14ac:dyDescent="0.2">
      <c r="D12254" s="18"/>
    </row>
    <row r="12255" spans="4:4" x14ac:dyDescent="0.2">
      <c r="D12255" s="18"/>
    </row>
    <row r="12256" spans="4:4" x14ac:dyDescent="0.2">
      <c r="D12256" s="18"/>
    </row>
    <row r="12257" spans="4:4" x14ac:dyDescent="0.2">
      <c r="D12257" s="18"/>
    </row>
    <row r="12258" spans="4:4" x14ac:dyDescent="0.2">
      <c r="D12258" s="18"/>
    </row>
    <row r="12259" spans="4:4" x14ac:dyDescent="0.2">
      <c r="D12259" s="18"/>
    </row>
    <row r="12260" spans="4:4" x14ac:dyDescent="0.2">
      <c r="D12260" s="18"/>
    </row>
    <row r="12261" spans="4:4" x14ac:dyDescent="0.2">
      <c r="D12261" s="18"/>
    </row>
    <row r="12262" spans="4:4" x14ac:dyDescent="0.2">
      <c r="D12262" s="18"/>
    </row>
    <row r="12263" spans="4:4" x14ac:dyDescent="0.2">
      <c r="D12263" s="18"/>
    </row>
    <row r="12264" spans="4:4" x14ac:dyDescent="0.2">
      <c r="D12264" s="18"/>
    </row>
    <row r="12265" spans="4:4" x14ac:dyDescent="0.2">
      <c r="D12265" s="18"/>
    </row>
    <row r="12266" spans="4:4" x14ac:dyDescent="0.2">
      <c r="D12266" s="18"/>
    </row>
    <row r="12267" spans="4:4" x14ac:dyDescent="0.2">
      <c r="D12267" s="18"/>
    </row>
    <row r="12268" spans="4:4" x14ac:dyDescent="0.2">
      <c r="D12268" s="18"/>
    </row>
    <row r="12269" spans="4:4" x14ac:dyDescent="0.2">
      <c r="D12269" s="18"/>
    </row>
    <row r="12270" spans="4:4" x14ac:dyDescent="0.2">
      <c r="D12270" s="18"/>
    </row>
    <row r="12271" spans="4:4" x14ac:dyDescent="0.2">
      <c r="D12271" s="18"/>
    </row>
    <row r="12272" spans="4:4" x14ac:dyDescent="0.2">
      <c r="D12272" s="18"/>
    </row>
    <row r="12273" spans="4:4" x14ac:dyDescent="0.2">
      <c r="D12273" s="18"/>
    </row>
    <row r="12274" spans="4:4" x14ac:dyDescent="0.2">
      <c r="D12274" s="18"/>
    </row>
    <row r="12275" spans="4:4" x14ac:dyDescent="0.2">
      <c r="D12275" s="18"/>
    </row>
    <row r="12276" spans="4:4" x14ac:dyDescent="0.2">
      <c r="D12276" s="18"/>
    </row>
    <row r="12277" spans="4:4" x14ac:dyDescent="0.2">
      <c r="D12277" s="18"/>
    </row>
    <row r="12278" spans="4:4" x14ac:dyDescent="0.2">
      <c r="D12278" s="18"/>
    </row>
    <row r="12279" spans="4:4" x14ac:dyDescent="0.2">
      <c r="D12279" s="18"/>
    </row>
    <row r="12280" spans="4:4" x14ac:dyDescent="0.2">
      <c r="D12280" s="18"/>
    </row>
    <row r="12281" spans="4:4" x14ac:dyDescent="0.2">
      <c r="D12281" s="18"/>
    </row>
    <row r="12282" spans="4:4" x14ac:dyDescent="0.2">
      <c r="D12282" s="18"/>
    </row>
    <row r="12283" spans="4:4" x14ac:dyDescent="0.2">
      <c r="D12283" s="18"/>
    </row>
    <row r="12284" spans="4:4" x14ac:dyDescent="0.2">
      <c r="D12284" s="18"/>
    </row>
    <row r="12285" spans="4:4" x14ac:dyDescent="0.2">
      <c r="D12285" s="18"/>
    </row>
    <row r="12286" spans="4:4" x14ac:dyDescent="0.2">
      <c r="D12286" s="18"/>
    </row>
    <row r="12287" spans="4:4" x14ac:dyDescent="0.2">
      <c r="D12287" s="18"/>
    </row>
    <row r="12288" spans="4:4" x14ac:dyDescent="0.2">
      <c r="D12288" s="18"/>
    </row>
    <row r="12289" spans="4:4" x14ac:dyDescent="0.2">
      <c r="D12289" s="18"/>
    </row>
    <row r="12290" spans="4:4" x14ac:dyDescent="0.2">
      <c r="D12290" s="18"/>
    </row>
    <row r="12291" spans="4:4" x14ac:dyDescent="0.2">
      <c r="D12291" s="18"/>
    </row>
    <row r="12292" spans="4:4" x14ac:dyDescent="0.2">
      <c r="D12292" s="18"/>
    </row>
    <row r="12293" spans="4:4" x14ac:dyDescent="0.2">
      <c r="D12293" s="18"/>
    </row>
    <row r="12294" spans="4:4" x14ac:dyDescent="0.2">
      <c r="D12294" s="18"/>
    </row>
    <row r="12295" spans="4:4" x14ac:dyDescent="0.2">
      <c r="D12295" s="18"/>
    </row>
    <row r="12296" spans="4:4" x14ac:dyDescent="0.2">
      <c r="D12296" s="18"/>
    </row>
    <row r="12297" spans="4:4" x14ac:dyDescent="0.2">
      <c r="D12297" s="18"/>
    </row>
    <row r="12298" spans="4:4" x14ac:dyDescent="0.2">
      <c r="D12298" s="18"/>
    </row>
    <row r="12299" spans="4:4" x14ac:dyDescent="0.2">
      <c r="D12299" s="18"/>
    </row>
    <row r="12300" spans="4:4" x14ac:dyDescent="0.2">
      <c r="D12300" s="18"/>
    </row>
    <row r="12301" spans="4:4" x14ac:dyDescent="0.2">
      <c r="D12301" s="18"/>
    </row>
    <row r="12302" spans="4:4" x14ac:dyDescent="0.2">
      <c r="D12302" s="18"/>
    </row>
    <row r="12303" spans="4:4" x14ac:dyDescent="0.2">
      <c r="D12303" s="18"/>
    </row>
    <row r="12304" spans="4:4" x14ac:dyDescent="0.2">
      <c r="D12304" s="18"/>
    </row>
    <row r="12305" spans="4:4" x14ac:dyDescent="0.2">
      <c r="D12305" s="18"/>
    </row>
    <row r="12306" spans="4:4" x14ac:dyDescent="0.2">
      <c r="D12306" s="18"/>
    </row>
    <row r="12307" spans="4:4" x14ac:dyDescent="0.2">
      <c r="D12307" s="18"/>
    </row>
    <row r="12308" spans="4:4" x14ac:dyDescent="0.2">
      <c r="D12308" s="18"/>
    </row>
    <row r="12309" spans="4:4" x14ac:dyDescent="0.2">
      <c r="D12309" s="18"/>
    </row>
    <row r="12310" spans="4:4" x14ac:dyDescent="0.2">
      <c r="D12310" s="18"/>
    </row>
    <row r="12311" spans="4:4" x14ac:dyDescent="0.2">
      <c r="D12311" s="18"/>
    </row>
    <row r="12312" spans="4:4" x14ac:dyDescent="0.2">
      <c r="D12312" s="18"/>
    </row>
    <row r="12313" spans="4:4" x14ac:dyDescent="0.2">
      <c r="D12313" s="18"/>
    </row>
    <row r="12314" spans="4:4" x14ac:dyDescent="0.2">
      <c r="D12314" s="18"/>
    </row>
    <row r="12315" spans="4:4" x14ac:dyDescent="0.2">
      <c r="D12315" s="18"/>
    </row>
    <row r="12316" spans="4:4" x14ac:dyDescent="0.2">
      <c r="D12316" s="18"/>
    </row>
    <row r="12317" spans="4:4" x14ac:dyDescent="0.2">
      <c r="D12317" s="18"/>
    </row>
    <row r="12318" spans="4:4" x14ac:dyDescent="0.2">
      <c r="D12318" s="18"/>
    </row>
    <row r="12319" spans="4:4" x14ac:dyDescent="0.2">
      <c r="D12319" s="18"/>
    </row>
    <row r="12320" spans="4:4" x14ac:dyDescent="0.2">
      <c r="D12320" s="18"/>
    </row>
    <row r="12321" spans="4:4" x14ac:dyDescent="0.2">
      <c r="D12321" s="18"/>
    </row>
    <row r="12322" spans="4:4" x14ac:dyDescent="0.2">
      <c r="D12322" s="18"/>
    </row>
    <row r="12323" spans="4:4" x14ac:dyDescent="0.2">
      <c r="D12323" s="18"/>
    </row>
    <row r="12324" spans="4:4" x14ac:dyDescent="0.2">
      <c r="D12324" s="18"/>
    </row>
    <row r="12325" spans="4:4" x14ac:dyDescent="0.2">
      <c r="D12325" s="18"/>
    </row>
    <row r="12326" spans="4:4" x14ac:dyDescent="0.2">
      <c r="D12326" s="18"/>
    </row>
    <row r="12327" spans="4:4" x14ac:dyDescent="0.2">
      <c r="D12327" s="18"/>
    </row>
    <row r="12328" spans="4:4" x14ac:dyDescent="0.2">
      <c r="D12328" s="18"/>
    </row>
    <row r="12329" spans="4:4" x14ac:dyDescent="0.2">
      <c r="D12329" s="18"/>
    </row>
    <row r="12330" spans="4:4" x14ac:dyDescent="0.2">
      <c r="D12330" s="18"/>
    </row>
    <row r="12331" spans="4:4" x14ac:dyDescent="0.2">
      <c r="D12331" s="18"/>
    </row>
    <row r="12332" spans="4:4" x14ac:dyDescent="0.2">
      <c r="D12332" s="18"/>
    </row>
    <row r="12333" spans="4:4" x14ac:dyDescent="0.2">
      <c r="D12333" s="18"/>
    </row>
    <row r="12334" spans="4:4" x14ac:dyDescent="0.2">
      <c r="D12334" s="18"/>
    </row>
    <row r="12335" spans="4:4" x14ac:dyDescent="0.2">
      <c r="D12335" s="18"/>
    </row>
    <row r="12336" spans="4:4" x14ac:dyDescent="0.2">
      <c r="D12336" s="18"/>
    </row>
    <row r="12337" spans="4:4" x14ac:dyDescent="0.2">
      <c r="D12337" s="18"/>
    </row>
    <row r="12338" spans="4:4" x14ac:dyDescent="0.2">
      <c r="D12338" s="18"/>
    </row>
    <row r="12339" spans="4:4" x14ac:dyDescent="0.2">
      <c r="D12339" s="18"/>
    </row>
    <row r="12340" spans="4:4" x14ac:dyDescent="0.2">
      <c r="D12340" s="18"/>
    </row>
    <row r="12341" spans="4:4" x14ac:dyDescent="0.2">
      <c r="D12341" s="18"/>
    </row>
    <row r="12342" spans="4:4" x14ac:dyDescent="0.2">
      <c r="D12342" s="18"/>
    </row>
    <row r="12343" spans="4:4" x14ac:dyDescent="0.2">
      <c r="D12343" s="18"/>
    </row>
    <row r="12344" spans="4:4" x14ac:dyDescent="0.2">
      <c r="D12344" s="18"/>
    </row>
    <row r="12345" spans="4:4" x14ac:dyDescent="0.2">
      <c r="D12345" s="18"/>
    </row>
    <row r="12346" spans="4:4" x14ac:dyDescent="0.2">
      <c r="D12346" s="18"/>
    </row>
    <row r="12347" spans="4:4" x14ac:dyDescent="0.2">
      <c r="D12347" s="18"/>
    </row>
    <row r="12348" spans="4:4" x14ac:dyDescent="0.2">
      <c r="D12348" s="18"/>
    </row>
    <row r="12349" spans="4:4" x14ac:dyDescent="0.2">
      <c r="D12349" s="18"/>
    </row>
    <row r="12350" spans="4:4" x14ac:dyDescent="0.2">
      <c r="D12350" s="18"/>
    </row>
    <row r="12351" spans="4:4" x14ac:dyDescent="0.2">
      <c r="D12351" s="18"/>
    </row>
    <row r="12352" spans="4:4" x14ac:dyDescent="0.2">
      <c r="D12352" s="18"/>
    </row>
    <row r="12353" spans="4:4" x14ac:dyDescent="0.2">
      <c r="D12353" s="18"/>
    </row>
    <row r="12354" spans="4:4" x14ac:dyDescent="0.2">
      <c r="D12354" s="18"/>
    </row>
    <row r="12355" spans="4:4" x14ac:dyDescent="0.2">
      <c r="D12355" s="18"/>
    </row>
    <row r="12356" spans="4:4" x14ac:dyDescent="0.2">
      <c r="D12356" s="18"/>
    </row>
    <row r="12357" spans="4:4" x14ac:dyDescent="0.2">
      <c r="D12357" s="18"/>
    </row>
    <row r="12358" spans="4:4" x14ac:dyDescent="0.2">
      <c r="D12358" s="18"/>
    </row>
    <row r="12359" spans="4:4" x14ac:dyDescent="0.2">
      <c r="D12359" s="18"/>
    </row>
    <row r="12360" spans="4:4" x14ac:dyDescent="0.2">
      <c r="D12360" s="18"/>
    </row>
    <row r="12361" spans="4:4" x14ac:dyDescent="0.2">
      <c r="D12361" s="18"/>
    </row>
    <row r="12362" spans="4:4" x14ac:dyDescent="0.2">
      <c r="D12362" s="18"/>
    </row>
    <row r="12363" spans="4:4" x14ac:dyDescent="0.2">
      <c r="D12363" s="18"/>
    </row>
    <row r="12364" spans="4:4" x14ac:dyDescent="0.2">
      <c r="D12364" s="18"/>
    </row>
    <row r="12365" spans="4:4" x14ac:dyDescent="0.2">
      <c r="D12365" s="18"/>
    </row>
    <row r="12366" spans="4:4" x14ac:dyDescent="0.2">
      <c r="D12366" s="18"/>
    </row>
    <row r="12367" spans="4:4" x14ac:dyDescent="0.2">
      <c r="D12367" s="18"/>
    </row>
    <row r="12368" spans="4:4" x14ac:dyDescent="0.2">
      <c r="D12368" s="18"/>
    </row>
    <row r="12369" spans="4:4" x14ac:dyDescent="0.2">
      <c r="D12369" s="18"/>
    </row>
    <row r="12370" spans="4:4" x14ac:dyDescent="0.2">
      <c r="D12370" s="18"/>
    </row>
    <row r="12371" spans="4:4" x14ac:dyDescent="0.2">
      <c r="D12371" s="18"/>
    </row>
    <row r="12372" spans="4:4" x14ac:dyDescent="0.2">
      <c r="D12372" s="18"/>
    </row>
    <row r="12373" spans="4:4" x14ac:dyDescent="0.2">
      <c r="D12373" s="18"/>
    </row>
    <row r="12374" spans="4:4" x14ac:dyDescent="0.2">
      <c r="D12374" s="18"/>
    </row>
    <row r="12375" spans="4:4" x14ac:dyDescent="0.2">
      <c r="D12375" s="18"/>
    </row>
    <row r="12376" spans="4:4" x14ac:dyDescent="0.2">
      <c r="D12376" s="18"/>
    </row>
    <row r="12377" spans="4:4" x14ac:dyDescent="0.2">
      <c r="D12377" s="18"/>
    </row>
    <row r="12378" spans="4:4" x14ac:dyDescent="0.2">
      <c r="D12378" s="18"/>
    </row>
    <row r="12379" spans="4:4" x14ac:dyDescent="0.2">
      <c r="D12379" s="18"/>
    </row>
    <row r="12380" spans="4:4" x14ac:dyDescent="0.2">
      <c r="D12380" s="18"/>
    </row>
    <row r="12381" spans="4:4" x14ac:dyDescent="0.2">
      <c r="D12381" s="18"/>
    </row>
    <row r="12382" spans="4:4" x14ac:dyDescent="0.2">
      <c r="D12382" s="18"/>
    </row>
    <row r="12383" spans="4:4" x14ac:dyDescent="0.2">
      <c r="D12383" s="18"/>
    </row>
    <row r="12384" spans="4:4" x14ac:dyDescent="0.2">
      <c r="D12384" s="18"/>
    </row>
    <row r="12385" spans="4:4" x14ac:dyDescent="0.2">
      <c r="D12385" s="18"/>
    </row>
    <row r="12386" spans="4:4" x14ac:dyDescent="0.2">
      <c r="D12386" s="18"/>
    </row>
    <row r="12387" spans="4:4" x14ac:dyDescent="0.2">
      <c r="D12387" s="18"/>
    </row>
    <row r="12388" spans="4:4" x14ac:dyDescent="0.2">
      <c r="D12388" s="18"/>
    </row>
    <row r="12389" spans="4:4" x14ac:dyDescent="0.2">
      <c r="D12389" s="18"/>
    </row>
    <row r="12390" spans="4:4" x14ac:dyDescent="0.2">
      <c r="D12390" s="18"/>
    </row>
    <row r="12391" spans="4:4" x14ac:dyDescent="0.2">
      <c r="D12391" s="18"/>
    </row>
    <row r="12392" spans="4:4" x14ac:dyDescent="0.2">
      <c r="D12392" s="18"/>
    </row>
    <row r="12393" spans="4:4" x14ac:dyDescent="0.2">
      <c r="D12393" s="18"/>
    </row>
    <row r="12394" spans="4:4" x14ac:dyDescent="0.2">
      <c r="D12394" s="18"/>
    </row>
    <row r="12395" spans="4:4" x14ac:dyDescent="0.2">
      <c r="D12395" s="18"/>
    </row>
    <row r="12396" spans="4:4" x14ac:dyDescent="0.2">
      <c r="D12396" s="18"/>
    </row>
    <row r="12397" spans="4:4" x14ac:dyDescent="0.2">
      <c r="D12397" s="18"/>
    </row>
    <row r="12398" spans="4:4" x14ac:dyDescent="0.2">
      <c r="D12398" s="18"/>
    </row>
    <row r="12399" spans="4:4" x14ac:dyDescent="0.2">
      <c r="D12399" s="18"/>
    </row>
    <row r="12400" spans="4:4" x14ac:dyDescent="0.2">
      <c r="D12400" s="18"/>
    </row>
    <row r="12401" spans="4:4" x14ac:dyDescent="0.2">
      <c r="D12401" s="18"/>
    </row>
    <row r="12402" spans="4:4" x14ac:dyDescent="0.2">
      <c r="D12402" s="18"/>
    </row>
    <row r="12403" spans="4:4" x14ac:dyDescent="0.2">
      <c r="D12403" s="18"/>
    </row>
    <row r="12404" spans="4:4" x14ac:dyDescent="0.2">
      <c r="D12404" s="18"/>
    </row>
    <row r="12405" spans="4:4" x14ac:dyDescent="0.2">
      <c r="D12405" s="18"/>
    </row>
    <row r="12406" spans="4:4" x14ac:dyDescent="0.2">
      <c r="D12406" s="18"/>
    </row>
    <row r="12407" spans="4:4" x14ac:dyDescent="0.2">
      <c r="D12407" s="18"/>
    </row>
    <row r="12408" spans="4:4" x14ac:dyDescent="0.2">
      <c r="D12408" s="18"/>
    </row>
    <row r="12409" spans="4:4" x14ac:dyDescent="0.2">
      <c r="D12409" s="18"/>
    </row>
    <row r="12410" spans="4:4" x14ac:dyDescent="0.2">
      <c r="D12410" s="18"/>
    </row>
    <row r="12411" spans="4:4" x14ac:dyDescent="0.2">
      <c r="D12411" s="18"/>
    </row>
    <row r="12412" spans="4:4" x14ac:dyDescent="0.2">
      <c r="D12412" s="18"/>
    </row>
    <row r="12413" spans="4:4" x14ac:dyDescent="0.2">
      <c r="D12413" s="18"/>
    </row>
    <row r="12414" spans="4:4" x14ac:dyDescent="0.2">
      <c r="D12414" s="18"/>
    </row>
    <row r="12415" spans="4:4" x14ac:dyDescent="0.2">
      <c r="D12415" s="18"/>
    </row>
    <row r="12416" spans="4:4" x14ac:dyDescent="0.2">
      <c r="D12416" s="18"/>
    </row>
    <row r="12417" spans="4:4" x14ac:dyDescent="0.2">
      <c r="D12417" s="18"/>
    </row>
    <row r="12418" spans="4:4" x14ac:dyDescent="0.2">
      <c r="D12418" s="18"/>
    </row>
    <row r="12419" spans="4:4" x14ac:dyDescent="0.2">
      <c r="D12419" s="18"/>
    </row>
    <row r="12420" spans="4:4" x14ac:dyDescent="0.2">
      <c r="D12420" s="18"/>
    </row>
    <row r="12421" spans="4:4" x14ac:dyDescent="0.2">
      <c r="D12421" s="18"/>
    </row>
    <row r="12422" spans="4:4" x14ac:dyDescent="0.2">
      <c r="D12422" s="18"/>
    </row>
    <row r="12423" spans="4:4" x14ac:dyDescent="0.2">
      <c r="D12423" s="18"/>
    </row>
    <row r="12424" spans="4:4" x14ac:dyDescent="0.2">
      <c r="D12424" s="18"/>
    </row>
    <row r="12425" spans="4:4" x14ac:dyDescent="0.2">
      <c r="D12425" s="18"/>
    </row>
    <row r="12426" spans="4:4" x14ac:dyDescent="0.2">
      <c r="D12426" s="18"/>
    </row>
    <row r="12427" spans="4:4" x14ac:dyDescent="0.2">
      <c r="D12427" s="18"/>
    </row>
    <row r="12428" spans="4:4" x14ac:dyDescent="0.2">
      <c r="D12428" s="18"/>
    </row>
    <row r="12429" spans="4:4" x14ac:dyDescent="0.2">
      <c r="D12429" s="18"/>
    </row>
    <row r="12430" spans="4:4" x14ac:dyDescent="0.2">
      <c r="D12430" s="18"/>
    </row>
    <row r="12431" spans="4:4" x14ac:dyDescent="0.2">
      <c r="D12431" s="18"/>
    </row>
    <row r="12432" spans="4:4" x14ac:dyDescent="0.2">
      <c r="D12432" s="18"/>
    </row>
    <row r="12433" spans="4:4" x14ac:dyDescent="0.2">
      <c r="D12433" s="18"/>
    </row>
    <row r="12434" spans="4:4" x14ac:dyDescent="0.2">
      <c r="D12434" s="18"/>
    </row>
    <row r="12435" spans="4:4" x14ac:dyDescent="0.2">
      <c r="D12435" s="18"/>
    </row>
    <row r="12436" spans="4:4" x14ac:dyDescent="0.2">
      <c r="D12436" s="18"/>
    </row>
    <row r="12437" spans="4:4" x14ac:dyDescent="0.2">
      <c r="D12437" s="18"/>
    </row>
    <row r="12438" spans="4:4" x14ac:dyDescent="0.2">
      <c r="D12438" s="18"/>
    </row>
    <row r="12439" spans="4:4" x14ac:dyDescent="0.2">
      <c r="D12439" s="18"/>
    </row>
    <row r="12440" spans="4:4" x14ac:dyDescent="0.2">
      <c r="D12440" s="18"/>
    </row>
    <row r="12441" spans="4:4" x14ac:dyDescent="0.2">
      <c r="D12441" s="18"/>
    </row>
    <row r="12442" spans="4:4" x14ac:dyDescent="0.2">
      <c r="D12442" s="18"/>
    </row>
    <row r="12443" spans="4:4" x14ac:dyDescent="0.2">
      <c r="D12443" s="18"/>
    </row>
    <row r="12444" spans="4:4" x14ac:dyDescent="0.2">
      <c r="D12444" s="18"/>
    </row>
    <row r="12445" spans="4:4" x14ac:dyDescent="0.2">
      <c r="D12445" s="18"/>
    </row>
    <row r="12446" spans="4:4" x14ac:dyDescent="0.2">
      <c r="D12446" s="18"/>
    </row>
    <row r="12447" spans="4:4" x14ac:dyDescent="0.2">
      <c r="D12447" s="18"/>
    </row>
    <row r="12448" spans="4:4" x14ac:dyDescent="0.2">
      <c r="D12448" s="18"/>
    </row>
    <row r="12449" spans="4:4" x14ac:dyDescent="0.2">
      <c r="D12449" s="18"/>
    </row>
    <row r="12450" spans="4:4" x14ac:dyDescent="0.2">
      <c r="D12450" s="18"/>
    </row>
    <row r="12451" spans="4:4" x14ac:dyDescent="0.2">
      <c r="D12451" s="18"/>
    </row>
    <row r="12452" spans="4:4" x14ac:dyDescent="0.2">
      <c r="D12452" s="18"/>
    </row>
    <row r="12453" spans="4:4" x14ac:dyDescent="0.2">
      <c r="D12453" s="18"/>
    </row>
    <row r="12454" spans="4:4" x14ac:dyDescent="0.2">
      <c r="D12454" s="18"/>
    </row>
    <row r="12455" spans="4:4" x14ac:dyDescent="0.2">
      <c r="D12455" s="18"/>
    </row>
    <row r="12456" spans="4:4" x14ac:dyDescent="0.2">
      <c r="D12456" s="18"/>
    </row>
    <row r="12457" spans="4:4" x14ac:dyDescent="0.2">
      <c r="D12457" s="18"/>
    </row>
    <row r="12458" spans="4:4" x14ac:dyDescent="0.2">
      <c r="D12458" s="18"/>
    </row>
    <row r="12459" spans="4:4" x14ac:dyDescent="0.2">
      <c r="D12459" s="18"/>
    </row>
    <row r="12460" spans="4:4" x14ac:dyDescent="0.2">
      <c r="D12460" s="18"/>
    </row>
    <row r="12461" spans="4:4" x14ac:dyDescent="0.2">
      <c r="D12461" s="18"/>
    </row>
    <row r="12462" spans="4:4" x14ac:dyDescent="0.2">
      <c r="D12462" s="18"/>
    </row>
    <row r="12463" spans="4:4" x14ac:dyDescent="0.2">
      <c r="D12463" s="18"/>
    </row>
    <row r="12464" spans="4:4" x14ac:dyDescent="0.2">
      <c r="D12464" s="18"/>
    </row>
    <row r="12465" spans="4:4" x14ac:dyDescent="0.2">
      <c r="D12465" s="18"/>
    </row>
    <row r="12466" spans="4:4" x14ac:dyDescent="0.2">
      <c r="D12466" s="18"/>
    </row>
    <row r="12467" spans="4:4" x14ac:dyDescent="0.2">
      <c r="D12467" s="18"/>
    </row>
    <row r="12468" spans="4:4" x14ac:dyDescent="0.2">
      <c r="D12468" s="18"/>
    </row>
    <row r="12469" spans="4:4" x14ac:dyDescent="0.2">
      <c r="D12469" s="18"/>
    </row>
    <row r="12470" spans="4:4" x14ac:dyDescent="0.2">
      <c r="D12470" s="18"/>
    </row>
    <row r="12471" spans="4:4" x14ac:dyDescent="0.2">
      <c r="D12471" s="18"/>
    </row>
    <row r="12472" spans="4:4" x14ac:dyDescent="0.2">
      <c r="D12472" s="18"/>
    </row>
    <row r="12473" spans="4:4" x14ac:dyDescent="0.2">
      <c r="D12473" s="18"/>
    </row>
    <row r="12474" spans="4:4" x14ac:dyDescent="0.2">
      <c r="D12474" s="18"/>
    </row>
    <row r="12475" spans="4:4" x14ac:dyDescent="0.2">
      <c r="D12475" s="18"/>
    </row>
    <row r="12476" spans="4:4" x14ac:dyDescent="0.2">
      <c r="D12476" s="18"/>
    </row>
    <row r="12477" spans="4:4" x14ac:dyDescent="0.2">
      <c r="D12477" s="18"/>
    </row>
    <row r="12478" spans="4:4" x14ac:dyDescent="0.2">
      <c r="D12478" s="18"/>
    </row>
    <row r="12479" spans="4:4" x14ac:dyDescent="0.2">
      <c r="D12479" s="18"/>
    </row>
    <row r="12480" spans="4:4" x14ac:dyDescent="0.2">
      <c r="D12480" s="18"/>
    </row>
    <row r="12481" spans="4:4" x14ac:dyDescent="0.2">
      <c r="D12481" s="18"/>
    </row>
    <row r="12482" spans="4:4" x14ac:dyDescent="0.2">
      <c r="D12482" s="18"/>
    </row>
    <row r="12483" spans="4:4" x14ac:dyDescent="0.2">
      <c r="D12483" s="18"/>
    </row>
    <row r="12484" spans="4:4" x14ac:dyDescent="0.2">
      <c r="D12484" s="18"/>
    </row>
    <row r="12485" spans="4:4" x14ac:dyDescent="0.2">
      <c r="D12485" s="18"/>
    </row>
    <row r="12486" spans="4:4" x14ac:dyDescent="0.2">
      <c r="D12486" s="18"/>
    </row>
    <row r="12487" spans="4:4" x14ac:dyDescent="0.2">
      <c r="D12487" s="18"/>
    </row>
    <row r="12488" spans="4:4" x14ac:dyDescent="0.2">
      <c r="D12488" s="18"/>
    </row>
    <row r="12489" spans="4:4" x14ac:dyDescent="0.2">
      <c r="D12489" s="18"/>
    </row>
    <row r="12490" spans="4:4" x14ac:dyDescent="0.2">
      <c r="D12490" s="18"/>
    </row>
    <row r="12491" spans="4:4" x14ac:dyDescent="0.2">
      <c r="D12491" s="18"/>
    </row>
    <row r="12492" spans="4:4" x14ac:dyDescent="0.2">
      <c r="D12492" s="18"/>
    </row>
    <row r="12493" spans="4:4" x14ac:dyDescent="0.2">
      <c r="D12493" s="18"/>
    </row>
    <row r="12494" spans="4:4" x14ac:dyDescent="0.2">
      <c r="D12494" s="18"/>
    </row>
    <row r="12495" spans="4:4" x14ac:dyDescent="0.2">
      <c r="D12495" s="18"/>
    </row>
    <row r="12496" spans="4:4" x14ac:dyDescent="0.2">
      <c r="D12496" s="18"/>
    </row>
    <row r="12497" spans="4:4" x14ac:dyDescent="0.2">
      <c r="D12497" s="18"/>
    </row>
    <row r="12498" spans="4:4" x14ac:dyDescent="0.2">
      <c r="D12498" s="18"/>
    </row>
    <row r="12499" spans="4:4" x14ac:dyDescent="0.2">
      <c r="D12499" s="18"/>
    </row>
    <row r="12500" spans="4:4" x14ac:dyDescent="0.2">
      <c r="D12500" s="18"/>
    </row>
    <row r="12501" spans="4:4" x14ac:dyDescent="0.2">
      <c r="D12501" s="18"/>
    </row>
    <row r="12502" spans="4:4" x14ac:dyDescent="0.2">
      <c r="D12502" s="18"/>
    </row>
    <row r="12503" spans="4:4" x14ac:dyDescent="0.2">
      <c r="D12503" s="18"/>
    </row>
    <row r="12504" spans="4:4" x14ac:dyDescent="0.2">
      <c r="D12504" s="18"/>
    </row>
    <row r="12505" spans="4:4" x14ac:dyDescent="0.2">
      <c r="D12505" s="18"/>
    </row>
    <row r="12506" spans="4:4" x14ac:dyDescent="0.2">
      <c r="D12506" s="18"/>
    </row>
    <row r="12507" spans="4:4" x14ac:dyDescent="0.2">
      <c r="D12507" s="18"/>
    </row>
    <row r="12508" spans="4:4" x14ac:dyDescent="0.2">
      <c r="D12508" s="18"/>
    </row>
    <row r="12509" spans="4:4" x14ac:dyDescent="0.2">
      <c r="D12509" s="18"/>
    </row>
    <row r="12510" spans="4:4" x14ac:dyDescent="0.2">
      <c r="D12510" s="18"/>
    </row>
    <row r="12511" spans="4:4" x14ac:dyDescent="0.2">
      <c r="D12511" s="18"/>
    </row>
    <row r="12512" spans="4:4" x14ac:dyDescent="0.2">
      <c r="D12512" s="18"/>
    </row>
    <row r="12513" spans="4:4" x14ac:dyDescent="0.2">
      <c r="D12513" s="18"/>
    </row>
    <row r="12514" spans="4:4" x14ac:dyDescent="0.2">
      <c r="D12514" s="18"/>
    </row>
    <row r="12515" spans="4:4" x14ac:dyDescent="0.2">
      <c r="D12515" s="18"/>
    </row>
    <row r="12516" spans="4:4" x14ac:dyDescent="0.2">
      <c r="D12516" s="18"/>
    </row>
    <row r="12517" spans="4:4" x14ac:dyDescent="0.2">
      <c r="D12517" s="18"/>
    </row>
    <row r="12518" spans="4:4" x14ac:dyDescent="0.2">
      <c r="D12518" s="18"/>
    </row>
    <row r="12519" spans="4:4" x14ac:dyDescent="0.2">
      <c r="D12519" s="18"/>
    </row>
    <row r="12520" spans="4:4" x14ac:dyDescent="0.2">
      <c r="D12520" s="18"/>
    </row>
    <row r="12521" spans="4:4" x14ac:dyDescent="0.2">
      <c r="D12521" s="18"/>
    </row>
    <row r="12522" spans="4:4" x14ac:dyDescent="0.2">
      <c r="D12522" s="18"/>
    </row>
    <row r="12523" spans="4:4" x14ac:dyDescent="0.2">
      <c r="D12523" s="18"/>
    </row>
    <row r="12524" spans="4:4" x14ac:dyDescent="0.2">
      <c r="D12524" s="18"/>
    </row>
    <row r="12525" spans="4:4" x14ac:dyDescent="0.2">
      <c r="D12525" s="18"/>
    </row>
    <row r="12526" spans="4:4" x14ac:dyDescent="0.2">
      <c r="D12526" s="18"/>
    </row>
    <row r="12527" spans="4:4" x14ac:dyDescent="0.2">
      <c r="D12527" s="18"/>
    </row>
    <row r="12528" spans="4:4" x14ac:dyDescent="0.2">
      <c r="D12528" s="18"/>
    </row>
    <row r="12529" spans="4:4" x14ac:dyDescent="0.2">
      <c r="D12529" s="18"/>
    </row>
    <row r="12530" spans="4:4" x14ac:dyDescent="0.2">
      <c r="D12530" s="18"/>
    </row>
    <row r="12531" spans="4:4" x14ac:dyDescent="0.2">
      <c r="D12531" s="18"/>
    </row>
    <row r="12532" spans="4:4" x14ac:dyDescent="0.2">
      <c r="D12532" s="18"/>
    </row>
    <row r="12533" spans="4:4" x14ac:dyDescent="0.2">
      <c r="D12533" s="18"/>
    </row>
    <row r="12534" spans="4:4" x14ac:dyDescent="0.2">
      <c r="D12534" s="18"/>
    </row>
    <row r="12535" spans="4:4" x14ac:dyDescent="0.2">
      <c r="D12535" s="18"/>
    </row>
    <row r="12536" spans="4:4" x14ac:dyDescent="0.2">
      <c r="D12536" s="18"/>
    </row>
    <row r="12537" spans="4:4" x14ac:dyDescent="0.2">
      <c r="D12537" s="18"/>
    </row>
    <row r="12538" spans="4:4" x14ac:dyDescent="0.2">
      <c r="D12538" s="18"/>
    </row>
    <row r="12539" spans="4:4" x14ac:dyDescent="0.2">
      <c r="D12539" s="18"/>
    </row>
    <row r="12540" spans="4:4" x14ac:dyDescent="0.2">
      <c r="D12540" s="18"/>
    </row>
    <row r="12541" spans="4:4" x14ac:dyDescent="0.2">
      <c r="D12541" s="18"/>
    </row>
    <row r="12542" spans="4:4" x14ac:dyDescent="0.2">
      <c r="D12542" s="18"/>
    </row>
    <row r="12543" spans="4:4" x14ac:dyDescent="0.2">
      <c r="D12543" s="18"/>
    </row>
    <row r="12544" spans="4:4" x14ac:dyDescent="0.2">
      <c r="D12544" s="18"/>
    </row>
    <row r="12545" spans="4:4" x14ac:dyDescent="0.2">
      <c r="D12545" s="18"/>
    </row>
    <row r="12546" spans="4:4" x14ac:dyDescent="0.2">
      <c r="D12546" s="18"/>
    </row>
    <row r="12547" spans="4:4" x14ac:dyDescent="0.2">
      <c r="D12547" s="18"/>
    </row>
    <row r="12548" spans="4:4" x14ac:dyDescent="0.2">
      <c r="D12548" s="18"/>
    </row>
    <row r="12549" spans="4:4" x14ac:dyDescent="0.2">
      <c r="D12549" s="18"/>
    </row>
    <row r="12550" spans="4:4" x14ac:dyDescent="0.2">
      <c r="D12550" s="18"/>
    </row>
    <row r="12551" spans="4:4" x14ac:dyDescent="0.2">
      <c r="D12551" s="18"/>
    </row>
    <row r="12552" spans="4:4" x14ac:dyDescent="0.2">
      <c r="D12552" s="18"/>
    </row>
    <row r="12553" spans="4:4" x14ac:dyDescent="0.2">
      <c r="D12553" s="18"/>
    </row>
    <row r="12554" spans="4:4" x14ac:dyDescent="0.2">
      <c r="D12554" s="18"/>
    </row>
    <row r="12555" spans="4:4" x14ac:dyDescent="0.2">
      <c r="D12555" s="18"/>
    </row>
    <row r="12556" spans="4:4" x14ac:dyDescent="0.2">
      <c r="D12556" s="18"/>
    </row>
    <row r="12557" spans="4:4" x14ac:dyDescent="0.2">
      <c r="D12557" s="18"/>
    </row>
    <row r="12558" spans="4:4" x14ac:dyDescent="0.2">
      <c r="D12558" s="18"/>
    </row>
    <row r="12559" spans="4:4" x14ac:dyDescent="0.2">
      <c r="D12559" s="18"/>
    </row>
    <row r="12560" spans="4:4" x14ac:dyDescent="0.2">
      <c r="D12560" s="18"/>
    </row>
    <row r="12561" spans="4:4" x14ac:dyDescent="0.2">
      <c r="D12561" s="18"/>
    </row>
    <row r="12562" spans="4:4" x14ac:dyDescent="0.2">
      <c r="D12562" s="18"/>
    </row>
    <row r="12563" spans="4:4" x14ac:dyDescent="0.2">
      <c r="D12563" s="18"/>
    </row>
    <row r="12564" spans="4:4" x14ac:dyDescent="0.2">
      <c r="D12564" s="18"/>
    </row>
    <row r="12565" spans="4:4" x14ac:dyDescent="0.2">
      <c r="D12565" s="18"/>
    </row>
    <row r="12566" spans="4:4" x14ac:dyDescent="0.2">
      <c r="D12566" s="18"/>
    </row>
    <row r="12567" spans="4:4" x14ac:dyDescent="0.2">
      <c r="D12567" s="18"/>
    </row>
    <row r="12568" spans="4:4" x14ac:dyDescent="0.2">
      <c r="D12568" s="18"/>
    </row>
    <row r="12569" spans="4:4" x14ac:dyDescent="0.2">
      <c r="D12569" s="18"/>
    </row>
    <row r="12570" spans="4:4" x14ac:dyDescent="0.2">
      <c r="D12570" s="18"/>
    </row>
    <row r="12571" spans="4:4" x14ac:dyDescent="0.2">
      <c r="D12571" s="18"/>
    </row>
    <row r="12572" spans="4:4" x14ac:dyDescent="0.2">
      <c r="D12572" s="18"/>
    </row>
    <row r="12573" spans="4:4" x14ac:dyDescent="0.2">
      <c r="D12573" s="18"/>
    </row>
    <row r="12574" spans="4:4" x14ac:dyDescent="0.2">
      <c r="D12574" s="18"/>
    </row>
    <row r="12575" spans="4:4" x14ac:dyDescent="0.2">
      <c r="D12575" s="18"/>
    </row>
    <row r="12576" spans="4:4" x14ac:dyDescent="0.2">
      <c r="D12576" s="18"/>
    </row>
    <row r="12577" spans="4:4" x14ac:dyDescent="0.2">
      <c r="D12577" s="18"/>
    </row>
    <row r="12578" spans="4:4" x14ac:dyDescent="0.2">
      <c r="D12578" s="18"/>
    </row>
    <row r="12579" spans="4:4" x14ac:dyDescent="0.2">
      <c r="D12579" s="18"/>
    </row>
    <row r="12580" spans="4:4" x14ac:dyDescent="0.2">
      <c r="D12580" s="18"/>
    </row>
    <row r="12581" spans="4:4" x14ac:dyDescent="0.2">
      <c r="D12581" s="18"/>
    </row>
    <row r="12582" spans="4:4" x14ac:dyDescent="0.2">
      <c r="D12582" s="18"/>
    </row>
    <row r="12583" spans="4:4" x14ac:dyDescent="0.2">
      <c r="D12583" s="18"/>
    </row>
    <row r="12584" spans="4:4" x14ac:dyDescent="0.2">
      <c r="D12584" s="18"/>
    </row>
    <row r="12585" spans="4:4" x14ac:dyDescent="0.2">
      <c r="D12585" s="18"/>
    </row>
    <row r="12586" spans="4:4" x14ac:dyDescent="0.2">
      <c r="D12586" s="18"/>
    </row>
    <row r="12587" spans="4:4" x14ac:dyDescent="0.2">
      <c r="D12587" s="18"/>
    </row>
    <row r="12588" spans="4:4" x14ac:dyDescent="0.2">
      <c r="D12588" s="18"/>
    </row>
    <row r="12589" spans="4:4" x14ac:dyDescent="0.2">
      <c r="D12589" s="18"/>
    </row>
    <row r="12590" spans="4:4" x14ac:dyDescent="0.2">
      <c r="D12590" s="18"/>
    </row>
    <row r="12591" spans="4:4" x14ac:dyDescent="0.2">
      <c r="D12591" s="18"/>
    </row>
    <row r="12592" spans="4:4" x14ac:dyDescent="0.2">
      <c r="D12592" s="18"/>
    </row>
    <row r="12593" spans="4:4" x14ac:dyDescent="0.2">
      <c r="D12593" s="18"/>
    </row>
    <row r="12594" spans="4:4" x14ac:dyDescent="0.2">
      <c r="D12594" s="18"/>
    </row>
    <row r="12595" spans="4:4" x14ac:dyDescent="0.2">
      <c r="D12595" s="18"/>
    </row>
    <row r="12596" spans="4:4" x14ac:dyDescent="0.2">
      <c r="D12596" s="18"/>
    </row>
    <row r="12597" spans="4:4" x14ac:dyDescent="0.2">
      <c r="D12597" s="18"/>
    </row>
    <row r="12598" spans="4:4" x14ac:dyDescent="0.2">
      <c r="D12598" s="18"/>
    </row>
    <row r="12599" spans="4:4" x14ac:dyDescent="0.2">
      <c r="D12599" s="18"/>
    </row>
    <row r="12600" spans="4:4" x14ac:dyDescent="0.2">
      <c r="D12600" s="18"/>
    </row>
    <row r="12601" spans="4:4" x14ac:dyDescent="0.2">
      <c r="D12601" s="18"/>
    </row>
    <row r="12602" spans="4:4" x14ac:dyDescent="0.2">
      <c r="D12602" s="18"/>
    </row>
    <row r="12603" spans="4:4" x14ac:dyDescent="0.2">
      <c r="D12603" s="18"/>
    </row>
    <row r="12604" spans="4:4" x14ac:dyDescent="0.2">
      <c r="D12604" s="18"/>
    </row>
    <row r="12605" spans="4:4" x14ac:dyDescent="0.2">
      <c r="D12605" s="18"/>
    </row>
    <row r="12606" spans="4:4" x14ac:dyDescent="0.2">
      <c r="D12606" s="18"/>
    </row>
    <row r="12607" spans="4:4" x14ac:dyDescent="0.2">
      <c r="D12607" s="18"/>
    </row>
    <row r="12608" spans="4:4" x14ac:dyDescent="0.2">
      <c r="D12608" s="18"/>
    </row>
    <row r="12609" spans="4:4" x14ac:dyDescent="0.2">
      <c r="D12609" s="18"/>
    </row>
    <row r="12610" spans="4:4" x14ac:dyDescent="0.2">
      <c r="D12610" s="18"/>
    </row>
    <row r="12611" spans="4:4" x14ac:dyDescent="0.2">
      <c r="D12611" s="18"/>
    </row>
    <row r="12612" spans="4:4" x14ac:dyDescent="0.2">
      <c r="D12612" s="18"/>
    </row>
    <row r="12613" spans="4:4" x14ac:dyDescent="0.2">
      <c r="D12613" s="18"/>
    </row>
    <row r="12614" spans="4:4" x14ac:dyDescent="0.2">
      <c r="D12614" s="18"/>
    </row>
    <row r="12615" spans="4:4" x14ac:dyDescent="0.2">
      <c r="D12615" s="18"/>
    </row>
    <row r="12616" spans="4:4" x14ac:dyDescent="0.2">
      <c r="D12616" s="18"/>
    </row>
    <row r="12617" spans="4:4" x14ac:dyDescent="0.2">
      <c r="D12617" s="18"/>
    </row>
    <row r="12618" spans="4:4" x14ac:dyDescent="0.2">
      <c r="D12618" s="18"/>
    </row>
    <row r="12619" spans="4:4" x14ac:dyDescent="0.2">
      <c r="D12619" s="18"/>
    </row>
    <row r="12620" spans="4:4" x14ac:dyDescent="0.2">
      <c r="D12620" s="18"/>
    </row>
    <row r="12621" spans="4:4" x14ac:dyDescent="0.2">
      <c r="D12621" s="18"/>
    </row>
    <row r="12622" spans="4:4" x14ac:dyDescent="0.2">
      <c r="D12622" s="18"/>
    </row>
    <row r="12623" spans="4:4" x14ac:dyDescent="0.2">
      <c r="D12623" s="18"/>
    </row>
    <row r="12624" spans="4:4" x14ac:dyDescent="0.2">
      <c r="D12624" s="18"/>
    </row>
    <row r="12625" spans="4:4" x14ac:dyDescent="0.2">
      <c r="D12625" s="18"/>
    </row>
    <row r="12626" spans="4:4" x14ac:dyDescent="0.2">
      <c r="D12626" s="18"/>
    </row>
    <row r="12627" spans="4:4" x14ac:dyDescent="0.2">
      <c r="D12627" s="18"/>
    </row>
    <row r="12628" spans="4:4" x14ac:dyDescent="0.2">
      <c r="D12628" s="18"/>
    </row>
    <row r="12629" spans="4:4" x14ac:dyDescent="0.2">
      <c r="D12629" s="18"/>
    </row>
    <row r="12630" spans="4:4" x14ac:dyDescent="0.2">
      <c r="D12630" s="18"/>
    </row>
    <row r="12631" spans="4:4" x14ac:dyDescent="0.2">
      <c r="D12631" s="18"/>
    </row>
    <row r="12632" spans="4:4" x14ac:dyDescent="0.2">
      <c r="D12632" s="18"/>
    </row>
    <row r="12633" spans="4:4" x14ac:dyDescent="0.2">
      <c r="D12633" s="18"/>
    </row>
    <row r="12634" spans="4:4" x14ac:dyDescent="0.2">
      <c r="D12634" s="18"/>
    </row>
    <row r="12635" spans="4:4" x14ac:dyDescent="0.2">
      <c r="D12635" s="18"/>
    </row>
    <row r="12636" spans="4:4" x14ac:dyDescent="0.2">
      <c r="D12636" s="18"/>
    </row>
    <row r="12637" spans="4:4" x14ac:dyDescent="0.2">
      <c r="D12637" s="18"/>
    </row>
    <row r="12638" spans="4:4" x14ac:dyDescent="0.2">
      <c r="D12638" s="18"/>
    </row>
    <row r="12639" spans="4:4" x14ac:dyDescent="0.2">
      <c r="D12639" s="18"/>
    </row>
    <row r="12640" spans="4:4" x14ac:dyDescent="0.2">
      <c r="D12640" s="18"/>
    </row>
    <row r="12641" spans="4:4" x14ac:dyDescent="0.2">
      <c r="D12641" s="18"/>
    </row>
    <row r="12642" spans="4:4" x14ac:dyDescent="0.2">
      <c r="D12642" s="18"/>
    </row>
    <row r="12643" spans="4:4" x14ac:dyDescent="0.2">
      <c r="D12643" s="18"/>
    </row>
    <row r="12644" spans="4:4" x14ac:dyDescent="0.2">
      <c r="D12644" s="18"/>
    </row>
    <row r="12645" spans="4:4" x14ac:dyDescent="0.2">
      <c r="D12645" s="18"/>
    </row>
    <row r="12646" spans="4:4" x14ac:dyDescent="0.2">
      <c r="D12646" s="18"/>
    </row>
    <row r="12647" spans="4:4" x14ac:dyDescent="0.2">
      <c r="D12647" s="18"/>
    </row>
    <row r="12648" spans="4:4" x14ac:dyDescent="0.2">
      <c r="D12648" s="18"/>
    </row>
    <row r="12649" spans="4:4" x14ac:dyDescent="0.2">
      <c r="D12649" s="18"/>
    </row>
    <row r="12650" spans="4:4" x14ac:dyDescent="0.2">
      <c r="D12650" s="18"/>
    </row>
    <row r="12651" spans="4:4" x14ac:dyDescent="0.2">
      <c r="D12651" s="18"/>
    </row>
    <row r="12652" spans="4:4" x14ac:dyDescent="0.2">
      <c r="D12652" s="18"/>
    </row>
    <row r="12653" spans="4:4" x14ac:dyDescent="0.2">
      <c r="D12653" s="18"/>
    </row>
    <row r="12654" spans="4:4" x14ac:dyDescent="0.2">
      <c r="D12654" s="18"/>
    </row>
    <row r="12655" spans="4:4" x14ac:dyDescent="0.2">
      <c r="D12655" s="18"/>
    </row>
    <row r="12656" spans="4:4" x14ac:dyDescent="0.2">
      <c r="D12656" s="18"/>
    </row>
    <row r="12657" spans="4:4" x14ac:dyDescent="0.2">
      <c r="D12657" s="18"/>
    </row>
    <row r="12658" spans="4:4" x14ac:dyDescent="0.2">
      <c r="D12658" s="18"/>
    </row>
    <row r="12659" spans="4:4" x14ac:dyDescent="0.2">
      <c r="D12659" s="18"/>
    </row>
    <row r="12660" spans="4:4" x14ac:dyDescent="0.2">
      <c r="D12660" s="18"/>
    </row>
    <row r="12661" spans="4:4" x14ac:dyDescent="0.2">
      <c r="D12661" s="18"/>
    </row>
    <row r="12662" spans="4:4" x14ac:dyDescent="0.2">
      <c r="D12662" s="18"/>
    </row>
    <row r="12663" spans="4:4" x14ac:dyDescent="0.2">
      <c r="D12663" s="18"/>
    </row>
    <row r="12664" spans="4:4" x14ac:dyDescent="0.2">
      <c r="D12664" s="18"/>
    </row>
    <row r="12665" spans="4:4" x14ac:dyDescent="0.2">
      <c r="D12665" s="18"/>
    </row>
    <row r="12666" spans="4:4" x14ac:dyDescent="0.2">
      <c r="D12666" s="18"/>
    </row>
    <row r="12667" spans="4:4" x14ac:dyDescent="0.2">
      <c r="D12667" s="18"/>
    </row>
    <row r="12668" spans="4:4" x14ac:dyDescent="0.2">
      <c r="D12668" s="18"/>
    </row>
    <row r="12669" spans="4:4" x14ac:dyDescent="0.2">
      <c r="D12669" s="18"/>
    </row>
    <row r="12670" spans="4:4" x14ac:dyDescent="0.2">
      <c r="D12670" s="18"/>
    </row>
    <row r="12671" spans="4:4" x14ac:dyDescent="0.2">
      <c r="D12671" s="18"/>
    </row>
    <row r="12672" spans="4:4" x14ac:dyDescent="0.2">
      <c r="D12672" s="18"/>
    </row>
    <row r="12673" spans="4:4" x14ac:dyDescent="0.2">
      <c r="D12673" s="18"/>
    </row>
    <row r="12674" spans="4:4" x14ac:dyDescent="0.2">
      <c r="D12674" s="18"/>
    </row>
    <row r="12675" spans="4:4" x14ac:dyDescent="0.2">
      <c r="D12675" s="18"/>
    </row>
    <row r="12676" spans="4:4" x14ac:dyDescent="0.2">
      <c r="D12676" s="18"/>
    </row>
    <row r="12677" spans="4:4" x14ac:dyDescent="0.2">
      <c r="D12677" s="18"/>
    </row>
    <row r="12678" spans="4:4" x14ac:dyDescent="0.2">
      <c r="D12678" s="18"/>
    </row>
    <row r="12679" spans="4:4" x14ac:dyDescent="0.2">
      <c r="D12679" s="18"/>
    </row>
    <row r="12680" spans="4:4" x14ac:dyDescent="0.2">
      <c r="D12680" s="18"/>
    </row>
    <row r="12681" spans="4:4" x14ac:dyDescent="0.2">
      <c r="D12681" s="18"/>
    </row>
    <row r="12682" spans="4:4" x14ac:dyDescent="0.2">
      <c r="D12682" s="18"/>
    </row>
    <row r="12683" spans="4:4" x14ac:dyDescent="0.2">
      <c r="D12683" s="18"/>
    </row>
    <row r="12684" spans="4:4" x14ac:dyDescent="0.2">
      <c r="D12684" s="18"/>
    </row>
    <row r="12685" spans="4:4" x14ac:dyDescent="0.2">
      <c r="D12685" s="18"/>
    </row>
    <row r="12686" spans="4:4" x14ac:dyDescent="0.2">
      <c r="D12686" s="18"/>
    </row>
    <row r="12687" spans="4:4" x14ac:dyDescent="0.2">
      <c r="D12687" s="18"/>
    </row>
    <row r="12688" spans="4:4" x14ac:dyDescent="0.2">
      <c r="D12688" s="18"/>
    </row>
    <row r="12689" spans="4:4" x14ac:dyDescent="0.2">
      <c r="D12689" s="18"/>
    </row>
    <row r="12690" spans="4:4" x14ac:dyDescent="0.2">
      <c r="D12690" s="18"/>
    </row>
    <row r="12691" spans="4:4" x14ac:dyDescent="0.2">
      <c r="D12691" s="18"/>
    </row>
    <row r="12692" spans="4:4" x14ac:dyDescent="0.2">
      <c r="D12692" s="18"/>
    </row>
    <row r="12693" spans="4:4" x14ac:dyDescent="0.2">
      <c r="D12693" s="18"/>
    </row>
    <row r="12694" spans="4:4" x14ac:dyDescent="0.2">
      <c r="D12694" s="18"/>
    </row>
    <row r="12695" spans="4:4" x14ac:dyDescent="0.2">
      <c r="D12695" s="18"/>
    </row>
    <row r="12696" spans="4:4" x14ac:dyDescent="0.2">
      <c r="D12696" s="18"/>
    </row>
    <row r="12697" spans="4:4" x14ac:dyDescent="0.2">
      <c r="D12697" s="18"/>
    </row>
    <row r="12698" spans="4:4" x14ac:dyDescent="0.2">
      <c r="D12698" s="18"/>
    </row>
    <row r="12699" spans="4:4" x14ac:dyDescent="0.2">
      <c r="D12699" s="18"/>
    </row>
    <row r="12700" spans="4:4" x14ac:dyDescent="0.2">
      <c r="D12700" s="18"/>
    </row>
    <row r="12701" spans="4:4" x14ac:dyDescent="0.2">
      <c r="D12701" s="18"/>
    </row>
    <row r="12702" spans="4:4" x14ac:dyDescent="0.2">
      <c r="D12702" s="18"/>
    </row>
    <row r="12703" spans="4:4" x14ac:dyDescent="0.2">
      <c r="D12703" s="18"/>
    </row>
    <row r="12704" spans="4:4" x14ac:dyDescent="0.2">
      <c r="D12704" s="18"/>
    </row>
    <row r="12705" spans="4:4" x14ac:dyDescent="0.2">
      <c r="D12705" s="18"/>
    </row>
    <row r="12706" spans="4:4" x14ac:dyDescent="0.2">
      <c r="D12706" s="18"/>
    </row>
    <row r="12707" spans="4:4" x14ac:dyDescent="0.2">
      <c r="D12707" s="18"/>
    </row>
    <row r="12708" spans="4:4" x14ac:dyDescent="0.2">
      <c r="D12708" s="18"/>
    </row>
    <row r="12709" spans="4:4" x14ac:dyDescent="0.2">
      <c r="D12709" s="18"/>
    </row>
    <row r="12710" spans="4:4" x14ac:dyDescent="0.2">
      <c r="D12710" s="18"/>
    </row>
    <row r="12711" spans="4:4" x14ac:dyDescent="0.2">
      <c r="D12711" s="18"/>
    </row>
    <row r="12712" spans="4:4" x14ac:dyDescent="0.2">
      <c r="D12712" s="18"/>
    </row>
    <row r="12713" spans="4:4" x14ac:dyDescent="0.2">
      <c r="D12713" s="18"/>
    </row>
    <row r="12714" spans="4:4" x14ac:dyDescent="0.2">
      <c r="D12714" s="18"/>
    </row>
    <row r="12715" spans="4:4" x14ac:dyDescent="0.2">
      <c r="D12715" s="18"/>
    </row>
    <row r="12716" spans="4:4" x14ac:dyDescent="0.2">
      <c r="D12716" s="18"/>
    </row>
    <row r="12717" spans="4:4" x14ac:dyDescent="0.2">
      <c r="D12717" s="18"/>
    </row>
    <row r="12718" spans="4:4" x14ac:dyDescent="0.2">
      <c r="D12718" s="18"/>
    </row>
    <row r="12719" spans="4:4" x14ac:dyDescent="0.2">
      <c r="D12719" s="18"/>
    </row>
    <row r="12720" spans="4:4" x14ac:dyDescent="0.2">
      <c r="D12720" s="18"/>
    </row>
    <row r="12721" spans="4:4" x14ac:dyDescent="0.2">
      <c r="D12721" s="18"/>
    </row>
    <row r="12722" spans="4:4" x14ac:dyDescent="0.2">
      <c r="D12722" s="18"/>
    </row>
    <row r="12723" spans="4:4" x14ac:dyDescent="0.2">
      <c r="D12723" s="18"/>
    </row>
    <row r="12724" spans="4:4" x14ac:dyDescent="0.2">
      <c r="D12724" s="18"/>
    </row>
    <row r="12725" spans="4:4" x14ac:dyDescent="0.2">
      <c r="D12725" s="18"/>
    </row>
    <row r="12726" spans="4:4" x14ac:dyDescent="0.2">
      <c r="D12726" s="18"/>
    </row>
    <row r="12727" spans="4:4" x14ac:dyDescent="0.2">
      <c r="D12727" s="18"/>
    </row>
    <row r="12728" spans="4:4" x14ac:dyDescent="0.2">
      <c r="D12728" s="18"/>
    </row>
    <row r="12729" spans="4:4" x14ac:dyDescent="0.2">
      <c r="D12729" s="18"/>
    </row>
    <row r="12730" spans="4:4" x14ac:dyDescent="0.2">
      <c r="D12730" s="18"/>
    </row>
    <row r="12731" spans="4:4" x14ac:dyDescent="0.2">
      <c r="D12731" s="18"/>
    </row>
    <row r="12732" spans="4:4" x14ac:dyDescent="0.2">
      <c r="D12732" s="18"/>
    </row>
    <row r="12733" spans="4:4" x14ac:dyDescent="0.2">
      <c r="D12733" s="18"/>
    </row>
    <row r="12734" spans="4:4" x14ac:dyDescent="0.2">
      <c r="D12734" s="18"/>
    </row>
    <row r="12735" spans="4:4" x14ac:dyDescent="0.2">
      <c r="D12735" s="18"/>
    </row>
    <row r="12736" spans="4:4" x14ac:dyDescent="0.2">
      <c r="D12736" s="18"/>
    </row>
    <row r="12737" spans="4:4" x14ac:dyDescent="0.2">
      <c r="D12737" s="18"/>
    </row>
    <row r="12738" spans="4:4" x14ac:dyDescent="0.2">
      <c r="D12738" s="18"/>
    </row>
    <row r="12739" spans="4:4" x14ac:dyDescent="0.2">
      <c r="D12739" s="18"/>
    </row>
    <row r="12740" spans="4:4" x14ac:dyDescent="0.2">
      <c r="D12740" s="18"/>
    </row>
    <row r="12741" spans="4:4" x14ac:dyDescent="0.2">
      <c r="D12741" s="18"/>
    </row>
    <row r="12742" spans="4:4" x14ac:dyDescent="0.2">
      <c r="D12742" s="18"/>
    </row>
    <row r="12743" spans="4:4" x14ac:dyDescent="0.2">
      <c r="D12743" s="18"/>
    </row>
    <row r="12744" spans="4:4" x14ac:dyDescent="0.2">
      <c r="D12744" s="18"/>
    </row>
    <row r="12745" spans="4:4" x14ac:dyDescent="0.2">
      <c r="D12745" s="18"/>
    </row>
    <row r="12746" spans="4:4" x14ac:dyDescent="0.2">
      <c r="D12746" s="18"/>
    </row>
    <row r="12747" spans="4:4" x14ac:dyDescent="0.2">
      <c r="D12747" s="18"/>
    </row>
    <row r="12748" spans="4:4" x14ac:dyDescent="0.2">
      <c r="D12748" s="18"/>
    </row>
    <row r="12749" spans="4:4" x14ac:dyDescent="0.2">
      <c r="D12749" s="18"/>
    </row>
    <row r="12750" spans="4:4" x14ac:dyDescent="0.2">
      <c r="D12750" s="18"/>
    </row>
    <row r="12751" spans="4:4" x14ac:dyDescent="0.2">
      <c r="D12751" s="18"/>
    </row>
    <row r="12752" spans="4:4" x14ac:dyDescent="0.2">
      <c r="D12752" s="18"/>
    </row>
    <row r="12753" spans="4:4" x14ac:dyDescent="0.2">
      <c r="D12753" s="18"/>
    </row>
    <row r="12754" spans="4:4" x14ac:dyDescent="0.2">
      <c r="D12754" s="18"/>
    </row>
    <row r="12755" spans="4:4" x14ac:dyDescent="0.2">
      <c r="D12755" s="18"/>
    </row>
    <row r="12756" spans="4:4" x14ac:dyDescent="0.2">
      <c r="D12756" s="18"/>
    </row>
    <row r="12757" spans="4:4" x14ac:dyDescent="0.2">
      <c r="D12757" s="18"/>
    </row>
    <row r="12758" spans="4:4" x14ac:dyDescent="0.2">
      <c r="D12758" s="18"/>
    </row>
    <row r="12759" spans="4:4" x14ac:dyDescent="0.2">
      <c r="D12759" s="18"/>
    </row>
    <row r="12760" spans="4:4" x14ac:dyDescent="0.2">
      <c r="D12760" s="18"/>
    </row>
    <row r="12761" spans="4:4" x14ac:dyDescent="0.2">
      <c r="D12761" s="18"/>
    </row>
    <row r="12762" spans="4:4" x14ac:dyDescent="0.2">
      <c r="D12762" s="18"/>
    </row>
    <row r="12763" spans="4:4" x14ac:dyDescent="0.2">
      <c r="D12763" s="18"/>
    </row>
    <row r="12764" spans="4:4" x14ac:dyDescent="0.2">
      <c r="D12764" s="18"/>
    </row>
    <row r="12765" spans="4:4" x14ac:dyDescent="0.2">
      <c r="D12765" s="18"/>
    </row>
    <row r="12766" spans="4:4" x14ac:dyDescent="0.2">
      <c r="D12766" s="18"/>
    </row>
    <row r="12767" spans="4:4" x14ac:dyDescent="0.2">
      <c r="D12767" s="18"/>
    </row>
    <row r="12768" spans="4:4" x14ac:dyDescent="0.2">
      <c r="D12768" s="18"/>
    </row>
    <row r="12769" spans="4:4" x14ac:dyDescent="0.2">
      <c r="D12769" s="18"/>
    </row>
    <row r="12770" spans="4:4" x14ac:dyDescent="0.2">
      <c r="D12770" s="18"/>
    </row>
    <row r="12771" spans="4:4" x14ac:dyDescent="0.2">
      <c r="D12771" s="18"/>
    </row>
    <row r="12772" spans="4:4" x14ac:dyDescent="0.2">
      <c r="D12772" s="18"/>
    </row>
    <row r="12773" spans="4:4" x14ac:dyDescent="0.2">
      <c r="D12773" s="18"/>
    </row>
    <row r="12774" spans="4:4" x14ac:dyDescent="0.2">
      <c r="D12774" s="18"/>
    </row>
    <row r="12775" spans="4:4" x14ac:dyDescent="0.2">
      <c r="D12775" s="18"/>
    </row>
    <row r="12776" spans="4:4" x14ac:dyDescent="0.2">
      <c r="D12776" s="18"/>
    </row>
    <row r="12777" spans="4:4" x14ac:dyDescent="0.2">
      <c r="D12777" s="18"/>
    </row>
    <row r="12778" spans="4:4" x14ac:dyDescent="0.2">
      <c r="D12778" s="18"/>
    </row>
    <row r="12779" spans="4:4" x14ac:dyDescent="0.2">
      <c r="D12779" s="18"/>
    </row>
    <row r="12780" spans="4:4" x14ac:dyDescent="0.2">
      <c r="D12780" s="18"/>
    </row>
    <row r="12781" spans="4:4" x14ac:dyDescent="0.2">
      <c r="D12781" s="18"/>
    </row>
    <row r="12782" spans="4:4" x14ac:dyDescent="0.2">
      <c r="D12782" s="18"/>
    </row>
    <row r="12783" spans="4:4" x14ac:dyDescent="0.2">
      <c r="D12783" s="18"/>
    </row>
    <row r="12784" spans="4:4" x14ac:dyDescent="0.2">
      <c r="D12784" s="18"/>
    </row>
    <row r="12785" spans="4:4" x14ac:dyDescent="0.2">
      <c r="D12785" s="18"/>
    </row>
    <row r="12786" spans="4:4" x14ac:dyDescent="0.2">
      <c r="D12786" s="18"/>
    </row>
    <row r="12787" spans="4:4" x14ac:dyDescent="0.2">
      <c r="D12787" s="18"/>
    </row>
    <row r="12788" spans="4:4" x14ac:dyDescent="0.2">
      <c r="D12788" s="18"/>
    </row>
    <row r="12789" spans="4:4" x14ac:dyDescent="0.2">
      <c r="D12789" s="18"/>
    </row>
    <row r="12790" spans="4:4" x14ac:dyDescent="0.2">
      <c r="D12790" s="18"/>
    </row>
    <row r="12791" spans="4:4" x14ac:dyDescent="0.2">
      <c r="D12791" s="18"/>
    </row>
    <row r="12792" spans="4:4" x14ac:dyDescent="0.2">
      <c r="D12792" s="18"/>
    </row>
    <row r="12793" spans="4:4" x14ac:dyDescent="0.2">
      <c r="D12793" s="18"/>
    </row>
    <row r="12794" spans="4:4" x14ac:dyDescent="0.2">
      <c r="D12794" s="18"/>
    </row>
    <row r="12795" spans="4:4" x14ac:dyDescent="0.2">
      <c r="D12795" s="18"/>
    </row>
    <row r="12796" spans="4:4" x14ac:dyDescent="0.2">
      <c r="D12796" s="18"/>
    </row>
    <row r="12797" spans="4:4" x14ac:dyDescent="0.2">
      <c r="D12797" s="18"/>
    </row>
    <row r="12798" spans="4:4" x14ac:dyDescent="0.2">
      <c r="D12798" s="18"/>
    </row>
    <row r="12799" spans="4:4" x14ac:dyDescent="0.2">
      <c r="D12799" s="18"/>
    </row>
    <row r="12800" spans="4:4" x14ac:dyDescent="0.2">
      <c r="D12800" s="18"/>
    </row>
    <row r="12801" spans="4:4" x14ac:dyDescent="0.2">
      <c r="D12801" s="18"/>
    </row>
    <row r="12802" spans="4:4" x14ac:dyDescent="0.2">
      <c r="D12802" s="18"/>
    </row>
    <row r="12803" spans="4:4" x14ac:dyDescent="0.2">
      <c r="D12803" s="18"/>
    </row>
    <row r="12804" spans="4:4" x14ac:dyDescent="0.2">
      <c r="D12804" s="18"/>
    </row>
    <row r="12805" spans="4:4" x14ac:dyDescent="0.2">
      <c r="D12805" s="18"/>
    </row>
    <row r="12806" spans="4:4" x14ac:dyDescent="0.2">
      <c r="D12806" s="18"/>
    </row>
    <row r="12807" spans="4:4" x14ac:dyDescent="0.2">
      <c r="D12807" s="18"/>
    </row>
    <row r="12808" spans="4:4" x14ac:dyDescent="0.2">
      <c r="D12808" s="18"/>
    </row>
    <row r="12809" spans="4:4" x14ac:dyDescent="0.2">
      <c r="D12809" s="18"/>
    </row>
    <row r="12810" spans="4:4" x14ac:dyDescent="0.2">
      <c r="D12810" s="18"/>
    </row>
    <row r="12811" spans="4:4" x14ac:dyDescent="0.2">
      <c r="D12811" s="18"/>
    </row>
    <row r="12812" spans="4:4" x14ac:dyDescent="0.2">
      <c r="D12812" s="18"/>
    </row>
    <row r="12813" spans="4:4" x14ac:dyDescent="0.2">
      <c r="D12813" s="18"/>
    </row>
    <row r="12814" spans="4:4" x14ac:dyDescent="0.2">
      <c r="D12814" s="18"/>
    </row>
    <row r="12815" spans="4:4" x14ac:dyDescent="0.2">
      <c r="D12815" s="18"/>
    </row>
    <row r="12816" spans="4:4" x14ac:dyDescent="0.2">
      <c r="D12816" s="18"/>
    </row>
    <row r="12817" spans="4:4" x14ac:dyDescent="0.2">
      <c r="D12817" s="18"/>
    </row>
    <row r="12818" spans="4:4" x14ac:dyDescent="0.2">
      <c r="D12818" s="18"/>
    </row>
    <row r="12819" spans="4:4" x14ac:dyDescent="0.2">
      <c r="D12819" s="18"/>
    </row>
    <row r="12820" spans="4:4" x14ac:dyDescent="0.2">
      <c r="D12820" s="18"/>
    </row>
    <row r="12821" spans="4:4" x14ac:dyDescent="0.2">
      <c r="D12821" s="18"/>
    </row>
    <row r="12822" spans="4:4" x14ac:dyDescent="0.2">
      <c r="D12822" s="18"/>
    </row>
    <row r="12823" spans="4:4" x14ac:dyDescent="0.2">
      <c r="D12823" s="18"/>
    </row>
    <row r="12824" spans="4:4" x14ac:dyDescent="0.2">
      <c r="D12824" s="18"/>
    </row>
    <row r="12825" spans="4:4" x14ac:dyDescent="0.2">
      <c r="D12825" s="18"/>
    </row>
    <row r="12826" spans="4:4" x14ac:dyDescent="0.2">
      <c r="D12826" s="18"/>
    </row>
    <row r="12827" spans="4:4" x14ac:dyDescent="0.2">
      <c r="D12827" s="18"/>
    </row>
    <row r="12828" spans="4:4" x14ac:dyDescent="0.2">
      <c r="D12828" s="18"/>
    </row>
    <row r="12829" spans="4:4" x14ac:dyDescent="0.2">
      <c r="D12829" s="18"/>
    </row>
    <row r="12830" spans="4:4" x14ac:dyDescent="0.2">
      <c r="D12830" s="18"/>
    </row>
    <row r="12831" spans="4:4" x14ac:dyDescent="0.2">
      <c r="D12831" s="18"/>
    </row>
    <row r="12832" spans="4:4" x14ac:dyDescent="0.2">
      <c r="D12832" s="18"/>
    </row>
    <row r="12833" spans="4:4" x14ac:dyDescent="0.2">
      <c r="D12833" s="18"/>
    </row>
    <row r="12834" spans="4:4" x14ac:dyDescent="0.2">
      <c r="D12834" s="18"/>
    </row>
    <row r="12835" spans="4:4" x14ac:dyDescent="0.2">
      <c r="D12835" s="18"/>
    </row>
    <row r="12836" spans="4:4" x14ac:dyDescent="0.2">
      <c r="D12836" s="18"/>
    </row>
    <row r="12837" spans="4:4" x14ac:dyDescent="0.2">
      <c r="D12837" s="18"/>
    </row>
    <row r="12838" spans="4:4" x14ac:dyDescent="0.2">
      <c r="D12838" s="18"/>
    </row>
    <row r="12839" spans="4:4" x14ac:dyDescent="0.2">
      <c r="D12839" s="18"/>
    </row>
    <row r="12840" spans="4:4" x14ac:dyDescent="0.2">
      <c r="D12840" s="18"/>
    </row>
    <row r="12841" spans="4:4" x14ac:dyDescent="0.2">
      <c r="D12841" s="18"/>
    </row>
    <row r="12842" spans="4:4" x14ac:dyDescent="0.2">
      <c r="D12842" s="18"/>
    </row>
    <row r="12843" spans="4:4" x14ac:dyDescent="0.2">
      <c r="D12843" s="18"/>
    </row>
    <row r="12844" spans="4:4" x14ac:dyDescent="0.2">
      <c r="D12844" s="18"/>
    </row>
    <row r="12845" spans="4:4" x14ac:dyDescent="0.2">
      <c r="D12845" s="18"/>
    </row>
    <row r="12846" spans="4:4" x14ac:dyDescent="0.2">
      <c r="D12846" s="18"/>
    </row>
    <row r="12847" spans="4:4" x14ac:dyDescent="0.2">
      <c r="D12847" s="18"/>
    </row>
    <row r="12848" spans="4:4" x14ac:dyDescent="0.2">
      <c r="D12848" s="18"/>
    </row>
    <row r="12849" spans="4:4" x14ac:dyDescent="0.2">
      <c r="D12849" s="18"/>
    </row>
    <row r="12850" spans="4:4" x14ac:dyDescent="0.2">
      <c r="D12850" s="18"/>
    </row>
    <row r="12851" spans="4:4" x14ac:dyDescent="0.2">
      <c r="D12851" s="18"/>
    </row>
    <row r="12852" spans="4:4" x14ac:dyDescent="0.2">
      <c r="D12852" s="18"/>
    </row>
    <row r="12853" spans="4:4" x14ac:dyDescent="0.2">
      <c r="D12853" s="18"/>
    </row>
    <row r="12854" spans="4:4" x14ac:dyDescent="0.2">
      <c r="D12854" s="18"/>
    </row>
    <row r="12855" spans="4:4" x14ac:dyDescent="0.2">
      <c r="D12855" s="18"/>
    </row>
    <row r="12856" spans="4:4" x14ac:dyDescent="0.2">
      <c r="D12856" s="18"/>
    </row>
    <row r="12857" spans="4:4" x14ac:dyDescent="0.2">
      <c r="D12857" s="18"/>
    </row>
    <row r="12858" spans="4:4" x14ac:dyDescent="0.2">
      <c r="D12858" s="18"/>
    </row>
    <row r="12859" spans="4:4" x14ac:dyDescent="0.2">
      <c r="D12859" s="18"/>
    </row>
    <row r="12860" spans="4:4" x14ac:dyDescent="0.2">
      <c r="D12860" s="18"/>
    </row>
    <row r="12861" spans="4:4" x14ac:dyDescent="0.2">
      <c r="D12861" s="18"/>
    </row>
    <row r="12862" spans="4:4" x14ac:dyDescent="0.2">
      <c r="D12862" s="18"/>
    </row>
    <row r="12863" spans="4:4" x14ac:dyDescent="0.2">
      <c r="D12863" s="18"/>
    </row>
    <row r="12864" spans="4:4" x14ac:dyDescent="0.2">
      <c r="D12864" s="18"/>
    </row>
    <row r="12865" spans="4:4" x14ac:dyDescent="0.2">
      <c r="D12865" s="18"/>
    </row>
    <row r="12866" spans="4:4" x14ac:dyDescent="0.2">
      <c r="D12866" s="18"/>
    </row>
    <row r="12867" spans="4:4" x14ac:dyDescent="0.2">
      <c r="D12867" s="18"/>
    </row>
    <row r="12868" spans="4:4" x14ac:dyDescent="0.2">
      <c r="D12868" s="18"/>
    </row>
    <row r="12869" spans="4:4" x14ac:dyDescent="0.2">
      <c r="D12869" s="18"/>
    </row>
    <row r="12870" spans="4:4" x14ac:dyDescent="0.2">
      <c r="D12870" s="18"/>
    </row>
    <row r="12871" spans="4:4" x14ac:dyDescent="0.2">
      <c r="D12871" s="18"/>
    </row>
    <row r="12872" spans="4:4" x14ac:dyDescent="0.2">
      <c r="D12872" s="18"/>
    </row>
    <row r="12873" spans="4:4" x14ac:dyDescent="0.2">
      <c r="D12873" s="18"/>
    </row>
    <row r="12874" spans="4:4" x14ac:dyDescent="0.2">
      <c r="D12874" s="18"/>
    </row>
    <row r="12875" spans="4:4" x14ac:dyDescent="0.2">
      <c r="D12875" s="18"/>
    </row>
    <row r="12876" spans="4:4" x14ac:dyDescent="0.2">
      <c r="D12876" s="18"/>
    </row>
    <row r="12877" spans="4:4" x14ac:dyDescent="0.2">
      <c r="D12877" s="18"/>
    </row>
    <row r="12878" spans="4:4" x14ac:dyDescent="0.2">
      <c r="D12878" s="18"/>
    </row>
    <row r="12879" spans="4:4" x14ac:dyDescent="0.2">
      <c r="D12879" s="18"/>
    </row>
    <row r="12880" spans="4:4" x14ac:dyDescent="0.2">
      <c r="D12880" s="18"/>
    </row>
    <row r="12881" spans="4:4" x14ac:dyDescent="0.2">
      <c r="D12881" s="18"/>
    </row>
    <row r="12882" spans="4:4" x14ac:dyDescent="0.2">
      <c r="D12882" s="18"/>
    </row>
    <row r="12883" spans="4:4" x14ac:dyDescent="0.2">
      <c r="D12883" s="18"/>
    </row>
    <row r="12884" spans="4:4" x14ac:dyDescent="0.2">
      <c r="D12884" s="18"/>
    </row>
    <row r="12885" spans="4:4" x14ac:dyDescent="0.2">
      <c r="D12885" s="18"/>
    </row>
    <row r="12886" spans="4:4" x14ac:dyDescent="0.2">
      <c r="D12886" s="18"/>
    </row>
    <row r="12887" spans="4:4" x14ac:dyDescent="0.2">
      <c r="D12887" s="18"/>
    </row>
    <row r="12888" spans="4:4" x14ac:dyDescent="0.2">
      <c r="D12888" s="18"/>
    </row>
    <row r="12889" spans="4:4" x14ac:dyDescent="0.2">
      <c r="D12889" s="18"/>
    </row>
    <row r="12890" spans="4:4" x14ac:dyDescent="0.2">
      <c r="D12890" s="18"/>
    </row>
    <row r="12891" spans="4:4" x14ac:dyDescent="0.2">
      <c r="D12891" s="18"/>
    </row>
    <row r="12892" spans="4:4" x14ac:dyDescent="0.2">
      <c r="D12892" s="18"/>
    </row>
    <row r="12893" spans="4:4" x14ac:dyDescent="0.2">
      <c r="D12893" s="18"/>
    </row>
    <row r="12894" spans="4:4" x14ac:dyDescent="0.2">
      <c r="D12894" s="18"/>
    </row>
    <row r="12895" spans="4:4" x14ac:dyDescent="0.2">
      <c r="D12895" s="18"/>
    </row>
    <row r="12896" spans="4:4" x14ac:dyDescent="0.2">
      <c r="D12896" s="18"/>
    </row>
    <row r="12897" spans="4:4" x14ac:dyDescent="0.2">
      <c r="D12897" s="18"/>
    </row>
    <row r="12898" spans="4:4" x14ac:dyDescent="0.2">
      <c r="D12898" s="18"/>
    </row>
    <row r="12899" spans="4:4" x14ac:dyDescent="0.2">
      <c r="D12899" s="18"/>
    </row>
    <row r="12900" spans="4:4" x14ac:dyDescent="0.2">
      <c r="D12900" s="18"/>
    </row>
    <row r="12901" spans="4:4" x14ac:dyDescent="0.2">
      <c r="D12901" s="18"/>
    </row>
    <row r="12902" spans="4:4" x14ac:dyDescent="0.2">
      <c r="D12902" s="18"/>
    </row>
    <row r="12903" spans="4:4" x14ac:dyDescent="0.2">
      <c r="D12903" s="18"/>
    </row>
    <row r="12904" spans="4:4" x14ac:dyDescent="0.2">
      <c r="D12904" s="18"/>
    </row>
    <row r="12905" spans="4:4" x14ac:dyDescent="0.2">
      <c r="D12905" s="18"/>
    </row>
    <row r="12906" spans="4:4" x14ac:dyDescent="0.2">
      <c r="D12906" s="18"/>
    </row>
    <row r="12907" spans="4:4" x14ac:dyDescent="0.2">
      <c r="D12907" s="18"/>
    </row>
    <row r="12908" spans="4:4" x14ac:dyDescent="0.2">
      <c r="D12908" s="18"/>
    </row>
    <row r="12909" spans="4:4" x14ac:dyDescent="0.2">
      <c r="D12909" s="18"/>
    </row>
    <row r="12910" spans="4:4" x14ac:dyDescent="0.2">
      <c r="D12910" s="18"/>
    </row>
    <row r="12911" spans="4:4" x14ac:dyDescent="0.2">
      <c r="D12911" s="18"/>
    </row>
    <row r="12912" spans="4:4" x14ac:dyDescent="0.2">
      <c r="D12912" s="18"/>
    </row>
    <row r="12913" spans="4:4" x14ac:dyDescent="0.2">
      <c r="D12913" s="18"/>
    </row>
    <row r="12914" spans="4:4" x14ac:dyDescent="0.2">
      <c r="D12914" s="18"/>
    </row>
    <row r="12915" spans="4:4" x14ac:dyDescent="0.2">
      <c r="D12915" s="18"/>
    </row>
    <row r="12916" spans="4:4" x14ac:dyDescent="0.2">
      <c r="D12916" s="18"/>
    </row>
    <row r="12917" spans="4:4" x14ac:dyDescent="0.2">
      <c r="D12917" s="18"/>
    </row>
    <row r="12918" spans="4:4" x14ac:dyDescent="0.2">
      <c r="D12918" s="18"/>
    </row>
    <row r="12919" spans="4:4" x14ac:dyDescent="0.2">
      <c r="D12919" s="18"/>
    </row>
    <row r="12920" spans="4:4" x14ac:dyDescent="0.2">
      <c r="D12920" s="18"/>
    </row>
    <row r="12921" spans="4:4" x14ac:dyDescent="0.2">
      <c r="D12921" s="18"/>
    </row>
    <row r="12922" spans="4:4" x14ac:dyDescent="0.2">
      <c r="D12922" s="18"/>
    </row>
    <row r="12923" spans="4:4" x14ac:dyDescent="0.2">
      <c r="D12923" s="18"/>
    </row>
    <row r="12924" spans="4:4" x14ac:dyDescent="0.2">
      <c r="D12924" s="18"/>
    </row>
    <row r="12925" spans="4:4" x14ac:dyDescent="0.2">
      <c r="D12925" s="18"/>
    </row>
    <row r="12926" spans="4:4" x14ac:dyDescent="0.2">
      <c r="D12926" s="18"/>
    </row>
    <row r="12927" spans="4:4" x14ac:dyDescent="0.2">
      <c r="D12927" s="18"/>
    </row>
    <row r="12928" spans="4:4" x14ac:dyDescent="0.2">
      <c r="D12928" s="18"/>
    </row>
    <row r="12929" spans="4:4" x14ac:dyDescent="0.2">
      <c r="D12929" s="18"/>
    </row>
    <row r="12930" spans="4:4" x14ac:dyDescent="0.2">
      <c r="D12930" s="18"/>
    </row>
    <row r="12931" spans="4:4" x14ac:dyDescent="0.2">
      <c r="D12931" s="18"/>
    </row>
    <row r="12932" spans="4:4" x14ac:dyDescent="0.2">
      <c r="D12932" s="18"/>
    </row>
    <row r="12933" spans="4:4" x14ac:dyDescent="0.2">
      <c r="D12933" s="18"/>
    </row>
    <row r="12934" spans="4:4" x14ac:dyDescent="0.2">
      <c r="D12934" s="18"/>
    </row>
    <row r="12935" spans="4:4" x14ac:dyDescent="0.2">
      <c r="D12935" s="18"/>
    </row>
    <row r="12936" spans="4:4" x14ac:dyDescent="0.2">
      <c r="D12936" s="18"/>
    </row>
    <row r="12937" spans="4:4" x14ac:dyDescent="0.2">
      <c r="D12937" s="18"/>
    </row>
    <row r="12938" spans="4:4" x14ac:dyDescent="0.2">
      <c r="D12938" s="18"/>
    </row>
    <row r="12939" spans="4:4" x14ac:dyDescent="0.2">
      <c r="D12939" s="18"/>
    </row>
    <row r="12940" spans="4:4" x14ac:dyDescent="0.2">
      <c r="D12940" s="18"/>
    </row>
    <row r="12941" spans="4:4" x14ac:dyDescent="0.2">
      <c r="D12941" s="18"/>
    </row>
    <row r="12942" spans="4:4" x14ac:dyDescent="0.2">
      <c r="D12942" s="18"/>
    </row>
    <row r="12943" spans="4:4" x14ac:dyDescent="0.2">
      <c r="D12943" s="18"/>
    </row>
    <row r="12944" spans="4:4" x14ac:dyDescent="0.2">
      <c r="D12944" s="18"/>
    </row>
    <row r="12945" spans="4:4" x14ac:dyDescent="0.2">
      <c r="D12945" s="18"/>
    </row>
    <row r="12946" spans="4:4" x14ac:dyDescent="0.2">
      <c r="D12946" s="18"/>
    </row>
    <row r="12947" spans="4:4" x14ac:dyDescent="0.2">
      <c r="D12947" s="18"/>
    </row>
    <row r="12948" spans="4:4" x14ac:dyDescent="0.2">
      <c r="D12948" s="18"/>
    </row>
    <row r="12949" spans="4:4" x14ac:dyDescent="0.2">
      <c r="D12949" s="18"/>
    </row>
    <row r="12950" spans="4:4" x14ac:dyDescent="0.2">
      <c r="D12950" s="18"/>
    </row>
    <row r="12951" spans="4:4" x14ac:dyDescent="0.2">
      <c r="D12951" s="18"/>
    </row>
    <row r="12952" spans="4:4" x14ac:dyDescent="0.2">
      <c r="D12952" s="18"/>
    </row>
    <row r="12953" spans="4:4" x14ac:dyDescent="0.2">
      <c r="D12953" s="18"/>
    </row>
    <row r="12954" spans="4:4" x14ac:dyDescent="0.2">
      <c r="D12954" s="18"/>
    </row>
    <row r="12955" spans="4:4" x14ac:dyDescent="0.2">
      <c r="D12955" s="18"/>
    </row>
    <row r="12956" spans="4:4" x14ac:dyDescent="0.2">
      <c r="D12956" s="18"/>
    </row>
    <row r="12957" spans="4:4" x14ac:dyDescent="0.2">
      <c r="D12957" s="18"/>
    </row>
    <row r="12958" spans="4:4" x14ac:dyDescent="0.2">
      <c r="D12958" s="18"/>
    </row>
    <row r="12959" spans="4:4" x14ac:dyDescent="0.2">
      <c r="D12959" s="18"/>
    </row>
    <row r="12960" spans="4:4" x14ac:dyDescent="0.2">
      <c r="D12960" s="18"/>
    </row>
    <row r="12961" spans="4:4" x14ac:dyDescent="0.2">
      <c r="D12961" s="18"/>
    </row>
    <row r="12962" spans="4:4" x14ac:dyDescent="0.2">
      <c r="D12962" s="18"/>
    </row>
    <row r="12963" spans="4:4" x14ac:dyDescent="0.2">
      <c r="D12963" s="18"/>
    </row>
    <row r="12964" spans="4:4" x14ac:dyDescent="0.2">
      <c r="D12964" s="18"/>
    </row>
    <row r="12965" spans="4:4" x14ac:dyDescent="0.2">
      <c r="D12965" s="18"/>
    </row>
    <row r="12966" spans="4:4" x14ac:dyDescent="0.2">
      <c r="D12966" s="18"/>
    </row>
    <row r="12967" spans="4:4" x14ac:dyDescent="0.2">
      <c r="D12967" s="18"/>
    </row>
    <row r="12968" spans="4:4" x14ac:dyDescent="0.2">
      <c r="D12968" s="18"/>
    </row>
    <row r="12969" spans="4:4" x14ac:dyDescent="0.2">
      <c r="D12969" s="18"/>
    </row>
    <row r="12970" spans="4:4" x14ac:dyDescent="0.2">
      <c r="D12970" s="18"/>
    </row>
    <row r="12971" spans="4:4" x14ac:dyDescent="0.2">
      <c r="D12971" s="18"/>
    </row>
    <row r="12972" spans="4:4" x14ac:dyDescent="0.2">
      <c r="D12972" s="18"/>
    </row>
    <row r="12973" spans="4:4" x14ac:dyDescent="0.2">
      <c r="D12973" s="18"/>
    </row>
    <row r="12974" spans="4:4" x14ac:dyDescent="0.2">
      <c r="D12974" s="18"/>
    </row>
    <row r="12975" spans="4:4" x14ac:dyDescent="0.2">
      <c r="D12975" s="18"/>
    </row>
    <row r="12976" spans="4:4" x14ac:dyDescent="0.2">
      <c r="D12976" s="18"/>
    </row>
    <row r="12977" spans="4:4" x14ac:dyDescent="0.2">
      <c r="D12977" s="18"/>
    </row>
    <row r="12978" spans="4:4" x14ac:dyDescent="0.2">
      <c r="D12978" s="18"/>
    </row>
    <row r="12979" spans="4:4" x14ac:dyDescent="0.2">
      <c r="D12979" s="18"/>
    </row>
    <row r="12980" spans="4:4" x14ac:dyDescent="0.2">
      <c r="D12980" s="18"/>
    </row>
    <row r="12981" spans="4:4" x14ac:dyDescent="0.2">
      <c r="D12981" s="18"/>
    </row>
    <row r="12982" spans="4:4" x14ac:dyDescent="0.2">
      <c r="D12982" s="18"/>
    </row>
    <row r="12983" spans="4:4" x14ac:dyDescent="0.2">
      <c r="D12983" s="18"/>
    </row>
    <row r="12984" spans="4:4" x14ac:dyDescent="0.2">
      <c r="D12984" s="18"/>
    </row>
    <row r="12985" spans="4:4" x14ac:dyDescent="0.2">
      <c r="D12985" s="18"/>
    </row>
    <row r="12986" spans="4:4" x14ac:dyDescent="0.2">
      <c r="D12986" s="18"/>
    </row>
    <row r="12987" spans="4:4" x14ac:dyDescent="0.2">
      <c r="D12987" s="18"/>
    </row>
    <row r="12988" spans="4:4" x14ac:dyDescent="0.2">
      <c r="D12988" s="18"/>
    </row>
    <row r="12989" spans="4:4" x14ac:dyDescent="0.2">
      <c r="D12989" s="18"/>
    </row>
    <row r="12990" spans="4:4" x14ac:dyDescent="0.2">
      <c r="D12990" s="18"/>
    </row>
    <row r="12991" spans="4:4" x14ac:dyDescent="0.2">
      <c r="D12991" s="18"/>
    </row>
    <row r="12992" spans="4:4" x14ac:dyDescent="0.2">
      <c r="D12992" s="18"/>
    </row>
    <row r="12993" spans="4:4" x14ac:dyDescent="0.2">
      <c r="D12993" s="18"/>
    </row>
    <row r="12994" spans="4:4" x14ac:dyDescent="0.2">
      <c r="D12994" s="18"/>
    </row>
    <row r="12995" spans="4:4" x14ac:dyDescent="0.2">
      <c r="D12995" s="18"/>
    </row>
    <row r="12996" spans="4:4" x14ac:dyDescent="0.2">
      <c r="D12996" s="18"/>
    </row>
    <row r="12997" spans="4:4" x14ac:dyDescent="0.2">
      <c r="D12997" s="18"/>
    </row>
    <row r="12998" spans="4:4" x14ac:dyDescent="0.2">
      <c r="D12998" s="18"/>
    </row>
    <row r="12999" spans="4:4" x14ac:dyDescent="0.2">
      <c r="D12999" s="18"/>
    </row>
    <row r="13000" spans="4:4" x14ac:dyDescent="0.2">
      <c r="D13000" s="18"/>
    </row>
    <row r="13001" spans="4:4" x14ac:dyDescent="0.2">
      <c r="D13001" s="18"/>
    </row>
    <row r="13002" spans="4:4" x14ac:dyDescent="0.2">
      <c r="D13002" s="18"/>
    </row>
    <row r="13003" spans="4:4" x14ac:dyDescent="0.2">
      <c r="D13003" s="18"/>
    </row>
    <row r="13004" spans="4:4" x14ac:dyDescent="0.2">
      <c r="D13004" s="18"/>
    </row>
    <row r="13005" spans="4:4" x14ac:dyDescent="0.2">
      <c r="D13005" s="18"/>
    </row>
    <row r="13006" spans="4:4" x14ac:dyDescent="0.2">
      <c r="D13006" s="18"/>
    </row>
    <row r="13007" spans="4:4" x14ac:dyDescent="0.2">
      <c r="D13007" s="18"/>
    </row>
    <row r="13008" spans="4:4" x14ac:dyDescent="0.2">
      <c r="D13008" s="18"/>
    </row>
    <row r="13009" spans="4:4" x14ac:dyDescent="0.2">
      <c r="D13009" s="18"/>
    </row>
    <row r="13010" spans="4:4" x14ac:dyDescent="0.2">
      <c r="D13010" s="18"/>
    </row>
    <row r="13011" spans="4:4" x14ac:dyDescent="0.2">
      <c r="D13011" s="18"/>
    </row>
    <row r="13012" spans="4:4" x14ac:dyDescent="0.2">
      <c r="D13012" s="18"/>
    </row>
    <row r="13013" spans="4:4" x14ac:dyDescent="0.2">
      <c r="D13013" s="18"/>
    </row>
    <row r="13014" spans="4:4" x14ac:dyDescent="0.2">
      <c r="D13014" s="18"/>
    </row>
    <row r="13015" spans="4:4" x14ac:dyDescent="0.2">
      <c r="D13015" s="18"/>
    </row>
    <row r="13016" spans="4:4" x14ac:dyDescent="0.2">
      <c r="D13016" s="18"/>
    </row>
    <row r="13017" spans="4:4" x14ac:dyDescent="0.2">
      <c r="D13017" s="18"/>
    </row>
    <row r="13018" spans="4:4" x14ac:dyDescent="0.2">
      <c r="D13018" s="18"/>
    </row>
    <row r="13019" spans="4:4" x14ac:dyDescent="0.2">
      <c r="D13019" s="18"/>
    </row>
    <row r="13020" spans="4:4" x14ac:dyDescent="0.2">
      <c r="D13020" s="18"/>
    </row>
    <row r="13021" spans="4:4" x14ac:dyDescent="0.2">
      <c r="D13021" s="18"/>
    </row>
    <row r="13022" spans="4:4" x14ac:dyDescent="0.2">
      <c r="D13022" s="18"/>
    </row>
    <row r="13023" spans="4:4" x14ac:dyDescent="0.2">
      <c r="D13023" s="18"/>
    </row>
    <row r="13024" spans="4:4" x14ac:dyDescent="0.2">
      <c r="D13024" s="18"/>
    </row>
    <row r="13025" spans="4:4" x14ac:dyDescent="0.2">
      <c r="D13025" s="18"/>
    </row>
    <row r="13026" spans="4:4" x14ac:dyDescent="0.2">
      <c r="D13026" s="18"/>
    </row>
    <row r="13027" spans="4:4" x14ac:dyDescent="0.2">
      <c r="D13027" s="18"/>
    </row>
    <row r="13028" spans="4:4" x14ac:dyDescent="0.2">
      <c r="D13028" s="18"/>
    </row>
    <row r="13029" spans="4:4" x14ac:dyDescent="0.2">
      <c r="D13029" s="18"/>
    </row>
    <row r="13030" spans="4:4" x14ac:dyDescent="0.2">
      <c r="D13030" s="18"/>
    </row>
    <row r="13031" spans="4:4" x14ac:dyDescent="0.2">
      <c r="D13031" s="18"/>
    </row>
    <row r="13032" spans="4:4" x14ac:dyDescent="0.2">
      <c r="D13032" s="18"/>
    </row>
    <row r="13033" spans="4:4" x14ac:dyDescent="0.2">
      <c r="D13033" s="18"/>
    </row>
    <row r="13034" spans="4:4" x14ac:dyDescent="0.2">
      <c r="D13034" s="18"/>
    </row>
    <row r="13035" spans="4:4" x14ac:dyDescent="0.2">
      <c r="D13035" s="18"/>
    </row>
    <row r="13036" spans="4:4" x14ac:dyDescent="0.2">
      <c r="D13036" s="18"/>
    </row>
    <row r="13037" spans="4:4" x14ac:dyDescent="0.2">
      <c r="D13037" s="18"/>
    </row>
    <row r="13038" spans="4:4" x14ac:dyDescent="0.2">
      <c r="D13038" s="18"/>
    </row>
    <row r="13039" spans="4:4" x14ac:dyDescent="0.2">
      <c r="D13039" s="18"/>
    </row>
    <row r="13040" spans="4:4" x14ac:dyDescent="0.2">
      <c r="D13040" s="18"/>
    </row>
    <row r="13041" spans="4:4" x14ac:dyDescent="0.2">
      <c r="D13041" s="18"/>
    </row>
    <row r="13042" spans="4:4" x14ac:dyDescent="0.2">
      <c r="D13042" s="18"/>
    </row>
    <row r="13043" spans="4:4" x14ac:dyDescent="0.2">
      <c r="D13043" s="18"/>
    </row>
    <row r="13044" spans="4:4" x14ac:dyDescent="0.2">
      <c r="D13044" s="18"/>
    </row>
    <row r="13045" spans="4:4" x14ac:dyDescent="0.2">
      <c r="D13045" s="18"/>
    </row>
    <row r="13046" spans="4:4" x14ac:dyDescent="0.2">
      <c r="D13046" s="18"/>
    </row>
    <row r="13047" spans="4:4" x14ac:dyDescent="0.2">
      <c r="D13047" s="18"/>
    </row>
    <row r="13048" spans="4:4" x14ac:dyDescent="0.2">
      <c r="D13048" s="18"/>
    </row>
    <row r="13049" spans="4:4" x14ac:dyDescent="0.2">
      <c r="D13049" s="18"/>
    </row>
    <row r="13050" spans="4:4" x14ac:dyDescent="0.2">
      <c r="D13050" s="18"/>
    </row>
    <row r="13051" spans="4:4" x14ac:dyDescent="0.2">
      <c r="D13051" s="18"/>
    </row>
    <row r="13052" spans="4:4" x14ac:dyDescent="0.2">
      <c r="D13052" s="18"/>
    </row>
    <row r="13053" spans="4:4" x14ac:dyDescent="0.2">
      <c r="D13053" s="18"/>
    </row>
    <row r="13054" spans="4:4" x14ac:dyDescent="0.2">
      <c r="D13054" s="18"/>
    </row>
    <row r="13055" spans="4:4" x14ac:dyDescent="0.2">
      <c r="D13055" s="18"/>
    </row>
    <row r="13056" spans="4:4" x14ac:dyDescent="0.2">
      <c r="D13056" s="18"/>
    </row>
    <row r="13057" spans="4:4" x14ac:dyDescent="0.2">
      <c r="D13057" s="18"/>
    </row>
    <row r="13058" spans="4:4" x14ac:dyDescent="0.2">
      <c r="D13058" s="18"/>
    </row>
    <row r="13059" spans="4:4" x14ac:dyDescent="0.2">
      <c r="D13059" s="18"/>
    </row>
    <row r="13060" spans="4:4" x14ac:dyDescent="0.2">
      <c r="D13060" s="18"/>
    </row>
    <row r="13061" spans="4:4" x14ac:dyDescent="0.2">
      <c r="D13061" s="18"/>
    </row>
    <row r="13062" spans="4:4" x14ac:dyDescent="0.2">
      <c r="D13062" s="18"/>
    </row>
    <row r="13063" spans="4:4" x14ac:dyDescent="0.2">
      <c r="D13063" s="18"/>
    </row>
    <row r="13064" spans="4:4" x14ac:dyDescent="0.2">
      <c r="D13064" s="18"/>
    </row>
    <row r="13065" spans="4:4" x14ac:dyDescent="0.2">
      <c r="D13065" s="18"/>
    </row>
    <row r="13066" spans="4:4" x14ac:dyDescent="0.2">
      <c r="D13066" s="18"/>
    </row>
    <row r="13067" spans="4:4" x14ac:dyDescent="0.2">
      <c r="D13067" s="18"/>
    </row>
    <row r="13068" spans="4:4" x14ac:dyDescent="0.2">
      <c r="D13068" s="18"/>
    </row>
    <row r="13069" spans="4:4" x14ac:dyDescent="0.2">
      <c r="D13069" s="18"/>
    </row>
    <row r="13070" spans="4:4" x14ac:dyDescent="0.2">
      <c r="D13070" s="18"/>
    </row>
    <row r="13071" spans="4:4" x14ac:dyDescent="0.2">
      <c r="D13071" s="18"/>
    </row>
    <row r="13072" spans="4:4" x14ac:dyDescent="0.2">
      <c r="D13072" s="18"/>
    </row>
    <row r="13073" spans="4:4" x14ac:dyDescent="0.2">
      <c r="D13073" s="18"/>
    </row>
    <row r="13074" spans="4:4" x14ac:dyDescent="0.2">
      <c r="D13074" s="18"/>
    </row>
    <row r="13075" spans="4:4" x14ac:dyDescent="0.2">
      <c r="D13075" s="18"/>
    </row>
    <row r="13076" spans="4:4" x14ac:dyDescent="0.2">
      <c r="D13076" s="18"/>
    </row>
    <row r="13077" spans="4:4" x14ac:dyDescent="0.2">
      <c r="D13077" s="18"/>
    </row>
    <row r="13078" spans="4:4" x14ac:dyDescent="0.2">
      <c r="D13078" s="18"/>
    </row>
    <row r="13079" spans="4:4" x14ac:dyDescent="0.2">
      <c r="D13079" s="18"/>
    </row>
    <row r="13080" spans="4:4" x14ac:dyDescent="0.2">
      <c r="D13080" s="18"/>
    </row>
    <row r="13081" spans="4:4" x14ac:dyDescent="0.2">
      <c r="D13081" s="18"/>
    </row>
    <row r="13082" spans="4:4" x14ac:dyDescent="0.2">
      <c r="D13082" s="18"/>
    </row>
    <row r="13083" spans="4:4" x14ac:dyDescent="0.2">
      <c r="D13083" s="18"/>
    </row>
    <row r="13084" spans="4:4" x14ac:dyDescent="0.2">
      <c r="D13084" s="18"/>
    </row>
    <row r="13085" spans="4:4" x14ac:dyDescent="0.2">
      <c r="D13085" s="18"/>
    </row>
    <row r="13086" spans="4:4" x14ac:dyDescent="0.2">
      <c r="D13086" s="18"/>
    </row>
    <row r="13087" spans="4:4" x14ac:dyDescent="0.2">
      <c r="D13087" s="18"/>
    </row>
    <row r="13088" spans="4:4" x14ac:dyDescent="0.2">
      <c r="D13088" s="18"/>
    </row>
    <row r="13089" spans="4:4" x14ac:dyDescent="0.2">
      <c r="D13089" s="18"/>
    </row>
    <row r="13090" spans="4:4" x14ac:dyDescent="0.2">
      <c r="D13090" s="18"/>
    </row>
    <row r="13091" spans="4:4" x14ac:dyDescent="0.2">
      <c r="D13091" s="18"/>
    </row>
    <row r="13092" spans="4:4" x14ac:dyDescent="0.2">
      <c r="D13092" s="18"/>
    </row>
    <row r="13093" spans="4:4" x14ac:dyDescent="0.2">
      <c r="D13093" s="18"/>
    </row>
    <row r="13094" spans="4:4" x14ac:dyDescent="0.2">
      <c r="D13094" s="18"/>
    </row>
    <row r="13095" spans="4:4" x14ac:dyDescent="0.2">
      <c r="D13095" s="18"/>
    </row>
    <row r="13096" spans="4:4" x14ac:dyDescent="0.2">
      <c r="D13096" s="18"/>
    </row>
    <row r="13097" spans="4:4" x14ac:dyDescent="0.2">
      <c r="D13097" s="18"/>
    </row>
    <row r="13098" spans="4:4" x14ac:dyDescent="0.2">
      <c r="D13098" s="18"/>
    </row>
    <row r="13099" spans="4:4" x14ac:dyDescent="0.2">
      <c r="D13099" s="18"/>
    </row>
    <row r="13100" spans="4:4" x14ac:dyDescent="0.2">
      <c r="D13100" s="18"/>
    </row>
    <row r="13101" spans="4:4" x14ac:dyDescent="0.2">
      <c r="D13101" s="18"/>
    </row>
    <row r="13102" spans="4:4" x14ac:dyDescent="0.2">
      <c r="D13102" s="18"/>
    </row>
    <row r="13103" spans="4:4" x14ac:dyDescent="0.2">
      <c r="D13103" s="18"/>
    </row>
    <row r="13104" spans="4:4" x14ac:dyDescent="0.2">
      <c r="D13104" s="18"/>
    </row>
    <row r="13105" spans="4:4" x14ac:dyDescent="0.2">
      <c r="D13105" s="18"/>
    </row>
    <row r="13106" spans="4:4" x14ac:dyDescent="0.2">
      <c r="D13106" s="18"/>
    </row>
    <row r="13107" spans="4:4" x14ac:dyDescent="0.2">
      <c r="D13107" s="18"/>
    </row>
    <row r="13108" spans="4:4" x14ac:dyDescent="0.2">
      <c r="D13108" s="18"/>
    </row>
    <row r="13109" spans="4:4" x14ac:dyDescent="0.2">
      <c r="D13109" s="18"/>
    </row>
    <row r="13110" spans="4:4" x14ac:dyDescent="0.2">
      <c r="D13110" s="18"/>
    </row>
    <row r="13111" spans="4:4" x14ac:dyDescent="0.2">
      <c r="D13111" s="18"/>
    </row>
    <row r="13112" spans="4:4" x14ac:dyDescent="0.2">
      <c r="D13112" s="18"/>
    </row>
    <row r="13113" spans="4:4" x14ac:dyDescent="0.2">
      <c r="D13113" s="18"/>
    </row>
    <row r="13114" spans="4:4" x14ac:dyDescent="0.2">
      <c r="D13114" s="18"/>
    </row>
    <row r="13115" spans="4:4" x14ac:dyDescent="0.2">
      <c r="D13115" s="18"/>
    </row>
    <row r="13116" spans="4:4" x14ac:dyDescent="0.2">
      <c r="D13116" s="18"/>
    </row>
    <row r="13117" spans="4:4" x14ac:dyDescent="0.2">
      <c r="D13117" s="18"/>
    </row>
    <row r="13118" spans="4:4" x14ac:dyDescent="0.2">
      <c r="D13118" s="18"/>
    </row>
    <row r="13119" spans="4:4" x14ac:dyDescent="0.2">
      <c r="D13119" s="18"/>
    </row>
    <row r="13120" spans="4:4" x14ac:dyDescent="0.2">
      <c r="D13120" s="18"/>
    </row>
    <row r="13121" spans="4:4" x14ac:dyDescent="0.2">
      <c r="D13121" s="18"/>
    </row>
    <row r="13122" spans="4:4" x14ac:dyDescent="0.2">
      <c r="D13122" s="18"/>
    </row>
    <row r="13123" spans="4:4" x14ac:dyDescent="0.2">
      <c r="D13123" s="18"/>
    </row>
    <row r="13124" spans="4:4" x14ac:dyDescent="0.2">
      <c r="D13124" s="18"/>
    </row>
    <row r="13125" spans="4:4" x14ac:dyDescent="0.2">
      <c r="D13125" s="18"/>
    </row>
    <row r="13126" spans="4:4" x14ac:dyDescent="0.2">
      <c r="D13126" s="18"/>
    </row>
    <row r="13127" spans="4:4" x14ac:dyDescent="0.2">
      <c r="D13127" s="18"/>
    </row>
    <row r="13128" spans="4:4" x14ac:dyDescent="0.2">
      <c r="D13128" s="18"/>
    </row>
    <row r="13129" spans="4:4" x14ac:dyDescent="0.2">
      <c r="D13129" s="18"/>
    </row>
    <row r="13130" spans="4:4" x14ac:dyDescent="0.2">
      <c r="D13130" s="18"/>
    </row>
    <row r="13131" spans="4:4" x14ac:dyDescent="0.2">
      <c r="D13131" s="18"/>
    </row>
    <row r="13132" spans="4:4" x14ac:dyDescent="0.2">
      <c r="D13132" s="18"/>
    </row>
    <row r="13133" spans="4:4" x14ac:dyDescent="0.2">
      <c r="D13133" s="18"/>
    </row>
    <row r="13134" spans="4:4" x14ac:dyDescent="0.2">
      <c r="D13134" s="18"/>
    </row>
    <row r="13135" spans="4:4" x14ac:dyDescent="0.2">
      <c r="D13135" s="18"/>
    </row>
    <row r="13136" spans="4:4" x14ac:dyDescent="0.2">
      <c r="D13136" s="18"/>
    </row>
    <row r="13137" spans="4:4" x14ac:dyDescent="0.2">
      <c r="D13137" s="18"/>
    </row>
    <row r="13138" spans="4:4" x14ac:dyDescent="0.2">
      <c r="D13138" s="18"/>
    </row>
    <row r="13139" spans="4:4" x14ac:dyDescent="0.2">
      <c r="D13139" s="18"/>
    </row>
    <row r="13140" spans="4:4" x14ac:dyDescent="0.2">
      <c r="D13140" s="18"/>
    </row>
    <row r="13141" spans="4:4" x14ac:dyDescent="0.2">
      <c r="D13141" s="18"/>
    </row>
    <row r="13142" spans="4:4" x14ac:dyDescent="0.2">
      <c r="D13142" s="18"/>
    </row>
    <row r="13143" spans="4:4" x14ac:dyDescent="0.2">
      <c r="D13143" s="18"/>
    </row>
    <row r="13144" spans="4:4" x14ac:dyDescent="0.2">
      <c r="D13144" s="18"/>
    </row>
    <row r="13145" spans="4:4" x14ac:dyDescent="0.2">
      <c r="D13145" s="18"/>
    </row>
    <row r="13146" spans="4:4" x14ac:dyDescent="0.2">
      <c r="D13146" s="18"/>
    </row>
    <row r="13147" spans="4:4" x14ac:dyDescent="0.2">
      <c r="D13147" s="18"/>
    </row>
    <row r="13148" spans="4:4" x14ac:dyDescent="0.2">
      <c r="D13148" s="18"/>
    </row>
    <row r="13149" spans="4:4" x14ac:dyDescent="0.2">
      <c r="D13149" s="18"/>
    </row>
    <row r="13150" spans="4:4" x14ac:dyDescent="0.2">
      <c r="D13150" s="18"/>
    </row>
    <row r="13151" spans="4:4" x14ac:dyDescent="0.2">
      <c r="D13151" s="18"/>
    </row>
    <row r="13152" spans="4:4" x14ac:dyDescent="0.2">
      <c r="D13152" s="18"/>
    </row>
    <row r="13153" spans="4:4" x14ac:dyDescent="0.2">
      <c r="D13153" s="18"/>
    </row>
    <row r="13154" spans="4:4" x14ac:dyDescent="0.2">
      <c r="D13154" s="18"/>
    </row>
    <row r="13155" spans="4:4" x14ac:dyDescent="0.2">
      <c r="D13155" s="18"/>
    </row>
    <row r="13156" spans="4:4" x14ac:dyDescent="0.2">
      <c r="D13156" s="18"/>
    </row>
    <row r="13157" spans="4:4" x14ac:dyDescent="0.2">
      <c r="D13157" s="18"/>
    </row>
    <row r="13158" spans="4:4" x14ac:dyDescent="0.2">
      <c r="D13158" s="18"/>
    </row>
    <row r="13159" spans="4:4" x14ac:dyDescent="0.2">
      <c r="D13159" s="18"/>
    </row>
    <row r="13160" spans="4:4" x14ac:dyDescent="0.2">
      <c r="D13160" s="18"/>
    </row>
    <row r="13161" spans="4:4" x14ac:dyDescent="0.2">
      <c r="D13161" s="18"/>
    </row>
    <row r="13162" spans="4:4" x14ac:dyDescent="0.2">
      <c r="D13162" s="18"/>
    </row>
    <row r="13163" spans="4:4" x14ac:dyDescent="0.2">
      <c r="D13163" s="18"/>
    </row>
    <row r="13164" spans="4:4" x14ac:dyDescent="0.2">
      <c r="D13164" s="18"/>
    </row>
    <row r="13165" spans="4:4" x14ac:dyDescent="0.2">
      <c r="D13165" s="18"/>
    </row>
    <row r="13166" spans="4:4" x14ac:dyDescent="0.2">
      <c r="D13166" s="18"/>
    </row>
    <row r="13167" spans="4:4" x14ac:dyDescent="0.2">
      <c r="D13167" s="18"/>
    </row>
    <row r="13168" spans="4:4" x14ac:dyDescent="0.2">
      <c r="D13168" s="18"/>
    </row>
    <row r="13169" spans="4:4" x14ac:dyDescent="0.2">
      <c r="D13169" s="18"/>
    </row>
    <row r="13170" spans="4:4" x14ac:dyDescent="0.2">
      <c r="D13170" s="18"/>
    </row>
    <row r="13171" spans="4:4" x14ac:dyDescent="0.2">
      <c r="D13171" s="18"/>
    </row>
    <row r="13172" spans="4:4" x14ac:dyDescent="0.2">
      <c r="D13172" s="18"/>
    </row>
    <row r="13173" spans="4:4" x14ac:dyDescent="0.2">
      <c r="D13173" s="18"/>
    </row>
    <row r="13174" spans="4:4" x14ac:dyDescent="0.2">
      <c r="D13174" s="18"/>
    </row>
    <row r="13175" spans="4:4" x14ac:dyDescent="0.2">
      <c r="D13175" s="18"/>
    </row>
    <row r="13176" spans="4:4" x14ac:dyDescent="0.2">
      <c r="D13176" s="18"/>
    </row>
    <row r="13177" spans="4:4" x14ac:dyDescent="0.2">
      <c r="D13177" s="18"/>
    </row>
    <row r="13178" spans="4:4" x14ac:dyDescent="0.2">
      <c r="D13178" s="18"/>
    </row>
    <row r="13179" spans="4:4" x14ac:dyDescent="0.2">
      <c r="D13179" s="18"/>
    </row>
    <row r="13180" spans="4:4" x14ac:dyDescent="0.2">
      <c r="D13180" s="18"/>
    </row>
    <row r="13181" spans="4:4" x14ac:dyDescent="0.2">
      <c r="D13181" s="18"/>
    </row>
    <row r="13182" spans="4:4" x14ac:dyDescent="0.2">
      <c r="D13182" s="18"/>
    </row>
    <row r="13183" spans="4:4" x14ac:dyDescent="0.2">
      <c r="D13183" s="18"/>
    </row>
    <row r="13184" spans="4:4" x14ac:dyDescent="0.2">
      <c r="D13184" s="18"/>
    </row>
    <row r="13185" spans="4:4" x14ac:dyDescent="0.2">
      <c r="D13185" s="18"/>
    </row>
    <row r="13186" spans="4:4" x14ac:dyDescent="0.2">
      <c r="D13186" s="18"/>
    </row>
    <row r="13187" spans="4:4" x14ac:dyDescent="0.2">
      <c r="D13187" s="18"/>
    </row>
    <row r="13188" spans="4:4" x14ac:dyDescent="0.2">
      <c r="D13188" s="18"/>
    </row>
    <row r="13189" spans="4:4" x14ac:dyDescent="0.2">
      <c r="D13189" s="18"/>
    </row>
    <row r="13190" spans="4:4" x14ac:dyDescent="0.2">
      <c r="D13190" s="18"/>
    </row>
    <row r="13191" spans="4:4" x14ac:dyDescent="0.2">
      <c r="D13191" s="18"/>
    </row>
    <row r="13192" spans="4:4" x14ac:dyDescent="0.2">
      <c r="D13192" s="18"/>
    </row>
    <row r="13193" spans="4:4" x14ac:dyDescent="0.2">
      <c r="D13193" s="18"/>
    </row>
    <row r="13194" spans="4:4" x14ac:dyDescent="0.2">
      <c r="D13194" s="18"/>
    </row>
    <row r="13195" spans="4:4" x14ac:dyDescent="0.2">
      <c r="D13195" s="18"/>
    </row>
    <row r="13196" spans="4:4" x14ac:dyDescent="0.2">
      <c r="D13196" s="18"/>
    </row>
    <row r="13197" spans="4:4" x14ac:dyDescent="0.2">
      <c r="D13197" s="18"/>
    </row>
    <row r="13198" spans="4:4" x14ac:dyDescent="0.2">
      <c r="D13198" s="18"/>
    </row>
    <row r="13199" spans="4:4" x14ac:dyDescent="0.2">
      <c r="D13199" s="18"/>
    </row>
    <row r="13200" spans="4:4" x14ac:dyDescent="0.2">
      <c r="D13200" s="18"/>
    </row>
    <row r="13201" spans="4:4" x14ac:dyDescent="0.2">
      <c r="D13201" s="18"/>
    </row>
    <row r="13202" spans="4:4" x14ac:dyDescent="0.2">
      <c r="D13202" s="18"/>
    </row>
    <row r="13203" spans="4:4" x14ac:dyDescent="0.2">
      <c r="D13203" s="18"/>
    </row>
    <row r="13204" spans="4:4" x14ac:dyDescent="0.2">
      <c r="D13204" s="18"/>
    </row>
    <row r="13205" spans="4:4" x14ac:dyDescent="0.2">
      <c r="D13205" s="18"/>
    </row>
    <row r="13206" spans="4:4" x14ac:dyDescent="0.2">
      <c r="D13206" s="18"/>
    </row>
    <row r="13207" spans="4:4" x14ac:dyDescent="0.2">
      <c r="D13207" s="18"/>
    </row>
    <row r="13208" spans="4:4" x14ac:dyDescent="0.2">
      <c r="D13208" s="18"/>
    </row>
    <row r="13209" spans="4:4" x14ac:dyDescent="0.2">
      <c r="D13209" s="18"/>
    </row>
    <row r="13210" spans="4:4" x14ac:dyDescent="0.2">
      <c r="D13210" s="18"/>
    </row>
    <row r="13211" spans="4:4" x14ac:dyDescent="0.2">
      <c r="D13211" s="18"/>
    </row>
    <row r="13212" spans="4:4" x14ac:dyDescent="0.2">
      <c r="D13212" s="18"/>
    </row>
    <row r="13213" spans="4:4" x14ac:dyDescent="0.2">
      <c r="D13213" s="18"/>
    </row>
    <row r="13214" spans="4:4" x14ac:dyDescent="0.2">
      <c r="D13214" s="18"/>
    </row>
    <row r="13215" spans="4:4" x14ac:dyDescent="0.2">
      <c r="D13215" s="18"/>
    </row>
    <row r="13216" spans="4:4" x14ac:dyDescent="0.2">
      <c r="D13216" s="18"/>
    </row>
    <row r="13217" spans="4:4" x14ac:dyDescent="0.2">
      <c r="D13217" s="18"/>
    </row>
    <row r="13218" spans="4:4" x14ac:dyDescent="0.2">
      <c r="D13218" s="18"/>
    </row>
    <row r="13219" spans="4:4" x14ac:dyDescent="0.2">
      <c r="D13219" s="18"/>
    </row>
    <row r="13220" spans="4:4" x14ac:dyDescent="0.2">
      <c r="D13220" s="18"/>
    </row>
    <row r="13221" spans="4:4" x14ac:dyDescent="0.2">
      <c r="D13221" s="18"/>
    </row>
    <row r="13222" spans="4:4" x14ac:dyDescent="0.2">
      <c r="D13222" s="18"/>
    </row>
    <row r="13223" spans="4:4" x14ac:dyDescent="0.2">
      <c r="D13223" s="18"/>
    </row>
    <row r="13224" spans="4:4" x14ac:dyDescent="0.2">
      <c r="D13224" s="18"/>
    </row>
    <row r="13225" spans="4:4" x14ac:dyDescent="0.2">
      <c r="D13225" s="18"/>
    </row>
    <row r="13226" spans="4:4" x14ac:dyDescent="0.2">
      <c r="D13226" s="18"/>
    </row>
    <row r="13227" spans="4:4" x14ac:dyDescent="0.2">
      <c r="D13227" s="18"/>
    </row>
    <row r="13228" spans="4:4" x14ac:dyDescent="0.2">
      <c r="D13228" s="18"/>
    </row>
    <row r="13229" spans="4:4" x14ac:dyDescent="0.2">
      <c r="D13229" s="18"/>
    </row>
    <row r="13230" spans="4:4" x14ac:dyDescent="0.2">
      <c r="D13230" s="18"/>
    </row>
    <row r="13231" spans="4:4" x14ac:dyDescent="0.2">
      <c r="D13231" s="18"/>
    </row>
    <row r="13232" spans="4:4" x14ac:dyDescent="0.2">
      <c r="D13232" s="18"/>
    </row>
    <row r="13233" spans="4:4" x14ac:dyDescent="0.2">
      <c r="D13233" s="18"/>
    </row>
    <row r="13234" spans="4:4" x14ac:dyDescent="0.2">
      <c r="D13234" s="18"/>
    </row>
    <row r="13235" spans="4:4" x14ac:dyDescent="0.2">
      <c r="D13235" s="18"/>
    </row>
    <row r="13236" spans="4:4" x14ac:dyDescent="0.2">
      <c r="D13236" s="18"/>
    </row>
    <row r="13237" spans="4:4" x14ac:dyDescent="0.2">
      <c r="D13237" s="18"/>
    </row>
    <row r="13238" spans="4:4" x14ac:dyDescent="0.2">
      <c r="D13238" s="18"/>
    </row>
    <row r="13239" spans="4:4" x14ac:dyDescent="0.2">
      <c r="D13239" s="18"/>
    </row>
    <row r="13240" spans="4:4" x14ac:dyDescent="0.2">
      <c r="D13240" s="18"/>
    </row>
    <row r="13241" spans="4:4" x14ac:dyDescent="0.2">
      <c r="D13241" s="18"/>
    </row>
    <row r="13242" spans="4:4" x14ac:dyDescent="0.2">
      <c r="D13242" s="18"/>
    </row>
    <row r="13243" spans="4:4" x14ac:dyDescent="0.2">
      <c r="D13243" s="18"/>
    </row>
    <row r="13244" spans="4:4" x14ac:dyDescent="0.2">
      <c r="D13244" s="18"/>
    </row>
    <row r="13245" spans="4:4" x14ac:dyDescent="0.2">
      <c r="D13245" s="18"/>
    </row>
    <row r="13246" spans="4:4" x14ac:dyDescent="0.2">
      <c r="D13246" s="18"/>
    </row>
    <row r="13247" spans="4:4" x14ac:dyDescent="0.2">
      <c r="D13247" s="18"/>
    </row>
    <row r="13248" spans="4:4" x14ac:dyDescent="0.2">
      <c r="D13248" s="18"/>
    </row>
    <row r="13249" spans="4:4" x14ac:dyDescent="0.2">
      <c r="D13249" s="18"/>
    </row>
    <row r="13250" spans="4:4" x14ac:dyDescent="0.2">
      <c r="D13250" s="18"/>
    </row>
    <row r="13251" spans="4:4" x14ac:dyDescent="0.2">
      <c r="D13251" s="18"/>
    </row>
    <row r="13252" spans="4:4" x14ac:dyDescent="0.2">
      <c r="D13252" s="18"/>
    </row>
    <row r="13253" spans="4:4" x14ac:dyDescent="0.2">
      <c r="D13253" s="18"/>
    </row>
    <row r="13254" spans="4:4" x14ac:dyDescent="0.2">
      <c r="D13254" s="18"/>
    </row>
    <row r="13255" spans="4:4" x14ac:dyDescent="0.2">
      <c r="D13255" s="18"/>
    </row>
    <row r="13256" spans="4:4" x14ac:dyDescent="0.2">
      <c r="D13256" s="18"/>
    </row>
    <row r="13257" spans="4:4" x14ac:dyDescent="0.2">
      <c r="D13257" s="18"/>
    </row>
    <row r="13258" spans="4:4" x14ac:dyDescent="0.2">
      <c r="D13258" s="18"/>
    </row>
    <row r="13259" spans="4:4" x14ac:dyDescent="0.2">
      <c r="D13259" s="18"/>
    </row>
    <row r="13260" spans="4:4" x14ac:dyDescent="0.2">
      <c r="D13260" s="18"/>
    </row>
    <row r="13261" spans="4:4" x14ac:dyDescent="0.2">
      <c r="D13261" s="18"/>
    </row>
    <row r="13262" spans="4:4" x14ac:dyDescent="0.2">
      <c r="D13262" s="18"/>
    </row>
    <row r="13263" spans="4:4" x14ac:dyDescent="0.2">
      <c r="D13263" s="18"/>
    </row>
    <row r="13264" spans="4:4" x14ac:dyDescent="0.2">
      <c r="D13264" s="18"/>
    </row>
    <row r="13265" spans="4:4" x14ac:dyDescent="0.2">
      <c r="D13265" s="18"/>
    </row>
    <row r="13266" spans="4:4" x14ac:dyDescent="0.2">
      <c r="D13266" s="18"/>
    </row>
    <row r="13267" spans="4:4" x14ac:dyDescent="0.2">
      <c r="D13267" s="18"/>
    </row>
    <row r="13268" spans="4:4" x14ac:dyDescent="0.2">
      <c r="D13268" s="18"/>
    </row>
    <row r="13269" spans="4:4" x14ac:dyDescent="0.2">
      <c r="D13269" s="18"/>
    </row>
    <row r="13270" spans="4:4" x14ac:dyDescent="0.2">
      <c r="D13270" s="18"/>
    </row>
    <row r="13271" spans="4:4" x14ac:dyDescent="0.2">
      <c r="D13271" s="18"/>
    </row>
    <row r="13272" spans="4:4" x14ac:dyDescent="0.2">
      <c r="D13272" s="18"/>
    </row>
    <row r="13273" spans="4:4" x14ac:dyDescent="0.2">
      <c r="D13273" s="18"/>
    </row>
    <row r="13274" spans="4:4" x14ac:dyDescent="0.2">
      <c r="D13274" s="18"/>
    </row>
    <row r="13275" spans="4:4" x14ac:dyDescent="0.2">
      <c r="D13275" s="18"/>
    </row>
    <row r="13276" spans="4:4" x14ac:dyDescent="0.2">
      <c r="D13276" s="18"/>
    </row>
    <row r="13277" spans="4:4" x14ac:dyDescent="0.2">
      <c r="D13277" s="18"/>
    </row>
    <row r="13278" spans="4:4" x14ac:dyDescent="0.2">
      <c r="D13278" s="18"/>
    </row>
    <row r="13279" spans="4:4" x14ac:dyDescent="0.2">
      <c r="D13279" s="18"/>
    </row>
    <row r="13280" spans="4:4" x14ac:dyDescent="0.2">
      <c r="D13280" s="18"/>
    </row>
    <row r="13281" spans="4:4" x14ac:dyDescent="0.2">
      <c r="D13281" s="18"/>
    </row>
    <row r="13282" spans="4:4" x14ac:dyDescent="0.2">
      <c r="D13282" s="18"/>
    </row>
    <row r="13283" spans="4:4" x14ac:dyDescent="0.2">
      <c r="D13283" s="18"/>
    </row>
    <row r="13284" spans="4:4" x14ac:dyDescent="0.2">
      <c r="D13284" s="18"/>
    </row>
    <row r="13285" spans="4:4" x14ac:dyDescent="0.2">
      <c r="D13285" s="18"/>
    </row>
    <row r="13286" spans="4:4" x14ac:dyDescent="0.2">
      <c r="D13286" s="18"/>
    </row>
    <row r="13287" spans="4:4" x14ac:dyDescent="0.2">
      <c r="D13287" s="18"/>
    </row>
    <row r="13288" spans="4:4" x14ac:dyDescent="0.2">
      <c r="D13288" s="18"/>
    </row>
    <row r="13289" spans="4:4" x14ac:dyDescent="0.2">
      <c r="D13289" s="18"/>
    </row>
    <row r="13290" spans="4:4" x14ac:dyDescent="0.2">
      <c r="D13290" s="18"/>
    </row>
    <row r="13291" spans="4:4" x14ac:dyDescent="0.2">
      <c r="D13291" s="18"/>
    </row>
    <row r="13292" spans="4:4" x14ac:dyDescent="0.2">
      <c r="D13292" s="18"/>
    </row>
    <row r="13293" spans="4:4" x14ac:dyDescent="0.2">
      <c r="D13293" s="18"/>
    </row>
    <row r="13294" spans="4:4" x14ac:dyDescent="0.2">
      <c r="D13294" s="18"/>
    </row>
    <row r="13295" spans="4:4" x14ac:dyDescent="0.2">
      <c r="D13295" s="18"/>
    </row>
    <row r="13296" spans="4:4" x14ac:dyDescent="0.2">
      <c r="D13296" s="18"/>
    </row>
    <row r="13297" spans="4:4" x14ac:dyDescent="0.2">
      <c r="D13297" s="18"/>
    </row>
    <row r="13298" spans="4:4" x14ac:dyDescent="0.2">
      <c r="D13298" s="18"/>
    </row>
    <row r="13299" spans="4:4" x14ac:dyDescent="0.2">
      <c r="D13299" s="18"/>
    </row>
    <row r="13300" spans="4:4" x14ac:dyDescent="0.2">
      <c r="D13300" s="18"/>
    </row>
    <row r="13301" spans="4:4" x14ac:dyDescent="0.2">
      <c r="D13301" s="18"/>
    </row>
    <row r="13302" spans="4:4" x14ac:dyDescent="0.2">
      <c r="D13302" s="18"/>
    </row>
    <row r="13303" spans="4:4" x14ac:dyDescent="0.2">
      <c r="D13303" s="18"/>
    </row>
    <row r="13304" spans="4:4" x14ac:dyDescent="0.2">
      <c r="D13304" s="18"/>
    </row>
    <row r="13305" spans="4:4" x14ac:dyDescent="0.2">
      <c r="D13305" s="18"/>
    </row>
    <row r="13306" spans="4:4" x14ac:dyDescent="0.2">
      <c r="D13306" s="18"/>
    </row>
    <row r="13307" spans="4:4" x14ac:dyDescent="0.2">
      <c r="D13307" s="18"/>
    </row>
    <row r="13308" spans="4:4" x14ac:dyDescent="0.2">
      <c r="D13308" s="18"/>
    </row>
    <row r="13309" spans="4:4" x14ac:dyDescent="0.2">
      <c r="D13309" s="18"/>
    </row>
    <row r="13310" spans="4:4" x14ac:dyDescent="0.2">
      <c r="D13310" s="18"/>
    </row>
    <row r="13311" spans="4:4" x14ac:dyDescent="0.2">
      <c r="D13311" s="18"/>
    </row>
    <row r="13312" spans="4:4" x14ac:dyDescent="0.2">
      <c r="D13312" s="18"/>
    </row>
    <row r="13313" spans="4:4" x14ac:dyDescent="0.2">
      <c r="D13313" s="18"/>
    </row>
    <row r="13314" spans="4:4" x14ac:dyDescent="0.2">
      <c r="D13314" s="18"/>
    </row>
    <row r="13315" spans="4:4" x14ac:dyDescent="0.2">
      <c r="D13315" s="18"/>
    </row>
    <row r="13316" spans="4:4" x14ac:dyDescent="0.2">
      <c r="D13316" s="18"/>
    </row>
    <row r="13317" spans="4:4" x14ac:dyDescent="0.2">
      <c r="D13317" s="18"/>
    </row>
    <row r="13318" spans="4:4" x14ac:dyDescent="0.2">
      <c r="D13318" s="18"/>
    </row>
    <row r="13319" spans="4:4" x14ac:dyDescent="0.2">
      <c r="D13319" s="18"/>
    </row>
    <row r="13320" spans="4:4" x14ac:dyDescent="0.2">
      <c r="D13320" s="18"/>
    </row>
    <row r="13321" spans="4:4" x14ac:dyDescent="0.2">
      <c r="D13321" s="18"/>
    </row>
    <row r="13322" spans="4:4" x14ac:dyDescent="0.2">
      <c r="D13322" s="18"/>
    </row>
    <row r="13323" spans="4:4" x14ac:dyDescent="0.2">
      <c r="D13323" s="18"/>
    </row>
    <row r="13324" spans="4:4" x14ac:dyDescent="0.2">
      <c r="D13324" s="18"/>
    </row>
    <row r="13325" spans="4:4" x14ac:dyDescent="0.2">
      <c r="D13325" s="18"/>
    </row>
    <row r="13326" spans="4:4" x14ac:dyDescent="0.2">
      <c r="D13326" s="18"/>
    </row>
    <row r="13327" spans="4:4" x14ac:dyDescent="0.2">
      <c r="D13327" s="18"/>
    </row>
    <row r="13328" spans="4:4" x14ac:dyDescent="0.2">
      <c r="D13328" s="18"/>
    </row>
    <row r="13329" spans="4:4" x14ac:dyDescent="0.2">
      <c r="D13329" s="18"/>
    </row>
    <row r="13330" spans="4:4" x14ac:dyDescent="0.2">
      <c r="D13330" s="18"/>
    </row>
    <row r="13331" spans="4:4" x14ac:dyDescent="0.2">
      <c r="D13331" s="18"/>
    </row>
    <row r="13332" spans="4:4" x14ac:dyDescent="0.2">
      <c r="D13332" s="18"/>
    </row>
    <row r="13333" spans="4:4" x14ac:dyDescent="0.2">
      <c r="D13333" s="18"/>
    </row>
    <row r="13334" spans="4:4" x14ac:dyDescent="0.2">
      <c r="D13334" s="18"/>
    </row>
    <row r="13335" spans="4:4" x14ac:dyDescent="0.2">
      <c r="D13335" s="18"/>
    </row>
    <row r="13336" spans="4:4" x14ac:dyDescent="0.2">
      <c r="D13336" s="18"/>
    </row>
    <row r="13337" spans="4:4" x14ac:dyDescent="0.2">
      <c r="D13337" s="18"/>
    </row>
    <row r="13338" spans="4:4" x14ac:dyDescent="0.2">
      <c r="D13338" s="18"/>
    </row>
    <row r="13339" spans="4:4" x14ac:dyDescent="0.2">
      <c r="D13339" s="18"/>
    </row>
    <row r="13340" spans="4:4" x14ac:dyDescent="0.2">
      <c r="D13340" s="18"/>
    </row>
    <row r="13341" spans="4:4" x14ac:dyDescent="0.2">
      <c r="D13341" s="18"/>
    </row>
    <row r="13342" spans="4:4" x14ac:dyDescent="0.2">
      <c r="D13342" s="18"/>
    </row>
    <row r="13343" spans="4:4" x14ac:dyDescent="0.2">
      <c r="D13343" s="18"/>
    </row>
    <row r="13344" spans="4:4" x14ac:dyDescent="0.2">
      <c r="D13344" s="18"/>
    </row>
    <row r="13345" spans="4:4" x14ac:dyDescent="0.2">
      <c r="D13345" s="18"/>
    </row>
    <row r="13346" spans="4:4" x14ac:dyDescent="0.2">
      <c r="D13346" s="18"/>
    </row>
    <row r="13347" spans="4:4" x14ac:dyDescent="0.2">
      <c r="D13347" s="18"/>
    </row>
    <row r="13348" spans="4:4" x14ac:dyDescent="0.2">
      <c r="D13348" s="18"/>
    </row>
    <row r="13349" spans="4:4" x14ac:dyDescent="0.2">
      <c r="D13349" s="18"/>
    </row>
    <row r="13350" spans="4:4" x14ac:dyDescent="0.2">
      <c r="D13350" s="18"/>
    </row>
    <row r="13351" spans="4:4" x14ac:dyDescent="0.2">
      <c r="D13351" s="18"/>
    </row>
    <row r="13352" spans="4:4" x14ac:dyDescent="0.2">
      <c r="D13352" s="18"/>
    </row>
    <row r="13353" spans="4:4" x14ac:dyDescent="0.2">
      <c r="D13353" s="18"/>
    </row>
    <row r="13354" spans="4:4" x14ac:dyDescent="0.2">
      <c r="D13354" s="18"/>
    </row>
    <row r="13355" spans="4:4" x14ac:dyDescent="0.2">
      <c r="D13355" s="18"/>
    </row>
    <row r="13356" spans="4:4" x14ac:dyDescent="0.2">
      <c r="D13356" s="18"/>
    </row>
    <row r="13357" spans="4:4" x14ac:dyDescent="0.2">
      <c r="D13357" s="18"/>
    </row>
    <row r="13358" spans="4:4" x14ac:dyDescent="0.2">
      <c r="D13358" s="18"/>
    </row>
    <row r="13359" spans="4:4" x14ac:dyDescent="0.2">
      <c r="D13359" s="18"/>
    </row>
    <row r="13360" spans="4:4" x14ac:dyDescent="0.2">
      <c r="D13360" s="18"/>
    </row>
    <row r="13361" spans="4:4" x14ac:dyDescent="0.2">
      <c r="D13361" s="18"/>
    </row>
    <row r="13362" spans="4:4" x14ac:dyDescent="0.2">
      <c r="D13362" s="18"/>
    </row>
    <row r="13363" spans="4:4" x14ac:dyDescent="0.2">
      <c r="D13363" s="18"/>
    </row>
    <row r="13364" spans="4:4" x14ac:dyDescent="0.2">
      <c r="D13364" s="18"/>
    </row>
    <row r="13365" spans="4:4" x14ac:dyDescent="0.2">
      <c r="D13365" s="18"/>
    </row>
    <row r="13366" spans="4:4" x14ac:dyDescent="0.2">
      <c r="D13366" s="18"/>
    </row>
    <row r="13367" spans="4:4" x14ac:dyDescent="0.2">
      <c r="D13367" s="18"/>
    </row>
    <row r="13368" spans="4:4" x14ac:dyDescent="0.2">
      <c r="D13368" s="18"/>
    </row>
    <row r="13369" spans="4:4" x14ac:dyDescent="0.2">
      <c r="D13369" s="18"/>
    </row>
    <row r="13370" spans="4:4" x14ac:dyDescent="0.2">
      <c r="D13370" s="18"/>
    </row>
    <row r="13371" spans="4:4" x14ac:dyDescent="0.2">
      <c r="D13371" s="18"/>
    </row>
    <row r="13372" spans="4:4" x14ac:dyDescent="0.2">
      <c r="D13372" s="18"/>
    </row>
    <row r="13373" spans="4:4" x14ac:dyDescent="0.2">
      <c r="D13373" s="18"/>
    </row>
    <row r="13374" spans="4:4" x14ac:dyDescent="0.2">
      <c r="D13374" s="18"/>
    </row>
    <row r="13375" spans="4:4" x14ac:dyDescent="0.2">
      <c r="D13375" s="18"/>
    </row>
    <row r="13376" spans="4:4" x14ac:dyDescent="0.2">
      <c r="D13376" s="18"/>
    </row>
    <row r="13377" spans="4:4" x14ac:dyDescent="0.2">
      <c r="D13377" s="18"/>
    </row>
    <row r="13378" spans="4:4" x14ac:dyDescent="0.2">
      <c r="D13378" s="18"/>
    </row>
    <row r="13379" spans="4:4" x14ac:dyDescent="0.2">
      <c r="D13379" s="18"/>
    </row>
    <row r="13380" spans="4:4" x14ac:dyDescent="0.2">
      <c r="D13380" s="18"/>
    </row>
    <row r="13381" spans="4:4" x14ac:dyDescent="0.2">
      <c r="D13381" s="18"/>
    </row>
    <row r="13382" spans="4:4" x14ac:dyDescent="0.2">
      <c r="D13382" s="18"/>
    </row>
    <row r="13383" spans="4:4" x14ac:dyDescent="0.2">
      <c r="D13383" s="18"/>
    </row>
    <row r="13384" spans="4:4" x14ac:dyDescent="0.2">
      <c r="D13384" s="18"/>
    </row>
    <row r="13385" spans="4:4" x14ac:dyDescent="0.2">
      <c r="D13385" s="18"/>
    </row>
    <row r="13386" spans="4:4" x14ac:dyDescent="0.2">
      <c r="D13386" s="18"/>
    </row>
    <row r="13387" spans="4:4" x14ac:dyDescent="0.2">
      <c r="D13387" s="18"/>
    </row>
    <row r="13388" spans="4:4" x14ac:dyDescent="0.2">
      <c r="D13388" s="18"/>
    </row>
    <row r="13389" spans="4:4" x14ac:dyDescent="0.2">
      <c r="D13389" s="18"/>
    </row>
    <row r="13390" spans="4:4" x14ac:dyDescent="0.2">
      <c r="D13390" s="18"/>
    </row>
    <row r="13391" spans="4:4" x14ac:dyDescent="0.2">
      <c r="D13391" s="18"/>
    </row>
    <row r="13392" spans="4:4" x14ac:dyDescent="0.2">
      <c r="D13392" s="18"/>
    </row>
    <row r="13393" spans="4:4" x14ac:dyDescent="0.2">
      <c r="D13393" s="18"/>
    </row>
    <row r="13394" spans="4:4" x14ac:dyDescent="0.2">
      <c r="D13394" s="18"/>
    </row>
    <row r="13395" spans="4:4" x14ac:dyDescent="0.2">
      <c r="D13395" s="18"/>
    </row>
    <row r="13396" spans="4:4" x14ac:dyDescent="0.2">
      <c r="D13396" s="18"/>
    </row>
    <row r="13397" spans="4:4" x14ac:dyDescent="0.2">
      <c r="D13397" s="18"/>
    </row>
    <row r="13398" spans="4:4" x14ac:dyDescent="0.2">
      <c r="D13398" s="18"/>
    </row>
    <row r="13399" spans="4:4" x14ac:dyDescent="0.2">
      <c r="D13399" s="18"/>
    </row>
    <row r="13400" spans="4:4" x14ac:dyDescent="0.2">
      <c r="D13400" s="18"/>
    </row>
    <row r="13401" spans="4:4" x14ac:dyDescent="0.2">
      <c r="D13401" s="18"/>
    </row>
    <row r="13402" spans="4:4" x14ac:dyDescent="0.2">
      <c r="D13402" s="18"/>
    </row>
    <row r="13403" spans="4:4" x14ac:dyDescent="0.2">
      <c r="D13403" s="18"/>
    </row>
    <row r="13404" spans="4:4" x14ac:dyDescent="0.2">
      <c r="D13404" s="18"/>
    </row>
    <row r="13405" spans="4:4" x14ac:dyDescent="0.2">
      <c r="D13405" s="18"/>
    </row>
    <row r="13406" spans="4:4" x14ac:dyDescent="0.2">
      <c r="D13406" s="18"/>
    </row>
    <row r="13407" spans="4:4" x14ac:dyDescent="0.2">
      <c r="D13407" s="18"/>
    </row>
    <row r="13408" spans="4:4" x14ac:dyDescent="0.2">
      <c r="D13408" s="18"/>
    </row>
    <row r="13409" spans="4:4" x14ac:dyDescent="0.2">
      <c r="D13409" s="18"/>
    </row>
    <row r="13410" spans="4:4" x14ac:dyDescent="0.2">
      <c r="D13410" s="18"/>
    </row>
    <row r="13411" spans="4:4" x14ac:dyDescent="0.2">
      <c r="D13411" s="18"/>
    </row>
    <row r="13412" spans="4:4" x14ac:dyDescent="0.2">
      <c r="D13412" s="18"/>
    </row>
    <row r="13413" spans="4:4" x14ac:dyDescent="0.2">
      <c r="D13413" s="18"/>
    </row>
    <row r="13414" spans="4:4" x14ac:dyDescent="0.2">
      <c r="D13414" s="18"/>
    </row>
    <row r="13415" spans="4:4" x14ac:dyDescent="0.2">
      <c r="D13415" s="18"/>
    </row>
    <row r="13416" spans="4:4" x14ac:dyDescent="0.2">
      <c r="D13416" s="18"/>
    </row>
    <row r="13417" spans="4:4" x14ac:dyDescent="0.2">
      <c r="D13417" s="18"/>
    </row>
    <row r="13418" spans="4:4" x14ac:dyDescent="0.2">
      <c r="D13418" s="18"/>
    </row>
    <row r="13419" spans="4:4" x14ac:dyDescent="0.2">
      <c r="D13419" s="18"/>
    </row>
    <row r="13420" spans="4:4" x14ac:dyDescent="0.2">
      <c r="D13420" s="18"/>
    </row>
    <row r="13421" spans="4:4" x14ac:dyDescent="0.2">
      <c r="D13421" s="18"/>
    </row>
    <row r="13422" spans="4:4" x14ac:dyDescent="0.2">
      <c r="D13422" s="18"/>
    </row>
    <row r="13423" spans="4:4" x14ac:dyDescent="0.2">
      <c r="D13423" s="18"/>
    </row>
    <row r="13424" spans="4:4" x14ac:dyDescent="0.2">
      <c r="D13424" s="18"/>
    </row>
    <row r="13425" spans="4:4" x14ac:dyDescent="0.2">
      <c r="D13425" s="18"/>
    </row>
    <row r="13426" spans="4:4" x14ac:dyDescent="0.2">
      <c r="D13426" s="18"/>
    </row>
    <row r="13427" spans="4:4" x14ac:dyDescent="0.2">
      <c r="D13427" s="18"/>
    </row>
    <row r="13428" spans="4:4" x14ac:dyDescent="0.2">
      <c r="D13428" s="18"/>
    </row>
    <row r="13429" spans="4:4" x14ac:dyDescent="0.2">
      <c r="D13429" s="18"/>
    </row>
    <row r="13430" spans="4:4" x14ac:dyDescent="0.2">
      <c r="D13430" s="18"/>
    </row>
    <row r="13431" spans="4:4" x14ac:dyDescent="0.2">
      <c r="D13431" s="18"/>
    </row>
    <row r="13432" spans="4:4" x14ac:dyDescent="0.2">
      <c r="D13432" s="18"/>
    </row>
    <row r="13433" spans="4:4" x14ac:dyDescent="0.2">
      <c r="D13433" s="18"/>
    </row>
    <row r="13434" spans="4:4" x14ac:dyDescent="0.2">
      <c r="D13434" s="18"/>
    </row>
    <row r="13435" spans="4:4" x14ac:dyDescent="0.2">
      <c r="D13435" s="18"/>
    </row>
    <row r="13436" spans="4:4" x14ac:dyDescent="0.2">
      <c r="D13436" s="18"/>
    </row>
    <row r="13437" spans="4:4" x14ac:dyDescent="0.2">
      <c r="D13437" s="18"/>
    </row>
    <row r="13438" spans="4:4" x14ac:dyDescent="0.2">
      <c r="D13438" s="18"/>
    </row>
    <row r="13439" spans="4:4" x14ac:dyDescent="0.2">
      <c r="D13439" s="18"/>
    </row>
    <row r="13440" spans="4:4" x14ac:dyDescent="0.2">
      <c r="D13440" s="18"/>
    </row>
    <row r="13441" spans="4:4" x14ac:dyDescent="0.2">
      <c r="D13441" s="18"/>
    </row>
    <row r="13442" spans="4:4" x14ac:dyDescent="0.2">
      <c r="D13442" s="18"/>
    </row>
    <row r="13443" spans="4:4" x14ac:dyDescent="0.2">
      <c r="D13443" s="18"/>
    </row>
    <row r="13444" spans="4:4" x14ac:dyDescent="0.2">
      <c r="D13444" s="18"/>
    </row>
    <row r="13445" spans="4:4" x14ac:dyDescent="0.2">
      <c r="D13445" s="18"/>
    </row>
    <row r="13446" spans="4:4" x14ac:dyDescent="0.2">
      <c r="D13446" s="18"/>
    </row>
    <row r="13447" spans="4:4" x14ac:dyDescent="0.2">
      <c r="D13447" s="18"/>
    </row>
    <row r="13448" spans="4:4" x14ac:dyDescent="0.2">
      <c r="D13448" s="18"/>
    </row>
    <row r="13449" spans="4:4" x14ac:dyDescent="0.2">
      <c r="D13449" s="18"/>
    </row>
    <row r="13450" spans="4:4" x14ac:dyDescent="0.2">
      <c r="D13450" s="18"/>
    </row>
    <row r="13451" spans="4:4" x14ac:dyDescent="0.2">
      <c r="D13451" s="18"/>
    </row>
    <row r="13452" spans="4:4" x14ac:dyDescent="0.2">
      <c r="D13452" s="18"/>
    </row>
    <row r="13453" spans="4:4" x14ac:dyDescent="0.2">
      <c r="D13453" s="18"/>
    </row>
    <row r="13454" spans="4:4" x14ac:dyDescent="0.2">
      <c r="D13454" s="18"/>
    </row>
    <row r="13455" spans="4:4" x14ac:dyDescent="0.2">
      <c r="D13455" s="18"/>
    </row>
    <row r="13456" spans="4:4" x14ac:dyDescent="0.2">
      <c r="D13456" s="18"/>
    </row>
    <row r="13457" spans="4:4" x14ac:dyDescent="0.2">
      <c r="D13457" s="18"/>
    </row>
    <row r="13458" spans="4:4" x14ac:dyDescent="0.2">
      <c r="D13458" s="18"/>
    </row>
    <row r="13459" spans="4:4" x14ac:dyDescent="0.2">
      <c r="D13459" s="18"/>
    </row>
    <row r="13460" spans="4:4" x14ac:dyDescent="0.2">
      <c r="D13460" s="18"/>
    </row>
    <row r="13461" spans="4:4" x14ac:dyDescent="0.2">
      <c r="D13461" s="18"/>
    </row>
    <row r="13462" spans="4:4" x14ac:dyDescent="0.2">
      <c r="D13462" s="18"/>
    </row>
    <row r="13463" spans="4:4" x14ac:dyDescent="0.2">
      <c r="D13463" s="18"/>
    </row>
    <row r="13464" spans="4:4" x14ac:dyDescent="0.2">
      <c r="D13464" s="18"/>
    </row>
    <row r="13465" spans="4:4" x14ac:dyDescent="0.2">
      <c r="D13465" s="18"/>
    </row>
    <row r="13466" spans="4:4" x14ac:dyDescent="0.2">
      <c r="D13466" s="18"/>
    </row>
    <row r="13467" spans="4:4" x14ac:dyDescent="0.2">
      <c r="D13467" s="18"/>
    </row>
    <row r="13468" spans="4:4" x14ac:dyDescent="0.2">
      <c r="D13468" s="18"/>
    </row>
    <row r="13469" spans="4:4" x14ac:dyDescent="0.2">
      <c r="D13469" s="18"/>
    </row>
    <row r="13470" spans="4:4" x14ac:dyDescent="0.2">
      <c r="D13470" s="18"/>
    </row>
    <row r="13471" spans="4:4" x14ac:dyDescent="0.2">
      <c r="D13471" s="18"/>
    </row>
    <row r="13472" spans="4:4" x14ac:dyDescent="0.2">
      <c r="D13472" s="18"/>
    </row>
    <row r="13473" spans="4:4" x14ac:dyDescent="0.2">
      <c r="D13473" s="18"/>
    </row>
    <row r="13474" spans="4:4" x14ac:dyDescent="0.2">
      <c r="D13474" s="18"/>
    </row>
    <row r="13475" spans="4:4" x14ac:dyDescent="0.2">
      <c r="D13475" s="18"/>
    </row>
    <row r="13476" spans="4:4" x14ac:dyDescent="0.2">
      <c r="D13476" s="18"/>
    </row>
    <row r="13477" spans="4:4" x14ac:dyDescent="0.2">
      <c r="D13477" s="18"/>
    </row>
    <row r="13478" spans="4:4" x14ac:dyDescent="0.2">
      <c r="D13478" s="18"/>
    </row>
    <row r="13479" spans="4:4" x14ac:dyDescent="0.2">
      <c r="D13479" s="18"/>
    </row>
    <row r="13480" spans="4:4" x14ac:dyDescent="0.2">
      <c r="D13480" s="18"/>
    </row>
    <row r="13481" spans="4:4" x14ac:dyDescent="0.2">
      <c r="D13481" s="18"/>
    </row>
    <row r="13482" spans="4:4" x14ac:dyDescent="0.2">
      <c r="D13482" s="18"/>
    </row>
    <row r="13483" spans="4:4" x14ac:dyDescent="0.2">
      <c r="D13483" s="18"/>
    </row>
    <row r="13484" spans="4:4" x14ac:dyDescent="0.2">
      <c r="D13484" s="18"/>
    </row>
    <row r="13485" spans="4:4" x14ac:dyDescent="0.2">
      <c r="D13485" s="18"/>
    </row>
    <row r="13486" spans="4:4" x14ac:dyDescent="0.2">
      <c r="D13486" s="18"/>
    </row>
    <row r="13487" spans="4:4" x14ac:dyDescent="0.2">
      <c r="D13487" s="18"/>
    </row>
    <row r="13488" spans="4:4" x14ac:dyDescent="0.2">
      <c r="D13488" s="18"/>
    </row>
    <row r="13489" spans="4:4" x14ac:dyDescent="0.2">
      <c r="D13489" s="18"/>
    </row>
    <row r="13490" spans="4:4" x14ac:dyDescent="0.2">
      <c r="D13490" s="18"/>
    </row>
    <row r="13491" spans="4:4" x14ac:dyDescent="0.2">
      <c r="D13491" s="18"/>
    </row>
    <row r="13492" spans="4:4" x14ac:dyDescent="0.2">
      <c r="D13492" s="18"/>
    </row>
    <row r="13493" spans="4:4" x14ac:dyDescent="0.2">
      <c r="D13493" s="18"/>
    </row>
    <row r="13494" spans="4:4" x14ac:dyDescent="0.2">
      <c r="D13494" s="18"/>
    </row>
    <row r="13495" spans="4:4" x14ac:dyDescent="0.2">
      <c r="D13495" s="18"/>
    </row>
    <row r="13496" spans="4:4" x14ac:dyDescent="0.2">
      <c r="D13496" s="18"/>
    </row>
    <row r="13497" spans="4:4" x14ac:dyDescent="0.2">
      <c r="D13497" s="18"/>
    </row>
    <row r="13498" spans="4:4" x14ac:dyDescent="0.2">
      <c r="D13498" s="18"/>
    </row>
    <row r="13499" spans="4:4" x14ac:dyDescent="0.2">
      <c r="D13499" s="18"/>
    </row>
    <row r="13500" spans="4:4" x14ac:dyDescent="0.2">
      <c r="D13500" s="18"/>
    </row>
    <row r="13501" spans="4:4" x14ac:dyDescent="0.2">
      <c r="D13501" s="18"/>
    </row>
    <row r="13502" spans="4:4" x14ac:dyDescent="0.2">
      <c r="D13502" s="18"/>
    </row>
    <row r="13503" spans="4:4" x14ac:dyDescent="0.2">
      <c r="D13503" s="18"/>
    </row>
    <row r="13504" spans="4:4" x14ac:dyDescent="0.2">
      <c r="D13504" s="18"/>
    </row>
    <row r="13505" spans="4:4" x14ac:dyDescent="0.2">
      <c r="D13505" s="18"/>
    </row>
    <row r="13506" spans="4:4" x14ac:dyDescent="0.2">
      <c r="D13506" s="18"/>
    </row>
    <row r="13507" spans="4:4" x14ac:dyDescent="0.2">
      <c r="D13507" s="18"/>
    </row>
    <row r="13508" spans="4:4" x14ac:dyDescent="0.2">
      <c r="D13508" s="18"/>
    </row>
    <row r="13509" spans="4:4" x14ac:dyDescent="0.2">
      <c r="D13509" s="18"/>
    </row>
    <row r="13510" spans="4:4" x14ac:dyDescent="0.2">
      <c r="D13510" s="18"/>
    </row>
    <row r="13511" spans="4:4" x14ac:dyDescent="0.2">
      <c r="D13511" s="18"/>
    </row>
    <row r="13512" spans="4:4" x14ac:dyDescent="0.2">
      <c r="D13512" s="18"/>
    </row>
    <row r="13513" spans="4:4" x14ac:dyDescent="0.2">
      <c r="D13513" s="18"/>
    </row>
    <row r="13514" spans="4:4" x14ac:dyDescent="0.2">
      <c r="D13514" s="18"/>
    </row>
    <row r="13515" spans="4:4" x14ac:dyDescent="0.2">
      <c r="D13515" s="18"/>
    </row>
    <row r="13516" spans="4:4" x14ac:dyDescent="0.2">
      <c r="D13516" s="18"/>
    </row>
    <row r="13517" spans="4:4" x14ac:dyDescent="0.2">
      <c r="D13517" s="18"/>
    </row>
    <row r="13518" spans="4:4" x14ac:dyDescent="0.2">
      <c r="D13518" s="18"/>
    </row>
    <row r="13519" spans="4:4" x14ac:dyDescent="0.2">
      <c r="D13519" s="18"/>
    </row>
    <row r="13520" spans="4:4" x14ac:dyDescent="0.2">
      <c r="D13520" s="18"/>
    </row>
    <row r="13521" spans="4:4" x14ac:dyDescent="0.2">
      <c r="D13521" s="18"/>
    </row>
    <row r="13522" spans="4:4" x14ac:dyDescent="0.2">
      <c r="D13522" s="18"/>
    </row>
    <row r="13523" spans="4:4" x14ac:dyDescent="0.2">
      <c r="D13523" s="18"/>
    </row>
    <row r="13524" spans="4:4" x14ac:dyDescent="0.2">
      <c r="D13524" s="18"/>
    </row>
    <row r="13525" spans="4:4" x14ac:dyDescent="0.2">
      <c r="D13525" s="18"/>
    </row>
    <row r="13526" spans="4:4" x14ac:dyDescent="0.2">
      <c r="D13526" s="18"/>
    </row>
    <row r="13527" spans="4:4" x14ac:dyDescent="0.2">
      <c r="D13527" s="18"/>
    </row>
    <row r="13528" spans="4:4" x14ac:dyDescent="0.2">
      <c r="D13528" s="18"/>
    </row>
    <row r="13529" spans="4:4" x14ac:dyDescent="0.2">
      <c r="D13529" s="18"/>
    </row>
    <row r="13530" spans="4:4" x14ac:dyDescent="0.2">
      <c r="D13530" s="18"/>
    </row>
    <row r="13531" spans="4:4" x14ac:dyDescent="0.2">
      <c r="D13531" s="18"/>
    </row>
    <row r="13532" spans="4:4" x14ac:dyDescent="0.2">
      <c r="D13532" s="18"/>
    </row>
    <row r="13533" spans="4:4" x14ac:dyDescent="0.2">
      <c r="D13533" s="18"/>
    </row>
    <row r="13534" spans="4:4" x14ac:dyDescent="0.2">
      <c r="D13534" s="18"/>
    </row>
    <row r="13535" spans="4:4" x14ac:dyDescent="0.2">
      <c r="D13535" s="18"/>
    </row>
    <row r="13536" spans="4:4" x14ac:dyDescent="0.2">
      <c r="D13536" s="18"/>
    </row>
    <row r="13537" spans="4:4" x14ac:dyDescent="0.2">
      <c r="D13537" s="18"/>
    </row>
    <row r="13538" spans="4:4" x14ac:dyDescent="0.2">
      <c r="D13538" s="18"/>
    </row>
    <row r="13539" spans="4:4" x14ac:dyDescent="0.2">
      <c r="D13539" s="18"/>
    </row>
    <row r="13540" spans="4:4" x14ac:dyDescent="0.2">
      <c r="D13540" s="18"/>
    </row>
    <row r="13541" spans="4:4" x14ac:dyDescent="0.2">
      <c r="D13541" s="18"/>
    </row>
    <row r="13542" spans="4:4" x14ac:dyDescent="0.2">
      <c r="D13542" s="18"/>
    </row>
    <row r="13543" spans="4:4" x14ac:dyDescent="0.2">
      <c r="D13543" s="18"/>
    </row>
    <row r="13544" spans="4:4" x14ac:dyDescent="0.2">
      <c r="D13544" s="18"/>
    </row>
    <row r="13545" spans="4:4" x14ac:dyDescent="0.2">
      <c r="D13545" s="18"/>
    </row>
    <row r="13546" spans="4:4" x14ac:dyDescent="0.2">
      <c r="D13546" s="18"/>
    </row>
    <row r="13547" spans="4:4" x14ac:dyDescent="0.2">
      <c r="D13547" s="18"/>
    </row>
    <row r="13548" spans="4:4" x14ac:dyDescent="0.2">
      <c r="D13548" s="18"/>
    </row>
    <row r="13549" spans="4:4" x14ac:dyDescent="0.2">
      <c r="D13549" s="18"/>
    </row>
    <row r="13550" spans="4:4" x14ac:dyDescent="0.2">
      <c r="D13550" s="18"/>
    </row>
    <row r="13551" spans="4:4" x14ac:dyDescent="0.2">
      <c r="D13551" s="18"/>
    </row>
    <row r="13552" spans="4:4" x14ac:dyDescent="0.2">
      <c r="D13552" s="18"/>
    </row>
    <row r="13553" spans="4:4" x14ac:dyDescent="0.2">
      <c r="D13553" s="18"/>
    </row>
    <row r="13554" spans="4:4" x14ac:dyDescent="0.2">
      <c r="D13554" s="18"/>
    </row>
    <row r="13555" spans="4:4" x14ac:dyDescent="0.2">
      <c r="D13555" s="18"/>
    </row>
    <row r="13556" spans="4:4" x14ac:dyDescent="0.2">
      <c r="D13556" s="18"/>
    </row>
    <row r="13557" spans="4:4" x14ac:dyDescent="0.2">
      <c r="D13557" s="18"/>
    </row>
    <row r="13558" spans="4:4" x14ac:dyDescent="0.2">
      <c r="D13558" s="18"/>
    </row>
    <row r="13559" spans="4:4" x14ac:dyDescent="0.2">
      <c r="D13559" s="18"/>
    </row>
    <row r="13560" spans="4:4" x14ac:dyDescent="0.2">
      <c r="D13560" s="18"/>
    </row>
    <row r="13561" spans="4:4" x14ac:dyDescent="0.2">
      <c r="D13561" s="18"/>
    </row>
    <row r="13562" spans="4:4" x14ac:dyDescent="0.2">
      <c r="D13562" s="18"/>
    </row>
    <row r="13563" spans="4:4" x14ac:dyDescent="0.2">
      <c r="D13563" s="18"/>
    </row>
    <row r="13564" spans="4:4" x14ac:dyDescent="0.2">
      <c r="D13564" s="18"/>
    </row>
    <row r="13565" spans="4:4" x14ac:dyDescent="0.2">
      <c r="D13565" s="18"/>
    </row>
    <row r="13566" spans="4:4" x14ac:dyDescent="0.2">
      <c r="D13566" s="18"/>
    </row>
    <row r="13567" spans="4:4" x14ac:dyDescent="0.2">
      <c r="D13567" s="18"/>
    </row>
    <row r="13568" spans="4:4" x14ac:dyDescent="0.2">
      <c r="D13568" s="18"/>
    </row>
    <row r="13569" spans="4:4" x14ac:dyDescent="0.2">
      <c r="D13569" s="18"/>
    </row>
    <row r="13570" spans="4:4" x14ac:dyDescent="0.2">
      <c r="D13570" s="18"/>
    </row>
    <row r="13571" spans="4:4" x14ac:dyDescent="0.2">
      <c r="D13571" s="18"/>
    </row>
    <row r="13572" spans="4:4" x14ac:dyDescent="0.2">
      <c r="D13572" s="18"/>
    </row>
    <row r="13573" spans="4:4" x14ac:dyDescent="0.2">
      <c r="D13573" s="18"/>
    </row>
    <row r="13574" spans="4:4" x14ac:dyDescent="0.2">
      <c r="D13574" s="18"/>
    </row>
    <row r="13575" spans="4:4" x14ac:dyDescent="0.2">
      <c r="D13575" s="18"/>
    </row>
    <row r="13576" spans="4:4" x14ac:dyDescent="0.2">
      <c r="D13576" s="18"/>
    </row>
    <row r="13577" spans="4:4" x14ac:dyDescent="0.2">
      <c r="D13577" s="18"/>
    </row>
    <row r="13578" spans="4:4" x14ac:dyDescent="0.2">
      <c r="D13578" s="18"/>
    </row>
    <row r="13579" spans="4:4" x14ac:dyDescent="0.2">
      <c r="D13579" s="18"/>
    </row>
    <row r="13580" spans="4:4" x14ac:dyDescent="0.2">
      <c r="D13580" s="18"/>
    </row>
    <row r="13581" spans="4:4" x14ac:dyDescent="0.2">
      <c r="D13581" s="18"/>
    </row>
    <row r="13582" spans="4:4" x14ac:dyDescent="0.2">
      <c r="D13582" s="18"/>
    </row>
    <row r="13583" spans="4:4" x14ac:dyDescent="0.2">
      <c r="D13583" s="18"/>
    </row>
    <row r="13584" spans="4:4" x14ac:dyDescent="0.2">
      <c r="D13584" s="18"/>
    </row>
    <row r="13585" spans="4:4" x14ac:dyDescent="0.2">
      <c r="D13585" s="18"/>
    </row>
    <row r="13586" spans="4:4" x14ac:dyDescent="0.2">
      <c r="D13586" s="18"/>
    </row>
    <row r="13587" spans="4:4" x14ac:dyDescent="0.2">
      <c r="D13587" s="18"/>
    </row>
    <row r="13588" spans="4:4" x14ac:dyDescent="0.2">
      <c r="D13588" s="18"/>
    </row>
    <row r="13589" spans="4:4" x14ac:dyDescent="0.2">
      <c r="D13589" s="18"/>
    </row>
    <row r="13590" spans="4:4" x14ac:dyDescent="0.2">
      <c r="D13590" s="18"/>
    </row>
    <row r="13591" spans="4:4" x14ac:dyDescent="0.2">
      <c r="D13591" s="18"/>
    </row>
    <row r="13592" spans="4:4" x14ac:dyDescent="0.2">
      <c r="D13592" s="18"/>
    </row>
    <row r="13593" spans="4:4" x14ac:dyDescent="0.2">
      <c r="D13593" s="18"/>
    </row>
    <row r="13594" spans="4:4" x14ac:dyDescent="0.2">
      <c r="D13594" s="18"/>
    </row>
    <row r="13595" spans="4:4" x14ac:dyDescent="0.2">
      <c r="D13595" s="18"/>
    </row>
    <row r="13596" spans="4:4" x14ac:dyDescent="0.2">
      <c r="D13596" s="18"/>
    </row>
    <row r="13597" spans="4:4" x14ac:dyDescent="0.2">
      <c r="D13597" s="18"/>
    </row>
    <row r="13598" spans="4:4" x14ac:dyDescent="0.2">
      <c r="D13598" s="18"/>
    </row>
    <row r="13599" spans="4:4" x14ac:dyDescent="0.2">
      <c r="D13599" s="18"/>
    </row>
    <row r="13600" spans="4:4" x14ac:dyDescent="0.2">
      <c r="D13600" s="18"/>
    </row>
    <row r="13601" spans="4:4" x14ac:dyDescent="0.2">
      <c r="D13601" s="18"/>
    </row>
    <row r="13602" spans="4:4" x14ac:dyDescent="0.2">
      <c r="D13602" s="18"/>
    </row>
    <row r="13603" spans="4:4" x14ac:dyDescent="0.2">
      <c r="D13603" s="18"/>
    </row>
    <row r="13604" spans="4:4" x14ac:dyDescent="0.2">
      <c r="D13604" s="18"/>
    </row>
    <row r="13605" spans="4:4" x14ac:dyDescent="0.2">
      <c r="D13605" s="18"/>
    </row>
    <row r="13606" spans="4:4" x14ac:dyDescent="0.2">
      <c r="D13606" s="18"/>
    </row>
    <row r="13607" spans="4:4" x14ac:dyDescent="0.2">
      <c r="D13607" s="18"/>
    </row>
    <row r="13608" spans="4:4" x14ac:dyDescent="0.2">
      <c r="D13608" s="18"/>
    </row>
    <row r="13609" spans="4:4" x14ac:dyDescent="0.2">
      <c r="D13609" s="18"/>
    </row>
    <row r="13610" spans="4:4" x14ac:dyDescent="0.2">
      <c r="D13610" s="18"/>
    </row>
    <row r="13611" spans="4:4" x14ac:dyDescent="0.2">
      <c r="D13611" s="18"/>
    </row>
    <row r="13612" spans="4:4" x14ac:dyDescent="0.2">
      <c r="D13612" s="18"/>
    </row>
    <row r="13613" spans="4:4" x14ac:dyDescent="0.2">
      <c r="D13613" s="18"/>
    </row>
    <row r="13614" spans="4:4" x14ac:dyDescent="0.2">
      <c r="D13614" s="18"/>
    </row>
    <row r="13615" spans="4:4" x14ac:dyDescent="0.2">
      <c r="D13615" s="18"/>
    </row>
    <row r="13616" spans="4:4" x14ac:dyDescent="0.2">
      <c r="D13616" s="18"/>
    </row>
    <row r="13617" spans="4:4" x14ac:dyDescent="0.2">
      <c r="D13617" s="18"/>
    </row>
    <row r="13618" spans="4:4" x14ac:dyDescent="0.2">
      <c r="D13618" s="18"/>
    </row>
    <row r="13619" spans="4:4" x14ac:dyDescent="0.2">
      <c r="D13619" s="18"/>
    </row>
    <row r="13620" spans="4:4" x14ac:dyDescent="0.2">
      <c r="D13620" s="18"/>
    </row>
    <row r="13621" spans="4:4" x14ac:dyDescent="0.2">
      <c r="D13621" s="18"/>
    </row>
    <row r="13622" spans="4:4" x14ac:dyDescent="0.2">
      <c r="D13622" s="18"/>
    </row>
    <row r="13623" spans="4:4" x14ac:dyDescent="0.2">
      <c r="D13623" s="18"/>
    </row>
    <row r="13624" spans="4:4" x14ac:dyDescent="0.2">
      <c r="D13624" s="18"/>
    </row>
    <row r="13625" spans="4:4" x14ac:dyDescent="0.2">
      <c r="D13625" s="18"/>
    </row>
    <row r="13626" spans="4:4" x14ac:dyDescent="0.2">
      <c r="D13626" s="18"/>
    </row>
    <row r="13627" spans="4:4" x14ac:dyDescent="0.2">
      <c r="D13627" s="18"/>
    </row>
    <row r="13628" spans="4:4" x14ac:dyDescent="0.2">
      <c r="D13628" s="18"/>
    </row>
    <row r="13629" spans="4:4" x14ac:dyDescent="0.2">
      <c r="D13629" s="18"/>
    </row>
    <row r="13630" spans="4:4" x14ac:dyDescent="0.2">
      <c r="D13630" s="18"/>
    </row>
    <row r="13631" spans="4:4" x14ac:dyDescent="0.2">
      <c r="D13631" s="18"/>
    </row>
    <row r="13632" spans="4:4" x14ac:dyDescent="0.2">
      <c r="D13632" s="18"/>
    </row>
    <row r="13633" spans="4:4" x14ac:dyDescent="0.2">
      <c r="D13633" s="18"/>
    </row>
    <row r="13634" spans="4:4" x14ac:dyDescent="0.2">
      <c r="D13634" s="18"/>
    </row>
    <row r="13635" spans="4:4" x14ac:dyDescent="0.2">
      <c r="D13635" s="18"/>
    </row>
    <row r="13636" spans="4:4" x14ac:dyDescent="0.2">
      <c r="D13636" s="18"/>
    </row>
    <row r="13637" spans="4:4" x14ac:dyDescent="0.2">
      <c r="D13637" s="18"/>
    </row>
    <row r="13638" spans="4:4" x14ac:dyDescent="0.2">
      <c r="D13638" s="18"/>
    </row>
    <row r="13639" spans="4:4" x14ac:dyDescent="0.2">
      <c r="D13639" s="18"/>
    </row>
    <row r="13640" spans="4:4" x14ac:dyDescent="0.2">
      <c r="D13640" s="18"/>
    </row>
    <row r="13641" spans="4:4" x14ac:dyDescent="0.2">
      <c r="D13641" s="18"/>
    </row>
    <row r="13642" spans="4:4" x14ac:dyDescent="0.2">
      <c r="D13642" s="18"/>
    </row>
    <row r="13643" spans="4:4" x14ac:dyDescent="0.2">
      <c r="D13643" s="18"/>
    </row>
    <row r="13644" spans="4:4" x14ac:dyDescent="0.2">
      <c r="D13644" s="18"/>
    </row>
    <row r="13645" spans="4:4" x14ac:dyDescent="0.2">
      <c r="D13645" s="18"/>
    </row>
    <row r="13646" spans="4:4" x14ac:dyDescent="0.2">
      <c r="D13646" s="18"/>
    </row>
    <row r="13647" spans="4:4" x14ac:dyDescent="0.2">
      <c r="D13647" s="18"/>
    </row>
    <row r="13648" spans="4:4" x14ac:dyDescent="0.2">
      <c r="D13648" s="18"/>
    </row>
    <row r="13649" spans="4:4" x14ac:dyDescent="0.2">
      <c r="D13649" s="18"/>
    </row>
    <row r="13650" spans="4:4" x14ac:dyDescent="0.2">
      <c r="D13650" s="18"/>
    </row>
    <row r="13651" spans="4:4" x14ac:dyDescent="0.2">
      <c r="D13651" s="18"/>
    </row>
    <row r="13652" spans="4:4" x14ac:dyDescent="0.2">
      <c r="D13652" s="18"/>
    </row>
    <row r="13653" spans="4:4" x14ac:dyDescent="0.2">
      <c r="D13653" s="18"/>
    </row>
    <row r="13654" spans="4:4" x14ac:dyDescent="0.2">
      <c r="D13654" s="18"/>
    </row>
    <row r="13655" spans="4:4" x14ac:dyDescent="0.2">
      <c r="D13655" s="18"/>
    </row>
    <row r="13656" spans="4:4" x14ac:dyDescent="0.2">
      <c r="D13656" s="18"/>
    </row>
    <row r="13657" spans="4:4" x14ac:dyDescent="0.2">
      <c r="D13657" s="18"/>
    </row>
    <row r="13658" spans="4:4" x14ac:dyDescent="0.2">
      <c r="D13658" s="18"/>
    </row>
    <row r="13659" spans="4:4" x14ac:dyDescent="0.2">
      <c r="D13659" s="18"/>
    </row>
    <row r="13660" spans="4:4" x14ac:dyDescent="0.2">
      <c r="D13660" s="18"/>
    </row>
    <row r="13661" spans="4:4" x14ac:dyDescent="0.2">
      <c r="D13661" s="18"/>
    </row>
    <row r="13662" spans="4:4" x14ac:dyDescent="0.2">
      <c r="D13662" s="18"/>
    </row>
    <row r="13663" spans="4:4" x14ac:dyDescent="0.2">
      <c r="D13663" s="18"/>
    </row>
    <row r="13664" spans="4:4" x14ac:dyDescent="0.2">
      <c r="D13664" s="18"/>
    </row>
    <row r="13665" spans="4:4" x14ac:dyDescent="0.2">
      <c r="D13665" s="18"/>
    </row>
    <row r="13666" spans="4:4" x14ac:dyDescent="0.2">
      <c r="D13666" s="18"/>
    </row>
    <row r="13667" spans="4:4" x14ac:dyDescent="0.2">
      <c r="D13667" s="18"/>
    </row>
    <row r="13668" spans="4:4" x14ac:dyDescent="0.2">
      <c r="D13668" s="18"/>
    </row>
    <row r="13669" spans="4:4" x14ac:dyDescent="0.2">
      <c r="D13669" s="18"/>
    </row>
    <row r="13670" spans="4:4" x14ac:dyDescent="0.2">
      <c r="D13670" s="18"/>
    </row>
    <row r="13671" spans="4:4" x14ac:dyDescent="0.2">
      <c r="D13671" s="18"/>
    </row>
    <row r="13672" spans="4:4" x14ac:dyDescent="0.2">
      <c r="D13672" s="18"/>
    </row>
    <row r="13673" spans="4:4" x14ac:dyDescent="0.2">
      <c r="D13673" s="18"/>
    </row>
    <row r="13674" spans="4:4" x14ac:dyDescent="0.2">
      <c r="D13674" s="18"/>
    </row>
    <row r="13675" spans="4:4" x14ac:dyDescent="0.2">
      <c r="D13675" s="18"/>
    </row>
    <row r="13676" spans="4:4" x14ac:dyDescent="0.2">
      <c r="D13676" s="18"/>
    </row>
    <row r="13677" spans="4:4" x14ac:dyDescent="0.2">
      <c r="D13677" s="18"/>
    </row>
    <row r="13678" spans="4:4" x14ac:dyDescent="0.2">
      <c r="D13678" s="18"/>
    </row>
    <row r="13679" spans="4:4" x14ac:dyDescent="0.2">
      <c r="D13679" s="18"/>
    </row>
    <row r="13680" spans="4:4" x14ac:dyDescent="0.2">
      <c r="D13680" s="18"/>
    </row>
    <row r="13681" spans="4:4" x14ac:dyDescent="0.2">
      <c r="D13681" s="18"/>
    </row>
    <row r="13682" spans="4:4" x14ac:dyDescent="0.2">
      <c r="D13682" s="18"/>
    </row>
    <row r="13683" spans="4:4" x14ac:dyDescent="0.2">
      <c r="D13683" s="18"/>
    </row>
    <row r="13684" spans="4:4" x14ac:dyDescent="0.2">
      <c r="D13684" s="18"/>
    </row>
    <row r="13685" spans="4:4" x14ac:dyDescent="0.2">
      <c r="D13685" s="18"/>
    </row>
    <row r="13686" spans="4:4" x14ac:dyDescent="0.2">
      <c r="D13686" s="18"/>
    </row>
    <row r="13687" spans="4:4" x14ac:dyDescent="0.2">
      <c r="D13687" s="18"/>
    </row>
    <row r="13688" spans="4:4" x14ac:dyDescent="0.2">
      <c r="D13688" s="18"/>
    </row>
    <row r="13689" spans="4:4" x14ac:dyDescent="0.2">
      <c r="D13689" s="18"/>
    </row>
    <row r="13690" spans="4:4" x14ac:dyDescent="0.2">
      <c r="D13690" s="18"/>
    </row>
    <row r="13691" spans="4:4" x14ac:dyDescent="0.2">
      <c r="D13691" s="18"/>
    </row>
    <row r="13692" spans="4:4" x14ac:dyDescent="0.2">
      <c r="D13692" s="18"/>
    </row>
    <row r="13693" spans="4:4" x14ac:dyDescent="0.2">
      <c r="D13693" s="18"/>
    </row>
    <row r="13694" spans="4:4" x14ac:dyDescent="0.2">
      <c r="D13694" s="18"/>
    </row>
    <row r="13695" spans="4:4" x14ac:dyDescent="0.2">
      <c r="D13695" s="18"/>
    </row>
    <row r="13696" spans="4:4" x14ac:dyDescent="0.2">
      <c r="D13696" s="18"/>
    </row>
    <row r="13697" spans="4:4" x14ac:dyDescent="0.2">
      <c r="D13697" s="18"/>
    </row>
    <row r="13698" spans="4:4" x14ac:dyDescent="0.2">
      <c r="D13698" s="18"/>
    </row>
    <row r="13699" spans="4:4" x14ac:dyDescent="0.2">
      <c r="D13699" s="18"/>
    </row>
    <row r="13700" spans="4:4" x14ac:dyDescent="0.2">
      <c r="D13700" s="18"/>
    </row>
    <row r="13701" spans="4:4" x14ac:dyDescent="0.2">
      <c r="D13701" s="18"/>
    </row>
    <row r="13702" spans="4:4" x14ac:dyDescent="0.2">
      <c r="D13702" s="18"/>
    </row>
    <row r="13703" spans="4:4" x14ac:dyDescent="0.2">
      <c r="D13703" s="18"/>
    </row>
    <row r="13704" spans="4:4" x14ac:dyDescent="0.2">
      <c r="D13704" s="18"/>
    </row>
    <row r="13705" spans="4:4" x14ac:dyDescent="0.2">
      <c r="D13705" s="18"/>
    </row>
    <row r="13706" spans="4:4" x14ac:dyDescent="0.2">
      <c r="D13706" s="18"/>
    </row>
    <row r="13707" spans="4:4" x14ac:dyDescent="0.2">
      <c r="D13707" s="18"/>
    </row>
    <row r="13708" spans="4:4" x14ac:dyDescent="0.2">
      <c r="D13708" s="18"/>
    </row>
    <row r="13709" spans="4:4" x14ac:dyDescent="0.2">
      <c r="D13709" s="18"/>
    </row>
    <row r="13710" spans="4:4" x14ac:dyDescent="0.2">
      <c r="D13710" s="18"/>
    </row>
    <row r="13711" spans="4:4" x14ac:dyDescent="0.2">
      <c r="D13711" s="18"/>
    </row>
    <row r="13712" spans="4:4" x14ac:dyDescent="0.2">
      <c r="D13712" s="18"/>
    </row>
    <row r="13713" spans="4:4" x14ac:dyDescent="0.2">
      <c r="D13713" s="18"/>
    </row>
    <row r="13714" spans="4:4" x14ac:dyDescent="0.2">
      <c r="D13714" s="18"/>
    </row>
    <row r="13715" spans="4:4" x14ac:dyDescent="0.2">
      <c r="D13715" s="18"/>
    </row>
    <row r="13716" spans="4:4" x14ac:dyDescent="0.2">
      <c r="D13716" s="18"/>
    </row>
    <row r="13717" spans="4:4" x14ac:dyDescent="0.2">
      <c r="D13717" s="18"/>
    </row>
    <row r="13718" spans="4:4" x14ac:dyDescent="0.2">
      <c r="D13718" s="18"/>
    </row>
    <row r="13719" spans="4:4" x14ac:dyDescent="0.2">
      <c r="D13719" s="18"/>
    </row>
    <row r="13720" spans="4:4" x14ac:dyDescent="0.2">
      <c r="D13720" s="18"/>
    </row>
    <row r="13721" spans="4:4" x14ac:dyDescent="0.2">
      <c r="D13721" s="18"/>
    </row>
    <row r="13722" spans="4:4" x14ac:dyDescent="0.2">
      <c r="D13722" s="18"/>
    </row>
    <row r="13723" spans="4:4" x14ac:dyDescent="0.2">
      <c r="D13723" s="18"/>
    </row>
    <row r="13724" spans="4:4" x14ac:dyDescent="0.2">
      <c r="D13724" s="18"/>
    </row>
    <row r="13725" spans="4:4" x14ac:dyDescent="0.2">
      <c r="D13725" s="18"/>
    </row>
    <row r="13726" spans="4:4" x14ac:dyDescent="0.2">
      <c r="D13726" s="18"/>
    </row>
    <row r="13727" spans="4:4" x14ac:dyDescent="0.2">
      <c r="D13727" s="18"/>
    </row>
    <row r="13728" spans="4:4" x14ac:dyDescent="0.2">
      <c r="D13728" s="18"/>
    </row>
    <row r="13729" spans="4:4" x14ac:dyDescent="0.2">
      <c r="D13729" s="18"/>
    </row>
    <row r="13730" spans="4:4" x14ac:dyDescent="0.2">
      <c r="D13730" s="18"/>
    </row>
    <row r="13731" spans="4:4" x14ac:dyDescent="0.2">
      <c r="D13731" s="18"/>
    </row>
    <row r="13732" spans="4:4" x14ac:dyDescent="0.2">
      <c r="D13732" s="18"/>
    </row>
    <row r="13733" spans="4:4" x14ac:dyDescent="0.2">
      <c r="D13733" s="18"/>
    </row>
    <row r="13734" spans="4:4" x14ac:dyDescent="0.2">
      <c r="D13734" s="18"/>
    </row>
    <row r="13735" spans="4:4" x14ac:dyDescent="0.2">
      <c r="D13735" s="18"/>
    </row>
    <row r="13736" spans="4:4" x14ac:dyDescent="0.2">
      <c r="D13736" s="18"/>
    </row>
    <row r="13737" spans="4:4" x14ac:dyDescent="0.2">
      <c r="D13737" s="18"/>
    </row>
    <row r="13738" spans="4:4" x14ac:dyDescent="0.2">
      <c r="D13738" s="18"/>
    </row>
    <row r="13739" spans="4:4" x14ac:dyDescent="0.2">
      <c r="D13739" s="18"/>
    </row>
    <row r="13740" spans="4:4" x14ac:dyDescent="0.2">
      <c r="D13740" s="18"/>
    </row>
    <row r="13741" spans="4:4" x14ac:dyDescent="0.2">
      <c r="D13741" s="18"/>
    </row>
    <row r="13742" spans="4:4" x14ac:dyDescent="0.2">
      <c r="D13742" s="18"/>
    </row>
    <row r="13743" spans="4:4" x14ac:dyDescent="0.2">
      <c r="D13743" s="18"/>
    </row>
    <row r="13744" spans="4:4" x14ac:dyDescent="0.2">
      <c r="D13744" s="18"/>
    </row>
    <row r="13745" spans="4:4" x14ac:dyDescent="0.2">
      <c r="D13745" s="18"/>
    </row>
    <row r="13746" spans="4:4" x14ac:dyDescent="0.2">
      <c r="D13746" s="18"/>
    </row>
    <row r="13747" spans="4:4" x14ac:dyDescent="0.2">
      <c r="D13747" s="18"/>
    </row>
    <row r="13748" spans="4:4" x14ac:dyDescent="0.2">
      <c r="D13748" s="18"/>
    </row>
    <row r="13749" spans="4:4" x14ac:dyDescent="0.2">
      <c r="D13749" s="18"/>
    </row>
    <row r="13750" spans="4:4" x14ac:dyDescent="0.2">
      <c r="D13750" s="18"/>
    </row>
    <row r="13751" spans="4:4" x14ac:dyDescent="0.2">
      <c r="D13751" s="18"/>
    </row>
    <row r="13752" spans="4:4" x14ac:dyDescent="0.2">
      <c r="D13752" s="18"/>
    </row>
    <row r="13753" spans="4:4" x14ac:dyDescent="0.2">
      <c r="D13753" s="18"/>
    </row>
    <row r="13754" spans="4:4" x14ac:dyDescent="0.2">
      <c r="D13754" s="18"/>
    </row>
    <row r="13755" spans="4:4" x14ac:dyDescent="0.2">
      <c r="D13755" s="18"/>
    </row>
    <row r="13756" spans="4:4" x14ac:dyDescent="0.2">
      <c r="D13756" s="18"/>
    </row>
    <row r="13757" spans="4:4" x14ac:dyDescent="0.2">
      <c r="D13757" s="18"/>
    </row>
    <row r="13758" spans="4:4" x14ac:dyDescent="0.2">
      <c r="D13758" s="18"/>
    </row>
    <row r="13759" spans="4:4" x14ac:dyDescent="0.2">
      <c r="D13759" s="18"/>
    </row>
    <row r="13760" spans="4:4" x14ac:dyDescent="0.2">
      <c r="D13760" s="18"/>
    </row>
    <row r="13761" spans="4:4" x14ac:dyDescent="0.2">
      <c r="D13761" s="18"/>
    </row>
    <row r="13762" spans="4:4" x14ac:dyDescent="0.2">
      <c r="D13762" s="18"/>
    </row>
    <row r="13763" spans="4:4" x14ac:dyDescent="0.2">
      <c r="D13763" s="18"/>
    </row>
    <row r="13764" spans="4:4" x14ac:dyDescent="0.2">
      <c r="D13764" s="18"/>
    </row>
    <row r="13765" spans="4:4" x14ac:dyDescent="0.2">
      <c r="D13765" s="18"/>
    </row>
    <row r="13766" spans="4:4" x14ac:dyDescent="0.2">
      <c r="D13766" s="18"/>
    </row>
    <row r="13767" spans="4:4" x14ac:dyDescent="0.2">
      <c r="D13767" s="18"/>
    </row>
    <row r="13768" spans="4:4" x14ac:dyDescent="0.2">
      <c r="D13768" s="18"/>
    </row>
    <row r="13769" spans="4:4" x14ac:dyDescent="0.2">
      <c r="D13769" s="18"/>
    </row>
    <row r="13770" spans="4:4" x14ac:dyDescent="0.2">
      <c r="D13770" s="18"/>
    </row>
    <row r="13771" spans="4:4" x14ac:dyDescent="0.2">
      <c r="D13771" s="18"/>
    </row>
    <row r="13772" spans="4:4" x14ac:dyDescent="0.2">
      <c r="D13772" s="18"/>
    </row>
    <row r="13773" spans="4:4" x14ac:dyDescent="0.2">
      <c r="D13773" s="18"/>
    </row>
    <row r="13774" spans="4:4" x14ac:dyDescent="0.2">
      <c r="D13774" s="18"/>
    </row>
    <row r="13775" spans="4:4" x14ac:dyDescent="0.2">
      <c r="D13775" s="18"/>
    </row>
    <row r="13776" spans="4:4" x14ac:dyDescent="0.2">
      <c r="D13776" s="18"/>
    </row>
    <row r="13777" spans="4:4" x14ac:dyDescent="0.2">
      <c r="D13777" s="18"/>
    </row>
    <row r="13778" spans="4:4" x14ac:dyDescent="0.2">
      <c r="D13778" s="18"/>
    </row>
    <row r="13779" spans="4:4" x14ac:dyDescent="0.2">
      <c r="D13779" s="18"/>
    </row>
    <row r="13780" spans="4:4" x14ac:dyDescent="0.2">
      <c r="D13780" s="18"/>
    </row>
    <row r="13781" spans="4:4" x14ac:dyDescent="0.2">
      <c r="D13781" s="18"/>
    </row>
    <row r="13782" spans="4:4" x14ac:dyDescent="0.2">
      <c r="D13782" s="18"/>
    </row>
    <row r="13783" spans="4:4" x14ac:dyDescent="0.2">
      <c r="D13783" s="18"/>
    </row>
    <row r="13784" spans="4:4" x14ac:dyDescent="0.2">
      <c r="D13784" s="18"/>
    </row>
    <row r="13785" spans="4:4" x14ac:dyDescent="0.2">
      <c r="D13785" s="18"/>
    </row>
    <row r="13786" spans="4:4" x14ac:dyDescent="0.2">
      <c r="D13786" s="18"/>
    </row>
    <row r="13787" spans="4:4" x14ac:dyDescent="0.2">
      <c r="D13787" s="18"/>
    </row>
    <row r="13788" spans="4:4" x14ac:dyDescent="0.2">
      <c r="D13788" s="18"/>
    </row>
    <row r="13789" spans="4:4" x14ac:dyDescent="0.2">
      <c r="D13789" s="18"/>
    </row>
    <row r="13790" spans="4:4" x14ac:dyDescent="0.2">
      <c r="D13790" s="18"/>
    </row>
    <row r="13791" spans="4:4" x14ac:dyDescent="0.2">
      <c r="D13791" s="18"/>
    </row>
    <row r="13792" spans="4:4" x14ac:dyDescent="0.2">
      <c r="D13792" s="18"/>
    </row>
    <row r="13793" spans="4:4" x14ac:dyDescent="0.2">
      <c r="D13793" s="18"/>
    </row>
    <row r="13794" spans="4:4" x14ac:dyDescent="0.2">
      <c r="D13794" s="18"/>
    </row>
    <row r="13795" spans="4:4" x14ac:dyDescent="0.2">
      <c r="D13795" s="18"/>
    </row>
    <row r="13796" spans="4:4" x14ac:dyDescent="0.2">
      <c r="D13796" s="18"/>
    </row>
    <row r="13797" spans="4:4" x14ac:dyDescent="0.2">
      <c r="D13797" s="18"/>
    </row>
    <row r="13798" spans="4:4" x14ac:dyDescent="0.2">
      <c r="D13798" s="18"/>
    </row>
    <row r="13799" spans="4:4" x14ac:dyDescent="0.2">
      <c r="D13799" s="18"/>
    </row>
    <row r="13800" spans="4:4" x14ac:dyDescent="0.2">
      <c r="D13800" s="18"/>
    </row>
    <row r="13801" spans="4:4" x14ac:dyDescent="0.2">
      <c r="D13801" s="18"/>
    </row>
    <row r="13802" spans="4:4" x14ac:dyDescent="0.2">
      <c r="D13802" s="18"/>
    </row>
    <row r="13803" spans="4:4" x14ac:dyDescent="0.2">
      <c r="D13803" s="18"/>
    </row>
    <row r="13804" spans="4:4" x14ac:dyDescent="0.2">
      <c r="D13804" s="18"/>
    </row>
    <row r="13805" spans="4:4" x14ac:dyDescent="0.2">
      <c r="D13805" s="18"/>
    </row>
    <row r="13806" spans="4:4" x14ac:dyDescent="0.2">
      <c r="D13806" s="18"/>
    </row>
    <row r="13807" spans="4:4" x14ac:dyDescent="0.2">
      <c r="D13807" s="18"/>
    </row>
    <row r="13808" spans="4:4" x14ac:dyDescent="0.2">
      <c r="D13808" s="18"/>
    </row>
    <row r="13809" spans="4:4" x14ac:dyDescent="0.2">
      <c r="D13809" s="18"/>
    </row>
    <row r="13810" spans="4:4" x14ac:dyDescent="0.2">
      <c r="D13810" s="18"/>
    </row>
    <row r="13811" spans="4:4" x14ac:dyDescent="0.2">
      <c r="D13811" s="18"/>
    </row>
    <row r="13812" spans="4:4" x14ac:dyDescent="0.2">
      <c r="D13812" s="18"/>
    </row>
    <row r="13813" spans="4:4" x14ac:dyDescent="0.2">
      <c r="D13813" s="18"/>
    </row>
    <row r="13814" spans="4:4" x14ac:dyDescent="0.2">
      <c r="D13814" s="18"/>
    </row>
    <row r="13815" spans="4:4" x14ac:dyDescent="0.2">
      <c r="D13815" s="18"/>
    </row>
    <row r="13816" spans="4:4" x14ac:dyDescent="0.2">
      <c r="D13816" s="18"/>
    </row>
    <row r="13817" spans="4:4" x14ac:dyDescent="0.2">
      <c r="D13817" s="18"/>
    </row>
    <row r="13818" spans="4:4" x14ac:dyDescent="0.2">
      <c r="D13818" s="18"/>
    </row>
    <row r="13819" spans="4:4" x14ac:dyDescent="0.2">
      <c r="D13819" s="18"/>
    </row>
    <row r="13820" spans="4:4" x14ac:dyDescent="0.2">
      <c r="D13820" s="18"/>
    </row>
    <row r="13821" spans="4:4" x14ac:dyDescent="0.2">
      <c r="D13821" s="18"/>
    </row>
    <row r="13822" spans="4:4" x14ac:dyDescent="0.2">
      <c r="D13822" s="18"/>
    </row>
    <row r="13823" spans="4:4" x14ac:dyDescent="0.2">
      <c r="D13823" s="18"/>
    </row>
    <row r="13824" spans="4:4" x14ac:dyDescent="0.2">
      <c r="D13824" s="18"/>
    </row>
    <row r="13825" spans="4:4" x14ac:dyDescent="0.2">
      <c r="D13825" s="18"/>
    </row>
    <row r="13826" spans="4:4" x14ac:dyDescent="0.2">
      <c r="D13826" s="18"/>
    </row>
    <row r="13827" spans="4:4" x14ac:dyDescent="0.2">
      <c r="D13827" s="18"/>
    </row>
    <row r="13828" spans="4:4" x14ac:dyDescent="0.2">
      <c r="D13828" s="18"/>
    </row>
    <row r="13829" spans="4:4" x14ac:dyDescent="0.2">
      <c r="D13829" s="18"/>
    </row>
    <row r="13830" spans="4:4" x14ac:dyDescent="0.2">
      <c r="D13830" s="18"/>
    </row>
    <row r="13831" spans="4:4" x14ac:dyDescent="0.2">
      <c r="D13831" s="18"/>
    </row>
    <row r="13832" spans="4:4" x14ac:dyDescent="0.2">
      <c r="D13832" s="18"/>
    </row>
    <row r="13833" spans="4:4" x14ac:dyDescent="0.2">
      <c r="D13833" s="18"/>
    </row>
    <row r="13834" spans="4:4" x14ac:dyDescent="0.2">
      <c r="D13834" s="18"/>
    </row>
    <row r="13835" spans="4:4" x14ac:dyDescent="0.2">
      <c r="D13835" s="18"/>
    </row>
    <row r="13836" spans="4:4" x14ac:dyDescent="0.2">
      <c r="D13836" s="18"/>
    </row>
    <row r="13837" spans="4:4" x14ac:dyDescent="0.2">
      <c r="D13837" s="18"/>
    </row>
    <row r="13838" spans="4:4" x14ac:dyDescent="0.2">
      <c r="D13838" s="18"/>
    </row>
    <row r="13839" spans="4:4" x14ac:dyDescent="0.2">
      <c r="D13839" s="18"/>
    </row>
    <row r="13840" spans="4:4" x14ac:dyDescent="0.2">
      <c r="D13840" s="18"/>
    </row>
    <row r="13841" spans="4:4" x14ac:dyDescent="0.2">
      <c r="D13841" s="18"/>
    </row>
    <row r="13842" spans="4:4" x14ac:dyDescent="0.2">
      <c r="D13842" s="18"/>
    </row>
    <row r="13843" spans="4:4" x14ac:dyDescent="0.2">
      <c r="D13843" s="18"/>
    </row>
    <row r="13844" spans="4:4" x14ac:dyDescent="0.2">
      <c r="D13844" s="18"/>
    </row>
    <row r="13845" spans="4:4" x14ac:dyDescent="0.2">
      <c r="D13845" s="18"/>
    </row>
    <row r="13846" spans="4:4" x14ac:dyDescent="0.2">
      <c r="D13846" s="18"/>
    </row>
    <row r="13847" spans="4:4" x14ac:dyDescent="0.2">
      <c r="D13847" s="18"/>
    </row>
    <row r="13848" spans="4:4" x14ac:dyDescent="0.2">
      <c r="D13848" s="18"/>
    </row>
    <row r="13849" spans="4:4" x14ac:dyDescent="0.2">
      <c r="D13849" s="18"/>
    </row>
    <row r="13850" spans="4:4" x14ac:dyDescent="0.2">
      <c r="D13850" s="18"/>
    </row>
    <row r="13851" spans="4:4" x14ac:dyDescent="0.2">
      <c r="D13851" s="18"/>
    </row>
    <row r="13852" spans="4:4" x14ac:dyDescent="0.2">
      <c r="D13852" s="18"/>
    </row>
    <row r="13853" spans="4:4" x14ac:dyDescent="0.2">
      <c r="D13853" s="18"/>
    </row>
    <row r="13854" spans="4:4" x14ac:dyDescent="0.2">
      <c r="D13854" s="18"/>
    </row>
    <row r="13855" spans="4:4" x14ac:dyDescent="0.2">
      <c r="D13855" s="18"/>
    </row>
    <row r="13856" spans="4:4" x14ac:dyDescent="0.2">
      <c r="D13856" s="18"/>
    </row>
    <row r="13857" spans="4:4" x14ac:dyDescent="0.2">
      <c r="D13857" s="18"/>
    </row>
    <row r="13858" spans="4:4" x14ac:dyDescent="0.2">
      <c r="D13858" s="18"/>
    </row>
    <row r="13859" spans="4:4" x14ac:dyDescent="0.2">
      <c r="D13859" s="18"/>
    </row>
    <row r="13860" spans="4:4" x14ac:dyDescent="0.2">
      <c r="D13860" s="18"/>
    </row>
    <row r="13861" spans="4:4" x14ac:dyDescent="0.2">
      <c r="D13861" s="18"/>
    </row>
    <row r="13862" spans="4:4" x14ac:dyDescent="0.2">
      <c r="D13862" s="18"/>
    </row>
    <row r="13863" spans="4:4" x14ac:dyDescent="0.2">
      <c r="D13863" s="18"/>
    </row>
    <row r="13864" spans="4:4" x14ac:dyDescent="0.2">
      <c r="D13864" s="18"/>
    </row>
    <row r="13865" spans="4:4" x14ac:dyDescent="0.2">
      <c r="D13865" s="18"/>
    </row>
    <row r="13866" spans="4:4" x14ac:dyDescent="0.2">
      <c r="D13866" s="18"/>
    </row>
    <row r="13867" spans="4:4" x14ac:dyDescent="0.2">
      <c r="D13867" s="18"/>
    </row>
    <row r="13868" spans="4:4" x14ac:dyDescent="0.2">
      <c r="D13868" s="18"/>
    </row>
    <row r="13869" spans="4:4" x14ac:dyDescent="0.2">
      <c r="D13869" s="18"/>
    </row>
    <row r="13870" spans="4:4" x14ac:dyDescent="0.2">
      <c r="D13870" s="18"/>
    </row>
    <row r="13871" spans="4:4" x14ac:dyDescent="0.2">
      <c r="D13871" s="18"/>
    </row>
    <row r="13872" spans="4:4" x14ac:dyDescent="0.2">
      <c r="D13872" s="18"/>
    </row>
    <row r="13873" spans="4:4" x14ac:dyDescent="0.2">
      <c r="D13873" s="18"/>
    </row>
    <row r="13874" spans="4:4" x14ac:dyDescent="0.2">
      <c r="D13874" s="18"/>
    </row>
    <row r="13875" spans="4:4" x14ac:dyDescent="0.2">
      <c r="D13875" s="18"/>
    </row>
    <row r="13876" spans="4:4" x14ac:dyDescent="0.2">
      <c r="D13876" s="18"/>
    </row>
    <row r="13877" spans="4:4" x14ac:dyDescent="0.2">
      <c r="D13877" s="18"/>
    </row>
    <row r="13878" spans="4:4" x14ac:dyDescent="0.2">
      <c r="D13878" s="18"/>
    </row>
    <row r="13879" spans="4:4" x14ac:dyDescent="0.2">
      <c r="D13879" s="18"/>
    </row>
    <row r="13880" spans="4:4" x14ac:dyDescent="0.2">
      <c r="D13880" s="18"/>
    </row>
    <row r="13881" spans="4:4" x14ac:dyDescent="0.2">
      <c r="D13881" s="18"/>
    </row>
    <row r="13882" spans="4:4" x14ac:dyDescent="0.2">
      <c r="D13882" s="18"/>
    </row>
    <row r="13883" spans="4:4" x14ac:dyDescent="0.2">
      <c r="D13883" s="18"/>
    </row>
    <row r="13884" spans="4:4" x14ac:dyDescent="0.2">
      <c r="D13884" s="18"/>
    </row>
    <row r="13885" spans="4:4" x14ac:dyDescent="0.2">
      <c r="D13885" s="18"/>
    </row>
    <row r="13886" spans="4:4" x14ac:dyDescent="0.2">
      <c r="D13886" s="18"/>
    </row>
    <row r="13887" spans="4:4" x14ac:dyDescent="0.2">
      <c r="D13887" s="18"/>
    </row>
    <row r="13888" spans="4:4" x14ac:dyDescent="0.2">
      <c r="D13888" s="18"/>
    </row>
    <row r="13889" spans="4:4" x14ac:dyDescent="0.2">
      <c r="D13889" s="18"/>
    </row>
    <row r="13890" spans="4:4" x14ac:dyDescent="0.2">
      <c r="D13890" s="18"/>
    </row>
    <row r="13891" spans="4:4" x14ac:dyDescent="0.2">
      <c r="D13891" s="18"/>
    </row>
    <row r="13892" spans="4:4" x14ac:dyDescent="0.2">
      <c r="D13892" s="18"/>
    </row>
    <row r="13893" spans="4:4" x14ac:dyDescent="0.2">
      <c r="D13893" s="18"/>
    </row>
    <row r="13894" spans="4:4" x14ac:dyDescent="0.2">
      <c r="D13894" s="18"/>
    </row>
    <row r="13895" spans="4:4" x14ac:dyDescent="0.2">
      <c r="D13895" s="18"/>
    </row>
    <row r="13896" spans="4:4" x14ac:dyDescent="0.2">
      <c r="D13896" s="18"/>
    </row>
    <row r="13897" spans="4:4" x14ac:dyDescent="0.2">
      <c r="D13897" s="18"/>
    </row>
    <row r="13898" spans="4:4" x14ac:dyDescent="0.2">
      <c r="D13898" s="18"/>
    </row>
    <row r="13899" spans="4:4" x14ac:dyDescent="0.2">
      <c r="D13899" s="18"/>
    </row>
    <row r="13900" spans="4:4" x14ac:dyDescent="0.2">
      <c r="D13900" s="18"/>
    </row>
    <row r="13901" spans="4:4" x14ac:dyDescent="0.2">
      <c r="D13901" s="18"/>
    </row>
    <row r="13902" spans="4:4" x14ac:dyDescent="0.2">
      <c r="D13902" s="18"/>
    </row>
    <row r="13903" spans="4:4" x14ac:dyDescent="0.2">
      <c r="D13903" s="18"/>
    </row>
    <row r="13904" spans="4:4" x14ac:dyDescent="0.2">
      <c r="D13904" s="18"/>
    </row>
    <row r="13905" spans="4:4" x14ac:dyDescent="0.2">
      <c r="D13905" s="18"/>
    </row>
    <row r="13906" spans="4:4" x14ac:dyDescent="0.2">
      <c r="D13906" s="18"/>
    </row>
    <row r="13907" spans="4:4" x14ac:dyDescent="0.2">
      <c r="D13907" s="18"/>
    </row>
    <row r="13908" spans="4:4" x14ac:dyDescent="0.2">
      <c r="D13908" s="18"/>
    </row>
    <row r="13909" spans="4:4" x14ac:dyDescent="0.2">
      <c r="D13909" s="18"/>
    </row>
    <row r="13910" spans="4:4" x14ac:dyDescent="0.2">
      <c r="D13910" s="18"/>
    </row>
    <row r="13911" spans="4:4" x14ac:dyDescent="0.2">
      <c r="D13911" s="18"/>
    </row>
    <row r="13912" spans="4:4" x14ac:dyDescent="0.2">
      <c r="D13912" s="18"/>
    </row>
    <row r="13913" spans="4:4" x14ac:dyDescent="0.2">
      <c r="D13913" s="18"/>
    </row>
    <row r="13914" spans="4:4" x14ac:dyDescent="0.2">
      <c r="D13914" s="18"/>
    </row>
    <row r="13915" spans="4:4" x14ac:dyDescent="0.2">
      <c r="D13915" s="18"/>
    </row>
    <row r="13916" spans="4:4" x14ac:dyDescent="0.2">
      <c r="D13916" s="18"/>
    </row>
    <row r="13917" spans="4:4" x14ac:dyDescent="0.2">
      <c r="D13917" s="18"/>
    </row>
    <row r="13918" spans="4:4" x14ac:dyDescent="0.2">
      <c r="D13918" s="18"/>
    </row>
    <row r="13919" spans="4:4" x14ac:dyDescent="0.2">
      <c r="D13919" s="18"/>
    </row>
    <row r="13920" spans="4:4" x14ac:dyDescent="0.2">
      <c r="D13920" s="18"/>
    </row>
    <row r="13921" spans="4:4" x14ac:dyDescent="0.2">
      <c r="D13921" s="18"/>
    </row>
    <row r="13922" spans="4:4" x14ac:dyDescent="0.2">
      <c r="D13922" s="18"/>
    </row>
    <row r="13923" spans="4:4" x14ac:dyDescent="0.2">
      <c r="D13923" s="18"/>
    </row>
    <row r="13924" spans="4:4" x14ac:dyDescent="0.2">
      <c r="D13924" s="18"/>
    </row>
    <row r="13925" spans="4:4" x14ac:dyDescent="0.2">
      <c r="D13925" s="18"/>
    </row>
    <row r="13926" spans="4:4" x14ac:dyDescent="0.2">
      <c r="D13926" s="18"/>
    </row>
    <row r="13927" spans="4:4" x14ac:dyDescent="0.2">
      <c r="D13927" s="18"/>
    </row>
    <row r="13928" spans="4:4" x14ac:dyDescent="0.2">
      <c r="D13928" s="18"/>
    </row>
    <row r="13929" spans="4:4" x14ac:dyDescent="0.2">
      <c r="D13929" s="18"/>
    </row>
    <row r="13930" spans="4:4" x14ac:dyDescent="0.2">
      <c r="D13930" s="18"/>
    </row>
    <row r="13931" spans="4:4" x14ac:dyDescent="0.2">
      <c r="D13931" s="18"/>
    </row>
    <row r="13932" spans="4:4" x14ac:dyDescent="0.2">
      <c r="D13932" s="18"/>
    </row>
    <row r="13933" spans="4:4" x14ac:dyDescent="0.2">
      <c r="D13933" s="18"/>
    </row>
    <row r="13934" spans="4:4" x14ac:dyDescent="0.2">
      <c r="D13934" s="18"/>
    </row>
    <row r="13935" spans="4:4" x14ac:dyDescent="0.2">
      <c r="D13935" s="18"/>
    </row>
    <row r="13936" spans="4:4" x14ac:dyDescent="0.2">
      <c r="D13936" s="18"/>
    </row>
    <row r="13937" spans="4:4" x14ac:dyDescent="0.2">
      <c r="D13937" s="18"/>
    </row>
    <row r="13938" spans="4:4" x14ac:dyDescent="0.2">
      <c r="D13938" s="18"/>
    </row>
    <row r="13939" spans="4:4" x14ac:dyDescent="0.2">
      <c r="D13939" s="18"/>
    </row>
    <row r="13940" spans="4:4" x14ac:dyDescent="0.2">
      <c r="D13940" s="18"/>
    </row>
    <row r="13941" spans="4:4" x14ac:dyDescent="0.2">
      <c r="D13941" s="18"/>
    </row>
    <row r="13942" spans="4:4" x14ac:dyDescent="0.2">
      <c r="D13942" s="18"/>
    </row>
    <row r="13943" spans="4:4" x14ac:dyDescent="0.2">
      <c r="D13943" s="18"/>
    </row>
    <row r="13944" spans="4:4" x14ac:dyDescent="0.2">
      <c r="D13944" s="18"/>
    </row>
    <row r="13945" spans="4:4" x14ac:dyDescent="0.2">
      <c r="D13945" s="18"/>
    </row>
    <row r="13946" spans="4:4" x14ac:dyDescent="0.2">
      <c r="D13946" s="18"/>
    </row>
    <row r="13947" spans="4:4" x14ac:dyDescent="0.2">
      <c r="D13947" s="18"/>
    </row>
    <row r="13948" spans="4:4" x14ac:dyDescent="0.2">
      <c r="D13948" s="18"/>
    </row>
    <row r="13949" spans="4:4" x14ac:dyDescent="0.2">
      <c r="D13949" s="18"/>
    </row>
    <row r="13950" spans="4:4" x14ac:dyDescent="0.2">
      <c r="D13950" s="18"/>
    </row>
    <row r="13951" spans="4:4" x14ac:dyDescent="0.2">
      <c r="D13951" s="18"/>
    </row>
    <row r="13952" spans="4:4" x14ac:dyDescent="0.2">
      <c r="D13952" s="18"/>
    </row>
    <row r="13953" spans="4:4" x14ac:dyDescent="0.2">
      <c r="D13953" s="18"/>
    </row>
    <row r="13954" spans="4:4" x14ac:dyDescent="0.2">
      <c r="D13954" s="18"/>
    </row>
    <row r="13955" spans="4:4" x14ac:dyDescent="0.2">
      <c r="D13955" s="18"/>
    </row>
    <row r="13956" spans="4:4" x14ac:dyDescent="0.2">
      <c r="D13956" s="18"/>
    </row>
    <row r="13957" spans="4:4" x14ac:dyDescent="0.2">
      <c r="D13957" s="18"/>
    </row>
    <row r="13958" spans="4:4" x14ac:dyDescent="0.2">
      <c r="D13958" s="18"/>
    </row>
    <row r="13959" spans="4:4" x14ac:dyDescent="0.2">
      <c r="D13959" s="18"/>
    </row>
    <row r="13960" spans="4:4" x14ac:dyDescent="0.2">
      <c r="D13960" s="18"/>
    </row>
    <row r="13961" spans="4:4" x14ac:dyDescent="0.2">
      <c r="D13961" s="18"/>
    </row>
    <row r="13962" spans="4:4" x14ac:dyDescent="0.2">
      <c r="D13962" s="18"/>
    </row>
    <row r="13963" spans="4:4" x14ac:dyDescent="0.2">
      <c r="D13963" s="18"/>
    </row>
    <row r="13964" spans="4:4" x14ac:dyDescent="0.2">
      <c r="D13964" s="18"/>
    </row>
    <row r="13965" spans="4:4" x14ac:dyDescent="0.2">
      <c r="D13965" s="18"/>
    </row>
    <row r="13966" spans="4:4" x14ac:dyDescent="0.2">
      <c r="D13966" s="18"/>
    </row>
    <row r="13967" spans="4:4" x14ac:dyDescent="0.2">
      <c r="D13967" s="18"/>
    </row>
    <row r="13968" spans="4:4" x14ac:dyDescent="0.2">
      <c r="D13968" s="18"/>
    </row>
    <row r="13969" spans="4:4" x14ac:dyDescent="0.2">
      <c r="D13969" s="18"/>
    </row>
    <row r="13970" spans="4:4" x14ac:dyDescent="0.2">
      <c r="D13970" s="18"/>
    </row>
    <row r="13971" spans="4:4" x14ac:dyDescent="0.2">
      <c r="D13971" s="18"/>
    </row>
    <row r="13972" spans="4:4" x14ac:dyDescent="0.2">
      <c r="D13972" s="18"/>
    </row>
    <row r="13973" spans="4:4" x14ac:dyDescent="0.2">
      <c r="D13973" s="18"/>
    </row>
    <row r="13974" spans="4:4" x14ac:dyDescent="0.2">
      <c r="D13974" s="18"/>
    </row>
    <row r="13975" spans="4:4" x14ac:dyDescent="0.2">
      <c r="D13975" s="18"/>
    </row>
    <row r="13976" spans="4:4" x14ac:dyDescent="0.2">
      <c r="D13976" s="18"/>
    </row>
    <row r="13977" spans="4:4" x14ac:dyDescent="0.2">
      <c r="D13977" s="18"/>
    </row>
    <row r="13978" spans="4:4" x14ac:dyDescent="0.2">
      <c r="D13978" s="18"/>
    </row>
    <row r="13979" spans="4:4" x14ac:dyDescent="0.2">
      <c r="D13979" s="18"/>
    </row>
    <row r="13980" spans="4:4" x14ac:dyDescent="0.2">
      <c r="D13980" s="18"/>
    </row>
    <row r="13981" spans="4:4" x14ac:dyDescent="0.2">
      <c r="D13981" s="18"/>
    </row>
    <row r="13982" spans="4:4" x14ac:dyDescent="0.2">
      <c r="D13982" s="18"/>
    </row>
    <row r="13983" spans="4:4" x14ac:dyDescent="0.2">
      <c r="D13983" s="18"/>
    </row>
    <row r="13984" spans="4:4" x14ac:dyDescent="0.2">
      <c r="D13984" s="18"/>
    </row>
    <row r="13985" spans="4:4" x14ac:dyDescent="0.2">
      <c r="D13985" s="18"/>
    </row>
    <row r="13986" spans="4:4" x14ac:dyDescent="0.2">
      <c r="D13986" s="18"/>
    </row>
    <row r="13987" spans="4:4" x14ac:dyDescent="0.2">
      <c r="D13987" s="18"/>
    </row>
    <row r="13988" spans="4:4" x14ac:dyDescent="0.2">
      <c r="D13988" s="18"/>
    </row>
    <row r="13989" spans="4:4" x14ac:dyDescent="0.2">
      <c r="D13989" s="18"/>
    </row>
    <row r="13990" spans="4:4" x14ac:dyDescent="0.2">
      <c r="D13990" s="18"/>
    </row>
    <row r="13991" spans="4:4" x14ac:dyDescent="0.2">
      <c r="D13991" s="18"/>
    </row>
    <row r="13992" spans="4:4" x14ac:dyDescent="0.2">
      <c r="D13992" s="18"/>
    </row>
    <row r="13993" spans="4:4" x14ac:dyDescent="0.2">
      <c r="D13993" s="18"/>
    </row>
    <row r="13994" spans="4:4" x14ac:dyDescent="0.2">
      <c r="D13994" s="18"/>
    </row>
    <row r="13995" spans="4:4" x14ac:dyDescent="0.2">
      <c r="D13995" s="18"/>
    </row>
    <row r="13996" spans="4:4" x14ac:dyDescent="0.2">
      <c r="D13996" s="18"/>
    </row>
    <row r="13997" spans="4:4" x14ac:dyDescent="0.2">
      <c r="D13997" s="18"/>
    </row>
    <row r="13998" spans="4:4" x14ac:dyDescent="0.2">
      <c r="D13998" s="18"/>
    </row>
    <row r="13999" spans="4:4" x14ac:dyDescent="0.2">
      <c r="D13999" s="18"/>
    </row>
    <row r="14000" spans="4:4" x14ac:dyDescent="0.2">
      <c r="D14000" s="18"/>
    </row>
    <row r="14001" spans="4:4" x14ac:dyDescent="0.2">
      <c r="D14001" s="18"/>
    </row>
    <row r="14002" spans="4:4" x14ac:dyDescent="0.2">
      <c r="D14002" s="18"/>
    </row>
    <row r="14003" spans="4:4" x14ac:dyDescent="0.2">
      <c r="D14003" s="18"/>
    </row>
    <row r="14004" spans="4:4" x14ac:dyDescent="0.2">
      <c r="D14004" s="18"/>
    </row>
    <row r="14005" spans="4:4" x14ac:dyDescent="0.2">
      <c r="D14005" s="18"/>
    </row>
    <row r="14006" spans="4:4" x14ac:dyDescent="0.2">
      <c r="D14006" s="18"/>
    </row>
    <row r="14007" spans="4:4" x14ac:dyDescent="0.2">
      <c r="D14007" s="18"/>
    </row>
    <row r="14008" spans="4:4" x14ac:dyDescent="0.2">
      <c r="D14008" s="18"/>
    </row>
    <row r="14009" spans="4:4" x14ac:dyDescent="0.2">
      <c r="D14009" s="18"/>
    </row>
    <row r="14010" spans="4:4" x14ac:dyDescent="0.2">
      <c r="D14010" s="18"/>
    </row>
    <row r="14011" spans="4:4" x14ac:dyDescent="0.2">
      <c r="D14011" s="18"/>
    </row>
    <row r="14012" spans="4:4" x14ac:dyDescent="0.2">
      <c r="D14012" s="18"/>
    </row>
    <row r="14013" spans="4:4" x14ac:dyDescent="0.2">
      <c r="D14013" s="18"/>
    </row>
    <row r="14014" spans="4:4" x14ac:dyDescent="0.2">
      <c r="D14014" s="18"/>
    </row>
    <row r="14015" spans="4:4" x14ac:dyDescent="0.2">
      <c r="D14015" s="18"/>
    </row>
    <row r="14016" spans="4:4" x14ac:dyDescent="0.2">
      <c r="D14016" s="18"/>
    </row>
    <row r="14017" spans="4:4" x14ac:dyDescent="0.2">
      <c r="D14017" s="18"/>
    </row>
    <row r="14018" spans="4:4" x14ac:dyDescent="0.2">
      <c r="D14018" s="18"/>
    </row>
    <row r="14019" spans="4:4" x14ac:dyDescent="0.2">
      <c r="D14019" s="18"/>
    </row>
    <row r="14020" spans="4:4" x14ac:dyDescent="0.2">
      <c r="D14020" s="18"/>
    </row>
    <row r="14021" spans="4:4" x14ac:dyDescent="0.2">
      <c r="D14021" s="18"/>
    </row>
    <row r="14022" spans="4:4" x14ac:dyDescent="0.2">
      <c r="D14022" s="18"/>
    </row>
    <row r="14023" spans="4:4" x14ac:dyDescent="0.2">
      <c r="D14023" s="18"/>
    </row>
    <row r="14024" spans="4:4" x14ac:dyDescent="0.2">
      <c r="D14024" s="18"/>
    </row>
    <row r="14025" spans="4:4" x14ac:dyDescent="0.2">
      <c r="D14025" s="18"/>
    </row>
    <row r="14026" spans="4:4" x14ac:dyDescent="0.2">
      <c r="D14026" s="18"/>
    </row>
    <row r="14027" spans="4:4" x14ac:dyDescent="0.2">
      <c r="D14027" s="18"/>
    </row>
    <row r="14028" spans="4:4" x14ac:dyDescent="0.2">
      <c r="D14028" s="18"/>
    </row>
    <row r="14029" spans="4:4" x14ac:dyDescent="0.2">
      <c r="D14029" s="18"/>
    </row>
    <row r="14030" spans="4:4" x14ac:dyDescent="0.2">
      <c r="D14030" s="18"/>
    </row>
    <row r="14031" spans="4:4" x14ac:dyDescent="0.2">
      <c r="D14031" s="18"/>
    </row>
    <row r="14032" spans="4:4" x14ac:dyDescent="0.2">
      <c r="D14032" s="18"/>
    </row>
    <row r="14033" spans="4:4" x14ac:dyDescent="0.2">
      <c r="D14033" s="18"/>
    </row>
    <row r="14034" spans="4:4" x14ac:dyDescent="0.2">
      <c r="D14034" s="18"/>
    </row>
    <row r="14035" spans="4:4" x14ac:dyDescent="0.2">
      <c r="D14035" s="18"/>
    </row>
    <row r="14036" spans="4:4" x14ac:dyDescent="0.2">
      <c r="D14036" s="18"/>
    </row>
    <row r="14037" spans="4:4" x14ac:dyDescent="0.2">
      <c r="D14037" s="18"/>
    </row>
    <row r="14038" spans="4:4" x14ac:dyDescent="0.2">
      <c r="D14038" s="18"/>
    </row>
    <row r="14039" spans="4:4" x14ac:dyDescent="0.2">
      <c r="D14039" s="18"/>
    </row>
    <row r="14040" spans="4:4" x14ac:dyDescent="0.2">
      <c r="D14040" s="18"/>
    </row>
    <row r="14041" spans="4:4" x14ac:dyDescent="0.2">
      <c r="D14041" s="18"/>
    </row>
    <row r="14042" spans="4:4" x14ac:dyDescent="0.2">
      <c r="D14042" s="18"/>
    </row>
    <row r="14043" spans="4:4" x14ac:dyDescent="0.2">
      <c r="D14043" s="18"/>
    </row>
    <row r="14044" spans="4:4" x14ac:dyDescent="0.2">
      <c r="D14044" s="18"/>
    </row>
    <row r="14045" spans="4:4" x14ac:dyDescent="0.2">
      <c r="D14045" s="18"/>
    </row>
    <row r="14046" spans="4:4" x14ac:dyDescent="0.2">
      <c r="D14046" s="18"/>
    </row>
    <row r="14047" spans="4:4" x14ac:dyDescent="0.2">
      <c r="D14047" s="18"/>
    </row>
    <row r="14048" spans="4:4" x14ac:dyDescent="0.2">
      <c r="D14048" s="18"/>
    </row>
    <row r="14049" spans="4:4" x14ac:dyDescent="0.2">
      <c r="D14049" s="18"/>
    </row>
    <row r="14050" spans="4:4" x14ac:dyDescent="0.2">
      <c r="D14050" s="18"/>
    </row>
    <row r="14051" spans="4:4" x14ac:dyDescent="0.2">
      <c r="D14051" s="18"/>
    </row>
    <row r="14052" spans="4:4" x14ac:dyDescent="0.2">
      <c r="D14052" s="18"/>
    </row>
    <row r="14053" spans="4:4" x14ac:dyDescent="0.2">
      <c r="D14053" s="18"/>
    </row>
    <row r="14054" spans="4:4" x14ac:dyDescent="0.2">
      <c r="D14054" s="18"/>
    </row>
    <row r="14055" spans="4:4" x14ac:dyDescent="0.2">
      <c r="D14055" s="18"/>
    </row>
    <row r="14056" spans="4:4" x14ac:dyDescent="0.2">
      <c r="D14056" s="18"/>
    </row>
    <row r="14057" spans="4:4" x14ac:dyDescent="0.2">
      <c r="D14057" s="18"/>
    </row>
    <row r="14058" spans="4:4" x14ac:dyDescent="0.2">
      <c r="D14058" s="18"/>
    </row>
    <row r="14059" spans="4:4" x14ac:dyDescent="0.2">
      <c r="D14059" s="18"/>
    </row>
    <row r="14060" spans="4:4" x14ac:dyDescent="0.2">
      <c r="D14060" s="18"/>
    </row>
    <row r="14061" spans="4:4" x14ac:dyDescent="0.2">
      <c r="D14061" s="18"/>
    </row>
    <row r="14062" spans="4:4" x14ac:dyDescent="0.2">
      <c r="D14062" s="18"/>
    </row>
    <row r="14063" spans="4:4" x14ac:dyDescent="0.2">
      <c r="D14063" s="18"/>
    </row>
    <row r="14064" spans="4:4" x14ac:dyDescent="0.2">
      <c r="D14064" s="18"/>
    </row>
    <row r="14065" spans="4:4" x14ac:dyDescent="0.2">
      <c r="D14065" s="18"/>
    </row>
    <row r="14066" spans="4:4" x14ac:dyDescent="0.2">
      <c r="D14066" s="18"/>
    </row>
    <row r="14067" spans="4:4" x14ac:dyDescent="0.2">
      <c r="D14067" s="18"/>
    </row>
    <row r="14068" spans="4:4" x14ac:dyDescent="0.2">
      <c r="D14068" s="18"/>
    </row>
    <row r="14069" spans="4:4" x14ac:dyDescent="0.2">
      <c r="D14069" s="18"/>
    </row>
    <row r="14070" spans="4:4" x14ac:dyDescent="0.2">
      <c r="D14070" s="18"/>
    </row>
    <row r="14071" spans="4:4" x14ac:dyDescent="0.2">
      <c r="D14071" s="18"/>
    </row>
    <row r="14072" spans="4:4" x14ac:dyDescent="0.2">
      <c r="D14072" s="18"/>
    </row>
    <row r="14073" spans="4:4" x14ac:dyDescent="0.2">
      <c r="D14073" s="18"/>
    </row>
    <row r="14074" spans="4:4" x14ac:dyDescent="0.2">
      <c r="D14074" s="18"/>
    </row>
    <row r="14075" spans="4:4" x14ac:dyDescent="0.2">
      <c r="D14075" s="18"/>
    </row>
    <row r="14076" spans="4:4" x14ac:dyDescent="0.2">
      <c r="D14076" s="18"/>
    </row>
    <row r="14077" spans="4:4" x14ac:dyDescent="0.2">
      <c r="D14077" s="18"/>
    </row>
    <row r="14078" spans="4:4" x14ac:dyDescent="0.2">
      <c r="D14078" s="18"/>
    </row>
    <row r="14079" spans="4:4" x14ac:dyDescent="0.2">
      <c r="D14079" s="18"/>
    </row>
    <row r="14080" spans="4:4" x14ac:dyDescent="0.2">
      <c r="D14080" s="18"/>
    </row>
    <row r="14081" spans="4:4" x14ac:dyDescent="0.2">
      <c r="D14081" s="18"/>
    </row>
    <row r="14082" spans="4:4" x14ac:dyDescent="0.2">
      <c r="D14082" s="18"/>
    </row>
    <row r="14083" spans="4:4" x14ac:dyDescent="0.2">
      <c r="D14083" s="18"/>
    </row>
    <row r="14084" spans="4:4" x14ac:dyDescent="0.2">
      <c r="D14084" s="18"/>
    </row>
    <row r="14085" spans="4:4" x14ac:dyDescent="0.2">
      <c r="D14085" s="18"/>
    </row>
    <row r="14086" spans="4:4" x14ac:dyDescent="0.2">
      <c r="D14086" s="18"/>
    </row>
    <row r="14087" spans="4:4" x14ac:dyDescent="0.2">
      <c r="D14087" s="18"/>
    </row>
    <row r="14088" spans="4:4" x14ac:dyDescent="0.2">
      <c r="D14088" s="18"/>
    </row>
    <row r="14089" spans="4:4" x14ac:dyDescent="0.2">
      <c r="D14089" s="18"/>
    </row>
    <row r="14090" spans="4:4" x14ac:dyDescent="0.2">
      <c r="D14090" s="18"/>
    </row>
    <row r="14091" spans="4:4" x14ac:dyDescent="0.2">
      <c r="D14091" s="18"/>
    </row>
    <row r="14092" spans="4:4" x14ac:dyDescent="0.2">
      <c r="D14092" s="18"/>
    </row>
    <row r="14093" spans="4:4" x14ac:dyDescent="0.2">
      <c r="D14093" s="18"/>
    </row>
    <row r="14094" spans="4:4" x14ac:dyDescent="0.2">
      <c r="D14094" s="18"/>
    </row>
    <row r="14095" spans="4:4" x14ac:dyDescent="0.2">
      <c r="D14095" s="18"/>
    </row>
    <row r="14096" spans="4:4" x14ac:dyDescent="0.2">
      <c r="D14096" s="18"/>
    </row>
    <row r="14097" spans="4:4" x14ac:dyDescent="0.2">
      <c r="D14097" s="18"/>
    </row>
    <row r="14098" spans="4:4" x14ac:dyDescent="0.2">
      <c r="D14098" s="18"/>
    </row>
    <row r="14099" spans="4:4" x14ac:dyDescent="0.2">
      <c r="D14099" s="18"/>
    </row>
    <row r="14100" spans="4:4" x14ac:dyDescent="0.2">
      <c r="D14100" s="18"/>
    </row>
    <row r="14101" spans="4:4" x14ac:dyDescent="0.2">
      <c r="D14101" s="18"/>
    </row>
    <row r="14102" spans="4:4" x14ac:dyDescent="0.2">
      <c r="D14102" s="18"/>
    </row>
    <row r="14103" spans="4:4" x14ac:dyDescent="0.2">
      <c r="D14103" s="18"/>
    </row>
    <row r="14104" spans="4:4" x14ac:dyDescent="0.2">
      <c r="D14104" s="18"/>
    </row>
    <row r="14105" spans="4:4" x14ac:dyDescent="0.2">
      <c r="D14105" s="18"/>
    </row>
    <row r="14106" spans="4:4" x14ac:dyDescent="0.2">
      <c r="D14106" s="18"/>
    </row>
    <row r="14107" spans="4:4" x14ac:dyDescent="0.2">
      <c r="D14107" s="18"/>
    </row>
    <row r="14108" spans="4:4" x14ac:dyDescent="0.2">
      <c r="D14108" s="18"/>
    </row>
    <row r="14109" spans="4:4" x14ac:dyDescent="0.2">
      <c r="D14109" s="18"/>
    </row>
    <row r="14110" spans="4:4" x14ac:dyDescent="0.2">
      <c r="D14110" s="18"/>
    </row>
    <row r="14111" spans="4:4" x14ac:dyDescent="0.2">
      <c r="D14111" s="18"/>
    </row>
    <row r="14112" spans="4:4" x14ac:dyDescent="0.2">
      <c r="D14112" s="18"/>
    </row>
    <row r="14113" spans="4:4" x14ac:dyDescent="0.2">
      <c r="D14113" s="18"/>
    </row>
    <row r="14114" spans="4:4" x14ac:dyDescent="0.2">
      <c r="D14114" s="18"/>
    </row>
    <row r="14115" spans="4:4" x14ac:dyDescent="0.2">
      <c r="D14115" s="18"/>
    </row>
    <row r="14116" spans="4:4" x14ac:dyDescent="0.2">
      <c r="D14116" s="18"/>
    </row>
    <row r="14117" spans="4:4" x14ac:dyDescent="0.2">
      <c r="D14117" s="18"/>
    </row>
    <row r="14118" spans="4:4" x14ac:dyDescent="0.2">
      <c r="D14118" s="18"/>
    </row>
    <row r="14119" spans="4:4" x14ac:dyDescent="0.2">
      <c r="D14119" s="18"/>
    </row>
    <row r="14120" spans="4:4" x14ac:dyDescent="0.2">
      <c r="D14120" s="18"/>
    </row>
    <row r="14121" spans="4:4" x14ac:dyDescent="0.2">
      <c r="D14121" s="18"/>
    </row>
    <row r="14122" spans="4:4" x14ac:dyDescent="0.2">
      <c r="D14122" s="18"/>
    </row>
    <row r="14123" spans="4:4" x14ac:dyDescent="0.2">
      <c r="D14123" s="18"/>
    </row>
    <row r="14124" spans="4:4" x14ac:dyDescent="0.2">
      <c r="D14124" s="18"/>
    </row>
    <row r="14125" spans="4:4" x14ac:dyDescent="0.2">
      <c r="D14125" s="18"/>
    </row>
    <row r="14126" spans="4:4" x14ac:dyDescent="0.2">
      <c r="D14126" s="18"/>
    </row>
    <row r="14127" spans="4:4" x14ac:dyDescent="0.2">
      <c r="D14127" s="18"/>
    </row>
    <row r="14128" spans="4:4" x14ac:dyDescent="0.2">
      <c r="D14128" s="18"/>
    </row>
    <row r="14129" spans="4:4" x14ac:dyDescent="0.2">
      <c r="D14129" s="18"/>
    </row>
    <row r="14130" spans="4:4" x14ac:dyDescent="0.2">
      <c r="D14130" s="18"/>
    </row>
    <row r="14131" spans="4:4" x14ac:dyDescent="0.2">
      <c r="D14131" s="18"/>
    </row>
    <row r="14132" spans="4:4" x14ac:dyDescent="0.2">
      <c r="D14132" s="18"/>
    </row>
    <row r="14133" spans="4:4" x14ac:dyDescent="0.2">
      <c r="D14133" s="18"/>
    </row>
    <row r="14134" spans="4:4" x14ac:dyDescent="0.2">
      <c r="D14134" s="18"/>
    </row>
    <row r="14135" spans="4:4" x14ac:dyDescent="0.2">
      <c r="D14135" s="18"/>
    </row>
    <row r="14136" spans="4:4" x14ac:dyDescent="0.2">
      <c r="D14136" s="18"/>
    </row>
    <row r="14137" spans="4:4" x14ac:dyDescent="0.2">
      <c r="D14137" s="18"/>
    </row>
    <row r="14138" spans="4:4" x14ac:dyDescent="0.2">
      <c r="D14138" s="18"/>
    </row>
    <row r="14139" spans="4:4" x14ac:dyDescent="0.2">
      <c r="D14139" s="18"/>
    </row>
    <row r="14140" spans="4:4" x14ac:dyDescent="0.2">
      <c r="D14140" s="18"/>
    </row>
    <row r="14141" spans="4:4" x14ac:dyDescent="0.2">
      <c r="D14141" s="18"/>
    </row>
    <row r="14142" spans="4:4" x14ac:dyDescent="0.2">
      <c r="D14142" s="18"/>
    </row>
    <row r="14143" spans="4:4" x14ac:dyDescent="0.2">
      <c r="D14143" s="18"/>
    </row>
    <row r="14144" spans="4:4" x14ac:dyDescent="0.2">
      <c r="D14144" s="18"/>
    </row>
    <row r="14145" spans="4:4" x14ac:dyDescent="0.2">
      <c r="D14145" s="18"/>
    </row>
    <row r="14146" spans="4:4" x14ac:dyDescent="0.2">
      <c r="D14146" s="18"/>
    </row>
    <row r="14147" spans="4:4" x14ac:dyDescent="0.2">
      <c r="D14147" s="18"/>
    </row>
    <row r="14148" spans="4:4" x14ac:dyDescent="0.2">
      <c r="D14148" s="18"/>
    </row>
    <row r="14149" spans="4:4" x14ac:dyDescent="0.2">
      <c r="D14149" s="18"/>
    </row>
    <row r="14150" spans="4:4" x14ac:dyDescent="0.2">
      <c r="D14150" s="18"/>
    </row>
    <row r="14151" spans="4:4" x14ac:dyDescent="0.2">
      <c r="D14151" s="18"/>
    </row>
    <row r="14152" spans="4:4" x14ac:dyDescent="0.2">
      <c r="D14152" s="18"/>
    </row>
    <row r="14153" spans="4:4" x14ac:dyDescent="0.2">
      <c r="D14153" s="18"/>
    </row>
    <row r="14154" spans="4:4" x14ac:dyDescent="0.2">
      <c r="D14154" s="18"/>
    </row>
    <row r="14155" spans="4:4" x14ac:dyDescent="0.2">
      <c r="D14155" s="18"/>
    </row>
    <row r="14156" spans="4:4" x14ac:dyDescent="0.2">
      <c r="D14156" s="18"/>
    </row>
    <row r="14157" spans="4:4" x14ac:dyDescent="0.2">
      <c r="D14157" s="18"/>
    </row>
    <row r="14158" spans="4:4" x14ac:dyDescent="0.2">
      <c r="D14158" s="18"/>
    </row>
    <row r="14159" spans="4:4" x14ac:dyDescent="0.2">
      <c r="D14159" s="18"/>
    </row>
    <row r="14160" spans="4:4" x14ac:dyDescent="0.2">
      <c r="D14160" s="18"/>
    </row>
    <row r="14161" spans="4:4" x14ac:dyDescent="0.2">
      <c r="D14161" s="18"/>
    </row>
    <row r="14162" spans="4:4" x14ac:dyDescent="0.2">
      <c r="D14162" s="18"/>
    </row>
    <row r="14163" spans="4:4" x14ac:dyDescent="0.2">
      <c r="D14163" s="18"/>
    </row>
    <row r="14164" spans="4:4" x14ac:dyDescent="0.2">
      <c r="D14164" s="18"/>
    </row>
    <row r="14165" spans="4:4" x14ac:dyDescent="0.2">
      <c r="D14165" s="18"/>
    </row>
    <row r="14166" spans="4:4" x14ac:dyDescent="0.2">
      <c r="D14166" s="18"/>
    </row>
    <row r="14167" spans="4:4" x14ac:dyDescent="0.2">
      <c r="D14167" s="18"/>
    </row>
    <row r="14168" spans="4:4" x14ac:dyDescent="0.2">
      <c r="D14168" s="18"/>
    </row>
    <row r="14169" spans="4:4" x14ac:dyDescent="0.2">
      <c r="D14169" s="18"/>
    </row>
    <row r="14170" spans="4:4" x14ac:dyDescent="0.2">
      <c r="D14170" s="18"/>
    </row>
    <row r="14171" spans="4:4" x14ac:dyDescent="0.2">
      <c r="D14171" s="18"/>
    </row>
    <row r="14172" spans="4:4" x14ac:dyDescent="0.2">
      <c r="D14172" s="18"/>
    </row>
    <row r="14173" spans="4:4" x14ac:dyDescent="0.2">
      <c r="D14173" s="18"/>
    </row>
    <row r="14174" spans="4:4" x14ac:dyDescent="0.2">
      <c r="D14174" s="18"/>
    </row>
    <row r="14175" spans="4:4" x14ac:dyDescent="0.2">
      <c r="D14175" s="18"/>
    </row>
    <row r="14176" spans="4:4" x14ac:dyDescent="0.2">
      <c r="D14176" s="18"/>
    </row>
    <row r="14177" spans="4:4" x14ac:dyDescent="0.2">
      <c r="D14177" s="18"/>
    </row>
    <row r="14178" spans="4:4" x14ac:dyDescent="0.2">
      <c r="D14178" s="18"/>
    </row>
    <row r="14179" spans="4:4" x14ac:dyDescent="0.2">
      <c r="D14179" s="18"/>
    </row>
    <row r="14180" spans="4:4" x14ac:dyDescent="0.2">
      <c r="D14180" s="18"/>
    </row>
    <row r="14181" spans="4:4" x14ac:dyDescent="0.2">
      <c r="D14181" s="18"/>
    </row>
    <row r="14182" spans="4:4" x14ac:dyDescent="0.2">
      <c r="D14182" s="18"/>
    </row>
    <row r="14183" spans="4:4" x14ac:dyDescent="0.2">
      <c r="D14183" s="18"/>
    </row>
    <row r="14184" spans="4:4" x14ac:dyDescent="0.2">
      <c r="D14184" s="18"/>
    </row>
    <row r="14185" spans="4:4" x14ac:dyDescent="0.2">
      <c r="D14185" s="18"/>
    </row>
    <row r="14186" spans="4:4" x14ac:dyDescent="0.2">
      <c r="D14186" s="18"/>
    </row>
    <row r="14187" spans="4:4" x14ac:dyDescent="0.2">
      <c r="D14187" s="18"/>
    </row>
    <row r="14188" spans="4:4" x14ac:dyDescent="0.2">
      <c r="D14188" s="18"/>
    </row>
    <row r="14189" spans="4:4" x14ac:dyDescent="0.2">
      <c r="D14189" s="18"/>
    </row>
    <row r="14190" spans="4:4" x14ac:dyDescent="0.2">
      <c r="D14190" s="18"/>
    </row>
    <row r="14191" spans="4:4" x14ac:dyDescent="0.2">
      <c r="D14191" s="18"/>
    </row>
    <row r="14192" spans="4:4" x14ac:dyDescent="0.2">
      <c r="D14192" s="18"/>
    </row>
    <row r="14193" spans="4:4" x14ac:dyDescent="0.2">
      <c r="D14193" s="18"/>
    </row>
    <row r="14194" spans="4:4" x14ac:dyDescent="0.2">
      <c r="D14194" s="18"/>
    </row>
    <row r="14195" spans="4:4" x14ac:dyDescent="0.2">
      <c r="D14195" s="18"/>
    </row>
    <row r="14196" spans="4:4" x14ac:dyDescent="0.2">
      <c r="D14196" s="18"/>
    </row>
    <row r="14197" spans="4:4" x14ac:dyDescent="0.2">
      <c r="D14197" s="18"/>
    </row>
    <row r="14198" spans="4:4" x14ac:dyDescent="0.2">
      <c r="D14198" s="18"/>
    </row>
    <row r="14199" spans="4:4" x14ac:dyDescent="0.2">
      <c r="D14199" s="18"/>
    </row>
    <row r="14200" spans="4:4" x14ac:dyDescent="0.2">
      <c r="D14200" s="18"/>
    </row>
    <row r="14201" spans="4:4" x14ac:dyDescent="0.2">
      <c r="D14201" s="18"/>
    </row>
    <row r="14202" spans="4:4" x14ac:dyDescent="0.2">
      <c r="D14202" s="18"/>
    </row>
    <row r="14203" spans="4:4" x14ac:dyDescent="0.2">
      <c r="D14203" s="18"/>
    </row>
    <row r="14204" spans="4:4" x14ac:dyDescent="0.2">
      <c r="D14204" s="18"/>
    </row>
    <row r="14205" spans="4:4" x14ac:dyDescent="0.2">
      <c r="D14205" s="18"/>
    </row>
    <row r="14206" spans="4:4" x14ac:dyDescent="0.2">
      <c r="D14206" s="18"/>
    </row>
    <row r="14207" spans="4:4" x14ac:dyDescent="0.2">
      <c r="D14207" s="18"/>
    </row>
    <row r="14208" spans="4:4" x14ac:dyDescent="0.2">
      <c r="D14208" s="18"/>
    </row>
    <row r="14209" spans="4:4" x14ac:dyDescent="0.2">
      <c r="D14209" s="18"/>
    </row>
    <row r="14210" spans="4:4" x14ac:dyDescent="0.2">
      <c r="D14210" s="18"/>
    </row>
    <row r="14211" spans="4:4" x14ac:dyDescent="0.2">
      <c r="D14211" s="18"/>
    </row>
    <row r="14212" spans="4:4" x14ac:dyDescent="0.2">
      <c r="D14212" s="18"/>
    </row>
    <row r="14213" spans="4:4" x14ac:dyDescent="0.2">
      <c r="D14213" s="18"/>
    </row>
    <row r="14214" spans="4:4" x14ac:dyDescent="0.2">
      <c r="D14214" s="18"/>
    </row>
    <row r="14215" spans="4:4" x14ac:dyDescent="0.2">
      <c r="D14215" s="18"/>
    </row>
    <row r="14216" spans="4:4" x14ac:dyDescent="0.2">
      <c r="D14216" s="18"/>
    </row>
    <row r="14217" spans="4:4" x14ac:dyDescent="0.2">
      <c r="D14217" s="18"/>
    </row>
    <row r="14218" spans="4:4" x14ac:dyDescent="0.2">
      <c r="D14218" s="18"/>
    </row>
    <row r="14219" spans="4:4" x14ac:dyDescent="0.2">
      <c r="D14219" s="18"/>
    </row>
    <row r="14220" spans="4:4" x14ac:dyDescent="0.2">
      <c r="D14220" s="18"/>
    </row>
    <row r="14221" spans="4:4" x14ac:dyDescent="0.2">
      <c r="D14221" s="18"/>
    </row>
    <row r="14222" spans="4:4" x14ac:dyDescent="0.2">
      <c r="D14222" s="18"/>
    </row>
    <row r="14223" spans="4:4" x14ac:dyDescent="0.2">
      <c r="D14223" s="18"/>
    </row>
    <row r="14224" spans="4:4" x14ac:dyDescent="0.2">
      <c r="D14224" s="18"/>
    </row>
    <row r="14225" spans="4:4" x14ac:dyDescent="0.2">
      <c r="D14225" s="18"/>
    </row>
    <row r="14226" spans="4:4" x14ac:dyDescent="0.2">
      <c r="D14226" s="18"/>
    </row>
    <row r="14227" spans="4:4" x14ac:dyDescent="0.2">
      <c r="D14227" s="18"/>
    </row>
    <row r="14228" spans="4:4" x14ac:dyDescent="0.2">
      <c r="D14228" s="18"/>
    </row>
    <row r="14229" spans="4:4" x14ac:dyDescent="0.2">
      <c r="D14229" s="18"/>
    </row>
    <row r="14230" spans="4:4" x14ac:dyDescent="0.2">
      <c r="D14230" s="18"/>
    </row>
    <row r="14231" spans="4:4" x14ac:dyDescent="0.2">
      <c r="D14231" s="18"/>
    </row>
    <row r="14232" spans="4:4" x14ac:dyDescent="0.2">
      <c r="D14232" s="18"/>
    </row>
    <row r="14233" spans="4:4" x14ac:dyDescent="0.2">
      <c r="D14233" s="18"/>
    </row>
    <row r="14234" spans="4:4" x14ac:dyDescent="0.2">
      <c r="D14234" s="18"/>
    </row>
    <row r="14235" spans="4:4" x14ac:dyDescent="0.2">
      <c r="D14235" s="18"/>
    </row>
    <row r="14236" spans="4:4" x14ac:dyDescent="0.2">
      <c r="D14236" s="18"/>
    </row>
    <row r="14237" spans="4:4" x14ac:dyDescent="0.2">
      <c r="D14237" s="18"/>
    </row>
    <row r="14238" spans="4:4" x14ac:dyDescent="0.2">
      <c r="D14238" s="18"/>
    </row>
    <row r="14239" spans="4:4" x14ac:dyDescent="0.2">
      <c r="D14239" s="18"/>
    </row>
    <row r="14240" spans="4:4" x14ac:dyDescent="0.2">
      <c r="D14240" s="18"/>
    </row>
    <row r="14241" spans="4:4" x14ac:dyDescent="0.2">
      <c r="D14241" s="18"/>
    </row>
    <row r="14242" spans="4:4" x14ac:dyDescent="0.2">
      <c r="D14242" s="18"/>
    </row>
    <row r="14243" spans="4:4" x14ac:dyDescent="0.2">
      <c r="D14243" s="18"/>
    </row>
    <row r="14244" spans="4:4" x14ac:dyDescent="0.2">
      <c r="D14244" s="18"/>
    </row>
    <row r="14245" spans="4:4" x14ac:dyDescent="0.2">
      <c r="D14245" s="18"/>
    </row>
    <row r="14246" spans="4:4" x14ac:dyDescent="0.2">
      <c r="D14246" s="18"/>
    </row>
    <row r="14247" spans="4:4" x14ac:dyDescent="0.2">
      <c r="D14247" s="18"/>
    </row>
    <row r="14248" spans="4:4" x14ac:dyDescent="0.2">
      <c r="D14248" s="18"/>
    </row>
    <row r="14249" spans="4:4" x14ac:dyDescent="0.2">
      <c r="D14249" s="18"/>
    </row>
    <row r="14250" spans="4:4" x14ac:dyDescent="0.2">
      <c r="D14250" s="18"/>
    </row>
    <row r="14251" spans="4:4" x14ac:dyDescent="0.2">
      <c r="D14251" s="18"/>
    </row>
    <row r="14252" spans="4:4" x14ac:dyDescent="0.2">
      <c r="D14252" s="18"/>
    </row>
    <row r="14253" spans="4:4" x14ac:dyDescent="0.2">
      <c r="D14253" s="18"/>
    </row>
    <row r="14254" spans="4:4" x14ac:dyDescent="0.2">
      <c r="D14254" s="18"/>
    </row>
    <row r="14255" spans="4:4" x14ac:dyDescent="0.2">
      <c r="D14255" s="18"/>
    </row>
    <row r="14256" spans="4:4" x14ac:dyDescent="0.2">
      <c r="D14256" s="18"/>
    </row>
    <row r="14257" spans="4:4" x14ac:dyDescent="0.2">
      <c r="D14257" s="18"/>
    </row>
    <row r="14258" spans="4:4" x14ac:dyDescent="0.2">
      <c r="D14258" s="18"/>
    </row>
    <row r="14259" spans="4:4" x14ac:dyDescent="0.2">
      <c r="D14259" s="18"/>
    </row>
    <row r="14260" spans="4:4" x14ac:dyDescent="0.2">
      <c r="D14260" s="18"/>
    </row>
    <row r="14261" spans="4:4" x14ac:dyDescent="0.2">
      <c r="D14261" s="18"/>
    </row>
    <row r="14262" spans="4:4" x14ac:dyDescent="0.2">
      <c r="D14262" s="18"/>
    </row>
    <row r="14263" spans="4:4" x14ac:dyDescent="0.2">
      <c r="D14263" s="18"/>
    </row>
    <row r="14264" spans="4:4" x14ac:dyDescent="0.2">
      <c r="D14264" s="18"/>
    </row>
    <row r="14265" spans="4:4" x14ac:dyDescent="0.2">
      <c r="D14265" s="18"/>
    </row>
    <row r="14266" spans="4:4" x14ac:dyDescent="0.2">
      <c r="D14266" s="18"/>
    </row>
    <row r="14267" spans="4:4" x14ac:dyDescent="0.2">
      <c r="D14267" s="18"/>
    </row>
    <row r="14268" spans="4:4" x14ac:dyDescent="0.2">
      <c r="D14268" s="18"/>
    </row>
    <row r="14269" spans="4:4" x14ac:dyDescent="0.2">
      <c r="D14269" s="18"/>
    </row>
    <row r="14270" spans="4:4" x14ac:dyDescent="0.2">
      <c r="D14270" s="18"/>
    </row>
    <row r="14271" spans="4:4" x14ac:dyDescent="0.2">
      <c r="D14271" s="18"/>
    </row>
    <row r="14272" spans="4:4" x14ac:dyDescent="0.2">
      <c r="D14272" s="18"/>
    </row>
    <row r="14273" spans="4:4" x14ac:dyDescent="0.2">
      <c r="D14273" s="18"/>
    </row>
    <row r="14274" spans="4:4" x14ac:dyDescent="0.2">
      <c r="D14274" s="18"/>
    </row>
    <row r="14275" spans="4:4" x14ac:dyDescent="0.2">
      <c r="D14275" s="18"/>
    </row>
    <row r="14276" spans="4:4" x14ac:dyDescent="0.2">
      <c r="D14276" s="18"/>
    </row>
    <row r="14277" spans="4:4" x14ac:dyDescent="0.2">
      <c r="D14277" s="18"/>
    </row>
    <row r="14278" spans="4:4" x14ac:dyDescent="0.2">
      <c r="D14278" s="18"/>
    </row>
    <row r="14279" spans="4:4" x14ac:dyDescent="0.2">
      <c r="D14279" s="18"/>
    </row>
    <row r="14280" spans="4:4" x14ac:dyDescent="0.2">
      <c r="D14280" s="18"/>
    </row>
    <row r="14281" spans="4:4" x14ac:dyDescent="0.2">
      <c r="D14281" s="18"/>
    </row>
    <row r="14282" spans="4:4" x14ac:dyDescent="0.2">
      <c r="D14282" s="18"/>
    </row>
    <row r="14283" spans="4:4" x14ac:dyDescent="0.2">
      <c r="D14283" s="18"/>
    </row>
    <row r="14284" spans="4:4" x14ac:dyDescent="0.2">
      <c r="D14284" s="18"/>
    </row>
    <row r="14285" spans="4:4" x14ac:dyDescent="0.2">
      <c r="D14285" s="18"/>
    </row>
    <row r="14286" spans="4:4" x14ac:dyDescent="0.2">
      <c r="D14286" s="18"/>
    </row>
    <row r="14287" spans="4:4" x14ac:dyDescent="0.2">
      <c r="D14287" s="18"/>
    </row>
    <row r="14288" spans="4:4" x14ac:dyDescent="0.2">
      <c r="D14288" s="18"/>
    </row>
    <row r="14289" spans="4:4" x14ac:dyDescent="0.2">
      <c r="D14289" s="18"/>
    </row>
    <row r="14290" spans="4:4" x14ac:dyDescent="0.2">
      <c r="D14290" s="18"/>
    </row>
    <row r="14291" spans="4:4" x14ac:dyDescent="0.2">
      <c r="D14291" s="18"/>
    </row>
    <row r="14292" spans="4:4" x14ac:dyDescent="0.2">
      <c r="D14292" s="18"/>
    </row>
    <row r="14293" spans="4:4" x14ac:dyDescent="0.2">
      <c r="D14293" s="18"/>
    </row>
    <row r="14294" spans="4:4" x14ac:dyDescent="0.2">
      <c r="D14294" s="18"/>
    </row>
    <row r="14295" spans="4:4" x14ac:dyDescent="0.2">
      <c r="D14295" s="18"/>
    </row>
    <row r="14296" spans="4:4" x14ac:dyDescent="0.2">
      <c r="D14296" s="18"/>
    </row>
    <row r="14297" spans="4:4" x14ac:dyDescent="0.2">
      <c r="D14297" s="18"/>
    </row>
    <row r="14298" spans="4:4" x14ac:dyDescent="0.2">
      <c r="D14298" s="18"/>
    </row>
    <row r="14299" spans="4:4" x14ac:dyDescent="0.2">
      <c r="D14299" s="18"/>
    </row>
    <row r="14300" spans="4:4" x14ac:dyDescent="0.2">
      <c r="D14300" s="18"/>
    </row>
    <row r="14301" spans="4:4" x14ac:dyDescent="0.2">
      <c r="D14301" s="18"/>
    </row>
    <row r="14302" spans="4:4" x14ac:dyDescent="0.2">
      <c r="D14302" s="18"/>
    </row>
    <row r="14303" spans="4:4" x14ac:dyDescent="0.2">
      <c r="D14303" s="18"/>
    </row>
    <row r="14304" spans="4:4" x14ac:dyDescent="0.2">
      <c r="D14304" s="18"/>
    </row>
    <row r="14305" spans="4:4" x14ac:dyDescent="0.2">
      <c r="D14305" s="18"/>
    </row>
    <row r="14306" spans="4:4" x14ac:dyDescent="0.2">
      <c r="D14306" s="18"/>
    </row>
    <row r="14307" spans="4:4" x14ac:dyDescent="0.2">
      <c r="D14307" s="18"/>
    </row>
    <row r="14308" spans="4:4" x14ac:dyDescent="0.2">
      <c r="D14308" s="18"/>
    </row>
    <row r="14309" spans="4:4" x14ac:dyDescent="0.2">
      <c r="D14309" s="18"/>
    </row>
    <row r="14310" spans="4:4" x14ac:dyDescent="0.2">
      <c r="D14310" s="18"/>
    </row>
    <row r="14311" spans="4:4" x14ac:dyDescent="0.2">
      <c r="D14311" s="18"/>
    </row>
    <row r="14312" spans="4:4" x14ac:dyDescent="0.2">
      <c r="D14312" s="18"/>
    </row>
    <row r="14313" spans="4:4" x14ac:dyDescent="0.2">
      <c r="D14313" s="18"/>
    </row>
    <row r="14314" spans="4:4" x14ac:dyDescent="0.2">
      <c r="D14314" s="18"/>
    </row>
    <row r="14315" spans="4:4" x14ac:dyDescent="0.2">
      <c r="D14315" s="18"/>
    </row>
    <row r="14316" spans="4:4" x14ac:dyDescent="0.2">
      <c r="D14316" s="18"/>
    </row>
    <row r="14317" spans="4:4" x14ac:dyDescent="0.2">
      <c r="D14317" s="18"/>
    </row>
    <row r="14318" spans="4:4" x14ac:dyDescent="0.2">
      <c r="D14318" s="18"/>
    </row>
    <row r="14319" spans="4:4" x14ac:dyDescent="0.2">
      <c r="D14319" s="18"/>
    </row>
    <row r="14320" spans="4:4" x14ac:dyDescent="0.2">
      <c r="D14320" s="18"/>
    </row>
    <row r="14321" spans="4:4" x14ac:dyDescent="0.2">
      <c r="D14321" s="18"/>
    </row>
    <row r="14322" spans="4:4" x14ac:dyDescent="0.2">
      <c r="D14322" s="18"/>
    </row>
    <row r="14323" spans="4:4" x14ac:dyDescent="0.2">
      <c r="D14323" s="18"/>
    </row>
    <row r="14324" spans="4:4" x14ac:dyDescent="0.2">
      <c r="D14324" s="18"/>
    </row>
    <row r="14325" spans="4:4" x14ac:dyDescent="0.2">
      <c r="D14325" s="18"/>
    </row>
    <row r="14326" spans="4:4" x14ac:dyDescent="0.2">
      <c r="D14326" s="18"/>
    </row>
    <row r="14327" spans="4:4" x14ac:dyDescent="0.2">
      <c r="D14327" s="18"/>
    </row>
    <row r="14328" spans="4:4" x14ac:dyDescent="0.2">
      <c r="D14328" s="18"/>
    </row>
    <row r="14329" spans="4:4" x14ac:dyDescent="0.2">
      <c r="D14329" s="18"/>
    </row>
    <row r="14330" spans="4:4" x14ac:dyDescent="0.2">
      <c r="D14330" s="18"/>
    </row>
    <row r="14331" spans="4:4" x14ac:dyDescent="0.2">
      <c r="D14331" s="18"/>
    </row>
    <row r="14332" spans="4:4" x14ac:dyDescent="0.2">
      <c r="D14332" s="18"/>
    </row>
    <row r="14333" spans="4:4" x14ac:dyDescent="0.2">
      <c r="D14333" s="18"/>
    </row>
    <row r="14334" spans="4:4" x14ac:dyDescent="0.2">
      <c r="D14334" s="18"/>
    </row>
    <row r="14335" spans="4:4" x14ac:dyDescent="0.2">
      <c r="D14335" s="18"/>
    </row>
    <row r="14336" spans="4:4" x14ac:dyDescent="0.2">
      <c r="D14336" s="18"/>
    </row>
    <row r="14337" spans="4:4" x14ac:dyDescent="0.2">
      <c r="D14337" s="18"/>
    </row>
    <row r="14338" spans="4:4" x14ac:dyDescent="0.2">
      <c r="D14338" s="18"/>
    </row>
    <row r="14339" spans="4:4" x14ac:dyDescent="0.2">
      <c r="D14339" s="18"/>
    </row>
    <row r="14340" spans="4:4" x14ac:dyDescent="0.2">
      <c r="D14340" s="18"/>
    </row>
    <row r="14341" spans="4:4" x14ac:dyDescent="0.2">
      <c r="D14341" s="18"/>
    </row>
    <row r="14342" spans="4:4" x14ac:dyDescent="0.2">
      <c r="D14342" s="18"/>
    </row>
    <row r="14343" spans="4:4" x14ac:dyDescent="0.2">
      <c r="D14343" s="18"/>
    </row>
    <row r="14344" spans="4:4" x14ac:dyDescent="0.2">
      <c r="D14344" s="18"/>
    </row>
    <row r="14345" spans="4:4" x14ac:dyDescent="0.2">
      <c r="D14345" s="18"/>
    </row>
    <row r="14346" spans="4:4" x14ac:dyDescent="0.2">
      <c r="D14346" s="18"/>
    </row>
    <row r="14347" spans="4:4" x14ac:dyDescent="0.2">
      <c r="D14347" s="18"/>
    </row>
    <row r="14348" spans="4:4" x14ac:dyDescent="0.2">
      <c r="D14348" s="18"/>
    </row>
    <row r="14349" spans="4:4" x14ac:dyDescent="0.2">
      <c r="D14349" s="18"/>
    </row>
    <row r="14350" spans="4:4" x14ac:dyDescent="0.2">
      <c r="D14350" s="18"/>
    </row>
    <row r="14351" spans="4:4" x14ac:dyDescent="0.2">
      <c r="D14351" s="18"/>
    </row>
    <row r="14352" spans="4:4" x14ac:dyDescent="0.2">
      <c r="D14352" s="18"/>
    </row>
    <row r="14353" spans="4:4" x14ac:dyDescent="0.2">
      <c r="D14353" s="18"/>
    </row>
    <row r="14354" spans="4:4" x14ac:dyDescent="0.2">
      <c r="D14354" s="18"/>
    </row>
    <row r="14355" spans="4:4" x14ac:dyDescent="0.2">
      <c r="D14355" s="18"/>
    </row>
    <row r="14356" spans="4:4" x14ac:dyDescent="0.2">
      <c r="D14356" s="18"/>
    </row>
    <row r="14357" spans="4:4" x14ac:dyDescent="0.2">
      <c r="D14357" s="18"/>
    </row>
    <row r="14358" spans="4:4" x14ac:dyDescent="0.2">
      <c r="D14358" s="18"/>
    </row>
    <row r="14359" spans="4:4" x14ac:dyDescent="0.2">
      <c r="D14359" s="18"/>
    </row>
    <row r="14360" spans="4:4" x14ac:dyDescent="0.2">
      <c r="D14360" s="18"/>
    </row>
    <row r="14361" spans="4:4" x14ac:dyDescent="0.2">
      <c r="D14361" s="18"/>
    </row>
    <row r="14362" spans="4:4" x14ac:dyDescent="0.2">
      <c r="D14362" s="18"/>
    </row>
    <row r="14363" spans="4:4" x14ac:dyDescent="0.2">
      <c r="D14363" s="18"/>
    </row>
    <row r="14364" spans="4:4" x14ac:dyDescent="0.2">
      <c r="D14364" s="18"/>
    </row>
    <row r="14365" spans="4:4" x14ac:dyDescent="0.2">
      <c r="D14365" s="18"/>
    </row>
    <row r="14366" spans="4:4" x14ac:dyDescent="0.2">
      <c r="D14366" s="18"/>
    </row>
    <row r="14367" spans="4:4" x14ac:dyDescent="0.2">
      <c r="D14367" s="18"/>
    </row>
    <row r="14368" spans="4:4" x14ac:dyDescent="0.2">
      <c r="D14368" s="18"/>
    </row>
    <row r="14369" spans="4:4" x14ac:dyDescent="0.2">
      <c r="D14369" s="18"/>
    </row>
    <row r="14370" spans="4:4" x14ac:dyDescent="0.2">
      <c r="D14370" s="18"/>
    </row>
    <row r="14371" spans="4:4" x14ac:dyDescent="0.2">
      <c r="D14371" s="18"/>
    </row>
    <row r="14372" spans="4:4" x14ac:dyDescent="0.2">
      <c r="D14372" s="18"/>
    </row>
    <row r="14373" spans="4:4" x14ac:dyDescent="0.2">
      <c r="D14373" s="18"/>
    </row>
    <row r="14374" spans="4:4" x14ac:dyDescent="0.2">
      <c r="D14374" s="18"/>
    </row>
    <row r="14375" spans="4:4" x14ac:dyDescent="0.2">
      <c r="D14375" s="18"/>
    </row>
    <row r="14376" spans="4:4" x14ac:dyDescent="0.2">
      <c r="D14376" s="18"/>
    </row>
    <row r="14377" spans="4:4" x14ac:dyDescent="0.2">
      <c r="D14377" s="18"/>
    </row>
    <row r="14378" spans="4:4" x14ac:dyDescent="0.2">
      <c r="D14378" s="18"/>
    </row>
    <row r="14379" spans="4:4" x14ac:dyDescent="0.2">
      <c r="D14379" s="18"/>
    </row>
    <row r="14380" spans="4:4" x14ac:dyDescent="0.2">
      <c r="D14380" s="18"/>
    </row>
    <row r="14381" spans="4:4" x14ac:dyDescent="0.2">
      <c r="D14381" s="18"/>
    </row>
    <row r="14382" spans="4:4" x14ac:dyDescent="0.2">
      <c r="D14382" s="18"/>
    </row>
    <row r="14383" spans="4:4" x14ac:dyDescent="0.2">
      <c r="D14383" s="18"/>
    </row>
    <row r="14384" spans="4:4" x14ac:dyDescent="0.2">
      <c r="D14384" s="18"/>
    </row>
    <row r="14385" spans="4:4" x14ac:dyDescent="0.2">
      <c r="D14385" s="18"/>
    </row>
    <row r="14386" spans="4:4" x14ac:dyDescent="0.2">
      <c r="D14386" s="18"/>
    </row>
    <row r="14387" spans="4:4" x14ac:dyDescent="0.2">
      <c r="D14387" s="18"/>
    </row>
    <row r="14388" spans="4:4" x14ac:dyDescent="0.2">
      <c r="D14388" s="18"/>
    </row>
    <row r="14389" spans="4:4" x14ac:dyDescent="0.2">
      <c r="D14389" s="18"/>
    </row>
    <row r="14390" spans="4:4" x14ac:dyDescent="0.2">
      <c r="D14390" s="18"/>
    </row>
    <row r="14391" spans="4:4" x14ac:dyDescent="0.2">
      <c r="D14391" s="18"/>
    </row>
    <row r="14392" spans="4:4" x14ac:dyDescent="0.2">
      <c r="D14392" s="18"/>
    </row>
    <row r="14393" spans="4:4" x14ac:dyDescent="0.2">
      <c r="D14393" s="18"/>
    </row>
    <row r="14394" spans="4:4" x14ac:dyDescent="0.2">
      <c r="D14394" s="18"/>
    </row>
    <row r="14395" spans="4:4" x14ac:dyDescent="0.2">
      <c r="D14395" s="18"/>
    </row>
    <row r="14396" spans="4:4" x14ac:dyDescent="0.2">
      <c r="D14396" s="18"/>
    </row>
    <row r="14397" spans="4:4" x14ac:dyDescent="0.2">
      <c r="D14397" s="18"/>
    </row>
    <row r="14398" spans="4:4" x14ac:dyDescent="0.2">
      <c r="D14398" s="18"/>
    </row>
    <row r="14399" spans="4:4" x14ac:dyDescent="0.2">
      <c r="D14399" s="18"/>
    </row>
    <row r="14400" spans="4:4" x14ac:dyDescent="0.2">
      <c r="D14400" s="18"/>
    </row>
    <row r="14401" spans="4:4" x14ac:dyDescent="0.2">
      <c r="D14401" s="18"/>
    </row>
    <row r="14402" spans="4:4" x14ac:dyDescent="0.2">
      <c r="D14402" s="18"/>
    </row>
    <row r="14403" spans="4:4" x14ac:dyDescent="0.2">
      <c r="D14403" s="18"/>
    </row>
    <row r="14404" spans="4:4" x14ac:dyDescent="0.2">
      <c r="D14404" s="18"/>
    </row>
    <row r="14405" spans="4:4" x14ac:dyDescent="0.2">
      <c r="D14405" s="18"/>
    </row>
    <row r="14406" spans="4:4" x14ac:dyDescent="0.2">
      <c r="D14406" s="18"/>
    </row>
    <row r="14407" spans="4:4" x14ac:dyDescent="0.2">
      <c r="D14407" s="18"/>
    </row>
    <row r="14408" spans="4:4" x14ac:dyDescent="0.2">
      <c r="D14408" s="18"/>
    </row>
    <row r="14409" spans="4:4" x14ac:dyDescent="0.2">
      <c r="D14409" s="18"/>
    </row>
    <row r="14410" spans="4:4" x14ac:dyDescent="0.2">
      <c r="D14410" s="18"/>
    </row>
    <row r="14411" spans="4:4" x14ac:dyDescent="0.2">
      <c r="D14411" s="18"/>
    </row>
    <row r="14412" spans="4:4" x14ac:dyDescent="0.2">
      <c r="D14412" s="18"/>
    </row>
    <row r="14413" spans="4:4" x14ac:dyDescent="0.2">
      <c r="D14413" s="18"/>
    </row>
    <row r="14414" spans="4:4" x14ac:dyDescent="0.2">
      <c r="D14414" s="18"/>
    </row>
    <row r="14415" spans="4:4" x14ac:dyDescent="0.2">
      <c r="D14415" s="18"/>
    </row>
    <row r="14416" spans="4:4" x14ac:dyDescent="0.2">
      <c r="D14416" s="18"/>
    </row>
    <row r="14417" spans="4:4" x14ac:dyDescent="0.2">
      <c r="D14417" s="18"/>
    </row>
    <row r="14418" spans="4:4" x14ac:dyDescent="0.2">
      <c r="D14418" s="18"/>
    </row>
    <row r="14419" spans="4:4" x14ac:dyDescent="0.2">
      <c r="D14419" s="18"/>
    </row>
    <row r="14420" spans="4:4" x14ac:dyDescent="0.2">
      <c r="D14420" s="18"/>
    </row>
    <row r="14421" spans="4:4" x14ac:dyDescent="0.2">
      <c r="D14421" s="18"/>
    </row>
    <row r="14422" spans="4:4" x14ac:dyDescent="0.2">
      <c r="D14422" s="18"/>
    </row>
    <row r="14423" spans="4:4" x14ac:dyDescent="0.2">
      <c r="D14423" s="18"/>
    </row>
    <row r="14424" spans="4:4" x14ac:dyDescent="0.2">
      <c r="D14424" s="18"/>
    </row>
    <row r="14425" spans="4:4" x14ac:dyDescent="0.2">
      <c r="D14425" s="18"/>
    </row>
    <row r="14426" spans="4:4" x14ac:dyDescent="0.2">
      <c r="D14426" s="18"/>
    </row>
    <row r="14427" spans="4:4" x14ac:dyDescent="0.2">
      <c r="D14427" s="18"/>
    </row>
    <row r="14428" spans="4:4" x14ac:dyDescent="0.2">
      <c r="D14428" s="18"/>
    </row>
    <row r="14429" spans="4:4" x14ac:dyDescent="0.2">
      <c r="D14429" s="18"/>
    </row>
    <row r="14430" spans="4:4" x14ac:dyDescent="0.2">
      <c r="D14430" s="18"/>
    </row>
    <row r="14431" spans="4:4" x14ac:dyDescent="0.2">
      <c r="D14431" s="18"/>
    </row>
    <row r="14432" spans="4:4" x14ac:dyDescent="0.2">
      <c r="D14432" s="18"/>
    </row>
    <row r="14433" spans="4:4" x14ac:dyDescent="0.2">
      <c r="D14433" s="18"/>
    </row>
    <row r="14434" spans="4:4" x14ac:dyDescent="0.2">
      <c r="D14434" s="18"/>
    </row>
    <row r="14435" spans="4:4" x14ac:dyDescent="0.2">
      <c r="D14435" s="18"/>
    </row>
    <row r="14436" spans="4:4" x14ac:dyDescent="0.2">
      <c r="D14436" s="18"/>
    </row>
    <row r="14437" spans="4:4" x14ac:dyDescent="0.2">
      <c r="D14437" s="18"/>
    </row>
    <row r="14438" spans="4:4" x14ac:dyDescent="0.2">
      <c r="D14438" s="18"/>
    </row>
    <row r="14439" spans="4:4" x14ac:dyDescent="0.2">
      <c r="D14439" s="18"/>
    </row>
    <row r="14440" spans="4:4" x14ac:dyDescent="0.2">
      <c r="D14440" s="18"/>
    </row>
    <row r="14441" spans="4:4" x14ac:dyDescent="0.2">
      <c r="D14441" s="18"/>
    </row>
    <row r="14442" spans="4:4" x14ac:dyDescent="0.2">
      <c r="D14442" s="18"/>
    </row>
    <row r="14443" spans="4:4" x14ac:dyDescent="0.2">
      <c r="D14443" s="18"/>
    </row>
    <row r="14444" spans="4:4" x14ac:dyDescent="0.2">
      <c r="D14444" s="18"/>
    </row>
    <row r="14445" spans="4:4" x14ac:dyDescent="0.2">
      <c r="D14445" s="18"/>
    </row>
    <row r="14446" spans="4:4" x14ac:dyDescent="0.2">
      <c r="D14446" s="18"/>
    </row>
    <row r="14447" spans="4:4" x14ac:dyDescent="0.2">
      <c r="D14447" s="18"/>
    </row>
    <row r="14448" spans="4:4" x14ac:dyDescent="0.2">
      <c r="D14448" s="18"/>
    </row>
    <row r="14449" spans="4:4" x14ac:dyDescent="0.2">
      <c r="D14449" s="18"/>
    </row>
    <row r="14450" spans="4:4" x14ac:dyDescent="0.2">
      <c r="D14450" s="18"/>
    </row>
    <row r="14451" spans="4:4" x14ac:dyDescent="0.2">
      <c r="D14451" s="18"/>
    </row>
    <row r="14452" spans="4:4" x14ac:dyDescent="0.2">
      <c r="D14452" s="18"/>
    </row>
    <row r="14453" spans="4:4" x14ac:dyDescent="0.2">
      <c r="D14453" s="18"/>
    </row>
    <row r="14454" spans="4:4" x14ac:dyDescent="0.2">
      <c r="D14454" s="18"/>
    </row>
    <row r="14455" spans="4:4" x14ac:dyDescent="0.2">
      <c r="D14455" s="18"/>
    </row>
    <row r="14456" spans="4:4" x14ac:dyDescent="0.2">
      <c r="D14456" s="18"/>
    </row>
    <row r="14457" spans="4:4" x14ac:dyDescent="0.2">
      <c r="D14457" s="18"/>
    </row>
    <row r="14458" spans="4:4" x14ac:dyDescent="0.2">
      <c r="D14458" s="18"/>
    </row>
    <row r="14459" spans="4:4" x14ac:dyDescent="0.2">
      <c r="D14459" s="18"/>
    </row>
    <row r="14460" spans="4:4" x14ac:dyDescent="0.2">
      <c r="D14460" s="18"/>
    </row>
    <row r="14461" spans="4:4" x14ac:dyDescent="0.2">
      <c r="D14461" s="18"/>
    </row>
    <row r="14462" spans="4:4" x14ac:dyDescent="0.2">
      <c r="D14462" s="18"/>
    </row>
    <row r="14463" spans="4:4" x14ac:dyDescent="0.2">
      <c r="D14463" s="18"/>
    </row>
    <row r="14464" spans="4:4" x14ac:dyDescent="0.2">
      <c r="D14464" s="18"/>
    </row>
    <row r="14465" spans="4:4" x14ac:dyDescent="0.2">
      <c r="D14465" s="18"/>
    </row>
    <row r="14466" spans="4:4" x14ac:dyDescent="0.2">
      <c r="D14466" s="18"/>
    </row>
    <row r="14467" spans="4:4" x14ac:dyDescent="0.2">
      <c r="D14467" s="18"/>
    </row>
    <row r="14468" spans="4:4" x14ac:dyDescent="0.2">
      <c r="D14468" s="18"/>
    </row>
    <row r="14469" spans="4:4" x14ac:dyDescent="0.2">
      <c r="D14469" s="18"/>
    </row>
    <row r="14470" spans="4:4" x14ac:dyDescent="0.2">
      <c r="D14470" s="18"/>
    </row>
    <row r="14471" spans="4:4" x14ac:dyDescent="0.2">
      <c r="D14471" s="18"/>
    </row>
    <row r="14472" spans="4:4" x14ac:dyDescent="0.2">
      <c r="D14472" s="18"/>
    </row>
    <row r="14473" spans="4:4" x14ac:dyDescent="0.2">
      <c r="D14473" s="18"/>
    </row>
    <row r="14474" spans="4:4" x14ac:dyDescent="0.2">
      <c r="D14474" s="18"/>
    </row>
    <row r="14475" spans="4:4" x14ac:dyDescent="0.2">
      <c r="D14475" s="18"/>
    </row>
    <row r="14476" spans="4:4" x14ac:dyDescent="0.2">
      <c r="D14476" s="18"/>
    </row>
    <row r="14477" spans="4:4" x14ac:dyDescent="0.2">
      <c r="D14477" s="18"/>
    </row>
    <row r="14478" spans="4:4" x14ac:dyDescent="0.2">
      <c r="D14478" s="18"/>
    </row>
    <row r="14479" spans="4:4" x14ac:dyDescent="0.2">
      <c r="D14479" s="18"/>
    </row>
    <row r="14480" spans="4:4" x14ac:dyDescent="0.2">
      <c r="D14480" s="18"/>
    </row>
    <row r="14481" spans="4:4" x14ac:dyDescent="0.2">
      <c r="D14481" s="18"/>
    </row>
    <row r="14482" spans="4:4" x14ac:dyDescent="0.2">
      <c r="D14482" s="18"/>
    </row>
    <row r="14483" spans="4:4" x14ac:dyDescent="0.2">
      <c r="D14483" s="18"/>
    </row>
    <row r="14484" spans="4:4" x14ac:dyDescent="0.2">
      <c r="D14484" s="18"/>
    </row>
    <row r="14485" spans="4:4" x14ac:dyDescent="0.2">
      <c r="D14485" s="18"/>
    </row>
    <row r="14486" spans="4:4" x14ac:dyDescent="0.2">
      <c r="D14486" s="18"/>
    </row>
    <row r="14487" spans="4:4" x14ac:dyDescent="0.2">
      <c r="D14487" s="18"/>
    </row>
    <row r="14488" spans="4:4" x14ac:dyDescent="0.2">
      <c r="D14488" s="18"/>
    </row>
    <row r="14489" spans="4:4" x14ac:dyDescent="0.2">
      <c r="D14489" s="18"/>
    </row>
    <row r="14490" spans="4:4" x14ac:dyDescent="0.2">
      <c r="D14490" s="18"/>
    </row>
    <row r="14491" spans="4:4" x14ac:dyDescent="0.2">
      <c r="D14491" s="18"/>
    </row>
    <row r="14492" spans="4:4" x14ac:dyDescent="0.2">
      <c r="D14492" s="18"/>
    </row>
    <row r="14493" spans="4:4" x14ac:dyDescent="0.2">
      <c r="D14493" s="18"/>
    </row>
    <row r="14494" spans="4:4" x14ac:dyDescent="0.2">
      <c r="D14494" s="18"/>
    </row>
    <row r="14495" spans="4:4" x14ac:dyDescent="0.2">
      <c r="D14495" s="18"/>
    </row>
    <row r="14496" spans="4:4" x14ac:dyDescent="0.2">
      <c r="D14496" s="18"/>
    </row>
    <row r="14497" spans="4:4" x14ac:dyDescent="0.2">
      <c r="D14497" s="18"/>
    </row>
    <row r="14498" spans="4:4" x14ac:dyDescent="0.2">
      <c r="D14498" s="18"/>
    </row>
    <row r="14499" spans="4:4" x14ac:dyDescent="0.2">
      <c r="D14499" s="18"/>
    </row>
    <row r="14500" spans="4:4" x14ac:dyDescent="0.2">
      <c r="D14500" s="18"/>
    </row>
    <row r="14501" spans="4:4" x14ac:dyDescent="0.2">
      <c r="D14501" s="18"/>
    </row>
    <row r="14502" spans="4:4" x14ac:dyDescent="0.2">
      <c r="D14502" s="18"/>
    </row>
    <row r="14503" spans="4:4" x14ac:dyDescent="0.2">
      <c r="D14503" s="18"/>
    </row>
    <row r="14504" spans="4:4" x14ac:dyDescent="0.2">
      <c r="D14504" s="18"/>
    </row>
    <row r="14505" spans="4:4" x14ac:dyDescent="0.2">
      <c r="D14505" s="18"/>
    </row>
    <row r="14506" spans="4:4" x14ac:dyDescent="0.2">
      <c r="D14506" s="18"/>
    </row>
    <row r="14507" spans="4:4" x14ac:dyDescent="0.2">
      <c r="D14507" s="18"/>
    </row>
    <row r="14508" spans="4:4" x14ac:dyDescent="0.2">
      <c r="D14508" s="18"/>
    </row>
    <row r="14509" spans="4:4" x14ac:dyDescent="0.2">
      <c r="D14509" s="18"/>
    </row>
    <row r="14510" spans="4:4" x14ac:dyDescent="0.2">
      <c r="D14510" s="18"/>
    </row>
    <row r="14511" spans="4:4" x14ac:dyDescent="0.2">
      <c r="D14511" s="18"/>
    </row>
    <row r="14512" spans="4:4" x14ac:dyDescent="0.2">
      <c r="D14512" s="18"/>
    </row>
    <row r="14513" spans="4:4" x14ac:dyDescent="0.2">
      <c r="D14513" s="18"/>
    </row>
    <row r="14514" spans="4:4" x14ac:dyDescent="0.2">
      <c r="D14514" s="18"/>
    </row>
    <row r="14515" spans="4:4" x14ac:dyDescent="0.2">
      <c r="D14515" s="18"/>
    </row>
    <row r="14516" spans="4:4" x14ac:dyDescent="0.2">
      <c r="D14516" s="18"/>
    </row>
    <row r="14517" spans="4:4" x14ac:dyDescent="0.2">
      <c r="D14517" s="18"/>
    </row>
    <row r="14518" spans="4:4" x14ac:dyDescent="0.2">
      <c r="D14518" s="18"/>
    </row>
    <row r="14519" spans="4:4" x14ac:dyDescent="0.2">
      <c r="D14519" s="18"/>
    </row>
    <row r="14520" spans="4:4" x14ac:dyDescent="0.2">
      <c r="D14520" s="18"/>
    </row>
    <row r="14521" spans="4:4" x14ac:dyDescent="0.2">
      <c r="D14521" s="18"/>
    </row>
    <row r="14522" spans="4:4" x14ac:dyDescent="0.2">
      <c r="D14522" s="18"/>
    </row>
    <row r="14523" spans="4:4" x14ac:dyDescent="0.2">
      <c r="D14523" s="18"/>
    </row>
    <row r="14524" spans="4:4" x14ac:dyDescent="0.2">
      <c r="D14524" s="18"/>
    </row>
    <row r="14525" spans="4:4" x14ac:dyDescent="0.2">
      <c r="D14525" s="18"/>
    </row>
    <row r="14526" spans="4:4" x14ac:dyDescent="0.2">
      <c r="D14526" s="18"/>
    </row>
    <row r="14527" spans="4:4" x14ac:dyDescent="0.2">
      <c r="D14527" s="18"/>
    </row>
    <row r="14528" spans="4:4" x14ac:dyDescent="0.2">
      <c r="D14528" s="18"/>
    </row>
    <row r="14529" spans="4:4" x14ac:dyDescent="0.2">
      <c r="D14529" s="18"/>
    </row>
    <row r="14530" spans="4:4" x14ac:dyDescent="0.2">
      <c r="D14530" s="18"/>
    </row>
    <row r="14531" spans="4:4" x14ac:dyDescent="0.2">
      <c r="D14531" s="18"/>
    </row>
    <row r="14532" spans="4:4" x14ac:dyDescent="0.2">
      <c r="D14532" s="18"/>
    </row>
    <row r="14533" spans="4:4" x14ac:dyDescent="0.2">
      <c r="D14533" s="18"/>
    </row>
    <row r="14534" spans="4:4" x14ac:dyDescent="0.2">
      <c r="D14534" s="18"/>
    </row>
    <row r="14535" spans="4:4" x14ac:dyDescent="0.2">
      <c r="D14535" s="18"/>
    </row>
    <row r="14536" spans="4:4" x14ac:dyDescent="0.2">
      <c r="D14536" s="18"/>
    </row>
    <row r="14537" spans="4:4" x14ac:dyDescent="0.2">
      <c r="D14537" s="18"/>
    </row>
    <row r="14538" spans="4:4" x14ac:dyDescent="0.2">
      <c r="D14538" s="18"/>
    </row>
    <row r="14539" spans="4:4" x14ac:dyDescent="0.2">
      <c r="D14539" s="18"/>
    </row>
    <row r="14540" spans="4:4" x14ac:dyDescent="0.2">
      <c r="D14540" s="18"/>
    </row>
    <row r="14541" spans="4:4" x14ac:dyDescent="0.2">
      <c r="D14541" s="18"/>
    </row>
    <row r="14542" spans="4:4" x14ac:dyDescent="0.2">
      <c r="D14542" s="18"/>
    </row>
    <row r="14543" spans="4:4" x14ac:dyDescent="0.2">
      <c r="D14543" s="18"/>
    </row>
    <row r="14544" spans="4:4" x14ac:dyDescent="0.2">
      <c r="D14544" s="18"/>
    </row>
    <row r="14545" spans="4:4" x14ac:dyDescent="0.2">
      <c r="D14545" s="18"/>
    </row>
    <row r="14546" spans="4:4" x14ac:dyDescent="0.2">
      <c r="D14546" s="18"/>
    </row>
    <row r="14547" spans="4:4" x14ac:dyDescent="0.2">
      <c r="D14547" s="18"/>
    </row>
    <row r="14548" spans="4:4" x14ac:dyDescent="0.2">
      <c r="D14548" s="18"/>
    </row>
    <row r="14549" spans="4:4" x14ac:dyDescent="0.2">
      <c r="D14549" s="18"/>
    </row>
    <row r="14550" spans="4:4" x14ac:dyDescent="0.2">
      <c r="D14550" s="18"/>
    </row>
    <row r="14551" spans="4:4" x14ac:dyDescent="0.2">
      <c r="D14551" s="18"/>
    </row>
    <row r="14552" spans="4:4" x14ac:dyDescent="0.2">
      <c r="D14552" s="18"/>
    </row>
    <row r="14553" spans="4:4" x14ac:dyDescent="0.2">
      <c r="D14553" s="18"/>
    </row>
    <row r="14554" spans="4:4" x14ac:dyDescent="0.2">
      <c r="D14554" s="18"/>
    </row>
    <row r="14555" spans="4:4" x14ac:dyDescent="0.2">
      <c r="D14555" s="18"/>
    </row>
    <row r="14556" spans="4:4" x14ac:dyDescent="0.2">
      <c r="D14556" s="18"/>
    </row>
    <row r="14557" spans="4:4" x14ac:dyDescent="0.2">
      <c r="D14557" s="18"/>
    </row>
    <row r="14558" spans="4:4" x14ac:dyDescent="0.2">
      <c r="D14558" s="18"/>
    </row>
    <row r="14559" spans="4:4" x14ac:dyDescent="0.2">
      <c r="D14559" s="18"/>
    </row>
    <row r="14560" spans="4:4" x14ac:dyDescent="0.2">
      <c r="D14560" s="18"/>
    </row>
    <row r="14561" spans="4:4" x14ac:dyDescent="0.2">
      <c r="D14561" s="18"/>
    </row>
    <row r="14562" spans="4:4" x14ac:dyDescent="0.2">
      <c r="D14562" s="18"/>
    </row>
    <row r="14563" spans="4:4" x14ac:dyDescent="0.2">
      <c r="D14563" s="18"/>
    </row>
    <row r="14564" spans="4:4" x14ac:dyDescent="0.2">
      <c r="D14564" s="18"/>
    </row>
    <row r="14565" spans="4:4" x14ac:dyDescent="0.2">
      <c r="D14565" s="18"/>
    </row>
    <row r="14566" spans="4:4" x14ac:dyDescent="0.2">
      <c r="D14566" s="18"/>
    </row>
    <row r="14567" spans="4:4" x14ac:dyDescent="0.2">
      <c r="D14567" s="18"/>
    </row>
    <row r="14568" spans="4:4" x14ac:dyDescent="0.2">
      <c r="D14568" s="18"/>
    </row>
    <row r="14569" spans="4:4" x14ac:dyDescent="0.2">
      <c r="D14569" s="18"/>
    </row>
    <row r="14570" spans="4:4" x14ac:dyDescent="0.2">
      <c r="D14570" s="18"/>
    </row>
    <row r="14571" spans="4:4" x14ac:dyDescent="0.2">
      <c r="D14571" s="18"/>
    </row>
    <row r="14572" spans="4:4" x14ac:dyDescent="0.2">
      <c r="D14572" s="18"/>
    </row>
    <row r="14573" spans="4:4" x14ac:dyDescent="0.2">
      <c r="D14573" s="18"/>
    </row>
    <row r="14574" spans="4:4" x14ac:dyDescent="0.2">
      <c r="D14574" s="18"/>
    </row>
    <row r="14575" spans="4:4" x14ac:dyDescent="0.2">
      <c r="D14575" s="18"/>
    </row>
    <row r="14576" spans="4:4" x14ac:dyDescent="0.2">
      <c r="D14576" s="18"/>
    </row>
    <row r="14577" spans="4:4" x14ac:dyDescent="0.2">
      <c r="D14577" s="18"/>
    </row>
    <row r="14578" spans="4:4" x14ac:dyDescent="0.2">
      <c r="D14578" s="18"/>
    </row>
    <row r="14579" spans="4:4" x14ac:dyDescent="0.2">
      <c r="D14579" s="18"/>
    </row>
    <row r="14580" spans="4:4" x14ac:dyDescent="0.2">
      <c r="D14580" s="18"/>
    </row>
    <row r="14581" spans="4:4" x14ac:dyDescent="0.2">
      <c r="D14581" s="18"/>
    </row>
    <row r="14582" spans="4:4" x14ac:dyDescent="0.2">
      <c r="D14582" s="18"/>
    </row>
    <row r="14583" spans="4:4" x14ac:dyDescent="0.2">
      <c r="D14583" s="18"/>
    </row>
    <row r="14584" spans="4:4" x14ac:dyDescent="0.2">
      <c r="D14584" s="18"/>
    </row>
    <row r="14585" spans="4:4" x14ac:dyDescent="0.2">
      <c r="D14585" s="18"/>
    </row>
    <row r="14586" spans="4:4" x14ac:dyDescent="0.2">
      <c r="D14586" s="18"/>
    </row>
    <row r="14587" spans="4:4" x14ac:dyDescent="0.2">
      <c r="D14587" s="18"/>
    </row>
    <row r="14588" spans="4:4" x14ac:dyDescent="0.2">
      <c r="D14588" s="18"/>
    </row>
    <row r="14589" spans="4:4" x14ac:dyDescent="0.2">
      <c r="D14589" s="18"/>
    </row>
    <row r="14590" spans="4:4" x14ac:dyDescent="0.2">
      <c r="D14590" s="18"/>
    </row>
    <row r="14591" spans="4:4" x14ac:dyDescent="0.2">
      <c r="D14591" s="18"/>
    </row>
    <row r="14592" spans="4:4" x14ac:dyDescent="0.2">
      <c r="D14592" s="18"/>
    </row>
    <row r="14593" spans="4:4" x14ac:dyDescent="0.2">
      <c r="D14593" s="18"/>
    </row>
    <row r="14594" spans="4:4" x14ac:dyDescent="0.2">
      <c r="D14594" s="18"/>
    </row>
    <row r="14595" spans="4:4" x14ac:dyDescent="0.2">
      <c r="D14595" s="18"/>
    </row>
    <row r="14596" spans="4:4" x14ac:dyDescent="0.2">
      <c r="D14596" s="18"/>
    </row>
    <row r="14597" spans="4:4" x14ac:dyDescent="0.2">
      <c r="D14597" s="18"/>
    </row>
    <row r="14598" spans="4:4" x14ac:dyDescent="0.2">
      <c r="D14598" s="18"/>
    </row>
    <row r="14599" spans="4:4" x14ac:dyDescent="0.2">
      <c r="D14599" s="18"/>
    </row>
    <row r="14600" spans="4:4" x14ac:dyDescent="0.2">
      <c r="D14600" s="18"/>
    </row>
    <row r="14601" spans="4:4" x14ac:dyDescent="0.2">
      <c r="D14601" s="18"/>
    </row>
    <row r="14602" spans="4:4" x14ac:dyDescent="0.2">
      <c r="D14602" s="18"/>
    </row>
    <row r="14603" spans="4:4" x14ac:dyDescent="0.2">
      <c r="D14603" s="18"/>
    </row>
    <row r="14604" spans="4:4" x14ac:dyDescent="0.2">
      <c r="D14604" s="18"/>
    </row>
    <row r="14605" spans="4:4" x14ac:dyDescent="0.2">
      <c r="D14605" s="18"/>
    </row>
    <row r="14606" spans="4:4" x14ac:dyDescent="0.2">
      <c r="D14606" s="18"/>
    </row>
    <row r="14607" spans="4:4" x14ac:dyDescent="0.2">
      <c r="D14607" s="18"/>
    </row>
    <row r="14608" spans="4:4" x14ac:dyDescent="0.2">
      <c r="D14608" s="18"/>
    </row>
    <row r="14609" spans="4:4" x14ac:dyDescent="0.2">
      <c r="D14609" s="18"/>
    </row>
    <row r="14610" spans="4:4" x14ac:dyDescent="0.2">
      <c r="D14610" s="18"/>
    </row>
    <row r="14611" spans="4:4" x14ac:dyDescent="0.2">
      <c r="D14611" s="18"/>
    </row>
    <row r="14612" spans="4:4" x14ac:dyDescent="0.2">
      <c r="D14612" s="18"/>
    </row>
    <row r="14613" spans="4:4" x14ac:dyDescent="0.2">
      <c r="D14613" s="18"/>
    </row>
    <row r="14614" spans="4:4" x14ac:dyDescent="0.2">
      <c r="D14614" s="18"/>
    </row>
    <row r="14615" spans="4:4" x14ac:dyDescent="0.2">
      <c r="D14615" s="18"/>
    </row>
    <row r="14616" spans="4:4" x14ac:dyDescent="0.2">
      <c r="D14616" s="18"/>
    </row>
    <row r="14617" spans="4:4" x14ac:dyDescent="0.2">
      <c r="D14617" s="18"/>
    </row>
    <row r="14618" spans="4:4" x14ac:dyDescent="0.2">
      <c r="D14618" s="18"/>
    </row>
    <row r="14619" spans="4:4" x14ac:dyDescent="0.2">
      <c r="D14619" s="18"/>
    </row>
    <row r="14620" spans="4:4" x14ac:dyDescent="0.2">
      <c r="D14620" s="18"/>
    </row>
    <row r="14621" spans="4:4" x14ac:dyDescent="0.2">
      <c r="D14621" s="18"/>
    </row>
    <row r="14622" spans="4:4" x14ac:dyDescent="0.2">
      <c r="D14622" s="18"/>
    </row>
    <row r="14623" spans="4:4" x14ac:dyDescent="0.2">
      <c r="D14623" s="18"/>
    </row>
    <row r="14624" spans="4:4" x14ac:dyDescent="0.2">
      <c r="D14624" s="18"/>
    </row>
    <row r="14625" spans="4:4" x14ac:dyDescent="0.2">
      <c r="D14625" s="18"/>
    </row>
    <row r="14626" spans="4:4" x14ac:dyDescent="0.2">
      <c r="D14626" s="18"/>
    </row>
    <row r="14627" spans="4:4" x14ac:dyDescent="0.2">
      <c r="D14627" s="18"/>
    </row>
    <row r="14628" spans="4:4" x14ac:dyDescent="0.2">
      <c r="D14628" s="18"/>
    </row>
    <row r="14629" spans="4:4" x14ac:dyDescent="0.2">
      <c r="D14629" s="18"/>
    </row>
    <row r="14630" spans="4:4" x14ac:dyDescent="0.2">
      <c r="D14630" s="18"/>
    </row>
    <row r="14631" spans="4:4" x14ac:dyDescent="0.2">
      <c r="D14631" s="18"/>
    </row>
    <row r="14632" spans="4:4" x14ac:dyDescent="0.2">
      <c r="D14632" s="18"/>
    </row>
    <row r="14633" spans="4:4" x14ac:dyDescent="0.2">
      <c r="D14633" s="18"/>
    </row>
    <row r="14634" spans="4:4" x14ac:dyDescent="0.2">
      <c r="D14634" s="18"/>
    </row>
    <row r="14635" spans="4:4" x14ac:dyDescent="0.2">
      <c r="D14635" s="18"/>
    </row>
    <row r="14636" spans="4:4" x14ac:dyDescent="0.2">
      <c r="D14636" s="18"/>
    </row>
    <row r="14637" spans="4:4" x14ac:dyDescent="0.2">
      <c r="D14637" s="18"/>
    </row>
    <row r="14638" spans="4:4" x14ac:dyDescent="0.2">
      <c r="D14638" s="18"/>
    </row>
    <row r="14639" spans="4:4" x14ac:dyDescent="0.2">
      <c r="D14639" s="18"/>
    </row>
    <row r="14640" spans="4:4" x14ac:dyDescent="0.2">
      <c r="D14640" s="18"/>
    </row>
    <row r="14641" spans="4:4" x14ac:dyDescent="0.2">
      <c r="D14641" s="18"/>
    </row>
    <row r="14642" spans="4:4" x14ac:dyDescent="0.2">
      <c r="D14642" s="18"/>
    </row>
    <row r="14643" spans="4:4" x14ac:dyDescent="0.2">
      <c r="D14643" s="18"/>
    </row>
    <row r="14644" spans="4:4" x14ac:dyDescent="0.2">
      <c r="D14644" s="18"/>
    </row>
    <row r="14645" spans="4:4" x14ac:dyDescent="0.2">
      <c r="D14645" s="18"/>
    </row>
    <row r="14646" spans="4:4" x14ac:dyDescent="0.2">
      <c r="D14646" s="18"/>
    </row>
    <row r="14647" spans="4:4" x14ac:dyDescent="0.2">
      <c r="D14647" s="18"/>
    </row>
    <row r="14648" spans="4:4" x14ac:dyDescent="0.2">
      <c r="D14648" s="18"/>
    </row>
    <row r="14649" spans="4:4" x14ac:dyDescent="0.2">
      <c r="D14649" s="18"/>
    </row>
    <row r="14650" spans="4:4" x14ac:dyDescent="0.2">
      <c r="D14650" s="18"/>
    </row>
    <row r="14651" spans="4:4" x14ac:dyDescent="0.2">
      <c r="D14651" s="18"/>
    </row>
    <row r="14652" spans="4:4" x14ac:dyDescent="0.2">
      <c r="D14652" s="18"/>
    </row>
    <row r="14653" spans="4:4" x14ac:dyDescent="0.2">
      <c r="D14653" s="18"/>
    </row>
    <row r="14654" spans="4:4" x14ac:dyDescent="0.2">
      <c r="D14654" s="18"/>
    </row>
    <row r="14655" spans="4:4" x14ac:dyDescent="0.2">
      <c r="D14655" s="18"/>
    </row>
    <row r="14656" spans="4:4" x14ac:dyDescent="0.2">
      <c r="D14656" s="18"/>
    </row>
    <row r="14657" spans="4:4" x14ac:dyDescent="0.2">
      <c r="D14657" s="18"/>
    </row>
    <row r="14658" spans="4:4" x14ac:dyDescent="0.2">
      <c r="D14658" s="18"/>
    </row>
    <row r="14659" spans="4:4" x14ac:dyDescent="0.2">
      <c r="D14659" s="18"/>
    </row>
    <row r="14660" spans="4:4" x14ac:dyDescent="0.2">
      <c r="D14660" s="18"/>
    </row>
    <row r="14661" spans="4:4" x14ac:dyDescent="0.2">
      <c r="D14661" s="18"/>
    </row>
    <row r="14662" spans="4:4" x14ac:dyDescent="0.2">
      <c r="D14662" s="18"/>
    </row>
    <row r="14663" spans="4:4" x14ac:dyDescent="0.2">
      <c r="D14663" s="18"/>
    </row>
    <row r="14664" spans="4:4" x14ac:dyDescent="0.2">
      <c r="D14664" s="18"/>
    </row>
    <row r="14665" spans="4:4" x14ac:dyDescent="0.2">
      <c r="D14665" s="18"/>
    </row>
    <row r="14666" spans="4:4" x14ac:dyDescent="0.2">
      <c r="D14666" s="18"/>
    </row>
    <row r="14667" spans="4:4" x14ac:dyDescent="0.2">
      <c r="D14667" s="18"/>
    </row>
    <row r="14668" spans="4:4" x14ac:dyDescent="0.2">
      <c r="D14668" s="18"/>
    </row>
    <row r="14669" spans="4:4" x14ac:dyDescent="0.2">
      <c r="D14669" s="18"/>
    </row>
    <row r="14670" spans="4:4" x14ac:dyDescent="0.2">
      <c r="D14670" s="18"/>
    </row>
    <row r="14671" spans="4:4" x14ac:dyDescent="0.2">
      <c r="D14671" s="18"/>
    </row>
    <row r="14672" spans="4:4" x14ac:dyDescent="0.2">
      <c r="D14672" s="18"/>
    </row>
    <row r="14673" spans="4:4" x14ac:dyDescent="0.2">
      <c r="D14673" s="18"/>
    </row>
    <row r="14674" spans="4:4" x14ac:dyDescent="0.2">
      <c r="D14674" s="18"/>
    </row>
    <row r="14675" spans="4:4" x14ac:dyDescent="0.2">
      <c r="D14675" s="18"/>
    </row>
    <row r="14676" spans="4:4" x14ac:dyDescent="0.2">
      <c r="D14676" s="18"/>
    </row>
    <row r="14677" spans="4:4" x14ac:dyDescent="0.2">
      <c r="D14677" s="18"/>
    </row>
    <row r="14678" spans="4:4" x14ac:dyDescent="0.2">
      <c r="D14678" s="18"/>
    </row>
    <row r="14679" spans="4:4" x14ac:dyDescent="0.2">
      <c r="D14679" s="18"/>
    </row>
    <row r="14680" spans="4:4" x14ac:dyDescent="0.2">
      <c r="D14680" s="18"/>
    </row>
    <row r="14681" spans="4:4" x14ac:dyDescent="0.2">
      <c r="D14681" s="18"/>
    </row>
    <row r="14682" spans="4:4" x14ac:dyDescent="0.2">
      <c r="D14682" s="18"/>
    </row>
    <row r="14683" spans="4:4" x14ac:dyDescent="0.2">
      <c r="D14683" s="18"/>
    </row>
    <row r="14684" spans="4:4" x14ac:dyDescent="0.2">
      <c r="D14684" s="18"/>
    </row>
    <row r="14685" spans="4:4" x14ac:dyDescent="0.2">
      <c r="D14685" s="18"/>
    </row>
    <row r="14686" spans="4:4" x14ac:dyDescent="0.2">
      <c r="D14686" s="18"/>
    </row>
    <row r="14687" spans="4:4" x14ac:dyDescent="0.2">
      <c r="D14687" s="18"/>
    </row>
    <row r="14688" spans="4:4" x14ac:dyDescent="0.2">
      <c r="D14688" s="18"/>
    </row>
    <row r="14689" spans="4:4" x14ac:dyDescent="0.2">
      <c r="D14689" s="18"/>
    </row>
    <row r="14690" spans="4:4" x14ac:dyDescent="0.2">
      <c r="D14690" s="18"/>
    </row>
    <row r="14691" spans="4:4" x14ac:dyDescent="0.2">
      <c r="D14691" s="18"/>
    </row>
    <row r="14692" spans="4:4" x14ac:dyDescent="0.2">
      <c r="D14692" s="18"/>
    </row>
    <row r="14693" spans="4:4" x14ac:dyDescent="0.2">
      <c r="D14693" s="18"/>
    </row>
    <row r="14694" spans="4:4" x14ac:dyDescent="0.2">
      <c r="D14694" s="18"/>
    </row>
    <row r="14695" spans="4:4" x14ac:dyDescent="0.2">
      <c r="D14695" s="18"/>
    </row>
    <row r="14696" spans="4:4" x14ac:dyDescent="0.2">
      <c r="D14696" s="18"/>
    </row>
    <row r="14697" spans="4:4" x14ac:dyDescent="0.2">
      <c r="D14697" s="18"/>
    </row>
    <row r="14698" spans="4:4" x14ac:dyDescent="0.2">
      <c r="D14698" s="18"/>
    </row>
    <row r="14699" spans="4:4" x14ac:dyDescent="0.2">
      <c r="D14699" s="18"/>
    </row>
    <row r="14700" spans="4:4" x14ac:dyDescent="0.2">
      <c r="D14700" s="18"/>
    </row>
    <row r="14701" spans="4:4" x14ac:dyDescent="0.2">
      <c r="D14701" s="18"/>
    </row>
    <row r="14702" spans="4:4" x14ac:dyDescent="0.2">
      <c r="D14702" s="18"/>
    </row>
    <row r="14703" spans="4:4" x14ac:dyDescent="0.2">
      <c r="D14703" s="18"/>
    </row>
    <row r="14704" spans="4:4" x14ac:dyDescent="0.2">
      <c r="D14704" s="18"/>
    </row>
    <row r="14705" spans="4:4" x14ac:dyDescent="0.2">
      <c r="D14705" s="18"/>
    </row>
    <row r="14706" spans="4:4" x14ac:dyDescent="0.2">
      <c r="D14706" s="18"/>
    </row>
    <row r="14707" spans="4:4" x14ac:dyDescent="0.2">
      <c r="D14707" s="18"/>
    </row>
    <row r="14708" spans="4:4" x14ac:dyDescent="0.2">
      <c r="D14708" s="18"/>
    </row>
    <row r="14709" spans="4:4" x14ac:dyDescent="0.2">
      <c r="D14709" s="18"/>
    </row>
    <row r="14710" spans="4:4" x14ac:dyDescent="0.2">
      <c r="D14710" s="18"/>
    </row>
    <row r="14711" spans="4:4" x14ac:dyDescent="0.2">
      <c r="D14711" s="18"/>
    </row>
    <row r="14712" spans="4:4" x14ac:dyDescent="0.2">
      <c r="D14712" s="18"/>
    </row>
    <row r="14713" spans="4:4" x14ac:dyDescent="0.2">
      <c r="D14713" s="18"/>
    </row>
    <row r="14714" spans="4:4" x14ac:dyDescent="0.2">
      <c r="D14714" s="18"/>
    </row>
    <row r="14715" spans="4:4" x14ac:dyDescent="0.2">
      <c r="D14715" s="18"/>
    </row>
    <row r="14716" spans="4:4" x14ac:dyDescent="0.2">
      <c r="D14716" s="18"/>
    </row>
    <row r="14717" spans="4:4" x14ac:dyDescent="0.2">
      <c r="D14717" s="18"/>
    </row>
    <row r="14718" spans="4:4" x14ac:dyDescent="0.2">
      <c r="D14718" s="18"/>
    </row>
    <row r="14719" spans="4:4" x14ac:dyDescent="0.2">
      <c r="D14719" s="18"/>
    </row>
    <row r="14720" spans="4:4" x14ac:dyDescent="0.2">
      <c r="D14720" s="18"/>
    </row>
    <row r="14721" spans="4:4" x14ac:dyDescent="0.2">
      <c r="D14721" s="18"/>
    </row>
    <row r="14722" spans="4:4" x14ac:dyDescent="0.2">
      <c r="D14722" s="18"/>
    </row>
    <row r="14723" spans="4:4" x14ac:dyDescent="0.2">
      <c r="D14723" s="18"/>
    </row>
    <row r="14724" spans="4:4" x14ac:dyDescent="0.2">
      <c r="D14724" s="18"/>
    </row>
    <row r="14725" spans="4:4" x14ac:dyDescent="0.2">
      <c r="D14725" s="18"/>
    </row>
    <row r="14726" spans="4:4" x14ac:dyDescent="0.2">
      <c r="D14726" s="18"/>
    </row>
    <row r="14727" spans="4:4" x14ac:dyDescent="0.2">
      <c r="D14727" s="18"/>
    </row>
    <row r="14728" spans="4:4" x14ac:dyDescent="0.2">
      <c r="D14728" s="18"/>
    </row>
    <row r="14729" spans="4:4" x14ac:dyDescent="0.2">
      <c r="D14729" s="18"/>
    </row>
    <row r="14730" spans="4:4" x14ac:dyDescent="0.2">
      <c r="D14730" s="18"/>
    </row>
    <row r="14731" spans="4:4" x14ac:dyDescent="0.2">
      <c r="D14731" s="18"/>
    </row>
    <row r="14732" spans="4:4" x14ac:dyDescent="0.2">
      <c r="D14732" s="18"/>
    </row>
    <row r="14733" spans="4:4" x14ac:dyDescent="0.2">
      <c r="D14733" s="18"/>
    </row>
    <row r="14734" spans="4:4" x14ac:dyDescent="0.2">
      <c r="D14734" s="18"/>
    </row>
    <row r="14735" spans="4:4" x14ac:dyDescent="0.2">
      <c r="D14735" s="18"/>
    </row>
    <row r="14736" spans="4:4" x14ac:dyDescent="0.2">
      <c r="D14736" s="18"/>
    </row>
    <row r="14737" spans="4:4" x14ac:dyDescent="0.2">
      <c r="D14737" s="18"/>
    </row>
    <row r="14738" spans="4:4" x14ac:dyDescent="0.2">
      <c r="D14738" s="18"/>
    </row>
    <row r="14739" spans="4:4" x14ac:dyDescent="0.2">
      <c r="D14739" s="18"/>
    </row>
    <row r="14740" spans="4:4" x14ac:dyDescent="0.2">
      <c r="D14740" s="18"/>
    </row>
    <row r="14741" spans="4:4" x14ac:dyDescent="0.2">
      <c r="D14741" s="18"/>
    </row>
    <row r="14742" spans="4:4" x14ac:dyDescent="0.2">
      <c r="D14742" s="18"/>
    </row>
    <row r="14743" spans="4:4" x14ac:dyDescent="0.2">
      <c r="D14743" s="18"/>
    </row>
    <row r="14744" spans="4:4" x14ac:dyDescent="0.2">
      <c r="D14744" s="18"/>
    </row>
    <row r="14745" spans="4:4" x14ac:dyDescent="0.2">
      <c r="D14745" s="18"/>
    </row>
    <row r="14746" spans="4:4" x14ac:dyDescent="0.2">
      <c r="D14746" s="18"/>
    </row>
    <row r="14747" spans="4:4" x14ac:dyDescent="0.2">
      <c r="D14747" s="18"/>
    </row>
    <row r="14748" spans="4:4" x14ac:dyDescent="0.2">
      <c r="D14748" s="18"/>
    </row>
    <row r="14749" spans="4:4" x14ac:dyDescent="0.2">
      <c r="D14749" s="18"/>
    </row>
    <row r="14750" spans="4:4" x14ac:dyDescent="0.2">
      <c r="D14750" s="18"/>
    </row>
    <row r="14751" spans="4:4" x14ac:dyDescent="0.2">
      <c r="D14751" s="18"/>
    </row>
    <row r="14752" spans="4:4" x14ac:dyDescent="0.2">
      <c r="D14752" s="18"/>
    </row>
    <row r="14753" spans="4:4" x14ac:dyDescent="0.2">
      <c r="D14753" s="18"/>
    </row>
    <row r="14754" spans="4:4" x14ac:dyDescent="0.2">
      <c r="D14754" s="18"/>
    </row>
    <row r="14755" spans="4:4" x14ac:dyDescent="0.2">
      <c r="D14755" s="18"/>
    </row>
    <row r="14756" spans="4:4" x14ac:dyDescent="0.2">
      <c r="D14756" s="18"/>
    </row>
    <row r="14757" spans="4:4" x14ac:dyDescent="0.2">
      <c r="D14757" s="18"/>
    </row>
    <row r="14758" spans="4:4" x14ac:dyDescent="0.2">
      <c r="D14758" s="18"/>
    </row>
    <row r="14759" spans="4:4" x14ac:dyDescent="0.2">
      <c r="D14759" s="18"/>
    </row>
    <row r="14760" spans="4:4" x14ac:dyDescent="0.2">
      <c r="D14760" s="18"/>
    </row>
    <row r="14761" spans="4:4" x14ac:dyDescent="0.2">
      <c r="D14761" s="18"/>
    </row>
    <row r="14762" spans="4:4" x14ac:dyDescent="0.2">
      <c r="D14762" s="18"/>
    </row>
    <row r="14763" spans="4:4" x14ac:dyDescent="0.2">
      <c r="D14763" s="18"/>
    </row>
    <row r="14764" spans="4:4" x14ac:dyDescent="0.2">
      <c r="D14764" s="18"/>
    </row>
    <row r="14765" spans="4:4" x14ac:dyDescent="0.2">
      <c r="D14765" s="18"/>
    </row>
    <row r="14766" spans="4:4" x14ac:dyDescent="0.2">
      <c r="D14766" s="18"/>
    </row>
    <row r="14767" spans="4:4" x14ac:dyDescent="0.2">
      <c r="D14767" s="18"/>
    </row>
    <row r="14768" spans="4:4" x14ac:dyDescent="0.2">
      <c r="D14768" s="18"/>
    </row>
    <row r="14769" spans="4:4" x14ac:dyDescent="0.2">
      <c r="D14769" s="18"/>
    </row>
    <row r="14770" spans="4:4" x14ac:dyDescent="0.2">
      <c r="D14770" s="18"/>
    </row>
    <row r="14771" spans="4:4" x14ac:dyDescent="0.2">
      <c r="D14771" s="18"/>
    </row>
    <row r="14772" spans="4:4" x14ac:dyDescent="0.2">
      <c r="D14772" s="18"/>
    </row>
    <row r="14773" spans="4:4" x14ac:dyDescent="0.2">
      <c r="D14773" s="18"/>
    </row>
    <row r="14774" spans="4:4" x14ac:dyDescent="0.2">
      <c r="D14774" s="18"/>
    </row>
    <row r="14775" spans="4:4" x14ac:dyDescent="0.2">
      <c r="D14775" s="18"/>
    </row>
    <row r="14776" spans="4:4" x14ac:dyDescent="0.2">
      <c r="D14776" s="18"/>
    </row>
    <row r="14777" spans="4:4" x14ac:dyDescent="0.2">
      <c r="D14777" s="18"/>
    </row>
    <row r="14778" spans="4:4" x14ac:dyDescent="0.2">
      <c r="D14778" s="18"/>
    </row>
    <row r="14779" spans="4:4" x14ac:dyDescent="0.2">
      <c r="D14779" s="18"/>
    </row>
    <row r="14780" spans="4:4" x14ac:dyDescent="0.2">
      <c r="D14780" s="18"/>
    </row>
    <row r="14781" spans="4:4" x14ac:dyDescent="0.2">
      <c r="D14781" s="18"/>
    </row>
    <row r="14782" spans="4:4" x14ac:dyDescent="0.2">
      <c r="D14782" s="18"/>
    </row>
    <row r="14783" spans="4:4" x14ac:dyDescent="0.2">
      <c r="D14783" s="18"/>
    </row>
    <row r="14784" spans="4:4" x14ac:dyDescent="0.2">
      <c r="D14784" s="18"/>
    </row>
    <row r="14785" spans="4:4" x14ac:dyDescent="0.2">
      <c r="D14785" s="18"/>
    </row>
    <row r="14786" spans="4:4" x14ac:dyDescent="0.2">
      <c r="D14786" s="18"/>
    </row>
    <row r="14787" spans="4:4" x14ac:dyDescent="0.2">
      <c r="D14787" s="18"/>
    </row>
    <row r="14788" spans="4:4" x14ac:dyDescent="0.2">
      <c r="D14788" s="18"/>
    </row>
    <row r="14789" spans="4:4" x14ac:dyDescent="0.2">
      <c r="D14789" s="18"/>
    </row>
    <row r="14790" spans="4:4" x14ac:dyDescent="0.2">
      <c r="D14790" s="18"/>
    </row>
    <row r="14791" spans="4:4" x14ac:dyDescent="0.2">
      <c r="D14791" s="18"/>
    </row>
    <row r="14792" spans="4:4" x14ac:dyDescent="0.2">
      <c r="D14792" s="18"/>
    </row>
    <row r="14793" spans="4:4" x14ac:dyDescent="0.2">
      <c r="D14793" s="18"/>
    </row>
    <row r="14794" spans="4:4" x14ac:dyDescent="0.2">
      <c r="D14794" s="18"/>
    </row>
    <row r="14795" spans="4:4" x14ac:dyDescent="0.2">
      <c r="D14795" s="18"/>
    </row>
    <row r="14796" spans="4:4" x14ac:dyDescent="0.2">
      <c r="D14796" s="18"/>
    </row>
    <row r="14797" spans="4:4" x14ac:dyDescent="0.2">
      <c r="D14797" s="18"/>
    </row>
    <row r="14798" spans="4:4" x14ac:dyDescent="0.2">
      <c r="D14798" s="18"/>
    </row>
    <row r="14799" spans="4:4" x14ac:dyDescent="0.2">
      <c r="D14799" s="18"/>
    </row>
    <row r="14800" spans="4:4" x14ac:dyDescent="0.2">
      <c r="D14800" s="18"/>
    </row>
    <row r="14801" spans="4:4" x14ac:dyDescent="0.2">
      <c r="D14801" s="18"/>
    </row>
    <row r="14802" spans="4:4" x14ac:dyDescent="0.2">
      <c r="D14802" s="18"/>
    </row>
    <row r="14803" spans="4:4" x14ac:dyDescent="0.2">
      <c r="D14803" s="18"/>
    </row>
    <row r="14804" spans="4:4" x14ac:dyDescent="0.2">
      <c r="D14804" s="18"/>
    </row>
    <row r="14805" spans="4:4" x14ac:dyDescent="0.2">
      <c r="D14805" s="18"/>
    </row>
    <row r="14806" spans="4:4" x14ac:dyDescent="0.2">
      <c r="D14806" s="18"/>
    </row>
    <row r="14807" spans="4:4" x14ac:dyDescent="0.2">
      <c r="D14807" s="18"/>
    </row>
    <row r="14808" spans="4:4" x14ac:dyDescent="0.2">
      <c r="D14808" s="18"/>
    </row>
    <row r="14809" spans="4:4" x14ac:dyDescent="0.2">
      <c r="D14809" s="18"/>
    </row>
    <row r="14810" spans="4:4" x14ac:dyDescent="0.2">
      <c r="D14810" s="18"/>
    </row>
    <row r="14811" spans="4:4" x14ac:dyDescent="0.2">
      <c r="D14811" s="18"/>
    </row>
    <row r="14812" spans="4:4" x14ac:dyDescent="0.2">
      <c r="D14812" s="18"/>
    </row>
    <row r="14813" spans="4:4" x14ac:dyDescent="0.2">
      <c r="D14813" s="18"/>
    </row>
    <row r="14814" spans="4:4" x14ac:dyDescent="0.2">
      <c r="D14814" s="18"/>
    </row>
    <row r="14815" spans="4:4" x14ac:dyDescent="0.2">
      <c r="D14815" s="18"/>
    </row>
    <row r="14816" spans="4:4" x14ac:dyDescent="0.2">
      <c r="D14816" s="18"/>
    </row>
    <row r="14817" spans="4:4" x14ac:dyDescent="0.2">
      <c r="D14817" s="18"/>
    </row>
    <row r="14818" spans="4:4" x14ac:dyDescent="0.2">
      <c r="D14818" s="18"/>
    </row>
    <row r="14819" spans="4:4" x14ac:dyDescent="0.2">
      <c r="D14819" s="18"/>
    </row>
    <row r="14820" spans="4:4" x14ac:dyDescent="0.2">
      <c r="D14820" s="18"/>
    </row>
    <row r="14821" spans="4:4" x14ac:dyDescent="0.2">
      <c r="D14821" s="18"/>
    </row>
    <row r="14822" spans="4:4" x14ac:dyDescent="0.2">
      <c r="D14822" s="18"/>
    </row>
    <row r="14823" spans="4:4" x14ac:dyDescent="0.2">
      <c r="D14823" s="18"/>
    </row>
    <row r="14824" spans="4:4" x14ac:dyDescent="0.2">
      <c r="D14824" s="18"/>
    </row>
    <row r="14825" spans="4:4" x14ac:dyDescent="0.2">
      <c r="D14825" s="18"/>
    </row>
    <row r="14826" spans="4:4" x14ac:dyDescent="0.2">
      <c r="D14826" s="18"/>
    </row>
    <row r="14827" spans="4:4" x14ac:dyDescent="0.2">
      <c r="D14827" s="18"/>
    </row>
    <row r="14828" spans="4:4" x14ac:dyDescent="0.2">
      <c r="D14828" s="18"/>
    </row>
    <row r="14829" spans="4:4" x14ac:dyDescent="0.2">
      <c r="D14829" s="18"/>
    </row>
    <row r="14830" spans="4:4" x14ac:dyDescent="0.2">
      <c r="D14830" s="18"/>
    </row>
    <row r="14831" spans="4:4" x14ac:dyDescent="0.2">
      <c r="D14831" s="18"/>
    </row>
    <row r="14832" spans="4:4" x14ac:dyDescent="0.2">
      <c r="D14832" s="18"/>
    </row>
    <row r="14833" spans="4:4" x14ac:dyDescent="0.2">
      <c r="D14833" s="18"/>
    </row>
    <row r="14834" spans="4:4" x14ac:dyDescent="0.2">
      <c r="D14834" s="18"/>
    </row>
    <row r="14835" spans="4:4" x14ac:dyDescent="0.2">
      <c r="D14835" s="18"/>
    </row>
    <row r="14836" spans="4:4" x14ac:dyDescent="0.2">
      <c r="D14836" s="18"/>
    </row>
    <row r="14837" spans="4:4" x14ac:dyDescent="0.2">
      <c r="D14837" s="18"/>
    </row>
    <row r="14838" spans="4:4" x14ac:dyDescent="0.2">
      <c r="D14838" s="18"/>
    </row>
    <row r="14839" spans="4:4" x14ac:dyDescent="0.2">
      <c r="D14839" s="18"/>
    </row>
    <row r="14840" spans="4:4" x14ac:dyDescent="0.2">
      <c r="D14840" s="18"/>
    </row>
    <row r="14841" spans="4:4" x14ac:dyDescent="0.2">
      <c r="D14841" s="18"/>
    </row>
    <row r="14842" spans="4:4" x14ac:dyDescent="0.2">
      <c r="D14842" s="18"/>
    </row>
    <row r="14843" spans="4:4" x14ac:dyDescent="0.2">
      <c r="D14843" s="18"/>
    </row>
    <row r="14844" spans="4:4" x14ac:dyDescent="0.2">
      <c r="D14844" s="18"/>
    </row>
    <row r="14845" spans="4:4" x14ac:dyDescent="0.2">
      <c r="D14845" s="18"/>
    </row>
    <row r="14846" spans="4:4" x14ac:dyDescent="0.2">
      <c r="D14846" s="18"/>
    </row>
    <row r="14847" spans="4:4" x14ac:dyDescent="0.2">
      <c r="D14847" s="18"/>
    </row>
    <row r="14848" spans="4:4" x14ac:dyDescent="0.2">
      <c r="D14848" s="18"/>
    </row>
    <row r="14849" spans="4:4" x14ac:dyDescent="0.2">
      <c r="D14849" s="18"/>
    </row>
    <row r="14850" spans="4:4" x14ac:dyDescent="0.2">
      <c r="D14850" s="18"/>
    </row>
    <row r="14851" spans="4:4" x14ac:dyDescent="0.2">
      <c r="D14851" s="18"/>
    </row>
    <row r="14852" spans="4:4" x14ac:dyDescent="0.2">
      <c r="D14852" s="18"/>
    </row>
    <row r="14853" spans="4:4" x14ac:dyDescent="0.2">
      <c r="D14853" s="18"/>
    </row>
    <row r="14854" spans="4:4" x14ac:dyDescent="0.2">
      <c r="D14854" s="18"/>
    </row>
    <row r="14855" spans="4:4" x14ac:dyDescent="0.2">
      <c r="D14855" s="18"/>
    </row>
    <row r="14856" spans="4:4" x14ac:dyDescent="0.2">
      <c r="D14856" s="18"/>
    </row>
    <row r="14857" spans="4:4" x14ac:dyDescent="0.2">
      <c r="D14857" s="18"/>
    </row>
    <row r="14858" spans="4:4" x14ac:dyDescent="0.2">
      <c r="D14858" s="18"/>
    </row>
    <row r="14859" spans="4:4" x14ac:dyDescent="0.2">
      <c r="D14859" s="18"/>
    </row>
    <row r="14860" spans="4:4" x14ac:dyDescent="0.2">
      <c r="D14860" s="18"/>
    </row>
    <row r="14861" spans="4:4" x14ac:dyDescent="0.2">
      <c r="D14861" s="18"/>
    </row>
    <row r="14862" spans="4:4" x14ac:dyDescent="0.2">
      <c r="D14862" s="18"/>
    </row>
    <row r="14863" spans="4:4" x14ac:dyDescent="0.2">
      <c r="D14863" s="18"/>
    </row>
    <row r="14864" spans="4:4" x14ac:dyDescent="0.2">
      <c r="D14864" s="18"/>
    </row>
    <row r="14865" spans="4:4" x14ac:dyDescent="0.2">
      <c r="D14865" s="18"/>
    </row>
    <row r="14866" spans="4:4" x14ac:dyDescent="0.2">
      <c r="D14866" s="18"/>
    </row>
    <row r="14867" spans="4:4" x14ac:dyDescent="0.2">
      <c r="D14867" s="18"/>
    </row>
    <row r="14868" spans="4:4" x14ac:dyDescent="0.2">
      <c r="D14868" s="18"/>
    </row>
    <row r="14869" spans="4:4" x14ac:dyDescent="0.2">
      <c r="D14869" s="18"/>
    </row>
    <row r="14870" spans="4:4" x14ac:dyDescent="0.2">
      <c r="D14870" s="18"/>
    </row>
    <row r="14871" spans="4:4" x14ac:dyDescent="0.2">
      <c r="D14871" s="18"/>
    </row>
    <row r="14872" spans="4:4" x14ac:dyDescent="0.2">
      <c r="D14872" s="18"/>
    </row>
    <row r="14873" spans="4:4" x14ac:dyDescent="0.2">
      <c r="D14873" s="18"/>
    </row>
    <row r="14874" spans="4:4" x14ac:dyDescent="0.2">
      <c r="D14874" s="18"/>
    </row>
    <row r="14875" spans="4:4" x14ac:dyDescent="0.2">
      <c r="D14875" s="18"/>
    </row>
    <row r="14876" spans="4:4" x14ac:dyDescent="0.2">
      <c r="D14876" s="18"/>
    </row>
    <row r="14877" spans="4:4" x14ac:dyDescent="0.2">
      <c r="D14877" s="18"/>
    </row>
    <row r="14878" spans="4:4" x14ac:dyDescent="0.2">
      <c r="D14878" s="18"/>
    </row>
    <row r="14879" spans="4:4" x14ac:dyDescent="0.2">
      <c r="D14879" s="18"/>
    </row>
    <row r="14880" spans="4:4" x14ac:dyDescent="0.2">
      <c r="D14880" s="18"/>
    </row>
    <row r="14881" spans="4:4" x14ac:dyDescent="0.2">
      <c r="D14881" s="18"/>
    </row>
    <row r="14882" spans="4:4" x14ac:dyDescent="0.2">
      <c r="D14882" s="18"/>
    </row>
    <row r="14883" spans="4:4" x14ac:dyDescent="0.2">
      <c r="D14883" s="18"/>
    </row>
    <row r="14884" spans="4:4" x14ac:dyDescent="0.2">
      <c r="D14884" s="18"/>
    </row>
    <row r="14885" spans="4:4" x14ac:dyDescent="0.2">
      <c r="D14885" s="18"/>
    </row>
    <row r="14886" spans="4:4" x14ac:dyDescent="0.2">
      <c r="D14886" s="18"/>
    </row>
    <row r="14887" spans="4:4" x14ac:dyDescent="0.2">
      <c r="D14887" s="18"/>
    </row>
    <row r="14888" spans="4:4" x14ac:dyDescent="0.2">
      <c r="D14888" s="18"/>
    </row>
    <row r="14889" spans="4:4" x14ac:dyDescent="0.2">
      <c r="D14889" s="18"/>
    </row>
    <row r="14890" spans="4:4" x14ac:dyDescent="0.2">
      <c r="D14890" s="18"/>
    </row>
    <row r="14891" spans="4:4" x14ac:dyDescent="0.2">
      <c r="D14891" s="18"/>
    </row>
    <row r="14892" spans="4:4" x14ac:dyDescent="0.2">
      <c r="D14892" s="18"/>
    </row>
    <row r="14893" spans="4:4" x14ac:dyDescent="0.2">
      <c r="D14893" s="18"/>
    </row>
    <row r="14894" spans="4:4" x14ac:dyDescent="0.2">
      <c r="D14894" s="18"/>
    </row>
    <row r="14895" spans="4:4" x14ac:dyDescent="0.2">
      <c r="D14895" s="18"/>
    </row>
    <row r="14896" spans="4:4" x14ac:dyDescent="0.2">
      <c r="D14896" s="18"/>
    </row>
    <row r="14897" spans="4:4" x14ac:dyDescent="0.2">
      <c r="D14897" s="18"/>
    </row>
    <row r="14898" spans="4:4" x14ac:dyDescent="0.2">
      <c r="D14898" s="18"/>
    </row>
    <row r="14899" spans="4:4" x14ac:dyDescent="0.2">
      <c r="D14899" s="18"/>
    </row>
    <row r="14900" spans="4:4" x14ac:dyDescent="0.2">
      <c r="D14900" s="18"/>
    </row>
    <row r="14901" spans="4:4" x14ac:dyDescent="0.2">
      <c r="D14901" s="18"/>
    </row>
    <row r="14902" spans="4:4" x14ac:dyDescent="0.2">
      <c r="D14902" s="18"/>
    </row>
    <row r="14903" spans="4:4" x14ac:dyDescent="0.2">
      <c r="D14903" s="18"/>
    </row>
    <row r="14904" spans="4:4" x14ac:dyDescent="0.2">
      <c r="D14904" s="18"/>
    </row>
    <row r="14905" spans="4:4" x14ac:dyDescent="0.2">
      <c r="D14905" s="18"/>
    </row>
    <row r="14906" spans="4:4" x14ac:dyDescent="0.2">
      <c r="D14906" s="18"/>
    </row>
    <row r="14907" spans="4:4" x14ac:dyDescent="0.2">
      <c r="D14907" s="18"/>
    </row>
    <row r="14908" spans="4:4" x14ac:dyDescent="0.2">
      <c r="D14908" s="18"/>
    </row>
    <row r="14909" spans="4:4" x14ac:dyDescent="0.2">
      <c r="D14909" s="18"/>
    </row>
    <row r="14910" spans="4:4" x14ac:dyDescent="0.2">
      <c r="D14910" s="18"/>
    </row>
    <row r="14911" spans="4:4" x14ac:dyDescent="0.2">
      <c r="D14911" s="18"/>
    </row>
    <row r="14912" spans="4:4" x14ac:dyDescent="0.2">
      <c r="D14912" s="18"/>
    </row>
    <row r="14913" spans="4:4" x14ac:dyDescent="0.2">
      <c r="D14913" s="18"/>
    </row>
    <row r="14914" spans="4:4" x14ac:dyDescent="0.2">
      <c r="D14914" s="18"/>
    </row>
    <row r="14915" spans="4:4" x14ac:dyDescent="0.2">
      <c r="D14915" s="18"/>
    </row>
    <row r="14916" spans="4:4" x14ac:dyDescent="0.2">
      <c r="D14916" s="18"/>
    </row>
    <row r="14917" spans="4:4" x14ac:dyDescent="0.2">
      <c r="D14917" s="18"/>
    </row>
    <row r="14918" spans="4:4" x14ac:dyDescent="0.2">
      <c r="D14918" s="18"/>
    </row>
    <row r="14919" spans="4:4" x14ac:dyDescent="0.2">
      <c r="D14919" s="18"/>
    </row>
    <row r="14920" spans="4:4" x14ac:dyDescent="0.2">
      <c r="D14920" s="18"/>
    </row>
    <row r="14921" spans="4:4" x14ac:dyDescent="0.2">
      <c r="D14921" s="18"/>
    </row>
    <row r="14922" spans="4:4" x14ac:dyDescent="0.2">
      <c r="D14922" s="18"/>
    </row>
    <row r="14923" spans="4:4" x14ac:dyDescent="0.2">
      <c r="D14923" s="18"/>
    </row>
    <row r="14924" spans="4:4" x14ac:dyDescent="0.2">
      <c r="D14924" s="18"/>
    </row>
    <row r="14925" spans="4:4" x14ac:dyDescent="0.2">
      <c r="D14925" s="18"/>
    </row>
    <row r="14926" spans="4:4" x14ac:dyDescent="0.2">
      <c r="D14926" s="18"/>
    </row>
    <row r="14927" spans="4:4" x14ac:dyDescent="0.2">
      <c r="D14927" s="18"/>
    </row>
    <row r="14928" spans="4:4" x14ac:dyDescent="0.2">
      <c r="D14928" s="18"/>
    </row>
    <row r="14929" spans="4:4" x14ac:dyDescent="0.2">
      <c r="D14929" s="18"/>
    </row>
    <row r="14930" spans="4:4" x14ac:dyDescent="0.2">
      <c r="D14930" s="18"/>
    </row>
    <row r="14931" spans="4:4" x14ac:dyDescent="0.2">
      <c r="D14931" s="18"/>
    </row>
    <row r="14932" spans="4:4" x14ac:dyDescent="0.2">
      <c r="D14932" s="18"/>
    </row>
    <row r="14933" spans="4:4" x14ac:dyDescent="0.2">
      <c r="D14933" s="18"/>
    </row>
    <row r="14934" spans="4:4" x14ac:dyDescent="0.2">
      <c r="D14934" s="18"/>
    </row>
    <row r="14935" spans="4:4" x14ac:dyDescent="0.2">
      <c r="D14935" s="18"/>
    </row>
    <row r="14936" spans="4:4" x14ac:dyDescent="0.2">
      <c r="D14936" s="18"/>
    </row>
    <row r="14937" spans="4:4" x14ac:dyDescent="0.2">
      <c r="D14937" s="18"/>
    </row>
    <row r="14938" spans="4:4" x14ac:dyDescent="0.2">
      <c r="D14938" s="18"/>
    </row>
    <row r="14939" spans="4:4" x14ac:dyDescent="0.2">
      <c r="D14939" s="18"/>
    </row>
    <row r="14940" spans="4:4" x14ac:dyDescent="0.2">
      <c r="D14940" s="18"/>
    </row>
    <row r="14941" spans="4:4" x14ac:dyDescent="0.2">
      <c r="D14941" s="18"/>
    </row>
    <row r="14942" spans="4:4" x14ac:dyDescent="0.2">
      <c r="D14942" s="18"/>
    </row>
    <row r="14943" spans="4:4" x14ac:dyDescent="0.2">
      <c r="D14943" s="18"/>
    </row>
    <row r="14944" spans="4:4" x14ac:dyDescent="0.2">
      <c r="D14944" s="18"/>
    </row>
    <row r="14945" spans="4:4" x14ac:dyDescent="0.2">
      <c r="D14945" s="18"/>
    </row>
    <row r="14946" spans="4:4" x14ac:dyDescent="0.2">
      <c r="D14946" s="18"/>
    </row>
    <row r="14947" spans="4:4" x14ac:dyDescent="0.2">
      <c r="D14947" s="18"/>
    </row>
    <row r="14948" spans="4:4" x14ac:dyDescent="0.2">
      <c r="D14948" s="18"/>
    </row>
    <row r="14949" spans="4:4" x14ac:dyDescent="0.2">
      <c r="D14949" s="18"/>
    </row>
    <row r="14950" spans="4:4" x14ac:dyDescent="0.2">
      <c r="D14950" s="18"/>
    </row>
    <row r="14951" spans="4:4" x14ac:dyDescent="0.2">
      <c r="D14951" s="18"/>
    </row>
    <row r="14952" spans="4:4" x14ac:dyDescent="0.2">
      <c r="D14952" s="18"/>
    </row>
    <row r="14953" spans="4:4" x14ac:dyDescent="0.2">
      <c r="D14953" s="18"/>
    </row>
    <row r="14954" spans="4:4" x14ac:dyDescent="0.2">
      <c r="D14954" s="18"/>
    </row>
    <row r="14955" spans="4:4" x14ac:dyDescent="0.2">
      <c r="D14955" s="18"/>
    </row>
    <row r="14956" spans="4:4" x14ac:dyDescent="0.2">
      <c r="D14956" s="18"/>
    </row>
    <row r="14957" spans="4:4" x14ac:dyDescent="0.2">
      <c r="D14957" s="18"/>
    </row>
    <row r="14958" spans="4:4" x14ac:dyDescent="0.2">
      <c r="D14958" s="18"/>
    </row>
    <row r="14959" spans="4:4" x14ac:dyDescent="0.2">
      <c r="D14959" s="18"/>
    </row>
    <row r="14960" spans="4:4" x14ac:dyDescent="0.2">
      <c r="D14960" s="18"/>
    </row>
    <row r="14961" spans="4:4" x14ac:dyDescent="0.2">
      <c r="D14961" s="18"/>
    </row>
    <row r="14962" spans="4:4" x14ac:dyDescent="0.2">
      <c r="D14962" s="18"/>
    </row>
    <row r="14963" spans="4:4" x14ac:dyDescent="0.2">
      <c r="D14963" s="18"/>
    </row>
    <row r="14964" spans="4:4" x14ac:dyDescent="0.2">
      <c r="D14964" s="18"/>
    </row>
    <row r="14965" spans="4:4" x14ac:dyDescent="0.2">
      <c r="D14965" s="18"/>
    </row>
    <row r="14966" spans="4:4" x14ac:dyDescent="0.2">
      <c r="D14966" s="18"/>
    </row>
    <row r="14967" spans="4:4" x14ac:dyDescent="0.2">
      <c r="D14967" s="18"/>
    </row>
    <row r="14968" spans="4:4" x14ac:dyDescent="0.2">
      <c r="D14968" s="18"/>
    </row>
    <row r="14969" spans="4:4" x14ac:dyDescent="0.2">
      <c r="D14969" s="18"/>
    </row>
    <row r="14970" spans="4:4" x14ac:dyDescent="0.2">
      <c r="D14970" s="18"/>
    </row>
    <row r="14971" spans="4:4" x14ac:dyDescent="0.2">
      <c r="D14971" s="18"/>
    </row>
    <row r="14972" spans="4:4" x14ac:dyDescent="0.2">
      <c r="D14972" s="18"/>
    </row>
    <row r="14973" spans="4:4" x14ac:dyDescent="0.2">
      <c r="D14973" s="18"/>
    </row>
    <row r="14974" spans="4:4" x14ac:dyDescent="0.2">
      <c r="D14974" s="18"/>
    </row>
    <row r="14975" spans="4:4" x14ac:dyDescent="0.2">
      <c r="D14975" s="18"/>
    </row>
    <row r="14976" spans="4:4" x14ac:dyDescent="0.2">
      <c r="D14976" s="18"/>
    </row>
    <row r="14977" spans="4:4" x14ac:dyDescent="0.2">
      <c r="D14977" s="18"/>
    </row>
    <row r="14978" spans="4:4" x14ac:dyDescent="0.2">
      <c r="D14978" s="18"/>
    </row>
    <row r="14979" spans="4:4" x14ac:dyDescent="0.2">
      <c r="D14979" s="18"/>
    </row>
    <row r="14980" spans="4:4" x14ac:dyDescent="0.2">
      <c r="D14980" s="18"/>
    </row>
    <row r="14981" spans="4:4" x14ac:dyDescent="0.2">
      <c r="D14981" s="18"/>
    </row>
    <row r="14982" spans="4:4" x14ac:dyDescent="0.2">
      <c r="D14982" s="18"/>
    </row>
    <row r="14983" spans="4:4" x14ac:dyDescent="0.2">
      <c r="D14983" s="18"/>
    </row>
    <row r="14984" spans="4:4" x14ac:dyDescent="0.2">
      <c r="D14984" s="18"/>
    </row>
    <row r="14985" spans="4:4" x14ac:dyDescent="0.2">
      <c r="D14985" s="18"/>
    </row>
    <row r="14986" spans="4:4" x14ac:dyDescent="0.2">
      <c r="D14986" s="18"/>
    </row>
    <row r="14987" spans="4:4" x14ac:dyDescent="0.2">
      <c r="D14987" s="18"/>
    </row>
    <row r="14988" spans="4:4" x14ac:dyDescent="0.2">
      <c r="D14988" s="18"/>
    </row>
    <row r="14989" spans="4:4" x14ac:dyDescent="0.2">
      <c r="D14989" s="18"/>
    </row>
    <row r="14990" spans="4:4" x14ac:dyDescent="0.2">
      <c r="D14990" s="18"/>
    </row>
    <row r="14991" spans="4:4" x14ac:dyDescent="0.2">
      <c r="D14991" s="18"/>
    </row>
    <row r="14992" spans="4:4" x14ac:dyDescent="0.2">
      <c r="D14992" s="18"/>
    </row>
    <row r="14993" spans="4:4" x14ac:dyDescent="0.2">
      <c r="D14993" s="18"/>
    </row>
    <row r="14994" spans="4:4" x14ac:dyDescent="0.2">
      <c r="D14994" s="18"/>
    </row>
    <row r="14995" spans="4:4" x14ac:dyDescent="0.2">
      <c r="D14995" s="18"/>
    </row>
    <row r="14996" spans="4:4" x14ac:dyDescent="0.2">
      <c r="D14996" s="18"/>
    </row>
    <row r="14997" spans="4:4" x14ac:dyDescent="0.2">
      <c r="D14997" s="18"/>
    </row>
    <row r="14998" spans="4:4" x14ac:dyDescent="0.2">
      <c r="D14998" s="18"/>
    </row>
    <row r="14999" spans="4:4" x14ac:dyDescent="0.2">
      <c r="D14999" s="18"/>
    </row>
    <row r="15000" spans="4:4" x14ac:dyDescent="0.2">
      <c r="D15000" s="18"/>
    </row>
    <row r="15001" spans="4:4" x14ac:dyDescent="0.2">
      <c r="D15001" s="18"/>
    </row>
    <row r="15002" spans="4:4" x14ac:dyDescent="0.2">
      <c r="D15002" s="18"/>
    </row>
    <row r="15003" spans="4:4" x14ac:dyDescent="0.2">
      <c r="D15003" s="18"/>
    </row>
    <row r="15004" spans="4:4" x14ac:dyDescent="0.2">
      <c r="D15004" s="18"/>
    </row>
    <row r="15005" spans="4:4" x14ac:dyDescent="0.2">
      <c r="D15005" s="18"/>
    </row>
    <row r="15006" spans="4:4" x14ac:dyDescent="0.2">
      <c r="D15006" s="18"/>
    </row>
    <row r="15007" spans="4:4" x14ac:dyDescent="0.2">
      <c r="D15007" s="18"/>
    </row>
    <row r="15008" spans="4:4" x14ac:dyDescent="0.2">
      <c r="D15008" s="18"/>
    </row>
    <row r="15009" spans="4:4" x14ac:dyDescent="0.2">
      <c r="D15009" s="18"/>
    </row>
    <row r="15010" spans="4:4" x14ac:dyDescent="0.2">
      <c r="D15010" s="18"/>
    </row>
    <row r="15011" spans="4:4" x14ac:dyDescent="0.2">
      <c r="D15011" s="18"/>
    </row>
    <row r="15012" spans="4:4" x14ac:dyDescent="0.2">
      <c r="D15012" s="18"/>
    </row>
    <row r="15013" spans="4:4" x14ac:dyDescent="0.2">
      <c r="D15013" s="18"/>
    </row>
    <row r="15014" spans="4:4" x14ac:dyDescent="0.2">
      <c r="D15014" s="18"/>
    </row>
    <row r="15015" spans="4:4" x14ac:dyDescent="0.2">
      <c r="D15015" s="18"/>
    </row>
    <row r="15016" spans="4:4" x14ac:dyDescent="0.2">
      <c r="D15016" s="18"/>
    </row>
    <row r="15017" spans="4:4" x14ac:dyDescent="0.2">
      <c r="D15017" s="18"/>
    </row>
    <row r="15018" spans="4:4" x14ac:dyDescent="0.2">
      <c r="D15018" s="18"/>
    </row>
    <row r="15019" spans="4:4" x14ac:dyDescent="0.2">
      <c r="D15019" s="18"/>
    </row>
    <row r="15020" spans="4:4" x14ac:dyDescent="0.2">
      <c r="D15020" s="18"/>
    </row>
    <row r="15021" spans="4:4" x14ac:dyDescent="0.2">
      <c r="D15021" s="18"/>
    </row>
    <row r="15022" spans="4:4" x14ac:dyDescent="0.2">
      <c r="D15022" s="18"/>
    </row>
    <row r="15023" spans="4:4" x14ac:dyDescent="0.2">
      <c r="D15023" s="18"/>
    </row>
    <row r="15024" spans="4:4" x14ac:dyDescent="0.2">
      <c r="D15024" s="18"/>
    </row>
    <row r="15025" spans="4:4" x14ac:dyDescent="0.2">
      <c r="D15025" s="18"/>
    </row>
    <row r="15026" spans="4:4" x14ac:dyDescent="0.2">
      <c r="D15026" s="18"/>
    </row>
    <row r="15027" spans="4:4" x14ac:dyDescent="0.2">
      <c r="D15027" s="18"/>
    </row>
    <row r="15028" spans="4:4" x14ac:dyDescent="0.2">
      <c r="D15028" s="18"/>
    </row>
    <row r="15029" spans="4:4" x14ac:dyDescent="0.2">
      <c r="D15029" s="18"/>
    </row>
    <row r="15030" spans="4:4" x14ac:dyDescent="0.2">
      <c r="D15030" s="18"/>
    </row>
    <row r="15031" spans="4:4" x14ac:dyDescent="0.2">
      <c r="D15031" s="18"/>
    </row>
    <row r="15032" spans="4:4" x14ac:dyDescent="0.2">
      <c r="D15032" s="18"/>
    </row>
    <row r="15033" spans="4:4" x14ac:dyDescent="0.2">
      <c r="D15033" s="18"/>
    </row>
    <row r="15034" spans="4:4" x14ac:dyDescent="0.2">
      <c r="D15034" s="18"/>
    </row>
    <row r="15035" spans="4:4" x14ac:dyDescent="0.2">
      <c r="D15035" s="18"/>
    </row>
    <row r="15036" spans="4:4" x14ac:dyDescent="0.2">
      <c r="D15036" s="18"/>
    </row>
    <row r="15037" spans="4:4" x14ac:dyDescent="0.2">
      <c r="D15037" s="18"/>
    </row>
    <row r="15038" spans="4:4" x14ac:dyDescent="0.2">
      <c r="D15038" s="18"/>
    </row>
    <row r="15039" spans="4:4" x14ac:dyDescent="0.2">
      <c r="D15039" s="18"/>
    </row>
    <row r="15040" spans="4:4" x14ac:dyDescent="0.2">
      <c r="D15040" s="18"/>
    </row>
    <row r="15041" spans="4:4" x14ac:dyDescent="0.2">
      <c r="D15041" s="18"/>
    </row>
    <row r="15042" spans="4:4" x14ac:dyDescent="0.2">
      <c r="D15042" s="18"/>
    </row>
    <row r="15043" spans="4:4" x14ac:dyDescent="0.2">
      <c r="D15043" s="18"/>
    </row>
    <row r="15044" spans="4:4" x14ac:dyDescent="0.2">
      <c r="D15044" s="18"/>
    </row>
    <row r="15045" spans="4:4" x14ac:dyDescent="0.2">
      <c r="D15045" s="18"/>
    </row>
    <row r="15046" spans="4:4" x14ac:dyDescent="0.2">
      <c r="D15046" s="18"/>
    </row>
    <row r="15047" spans="4:4" x14ac:dyDescent="0.2">
      <c r="D15047" s="18"/>
    </row>
    <row r="15048" spans="4:4" x14ac:dyDescent="0.2">
      <c r="D15048" s="18"/>
    </row>
    <row r="15049" spans="4:4" x14ac:dyDescent="0.2">
      <c r="D15049" s="18"/>
    </row>
    <row r="15050" spans="4:4" x14ac:dyDescent="0.2">
      <c r="D15050" s="18"/>
    </row>
    <row r="15051" spans="4:4" x14ac:dyDescent="0.2">
      <c r="D15051" s="18"/>
    </row>
    <row r="15052" spans="4:4" x14ac:dyDescent="0.2">
      <c r="D15052" s="18"/>
    </row>
    <row r="15053" spans="4:4" x14ac:dyDescent="0.2">
      <c r="D15053" s="18"/>
    </row>
    <row r="15054" spans="4:4" x14ac:dyDescent="0.2">
      <c r="D15054" s="18"/>
    </row>
    <row r="15055" spans="4:4" x14ac:dyDescent="0.2">
      <c r="D15055" s="18"/>
    </row>
    <row r="15056" spans="4:4" x14ac:dyDescent="0.2">
      <c r="D15056" s="18"/>
    </row>
    <row r="15057" spans="4:4" x14ac:dyDescent="0.2">
      <c r="D15057" s="18"/>
    </row>
    <row r="15058" spans="4:4" x14ac:dyDescent="0.2">
      <c r="D15058" s="18"/>
    </row>
    <row r="15059" spans="4:4" x14ac:dyDescent="0.2">
      <c r="D15059" s="18"/>
    </row>
    <row r="15060" spans="4:4" x14ac:dyDescent="0.2">
      <c r="D15060" s="18"/>
    </row>
    <row r="15061" spans="4:4" x14ac:dyDescent="0.2">
      <c r="D15061" s="18"/>
    </row>
    <row r="15062" spans="4:4" x14ac:dyDescent="0.2">
      <c r="D15062" s="18"/>
    </row>
    <row r="15063" spans="4:4" x14ac:dyDescent="0.2">
      <c r="D15063" s="18"/>
    </row>
    <row r="15064" spans="4:4" x14ac:dyDescent="0.2">
      <c r="D15064" s="18"/>
    </row>
    <row r="15065" spans="4:4" x14ac:dyDescent="0.2">
      <c r="D15065" s="18"/>
    </row>
    <row r="15066" spans="4:4" x14ac:dyDescent="0.2">
      <c r="D15066" s="18"/>
    </row>
    <row r="15067" spans="4:4" x14ac:dyDescent="0.2">
      <c r="D15067" s="18"/>
    </row>
    <row r="15068" spans="4:4" x14ac:dyDescent="0.2">
      <c r="D15068" s="18"/>
    </row>
    <row r="15069" spans="4:4" x14ac:dyDescent="0.2">
      <c r="D15069" s="18"/>
    </row>
    <row r="15070" spans="4:4" x14ac:dyDescent="0.2">
      <c r="D15070" s="18"/>
    </row>
    <row r="15071" spans="4:4" x14ac:dyDescent="0.2">
      <c r="D15071" s="18"/>
    </row>
    <row r="15072" spans="4:4" x14ac:dyDescent="0.2">
      <c r="D15072" s="18"/>
    </row>
    <row r="15073" spans="4:4" x14ac:dyDescent="0.2">
      <c r="D15073" s="18"/>
    </row>
    <row r="15074" spans="4:4" x14ac:dyDescent="0.2">
      <c r="D15074" s="18"/>
    </row>
    <row r="15075" spans="4:4" x14ac:dyDescent="0.2">
      <c r="D15075" s="18"/>
    </row>
    <row r="15076" spans="4:4" x14ac:dyDescent="0.2">
      <c r="D15076" s="18"/>
    </row>
    <row r="15077" spans="4:4" x14ac:dyDescent="0.2">
      <c r="D15077" s="18"/>
    </row>
    <row r="15078" spans="4:4" x14ac:dyDescent="0.2">
      <c r="D15078" s="18"/>
    </row>
    <row r="15079" spans="4:4" x14ac:dyDescent="0.2">
      <c r="D15079" s="18"/>
    </row>
    <row r="15080" spans="4:4" x14ac:dyDescent="0.2">
      <c r="D15080" s="18"/>
    </row>
    <row r="15081" spans="4:4" x14ac:dyDescent="0.2">
      <c r="D15081" s="18"/>
    </row>
    <row r="15082" spans="4:4" x14ac:dyDescent="0.2">
      <c r="D15082" s="18"/>
    </row>
    <row r="15083" spans="4:4" x14ac:dyDescent="0.2">
      <c r="D15083" s="18"/>
    </row>
    <row r="15084" spans="4:4" x14ac:dyDescent="0.2">
      <c r="D15084" s="18"/>
    </row>
    <row r="15085" spans="4:4" x14ac:dyDescent="0.2">
      <c r="D15085" s="18"/>
    </row>
    <row r="15086" spans="4:4" x14ac:dyDescent="0.2">
      <c r="D15086" s="18"/>
    </row>
    <row r="15087" spans="4:4" x14ac:dyDescent="0.2">
      <c r="D15087" s="18"/>
    </row>
    <row r="15088" spans="4:4" x14ac:dyDescent="0.2">
      <c r="D15088" s="18"/>
    </row>
    <row r="15089" spans="4:4" x14ac:dyDescent="0.2">
      <c r="D15089" s="18"/>
    </row>
    <row r="15090" spans="4:4" x14ac:dyDescent="0.2">
      <c r="D15090" s="18"/>
    </row>
    <row r="15091" spans="4:4" x14ac:dyDescent="0.2">
      <c r="D15091" s="18"/>
    </row>
    <row r="15092" spans="4:4" x14ac:dyDescent="0.2">
      <c r="D15092" s="18"/>
    </row>
    <row r="15093" spans="4:4" x14ac:dyDescent="0.2">
      <c r="D15093" s="18"/>
    </row>
    <row r="15094" spans="4:4" x14ac:dyDescent="0.2">
      <c r="D15094" s="18"/>
    </row>
    <row r="15095" spans="4:4" x14ac:dyDescent="0.2">
      <c r="D15095" s="18"/>
    </row>
    <row r="15096" spans="4:4" x14ac:dyDescent="0.2">
      <c r="D15096" s="18"/>
    </row>
    <row r="15097" spans="4:4" x14ac:dyDescent="0.2">
      <c r="D15097" s="18"/>
    </row>
    <row r="15098" spans="4:4" x14ac:dyDescent="0.2">
      <c r="D15098" s="18"/>
    </row>
    <row r="15099" spans="4:4" x14ac:dyDescent="0.2">
      <c r="D15099" s="18"/>
    </row>
    <row r="15100" spans="4:4" x14ac:dyDescent="0.2">
      <c r="D15100" s="18"/>
    </row>
    <row r="15101" spans="4:4" x14ac:dyDescent="0.2">
      <c r="D15101" s="18"/>
    </row>
    <row r="15102" spans="4:4" x14ac:dyDescent="0.2">
      <c r="D15102" s="18"/>
    </row>
    <row r="15103" spans="4:4" x14ac:dyDescent="0.2">
      <c r="D15103" s="18"/>
    </row>
    <row r="15104" spans="4:4" x14ac:dyDescent="0.2">
      <c r="D15104" s="18"/>
    </row>
    <row r="15105" spans="4:4" x14ac:dyDescent="0.2">
      <c r="D15105" s="18"/>
    </row>
    <row r="15106" spans="4:4" x14ac:dyDescent="0.2">
      <c r="D15106" s="18"/>
    </row>
    <row r="15107" spans="4:4" x14ac:dyDescent="0.2">
      <c r="D15107" s="18"/>
    </row>
    <row r="15108" spans="4:4" x14ac:dyDescent="0.2">
      <c r="D15108" s="18"/>
    </row>
    <row r="15109" spans="4:4" x14ac:dyDescent="0.2">
      <c r="D15109" s="18"/>
    </row>
    <row r="15110" spans="4:4" x14ac:dyDescent="0.2">
      <c r="D15110" s="18"/>
    </row>
    <row r="15111" spans="4:4" x14ac:dyDescent="0.2">
      <c r="D15111" s="18"/>
    </row>
    <row r="15112" spans="4:4" x14ac:dyDescent="0.2">
      <c r="D15112" s="18"/>
    </row>
    <row r="15113" spans="4:4" x14ac:dyDescent="0.2">
      <c r="D15113" s="18"/>
    </row>
    <row r="15114" spans="4:4" x14ac:dyDescent="0.2">
      <c r="D15114" s="18"/>
    </row>
    <row r="15115" spans="4:4" x14ac:dyDescent="0.2">
      <c r="D15115" s="18"/>
    </row>
    <row r="15116" spans="4:4" x14ac:dyDescent="0.2">
      <c r="D15116" s="18"/>
    </row>
    <row r="15117" spans="4:4" x14ac:dyDescent="0.2">
      <c r="D15117" s="18"/>
    </row>
    <row r="15118" spans="4:4" x14ac:dyDescent="0.2">
      <c r="D15118" s="18"/>
    </row>
    <row r="15119" spans="4:4" x14ac:dyDescent="0.2">
      <c r="D15119" s="18"/>
    </row>
    <row r="15120" spans="4:4" x14ac:dyDescent="0.2">
      <c r="D15120" s="18"/>
    </row>
    <row r="15121" spans="4:4" x14ac:dyDescent="0.2">
      <c r="D15121" s="18"/>
    </row>
    <row r="15122" spans="4:4" x14ac:dyDescent="0.2">
      <c r="D15122" s="18"/>
    </row>
    <row r="15123" spans="4:4" x14ac:dyDescent="0.2">
      <c r="D15123" s="18"/>
    </row>
    <row r="15124" spans="4:4" x14ac:dyDescent="0.2">
      <c r="D15124" s="18"/>
    </row>
    <row r="15125" spans="4:4" x14ac:dyDescent="0.2">
      <c r="D15125" s="18"/>
    </row>
    <row r="15126" spans="4:4" x14ac:dyDescent="0.2">
      <c r="D15126" s="18"/>
    </row>
    <row r="15127" spans="4:4" x14ac:dyDescent="0.2">
      <c r="D15127" s="18"/>
    </row>
    <row r="15128" spans="4:4" x14ac:dyDescent="0.2">
      <c r="D15128" s="18"/>
    </row>
    <row r="15129" spans="4:4" x14ac:dyDescent="0.2">
      <c r="D15129" s="18"/>
    </row>
    <row r="15130" spans="4:4" x14ac:dyDescent="0.2">
      <c r="D15130" s="18"/>
    </row>
    <row r="15131" spans="4:4" x14ac:dyDescent="0.2">
      <c r="D15131" s="18"/>
    </row>
    <row r="15132" spans="4:4" x14ac:dyDescent="0.2">
      <c r="D15132" s="18"/>
    </row>
    <row r="15133" spans="4:4" x14ac:dyDescent="0.2">
      <c r="D15133" s="18"/>
    </row>
    <row r="15134" spans="4:4" x14ac:dyDescent="0.2">
      <c r="D15134" s="18"/>
    </row>
    <row r="15135" spans="4:4" x14ac:dyDescent="0.2">
      <c r="D15135" s="18"/>
    </row>
    <row r="15136" spans="4:4" x14ac:dyDescent="0.2">
      <c r="D15136" s="18"/>
    </row>
    <row r="15137" spans="4:4" x14ac:dyDescent="0.2">
      <c r="D15137" s="18"/>
    </row>
    <row r="15138" spans="4:4" x14ac:dyDescent="0.2">
      <c r="D15138" s="18"/>
    </row>
    <row r="15139" spans="4:4" x14ac:dyDescent="0.2">
      <c r="D15139" s="18"/>
    </row>
    <row r="15140" spans="4:4" x14ac:dyDescent="0.2">
      <c r="D15140" s="18"/>
    </row>
    <row r="15141" spans="4:4" x14ac:dyDescent="0.2">
      <c r="D15141" s="18"/>
    </row>
    <row r="15142" spans="4:4" x14ac:dyDescent="0.2">
      <c r="D15142" s="18"/>
    </row>
    <row r="15143" spans="4:4" x14ac:dyDescent="0.2">
      <c r="D15143" s="18"/>
    </row>
    <row r="15144" spans="4:4" x14ac:dyDescent="0.2">
      <c r="D15144" s="18"/>
    </row>
    <row r="15145" spans="4:4" x14ac:dyDescent="0.2">
      <c r="D15145" s="18"/>
    </row>
    <row r="15146" spans="4:4" x14ac:dyDescent="0.2">
      <c r="D15146" s="18"/>
    </row>
    <row r="15147" spans="4:4" x14ac:dyDescent="0.2">
      <c r="D15147" s="18"/>
    </row>
    <row r="15148" spans="4:4" x14ac:dyDescent="0.2">
      <c r="D15148" s="18"/>
    </row>
    <row r="15149" spans="4:4" x14ac:dyDescent="0.2">
      <c r="D15149" s="18"/>
    </row>
    <row r="15150" spans="4:4" x14ac:dyDescent="0.2">
      <c r="D15150" s="18"/>
    </row>
    <row r="15151" spans="4:4" x14ac:dyDescent="0.2">
      <c r="D15151" s="18"/>
    </row>
    <row r="15152" spans="4:4" x14ac:dyDescent="0.2">
      <c r="D15152" s="18"/>
    </row>
    <row r="15153" spans="4:4" x14ac:dyDescent="0.2">
      <c r="D15153" s="18"/>
    </row>
    <row r="15154" spans="4:4" x14ac:dyDescent="0.2">
      <c r="D15154" s="18"/>
    </row>
    <row r="15155" spans="4:4" x14ac:dyDescent="0.2">
      <c r="D15155" s="18"/>
    </row>
    <row r="15156" spans="4:4" x14ac:dyDescent="0.2">
      <c r="D15156" s="18"/>
    </row>
    <row r="15157" spans="4:4" x14ac:dyDescent="0.2">
      <c r="D15157" s="18"/>
    </row>
    <row r="15158" spans="4:4" x14ac:dyDescent="0.2">
      <c r="D15158" s="18"/>
    </row>
    <row r="15159" spans="4:4" x14ac:dyDescent="0.2">
      <c r="D15159" s="18"/>
    </row>
    <row r="15160" spans="4:4" x14ac:dyDescent="0.2">
      <c r="D15160" s="18"/>
    </row>
    <row r="15161" spans="4:4" x14ac:dyDescent="0.2">
      <c r="D15161" s="18"/>
    </row>
    <row r="15162" spans="4:4" x14ac:dyDescent="0.2">
      <c r="D15162" s="18"/>
    </row>
    <row r="15163" spans="4:4" x14ac:dyDescent="0.2">
      <c r="D15163" s="18"/>
    </row>
    <row r="15164" spans="4:4" x14ac:dyDescent="0.2">
      <c r="D15164" s="18"/>
    </row>
    <row r="15165" spans="4:4" x14ac:dyDescent="0.2">
      <c r="D15165" s="18"/>
    </row>
    <row r="15166" spans="4:4" x14ac:dyDescent="0.2">
      <c r="D15166" s="18"/>
    </row>
    <row r="15167" spans="4:4" x14ac:dyDescent="0.2">
      <c r="D15167" s="18"/>
    </row>
    <row r="15168" spans="4:4" x14ac:dyDescent="0.2">
      <c r="D15168" s="18"/>
    </row>
    <row r="15169" spans="4:4" x14ac:dyDescent="0.2">
      <c r="D15169" s="18"/>
    </row>
    <row r="15170" spans="4:4" x14ac:dyDescent="0.2">
      <c r="D15170" s="18"/>
    </row>
    <row r="15171" spans="4:4" x14ac:dyDescent="0.2">
      <c r="D15171" s="18"/>
    </row>
    <row r="15172" spans="4:4" x14ac:dyDescent="0.2">
      <c r="D15172" s="18"/>
    </row>
    <row r="15173" spans="4:4" x14ac:dyDescent="0.2">
      <c r="D15173" s="18"/>
    </row>
    <row r="15174" spans="4:4" x14ac:dyDescent="0.2">
      <c r="D15174" s="18"/>
    </row>
    <row r="15175" spans="4:4" x14ac:dyDescent="0.2">
      <c r="D15175" s="18"/>
    </row>
    <row r="15176" spans="4:4" x14ac:dyDescent="0.2">
      <c r="D15176" s="18"/>
    </row>
    <row r="15177" spans="4:4" x14ac:dyDescent="0.2">
      <c r="D15177" s="18"/>
    </row>
    <row r="15178" spans="4:4" x14ac:dyDescent="0.2">
      <c r="D15178" s="18"/>
    </row>
    <row r="15179" spans="4:4" x14ac:dyDescent="0.2">
      <c r="D15179" s="18"/>
    </row>
    <row r="15180" spans="4:4" x14ac:dyDescent="0.2">
      <c r="D15180" s="18"/>
    </row>
    <row r="15181" spans="4:4" x14ac:dyDescent="0.2">
      <c r="D15181" s="18"/>
    </row>
    <row r="15182" spans="4:4" x14ac:dyDescent="0.2">
      <c r="D15182" s="18"/>
    </row>
    <row r="15183" spans="4:4" x14ac:dyDescent="0.2">
      <c r="D15183" s="18"/>
    </row>
    <row r="15184" spans="4:4" x14ac:dyDescent="0.2">
      <c r="D15184" s="18"/>
    </row>
    <row r="15185" spans="4:4" x14ac:dyDescent="0.2">
      <c r="D15185" s="18"/>
    </row>
    <row r="15186" spans="4:4" x14ac:dyDescent="0.2">
      <c r="D15186" s="18"/>
    </row>
    <row r="15187" spans="4:4" x14ac:dyDescent="0.2">
      <c r="D15187" s="18"/>
    </row>
    <row r="15188" spans="4:4" x14ac:dyDescent="0.2">
      <c r="D15188" s="18"/>
    </row>
    <row r="15189" spans="4:4" x14ac:dyDescent="0.2">
      <c r="D15189" s="18"/>
    </row>
    <row r="15190" spans="4:4" x14ac:dyDescent="0.2">
      <c r="D15190" s="18"/>
    </row>
    <row r="15191" spans="4:4" x14ac:dyDescent="0.2">
      <c r="D15191" s="18"/>
    </row>
    <row r="15192" spans="4:4" x14ac:dyDescent="0.2">
      <c r="D15192" s="18"/>
    </row>
    <row r="15193" spans="4:4" x14ac:dyDescent="0.2">
      <c r="D15193" s="18"/>
    </row>
    <row r="15194" spans="4:4" x14ac:dyDescent="0.2">
      <c r="D15194" s="18"/>
    </row>
    <row r="15195" spans="4:4" x14ac:dyDescent="0.2">
      <c r="D15195" s="18"/>
    </row>
    <row r="15196" spans="4:4" x14ac:dyDescent="0.2">
      <c r="D15196" s="18"/>
    </row>
    <row r="15197" spans="4:4" x14ac:dyDescent="0.2">
      <c r="D15197" s="18"/>
    </row>
    <row r="15198" spans="4:4" x14ac:dyDescent="0.2">
      <c r="D15198" s="18"/>
    </row>
    <row r="15199" spans="4:4" x14ac:dyDescent="0.2">
      <c r="D15199" s="18"/>
    </row>
    <row r="15200" spans="4:4" x14ac:dyDescent="0.2">
      <c r="D15200" s="18"/>
    </row>
    <row r="15201" spans="4:4" x14ac:dyDescent="0.2">
      <c r="D15201" s="18"/>
    </row>
    <row r="15202" spans="4:4" x14ac:dyDescent="0.2">
      <c r="D15202" s="18"/>
    </row>
    <row r="15203" spans="4:4" x14ac:dyDescent="0.2">
      <c r="D15203" s="18"/>
    </row>
    <row r="15204" spans="4:4" x14ac:dyDescent="0.2">
      <c r="D15204" s="18"/>
    </row>
    <row r="15205" spans="4:4" x14ac:dyDescent="0.2">
      <c r="D15205" s="18"/>
    </row>
    <row r="15206" spans="4:4" x14ac:dyDescent="0.2">
      <c r="D15206" s="18"/>
    </row>
    <row r="15207" spans="4:4" x14ac:dyDescent="0.2">
      <c r="D15207" s="18"/>
    </row>
    <row r="15208" spans="4:4" x14ac:dyDescent="0.2">
      <c r="D15208" s="18"/>
    </row>
    <row r="15209" spans="4:4" x14ac:dyDescent="0.2">
      <c r="D15209" s="18"/>
    </row>
    <row r="15210" spans="4:4" x14ac:dyDescent="0.2">
      <c r="D15210" s="18"/>
    </row>
    <row r="15211" spans="4:4" x14ac:dyDescent="0.2">
      <c r="D15211" s="18"/>
    </row>
    <row r="15212" spans="4:4" x14ac:dyDescent="0.2">
      <c r="D15212" s="18"/>
    </row>
    <row r="15213" spans="4:4" x14ac:dyDescent="0.2">
      <c r="D15213" s="18"/>
    </row>
    <row r="15214" spans="4:4" x14ac:dyDescent="0.2">
      <c r="D15214" s="18"/>
    </row>
    <row r="15215" spans="4:4" x14ac:dyDescent="0.2">
      <c r="D15215" s="18"/>
    </row>
    <row r="15216" spans="4:4" x14ac:dyDescent="0.2">
      <c r="D15216" s="18"/>
    </row>
    <row r="15217" spans="4:4" x14ac:dyDescent="0.2">
      <c r="D15217" s="18"/>
    </row>
    <row r="15218" spans="4:4" x14ac:dyDescent="0.2">
      <c r="D15218" s="18"/>
    </row>
    <row r="15219" spans="4:4" x14ac:dyDescent="0.2">
      <c r="D15219" s="18"/>
    </row>
    <row r="15220" spans="4:4" x14ac:dyDescent="0.2">
      <c r="D15220" s="18"/>
    </row>
    <row r="15221" spans="4:4" x14ac:dyDescent="0.2">
      <c r="D15221" s="18"/>
    </row>
    <row r="15222" spans="4:4" x14ac:dyDescent="0.2">
      <c r="D15222" s="18"/>
    </row>
    <row r="15223" spans="4:4" x14ac:dyDescent="0.2">
      <c r="D15223" s="18"/>
    </row>
    <row r="15224" spans="4:4" x14ac:dyDescent="0.2">
      <c r="D15224" s="18"/>
    </row>
    <row r="15225" spans="4:4" x14ac:dyDescent="0.2">
      <c r="D15225" s="18"/>
    </row>
    <row r="15226" spans="4:4" x14ac:dyDescent="0.2">
      <c r="D15226" s="18"/>
    </row>
    <row r="15227" spans="4:4" x14ac:dyDescent="0.2">
      <c r="D15227" s="18"/>
    </row>
    <row r="15228" spans="4:4" x14ac:dyDescent="0.2">
      <c r="D15228" s="18"/>
    </row>
    <row r="15229" spans="4:4" x14ac:dyDescent="0.2">
      <c r="D15229" s="18"/>
    </row>
    <row r="15230" spans="4:4" x14ac:dyDescent="0.2">
      <c r="D15230" s="18"/>
    </row>
    <row r="15231" spans="4:4" x14ac:dyDescent="0.2">
      <c r="D15231" s="18"/>
    </row>
    <row r="15232" spans="4:4" x14ac:dyDescent="0.2">
      <c r="D15232" s="18"/>
    </row>
    <row r="15233" spans="4:4" x14ac:dyDescent="0.2">
      <c r="D15233" s="18"/>
    </row>
    <row r="15234" spans="4:4" x14ac:dyDescent="0.2">
      <c r="D15234" s="18"/>
    </row>
    <row r="15235" spans="4:4" x14ac:dyDescent="0.2">
      <c r="D15235" s="18"/>
    </row>
    <row r="15236" spans="4:4" x14ac:dyDescent="0.2">
      <c r="D15236" s="18"/>
    </row>
    <row r="15237" spans="4:4" x14ac:dyDescent="0.2">
      <c r="D15237" s="18"/>
    </row>
    <row r="15238" spans="4:4" x14ac:dyDescent="0.2">
      <c r="D15238" s="18"/>
    </row>
    <row r="15239" spans="4:4" x14ac:dyDescent="0.2">
      <c r="D15239" s="18"/>
    </row>
    <row r="15240" spans="4:4" x14ac:dyDescent="0.2">
      <c r="D15240" s="18"/>
    </row>
    <row r="15241" spans="4:4" x14ac:dyDescent="0.2">
      <c r="D15241" s="18"/>
    </row>
    <row r="15242" spans="4:4" x14ac:dyDescent="0.2">
      <c r="D15242" s="18"/>
    </row>
    <row r="15243" spans="4:4" x14ac:dyDescent="0.2">
      <c r="D15243" s="18"/>
    </row>
    <row r="15244" spans="4:4" x14ac:dyDescent="0.2">
      <c r="D15244" s="18"/>
    </row>
    <row r="15245" spans="4:4" x14ac:dyDescent="0.2">
      <c r="D15245" s="18"/>
    </row>
    <row r="15246" spans="4:4" x14ac:dyDescent="0.2">
      <c r="D15246" s="18"/>
    </row>
    <row r="15247" spans="4:4" x14ac:dyDescent="0.2">
      <c r="D15247" s="18"/>
    </row>
    <row r="15248" spans="4:4" x14ac:dyDescent="0.2">
      <c r="D15248" s="18"/>
    </row>
    <row r="15249" spans="4:4" x14ac:dyDescent="0.2">
      <c r="D15249" s="18"/>
    </row>
    <row r="15250" spans="4:4" x14ac:dyDescent="0.2">
      <c r="D15250" s="18"/>
    </row>
    <row r="15251" spans="4:4" x14ac:dyDescent="0.2">
      <c r="D15251" s="18"/>
    </row>
    <row r="15252" spans="4:4" x14ac:dyDescent="0.2">
      <c r="D15252" s="18"/>
    </row>
    <row r="15253" spans="4:4" x14ac:dyDescent="0.2">
      <c r="D15253" s="18"/>
    </row>
    <row r="15254" spans="4:4" x14ac:dyDescent="0.2">
      <c r="D15254" s="18"/>
    </row>
    <row r="15255" spans="4:4" x14ac:dyDescent="0.2">
      <c r="D15255" s="18"/>
    </row>
    <row r="15256" spans="4:4" x14ac:dyDescent="0.2">
      <c r="D15256" s="18"/>
    </row>
    <row r="15257" spans="4:4" x14ac:dyDescent="0.2">
      <c r="D15257" s="18"/>
    </row>
    <row r="15258" spans="4:4" x14ac:dyDescent="0.2">
      <c r="D15258" s="18"/>
    </row>
    <row r="15259" spans="4:4" x14ac:dyDescent="0.2">
      <c r="D15259" s="18"/>
    </row>
    <row r="15260" spans="4:4" x14ac:dyDescent="0.2">
      <c r="D15260" s="18"/>
    </row>
    <row r="15261" spans="4:4" x14ac:dyDescent="0.2">
      <c r="D15261" s="18"/>
    </row>
    <row r="15262" spans="4:4" x14ac:dyDescent="0.2">
      <c r="D15262" s="18"/>
    </row>
    <row r="15263" spans="4:4" x14ac:dyDescent="0.2">
      <c r="D15263" s="18"/>
    </row>
    <row r="15264" spans="4:4" x14ac:dyDescent="0.2">
      <c r="D15264" s="18"/>
    </row>
    <row r="15265" spans="4:4" x14ac:dyDescent="0.2">
      <c r="D15265" s="18"/>
    </row>
    <row r="15266" spans="4:4" x14ac:dyDescent="0.2">
      <c r="D15266" s="18"/>
    </row>
    <row r="15267" spans="4:4" x14ac:dyDescent="0.2">
      <c r="D15267" s="18"/>
    </row>
    <row r="15268" spans="4:4" x14ac:dyDescent="0.2">
      <c r="D15268" s="18"/>
    </row>
    <row r="15269" spans="4:4" x14ac:dyDescent="0.2">
      <c r="D15269" s="18"/>
    </row>
    <row r="15270" spans="4:4" x14ac:dyDescent="0.2">
      <c r="D15270" s="18"/>
    </row>
    <row r="15271" spans="4:4" x14ac:dyDescent="0.2">
      <c r="D15271" s="18"/>
    </row>
    <row r="15272" spans="4:4" x14ac:dyDescent="0.2">
      <c r="D15272" s="18"/>
    </row>
    <row r="15273" spans="4:4" x14ac:dyDescent="0.2">
      <c r="D15273" s="18"/>
    </row>
    <row r="15274" spans="4:4" x14ac:dyDescent="0.2">
      <c r="D15274" s="18"/>
    </row>
    <row r="15275" spans="4:4" x14ac:dyDescent="0.2">
      <c r="D15275" s="18"/>
    </row>
    <row r="15276" spans="4:4" x14ac:dyDescent="0.2">
      <c r="D15276" s="18"/>
    </row>
    <row r="15277" spans="4:4" x14ac:dyDescent="0.2">
      <c r="D15277" s="18"/>
    </row>
    <row r="15278" spans="4:4" x14ac:dyDescent="0.2">
      <c r="D15278" s="18"/>
    </row>
    <row r="15279" spans="4:4" x14ac:dyDescent="0.2">
      <c r="D15279" s="18"/>
    </row>
    <row r="15280" spans="4:4" x14ac:dyDescent="0.2">
      <c r="D15280" s="18"/>
    </row>
    <row r="15281" spans="4:4" x14ac:dyDescent="0.2">
      <c r="D15281" s="18"/>
    </row>
    <row r="15282" spans="4:4" x14ac:dyDescent="0.2">
      <c r="D15282" s="18"/>
    </row>
    <row r="15283" spans="4:4" x14ac:dyDescent="0.2">
      <c r="D15283" s="18"/>
    </row>
    <row r="15284" spans="4:4" x14ac:dyDescent="0.2">
      <c r="D15284" s="18"/>
    </row>
    <row r="15285" spans="4:4" x14ac:dyDescent="0.2">
      <c r="D15285" s="18"/>
    </row>
    <row r="15286" spans="4:4" x14ac:dyDescent="0.2">
      <c r="D15286" s="18"/>
    </row>
    <row r="15287" spans="4:4" x14ac:dyDescent="0.2">
      <c r="D15287" s="18"/>
    </row>
    <row r="15288" spans="4:4" x14ac:dyDescent="0.2">
      <c r="D15288" s="18"/>
    </row>
    <row r="15289" spans="4:4" x14ac:dyDescent="0.2">
      <c r="D15289" s="18"/>
    </row>
    <row r="15290" spans="4:4" x14ac:dyDescent="0.2">
      <c r="D15290" s="18"/>
    </row>
    <row r="15291" spans="4:4" x14ac:dyDescent="0.2">
      <c r="D15291" s="18"/>
    </row>
    <row r="15292" spans="4:4" x14ac:dyDescent="0.2">
      <c r="D15292" s="18"/>
    </row>
    <row r="15293" spans="4:4" x14ac:dyDescent="0.2">
      <c r="D15293" s="18"/>
    </row>
    <row r="15294" spans="4:4" x14ac:dyDescent="0.2">
      <c r="D15294" s="18"/>
    </row>
    <row r="15295" spans="4:4" x14ac:dyDescent="0.2">
      <c r="D15295" s="18"/>
    </row>
    <row r="15296" spans="4:4" x14ac:dyDescent="0.2">
      <c r="D15296" s="18"/>
    </row>
    <row r="15297" spans="4:4" x14ac:dyDescent="0.2">
      <c r="D15297" s="18"/>
    </row>
    <row r="15298" spans="4:4" x14ac:dyDescent="0.2">
      <c r="D15298" s="18"/>
    </row>
    <row r="15299" spans="4:4" x14ac:dyDescent="0.2">
      <c r="D15299" s="18"/>
    </row>
    <row r="15300" spans="4:4" x14ac:dyDescent="0.2">
      <c r="D15300" s="18"/>
    </row>
    <row r="15301" spans="4:4" x14ac:dyDescent="0.2">
      <c r="D15301" s="18"/>
    </row>
    <row r="15302" spans="4:4" x14ac:dyDescent="0.2">
      <c r="D15302" s="18"/>
    </row>
    <row r="15303" spans="4:4" x14ac:dyDescent="0.2">
      <c r="D15303" s="18"/>
    </row>
    <row r="15304" spans="4:4" x14ac:dyDescent="0.2">
      <c r="D15304" s="18"/>
    </row>
    <row r="15305" spans="4:4" x14ac:dyDescent="0.2">
      <c r="D15305" s="18"/>
    </row>
    <row r="15306" spans="4:4" x14ac:dyDescent="0.2">
      <c r="D15306" s="18"/>
    </row>
    <row r="15307" spans="4:4" x14ac:dyDescent="0.2">
      <c r="D15307" s="18"/>
    </row>
    <row r="15308" spans="4:4" x14ac:dyDescent="0.2">
      <c r="D15308" s="18"/>
    </row>
    <row r="15309" spans="4:4" x14ac:dyDescent="0.2">
      <c r="D15309" s="18"/>
    </row>
    <row r="15310" spans="4:4" x14ac:dyDescent="0.2">
      <c r="D15310" s="18"/>
    </row>
    <row r="15311" spans="4:4" x14ac:dyDescent="0.2">
      <c r="D15311" s="18"/>
    </row>
    <row r="15312" spans="4:4" x14ac:dyDescent="0.2">
      <c r="D15312" s="18"/>
    </row>
    <row r="15313" spans="4:4" x14ac:dyDescent="0.2">
      <c r="D15313" s="18"/>
    </row>
    <row r="15314" spans="4:4" x14ac:dyDescent="0.2">
      <c r="D15314" s="18"/>
    </row>
    <row r="15315" spans="4:4" x14ac:dyDescent="0.2">
      <c r="D15315" s="18"/>
    </row>
    <row r="15316" spans="4:4" x14ac:dyDescent="0.2">
      <c r="D15316" s="18"/>
    </row>
    <row r="15317" spans="4:4" x14ac:dyDescent="0.2">
      <c r="D15317" s="18"/>
    </row>
    <row r="15318" spans="4:4" x14ac:dyDescent="0.2">
      <c r="D15318" s="18"/>
    </row>
    <row r="15319" spans="4:4" x14ac:dyDescent="0.2">
      <c r="D15319" s="18"/>
    </row>
    <row r="15320" spans="4:4" x14ac:dyDescent="0.2">
      <c r="D15320" s="18"/>
    </row>
    <row r="15321" spans="4:4" x14ac:dyDescent="0.2">
      <c r="D15321" s="18"/>
    </row>
    <row r="15322" spans="4:4" x14ac:dyDescent="0.2">
      <c r="D15322" s="18"/>
    </row>
    <row r="15323" spans="4:4" x14ac:dyDescent="0.2">
      <c r="D15323" s="18"/>
    </row>
    <row r="15324" spans="4:4" x14ac:dyDescent="0.2">
      <c r="D15324" s="18"/>
    </row>
    <row r="15325" spans="4:4" x14ac:dyDescent="0.2">
      <c r="D15325" s="18"/>
    </row>
    <row r="15326" spans="4:4" x14ac:dyDescent="0.2">
      <c r="D15326" s="18"/>
    </row>
    <row r="15327" spans="4:4" x14ac:dyDescent="0.2">
      <c r="D15327" s="18"/>
    </row>
    <row r="15328" spans="4:4" x14ac:dyDescent="0.2">
      <c r="D15328" s="18"/>
    </row>
    <row r="15329" spans="4:4" x14ac:dyDescent="0.2">
      <c r="D15329" s="18"/>
    </row>
    <row r="15330" spans="4:4" x14ac:dyDescent="0.2">
      <c r="D15330" s="18"/>
    </row>
    <row r="15331" spans="4:4" x14ac:dyDescent="0.2">
      <c r="D15331" s="18"/>
    </row>
    <row r="15332" spans="4:4" x14ac:dyDescent="0.2">
      <c r="D15332" s="18"/>
    </row>
    <row r="15333" spans="4:4" x14ac:dyDescent="0.2">
      <c r="D15333" s="18"/>
    </row>
    <row r="15334" spans="4:4" x14ac:dyDescent="0.2">
      <c r="D15334" s="18"/>
    </row>
    <row r="15335" spans="4:4" x14ac:dyDescent="0.2">
      <c r="D15335" s="18"/>
    </row>
    <row r="15336" spans="4:4" x14ac:dyDescent="0.2">
      <c r="D15336" s="18"/>
    </row>
    <row r="15337" spans="4:4" x14ac:dyDescent="0.2">
      <c r="D15337" s="18"/>
    </row>
    <row r="15338" spans="4:4" x14ac:dyDescent="0.2">
      <c r="D15338" s="18"/>
    </row>
    <row r="15339" spans="4:4" x14ac:dyDescent="0.2">
      <c r="D15339" s="18"/>
    </row>
    <row r="15340" spans="4:4" x14ac:dyDescent="0.2">
      <c r="D15340" s="18"/>
    </row>
    <row r="15341" spans="4:4" x14ac:dyDescent="0.2">
      <c r="D15341" s="18"/>
    </row>
    <row r="15342" spans="4:4" x14ac:dyDescent="0.2">
      <c r="D15342" s="18"/>
    </row>
    <row r="15343" spans="4:4" x14ac:dyDescent="0.2">
      <c r="D15343" s="18"/>
    </row>
    <row r="15344" spans="4:4" x14ac:dyDescent="0.2">
      <c r="D15344" s="18"/>
    </row>
    <row r="15345" spans="4:4" x14ac:dyDescent="0.2">
      <c r="D15345" s="18"/>
    </row>
    <row r="15346" spans="4:4" x14ac:dyDescent="0.2">
      <c r="D15346" s="18"/>
    </row>
    <row r="15347" spans="4:4" x14ac:dyDescent="0.2">
      <c r="D15347" s="18"/>
    </row>
    <row r="15348" spans="4:4" x14ac:dyDescent="0.2">
      <c r="D15348" s="18"/>
    </row>
    <row r="15349" spans="4:4" x14ac:dyDescent="0.2">
      <c r="D15349" s="18"/>
    </row>
    <row r="15350" spans="4:4" x14ac:dyDescent="0.2">
      <c r="D15350" s="18"/>
    </row>
    <row r="15351" spans="4:4" x14ac:dyDescent="0.2">
      <c r="D15351" s="18"/>
    </row>
    <row r="15352" spans="4:4" x14ac:dyDescent="0.2">
      <c r="D15352" s="18"/>
    </row>
    <row r="15353" spans="4:4" x14ac:dyDescent="0.2">
      <c r="D15353" s="18"/>
    </row>
    <row r="15354" spans="4:4" x14ac:dyDescent="0.2">
      <c r="D15354" s="18"/>
    </row>
    <row r="15355" spans="4:4" x14ac:dyDescent="0.2">
      <c r="D15355" s="18"/>
    </row>
    <row r="15356" spans="4:4" x14ac:dyDescent="0.2">
      <c r="D15356" s="18"/>
    </row>
    <row r="15357" spans="4:4" x14ac:dyDescent="0.2">
      <c r="D15357" s="18"/>
    </row>
    <row r="15358" spans="4:4" x14ac:dyDescent="0.2">
      <c r="D15358" s="18"/>
    </row>
    <row r="15359" spans="4:4" x14ac:dyDescent="0.2">
      <c r="D15359" s="18"/>
    </row>
    <row r="15360" spans="4:4" x14ac:dyDescent="0.2">
      <c r="D15360" s="18"/>
    </row>
    <row r="15361" spans="4:4" x14ac:dyDescent="0.2">
      <c r="D15361" s="18"/>
    </row>
    <row r="15362" spans="4:4" x14ac:dyDescent="0.2">
      <c r="D15362" s="18"/>
    </row>
    <row r="15363" spans="4:4" x14ac:dyDescent="0.2">
      <c r="D15363" s="18"/>
    </row>
    <row r="15364" spans="4:4" x14ac:dyDescent="0.2">
      <c r="D15364" s="18"/>
    </row>
    <row r="15365" spans="4:4" x14ac:dyDescent="0.2">
      <c r="D15365" s="18"/>
    </row>
    <row r="15366" spans="4:4" x14ac:dyDescent="0.2">
      <c r="D15366" s="18"/>
    </row>
    <row r="15367" spans="4:4" x14ac:dyDescent="0.2">
      <c r="D15367" s="18"/>
    </row>
    <row r="15368" spans="4:4" x14ac:dyDescent="0.2">
      <c r="D15368" s="18"/>
    </row>
    <row r="15369" spans="4:4" x14ac:dyDescent="0.2">
      <c r="D15369" s="18"/>
    </row>
    <row r="15370" spans="4:4" x14ac:dyDescent="0.2">
      <c r="D15370" s="18"/>
    </row>
    <row r="15371" spans="4:4" x14ac:dyDescent="0.2">
      <c r="D15371" s="18"/>
    </row>
    <row r="15372" spans="4:4" x14ac:dyDescent="0.2">
      <c r="D15372" s="18"/>
    </row>
    <row r="15373" spans="4:4" x14ac:dyDescent="0.2">
      <c r="D15373" s="18"/>
    </row>
    <row r="15374" spans="4:4" x14ac:dyDescent="0.2">
      <c r="D15374" s="18"/>
    </row>
    <row r="15375" spans="4:4" x14ac:dyDescent="0.2">
      <c r="D15375" s="18"/>
    </row>
    <row r="15376" spans="4:4" x14ac:dyDescent="0.2">
      <c r="D15376" s="18"/>
    </row>
    <row r="15377" spans="4:4" x14ac:dyDescent="0.2">
      <c r="D15377" s="18"/>
    </row>
    <row r="15378" spans="4:4" x14ac:dyDescent="0.2">
      <c r="D15378" s="18"/>
    </row>
    <row r="15379" spans="4:4" x14ac:dyDescent="0.2">
      <c r="D15379" s="18"/>
    </row>
    <row r="15380" spans="4:4" x14ac:dyDescent="0.2">
      <c r="D15380" s="18"/>
    </row>
    <row r="15381" spans="4:4" x14ac:dyDescent="0.2">
      <c r="D15381" s="18"/>
    </row>
    <row r="15382" spans="4:4" x14ac:dyDescent="0.2">
      <c r="D15382" s="18"/>
    </row>
    <row r="15383" spans="4:4" x14ac:dyDescent="0.2">
      <c r="D15383" s="18"/>
    </row>
    <row r="15384" spans="4:4" x14ac:dyDescent="0.2">
      <c r="D15384" s="18"/>
    </row>
    <row r="15385" spans="4:4" x14ac:dyDescent="0.2">
      <c r="D15385" s="18"/>
    </row>
    <row r="15386" spans="4:4" x14ac:dyDescent="0.2">
      <c r="D15386" s="18"/>
    </row>
    <row r="15387" spans="4:4" x14ac:dyDescent="0.2">
      <c r="D15387" s="18"/>
    </row>
    <row r="15388" spans="4:4" x14ac:dyDescent="0.2">
      <c r="D15388" s="18"/>
    </row>
    <row r="15389" spans="4:4" x14ac:dyDescent="0.2">
      <c r="D15389" s="18"/>
    </row>
    <row r="15390" spans="4:4" x14ac:dyDescent="0.2">
      <c r="D15390" s="18"/>
    </row>
    <row r="15391" spans="4:4" x14ac:dyDescent="0.2">
      <c r="D15391" s="18"/>
    </row>
    <row r="15392" spans="4:4" x14ac:dyDescent="0.2">
      <c r="D15392" s="18"/>
    </row>
    <row r="15393" spans="4:4" x14ac:dyDescent="0.2">
      <c r="D15393" s="18"/>
    </row>
    <row r="15394" spans="4:4" x14ac:dyDescent="0.2">
      <c r="D15394" s="18"/>
    </row>
    <row r="15395" spans="4:4" x14ac:dyDescent="0.2">
      <c r="D15395" s="18"/>
    </row>
    <row r="15396" spans="4:4" x14ac:dyDescent="0.2">
      <c r="D15396" s="18"/>
    </row>
    <row r="15397" spans="4:4" x14ac:dyDescent="0.2">
      <c r="D15397" s="18"/>
    </row>
    <row r="15398" spans="4:4" x14ac:dyDescent="0.2">
      <c r="D15398" s="18"/>
    </row>
    <row r="15399" spans="4:4" x14ac:dyDescent="0.2">
      <c r="D15399" s="18"/>
    </row>
    <row r="15400" spans="4:4" x14ac:dyDescent="0.2">
      <c r="D15400" s="18"/>
    </row>
    <row r="15401" spans="4:4" x14ac:dyDescent="0.2">
      <c r="D15401" s="18"/>
    </row>
    <row r="15402" spans="4:4" x14ac:dyDescent="0.2">
      <c r="D15402" s="18"/>
    </row>
    <row r="15403" spans="4:4" x14ac:dyDescent="0.2">
      <c r="D15403" s="18"/>
    </row>
    <row r="15404" spans="4:4" x14ac:dyDescent="0.2">
      <c r="D15404" s="18"/>
    </row>
    <row r="15405" spans="4:4" x14ac:dyDescent="0.2">
      <c r="D15405" s="18"/>
    </row>
    <row r="15406" spans="4:4" x14ac:dyDescent="0.2">
      <c r="D15406" s="18"/>
    </row>
    <row r="15407" spans="4:4" x14ac:dyDescent="0.2">
      <c r="D15407" s="18"/>
    </row>
    <row r="15408" spans="4:4" x14ac:dyDescent="0.2">
      <c r="D15408" s="18"/>
    </row>
    <row r="15409" spans="4:4" x14ac:dyDescent="0.2">
      <c r="D15409" s="18"/>
    </row>
    <row r="15410" spans="4:4" x14ac:dyDescent="0.2">
      <c r="D15410" s="18"/>
    </row>
    <row r="15411" spans="4:4" x14ac:dyDescent="0.2">
      <c r="D15411" s="18"/>
    </row>
    <row r="15412" spans="4:4" x14ac:dyDescent="0.2">
      <c r="D15412" s="18"/>
    </row>
    <row r="15413" spans="4:4" x14ac:dyDescent="0.2">
      <c r="D15413" s="18"/>
    </row>
    <row r="15414" spans="4:4" x14ac:dyDescent="0.2">
      <c r="D15414" s="18"/>
    </row>
    <row r="15415" spans="4:4" x14ac:dyDescent="0.2">
      <c r="D15415" s="18"/>
    </row>
    <row r="15416" spans="4:4" x14ac:dyDescent="0.2">
      <c r="D15416" s="18"/>
    </row>
    <row r="15417" spans="4:4" x14ac:dyDescent="0.2">
      <c r="D15417" s="18"/>
    </row>
    <row r="15418" spans="4:4" x14ac:dyDescent="0.2">
      <c r="D15418" s="18"/>
    </row>
    <row r="15419" spans="4:4" x14ac:dyDescent="0.2">
      <c r="D15419" s="18"/>
    </row>
    <row r="15420" spans="4:4" x14ac:dyDescent="0.2">
      <c r="D15420" s="18"/>
    </row>
    <row r="15421" spans="4:4" x14ac:dyDescent="0.2">
      <c r="D15421" s="18"/>
    </row>
    <row r="15422" spans="4:4" x14ac:dyDescent="0.2">
      <c r="D15422" s="18"/>
    </row>
    <row r="15423" spans="4:4" x14ac:dyDescent="0.2">
      <c r="D15423" s="18"/>
    </row>
    <row r="15424" spans="4:4" x14ac:dyDescent="0.2">
      <c r="D15424" s="18"/>
    </row>
    <row r="15425" spans="4:4" x14ac:dyDescent="0.2">
      <c r="D15425" s="18"/>
    </row>
    <row r="15426" spans="4:4" x14ac:dyDescent="0.2">
      <c r="D15426" s="18"/>
    </row>
    <row r="15427" spans="4:4" x14ac:dyDescent="0.2">
      <c r="D15427" s="18"/>
    </row>
    <row r="15428" spans="4:4" x14ac:dyDescent="0.2">
      <c r="D15428" s="18"/>
    </row>
    <row r="15429" spans="4:4" x14ac:dyDescent="0.2">
      <c r="D15429" s="18"/>
    </row>
    <row r="15430" spans="4:4" x14ac:dyDescent="0.2">
      <c r="D15430" s="18"/>
    </row>
    <row r="15431" spans="4:4" x14ac:dyDescent="0.2">
      <c r="D15431" s="18"/>
    </row>
    <row r="15432" spans="4:4" x14ac:dyDescent="0.2">
      <c r="D15432" s="18"/>
    </row>
    <row r="15433" spans="4:4" x14ac:dyDescent="0.2">
      <c r="D15433" s="18"/>
    </row>
    <row r="15434" spans="4:4" x14ac:dyDescent="0.2">
      <c r="D15434" s="18"/>
    </row>
    <row r="15435" spans="4:4" x14ac:dyDescent="0.2">
      <c r="D15435" s="18"/>
    </row>
    <row r="15436" spans="4:4" x14ac:dyDescent="0.2">
      <c r="D15436" s="18"/>
    </row>
    <row r="15437" spans="4:4" x14ac:dyDescent="0.2">
      <c r="D15437" s="18"/>
    </row>
    <row r="15438" spans="4:4" x14ac:dyDescent="0.2">
      <c r="D15438" s="18"/>
    </row>
    <row r="15439" spans="4:4" x14ac:dyDescent="0.2">
      <c r="D15439" s="18"/>
    </row>
    <row r="15440" spans="4:4" x14ac:dyDescent="0.2">
      <c r="D15440" s="18"/>
    </row>
    <row r="15441" spans="4:4" x14ac:dyDescent="0.2">
      <c r="D15441" s="18"/>
    </row>
    <row r="15442" spans="4:4" x14ac:dyDescent="0.2">
      <c r="D15442" s="18"/>
    </row>
    <row r="15443" spans="4:4" x14ac:dyDescent="0.2">
      <c r="D15443" s="18"/>
    </row>
    <row r="15444" spans="4:4" x14ac:dyDescent="0.2">
      <c r="D15444" s="18"/>
    </row>
    <row r="15445" spans="4:4" x14ac:dyDescent="0.2">
      <c r="D15445" s="18"/>
    </row>
    <row r="15446" spans="4:4" x14ac:dyDescent="0.2">
      <c r="D15446" s="18"/>
    </row>
    <row r="15447" spans="4:4" x14ac:dyDescent="0.2">
      <c r="D15447" s="18"/>
    </row>
    <row r="15448" spans="4:4" x14ac:dyDescent="0.2">
      <c r="D15448" s="18"/>
    </row>
    <row r="15449" spans="4:4" x14ac:dyDescent="0.2">
      <c r="D15449" s="18"/>
    </row>
    <row r="15450" spans="4:4" x14ac:dyDescent="0.2">
      <c r="D15450" s="18"/>
    </row>
    <row r="15451" spans="4:4" x14ac:dyDescent="0.2">
      <c r="D15451" s="18"/>
    </row>
    <row r="15452" spans="4:4" x14ac:dyDescent="0.2">
      <c r="D15452" s="18"/>
    </row>
    <row r="15453" spans="4:4" x14ac:dyDescent="0.2">
      <c r="D15453" s="18"/>
    </row>
    <row r="15454" spans="4:4" x14ac:dyDescent="0.2">
      <c r="D15454" s="18"/>
    </row>
    <row r="15455" spans="4:4" x14ac:dyDescent="0.2">
      <c r="D15455" s="18"/>
    </row>
    <row r="15456" spans="4:4" x14ac:dyDescent="0.2">
      <c r="D15456" s="18"/>
    </row>
    <row r="15457" spans="4:4" x14ac:dyDescent="0.2">
      <c r="D15457" s="18"/>
    </row>
    <row r="15458" spans="4:4" x14ac:dyDescent="0.2">
      <c r="D15458" s="18"/>
    </row>
    <row r="15459" spans="4:4" x14ac:dyDescent="0.2">
      <c r="D15459" s="18"/>
    </row>
    <row r="15460" spans="4:4" x14ac:dyDescent="0.2">
      <c r="D15460" s="18"/>
    </row>
    <row r="15461" spans="4:4" x14ac:dyDescent="0.2">
      <c r="D15461" s="18"/>
    </row>
    <row r="15462" spans="4:4" x14ac:dyDescent="0.2">
      <c r="D15462" s="18"/>
    </row>
    <row r="15463" spans="4:4" x14ac:dyDescent="0.2">
      <c r="D15463" s="18"/>
    </row>
    <row r="15464" spans="4:4" x14ac:dyDescent="0.2">
      <c r="D15464" s="18"/>
    </row>
    <row r="15465" spans="4:4" x14ac:dyDescent="0.2">
      <c r="D15465" s="18"/>
    </row>
    <row r="15466" spans="4:4" x14ac:dyDescent="0.2">
      <c r="D15466" s="18"/>
    </row>
    <row r="15467" spans="4:4" x14ac:dyDescent="0.2">
      <c r="D15467" s="18"/>
    </row>
    <row r="15468" spans="4:4" x14ac:dyDescent="0.2">
      <c r="D15468" s="18"/>
    </row>
    <row r="15469" spans="4:4" x14ac:dyDescent="0.2">
      <c r="D15469" s="18"/>
    </row>
    <row r="15470" spans="4:4" x14ac:dyDescent="0.2">
      <c r="D15470" s="18"/>
    </row>
    <row r="15471" spans="4:4" x14ac:dyDescent="0.2">
      <c r="D15471" s="18"/>
    </row>
    <row r="15472" spans="4:4" x14ac:dyDescent="0.2">
      <c r="D15472" s="18"/>
    </row>
    <row r="15473" spans="4:4" x14ac:dyDescent="0.2">
      <c r="D15473" s="18"/>
    </row>
    <row r="15474" spans="4:4" x14ac:dyDescent="0.2">
      <c r="D15474" s="18"/>
    </row>
    <row r="15475" spans="4:4" x14ac:dyDescent="0.2">
      <c r="D15475" s="18"/>
    </row>
    <row r="15476" spans="4:4" x14ac:dyDescent="0.2">
      <c r="D15476" s="18"/>
    </row>
    <row r="15477" spans="4:4" x14ac:dyDescent="0.2">
      <c r="D15477" s="18"/>
    </row>
    <row r="15478" spans="4:4" x14ac:dyDescent="0.2">
      <c r="D15478" s="18"/>
    </row>
    <row r="15479" spans="4:4" x14ac:dyDescent="0.2">
      <c r="D15479" s="18"/>
    </row>
    <row r="15480" spans="4:4" x14ac:dyDescent="0.2">
      <c r="D15480" s="18"/>
    </row>
    <row r="15481" spans="4:4" x14ac:dyDescent="0.2">
      <c r="D15481" s="18"/>
    </row>
    <row r="15482" spans="4:4" x14ac:dyDescent="0.2">
      <c r="D15482" s="18"/>
    </row>
    <row r="15483" spans="4:4" x14ac:dyDescent="0.2">
      <c r="D15483" s="18"/>
    </row>
    <row r="15484" spans="4:4" x14ac:dyDescent="0.2">
      <c r="D15484" s="18"/>
    </row>
    <row r="15485" spans="4:4" x14ac:dyDescent="0.2">
      <c r="D15485" s="18"/>
    </row>
    <row r="15486" spans="4:4" x14ac:dyDescent="0.2">
      <c r="D15486" s="18"/>
    </row>
    <row r="15487" spans="4:4" x14ac:dyDescent="0.2">
      <c r="D15487" s="18"/>
    </row>
    <row r="15488" spans="4:4" x14ac:dyDescent="0.2">
      <c r="D15488" s="18"/>
    </row>
    <row r="15489" spans="4:4" x14ac:dyDescent="0.2">
      <c r="D15489" s="18"/>
    </row>
    <row r="15490" spans="4:4" x14ac:dyDescent="0.2">
      <c r="D15490" s="18"/>
    </row>
    <row r="15491" spans="4:4" x14ac:dyDescent="0.2">
      <c r="D15491" s="18"/>
    </row>
    <row r="15492" spans="4:4" x14ac:dyDescent="0.2">
      <c r="D15492" s="18"/>
    </row>
    <row r="15493" spans="4:4" x14ac:dyDescent="0.2">
      <c r="D15493" s="18"/>
    </row>
    <row r="15494" spans="4:4" x14ac:dyDescent="0.2">
      <c r="D15494" s="18"/>
    </row>
    <row r="15495" spans="4:4" x14ac:dyDescent="0.2">
      <c r="D15495" s="18"/>
    </row>
    <row r="15496" spans="4:4" x14ac:dyDescent="0.2">
      <c r="D15496" s="18"/>
    </row>
    <row r="15497" spans="4:4" x14ac:dyDescent="0.2">
      <c r="D15497" s="18"/>
    </row>
    <row r="15498" spans="4:4" x14ac:dyDescent="0.2">
      <c r="D15498" s="18"/>
    </row>
    <row r="15499" spans="4:4" x14ac:dyDescent="0.2">
      <c r="D15499" s="18"/>
    </row>
    <row r="15500" spans="4:4" x14ac:dyDescent="0.2">
      <c r="D15500" s="18"/>
    </row>
    <row r="15501" spans="4:4" x14ac:dyDescent="0.2">
      <c r="D15501" s="18"/>
    </row>
    <row r="15502" spans="4:4" x14ac:dyDescent="0.2">
      <c r="D15502" s="18"/>
    </row>
    <row r="15503" spans="4:4" x14ac:dyDescent="0.2">
      <c r="D15503" s="18"/>
    </row>
    <row r="15504" spans="4:4" x14ac:dyDescent="0.2">
      <c r="D15504" s="18"/>
    </row>
    <row r="15505" spans="4:4" x14ac:dyDescent="0.2">
      <c r="D15505" s="18"/>
    </row>
    <row r="15506" spans="4:4" x14ac:dyDescent="0.2">
      <c r="D15506" s="18"/>
    </row>
    <row r="15507" spans="4:4" x14ac:dyDescent="0.2">
      <c r="D15507" s="18"/>
    </row>
    <row r="15508" spans="4:4" x14ac:dyDescent="0.2">
      <c r="D15508" s="18"/>
    </row>
    <row r="15509" spans="4:4" x14ac:dyDescent="0.2">
      <c r="D15509" s="18"/>
    </row>
    <row r="15510" spans="4:4" x14ac:dyDescent="0.2">
      <c r="D15510" s="18"/>
    </row>
    <row r="15511" spans="4:4" x14ac:dyDescent="0.2">
      <c r="D15511" s="18"/>
    </row>
    <row r="15512" spans="4:4" x14ac:dyDescent="0.2">
      <c r="D15512" s="18"/>
    </row>
    <row r="15513" spans="4:4" x14ac:dyDescent="0.2">
      <c r="D15513" s="18"/>
    </row>
    <row r="15514" spans="4:4" x14ac:dyDescent="0.2">
      <c r="D15514" s="18"/>
    </row>
    <row r="15515" spans="4:4" x14ac:dyDescent="0.2">
      <c r="D15515" s="18"/>
    </row>
    <row r="15516" spans="4:4" x14ac:dyDescent="0.2">
      <c r="D15516" s="18"/>
    </row>
    <row r="15517" spans="4:4" x14ac:dyDescent="0.2">
      <c r="D15517" s="18"/>
    </row>
    <row r="15518" spans="4:4" x14ac:dyDescent="0.2">
      <c r="D15518" s="18"/>
    </row>
    <row r="15519" spans="4:4" x14ac:dyDescent="0.2">
      <c r="D15519" s="18"/>
    </row>
    <row r="15520" spans="4:4" x14ac:dyDescent="0.2">
      <c r="D15520" s="18"/>
    </row>
    <row r="15521" spans="4:4" x14ac:dyDescent="0.2">
      <c r="D15521" s="18"/>
    </row>
    <row r="15522" spans="4:4" x14ac:dyDescent="0.2">
      <c r="D15522" s="18"/>
    </row>
    <row r="15523" spans="4:4" x14ac:dyDescent="0.2">
      <c r="D15523" s="18"/>
    </row>
    <row r="15524" spans="4:4" x14ac:dyDescent="0.2">
      <c r="D15524" s="18"/>
    </row>
    <row r="15525" spans="4:4" x14ac:dyDescent="0.2">
      <c r="D15525" s="18"/>
    </row>
    <row r="15526" spans="4:4" x14ac:dyDescent="0.2">
      <c r="D15526" s="18"/>
    </row>
    <row r="15527" spans="4:4" x14ac:dyDescent="0.2">
      <c r="D15527" s="18"/>
    </row>
    <row r="15528" spans="4:4" x14ac:dyDescent="0.2">
      <c r="D15528" s="18"/>
    </row>
    <row r="15529" spans="4:4" x14ac:dyDescent="0.2">
      <c r="D15529" s="18"/>
    </row>
    <row r="15530" spans="4:4" x14ac:dyDescent="0.2">
      <c r="D15530" s="18"/>
    </row>
    <row r="15531" spans="4:4" x14ac:dyDescent="0.2">
      <c r="D15531" s="18"/>
    </row>
    <row r="15532" spans="4:4" x14ac:dyDescent="0.2">
      <c r="D15532" s="18"/>
    </row>
    <row r="15533" spans="4:4" x14ac:dyDescent="0.2">
      <c r="D15533" s="18"/>
    </row>
    <row r="15534" spans="4:4" x14ac:dyDescent="0.2">
      <c r="D15534" s="18"/>
    </row>
    <row r="15535" spans="4:4" x14ac:dyDescent="0.2">
      <c r="D15535" s="18"/>
    </row>
    <row r="15536" spans="4:4" x14ac:dyDescent="0.2">
      <c r="D15536" s="18"/>
    </row>
    <row r="15537" spans="4:4" x14ac:dyDescent="0.2">
      <c r="D15537" s="18"/>
    </row>
    <row r="15538" spans="4:4" x14ac:dyDescent="0.2">
      <c r="D15538" s="18"/>
    </row>
    <row r="15539" spans="4:4" x14ac:dyDescent="0.2">
      <c r="D15539" s="18"/>
    </row>
    <row r="15540" spans="4:4" x14ac:dyDescent="0.2">
      <c r="D15540" s="18"/>
    </row>
    <row r="15541" spans="4:4" x14ac:dyDescent="0.2">
      <c r="D15541" s="18"/>
    </row>
    <row r="15542" spans="4:4" x14ac:dyDescent="0.2">
      <c r="D15542" s="18"/>
    </row>
    <row r="15543" spans="4:4" x14ac:dyDescent="0.2">
      <c r="D15543" s="18"/>
    </row>
    <row r="15544" spans="4:4" x14ac:dyDescent="0.2">
      <c r="D15544" s="18"/>
    </row>
    <row r="15545" spans="4:4" x14ac:dyDescent="0.2">
      <c r="D15545" s="18"/>
    </row>
    <row r="15546" spans="4:4" x14ac:dyDescent="0.2">
      <c r="D15546" s="18"/>
    </row>
    <row r="15547" spans="4:4" x14ac:dyDescent="0.2">
      <c r="D15547" s="18"/>
    </row>
    <row r="15548" spans="4:4" x14ac:dyDescent="0.2">
      <c r="D15548" s="18"/>
    </row>
    <row r="15549" spans="4:4" x14ac:dyDescent="0.2">
      <c r="D15549" s="18"/>
    </row>
    <row r="15550" spans="4:4" x14ac:dyDescent="0.2">
      <c r="D15550" s="18"/>
    </row>
    <row r="15551" spans="4:4" x14ac:dyDescent="0.2">
      <c r="D15551" s="18"/>
    </row>
    <row r="15552" spans="4:4" x14ac:dyDescent="0.2">
      <c r="D15552" s="18"/>
    </row>
    <row r="15553" spans="4:4" x14ac:dyDescent="0.2">
      <c r="D15553" s="18"/>
    </row>
    <row r="15554" spans="4:4" x14ac:dyDescent="0.2">
      <c r="D15554" s="18"/>
    </row>
    <row r="15555" spans="4:4" x14ac:dyDescent="0.2">
      <c r="D15555" s="18"/>
    </row>
    <row r="15556" spans="4:4" x14ac:dyDescent="0.2">
      <c r="D15556" s="18"/>
    </row>
    <row r="15557" spans="4:4" x14ac:dyDescent="0.2">
      <c r="D15557" s="18"/>
    </row>
    <row r="15558" spans="4:4" x14ac:dyDescent="0.2">
      <c r="D15558" s="18"/>
    </row>
    <row r="15559" spans="4:4" x14ac:dyDescent="0.2">
      <c r="D15559" s="18"/>
    </row>
    <row r="15560" spans="4:4" x14ac:dyDescent="0.2">
      <c r="D15560" s="18"/>
    </row>
    <row r="15561" spans="4:4" x14ac:dyDescent="0.2">
      <c r="D15561" s="18"/>
    </row>
    <row r="15562" spans="4:4" x14ac:dyDescent="0.2">
      <c r="D15562" s="18"/>
    </row>
    <row r="15563" spans="4:4" x14ac:dyDescent="0.2">
      <c r="D15563" s="18"/>
    </row>
    <row r="15564" spans="4:4" x14ac:dyDescent="0.2">
      <c r="D15564" s="18"/>
    </row>
    <row r="15565" spans="4:4" x14ac:dyDescent="0.2">
      <c r="D15565" s="18"/>
    </row>
    <row r="15566" spans="4:4" x14ac:dyDescent="0.2">
      <c r="D15566" s="18"/>
    </row>
    <row r="15567" spans="4:4" x14ac:dyDescent="0.2">
      <c r="D15567" s="18"/>
    </row>
    <row r="15568" spans="4:4" x14ac:dyDescent="0.2">
      <c r="D15568" s="18"/>
    </row>
    <row r="15569" spans="4:4" x14ac:dyDescent="0.2">
      <c r="D15569" s="18"/>
    </row>
    <row r="15570" spans="4:4" x14ac:dyDescent="0.2">
      <c r="D15570" s="18"/>
    </row>
    <row r="15571" spans="4:4" x14ac:dyDescent="0.2">
      <c r="D15571" s="18"/>
    </row>
    <row r="15572" spans="4:4" x14ac:dyDescent="0.2">
      <c r="D15572" s="18"/>
    </row>
    <row r="15573" spans="4:4" x14ac:dyDescent="0.2">
      <c r="D15573" s="18"/>
    </row>
    <row r="15574" spans="4:4" x14ac:dyDescent="0.2">
      <c r="D15574" s="18"/>
    </row>
    <row r="15575" spans="4:4" x14ac:dyDescent="0.2">
      <c r="D15575" s="18"/>
    </row>
    <row r="15576" spans="4:4" x14ac:dyDescent="0.2">
      <c r="D15576" s="18"/>
    </row>
    <row r="15577" spans="4:4" x14ac:dyDescent="0.2">
      <c r="D15577" s="18"/>
    </row>
    <row r="15578" spans="4:4" x14ac:dyDescent="0.2">
      <c r="D15578" s="18"/>
    </row>
    <row r="15579" spans="4:4" x14ac:dyDescent="0.2">
      <c r="D15579" s="18"/>
    </row>
    <row r="15580" spans="4:4" x14ac:dyDescent="0.2">
      <c r="D15580" s="18"/>
    </row>
    <row r="15581" spans="4:4" x14ac:dyDescent="0.2">
      <c r="D15581" s="18"/>
    </row>
    <row r="15582" spans="4:4" x14ac:dyDescent="0.2">
      <c r="D15582" s="18"/>
    </row>
    <row r="15583" spans="4:4" x14ac:dyDescent="0.2">
      <c r="D15583" s="18"/>
    </row>
    <row r="15584" spans="4:4" x14ac:dyDescent="0.2">
      <c r="D15584" s="18"/>
    </row>
    <row r="15585" spans="4:4" x14ac:dyDescent="0.2">
      <c r="D15585" s="18"/>
    </row>
    <row r="15586" spans="4:4" x14ac:dyDescent="0.2">
      <c r="D15586" s="18"/>
    </row>
    <row r="15587" spans="4:4" x14ac:dyDescent="0.2">
      <c r="D15587" s="18"/>
    </row>
    <row r="15588" spans="4:4" x14ac:dyDescent="0.2">
      <c r="D15588" s="18"/>
    </row>
    <row r="15589" spans="4:4" x14ac:dyDescent="0.2">
      <c r="D15589" s="18"/>
    </row>
    <row r="15590" spans="4:4" x14ac:dyDescent="0.2">
      <c r="D15590" s="18"/>
    </row>
    <row r="15591" spans="4:4" x14ac:dyDescent="0.2">
      <c r="D15591" s="18"/>
    </row>
    <row r="15592" spans="4:4" x14ac:dyDescent="0.2">
      <c r="D15592" s="18"/>
    </row>
    <row r="15593" spans="4:4" x14ac:dyDescent="0.2">
      <c r="D15593" s="18"/>
    </row>
    <row r="15594" spans="4:4" x14ac:dyDescent="0.2">
      <c r="D15594" s="18"/>
    </row>
    <row r="15595" spans="4:4" x14ac:dyDescent="0.2">
      <c r="D15595" s="18"/>
    </row>
    <row r="15596" spans="4:4" x14ac:dyDescent="0.2">
      <c r="D15596" s="18"/>
    </row>
    <row r="15597" spans="4:4" x14ac:dyDescent="0.2">
      <c r="D15597" s="18"/>
    </row>
    <row r="15598" spans="4:4" x14ac:dyDescent="0.2">
      <c r="D15598" s="18"/>
    </row>
    <row r="15599" spans="4:4" x14ac:dyDescent="0.2">
      <c r="D15599" s="18"/>
    </row>
    <row r="15600" spans="4:4" x14ac:dyDescent="0.2">
      <c r="D15600" s="18"/>
    </row>
    <row r="15601" spans="4:4" x14ac:dyDescent="0.2">
      <c r="D15601" s="18"/>
    </row>
    <row r="15602" spans="4:4" x14ac:dyDescent="0.2">
      <c r="D15602" s="18"/>
    </row>
    <row r="15603" spans="4:4" x14ac:dyDescent="0.2">
      <c r="D15603" s="18"/>
    </row>
    <row r="15604" spans="4:4" x14ac:dyDescent="0.2">
      <c r="D15604" s="18"/>
    </row>
    <row r="15605" spans="4:4" x14ac:dyDescent="0.2">
      <c r="D15605" s="18"/>
    </row>
    <row r="15606" spans="4:4" x14ac:dyDescent="0.2">
      <c r="D15606" s="18"/>
    </row>
    <row r="15607" spans="4:4" x14ac:dyDescent="0.2">
      <c r="D15607" s="18"/>
    </row>
    <row r="15608" spans="4:4" x14ac:dyDescent="0.2">
      <c r="D15608" s="18"/>
    </row>
    <row r="15609" spans="4:4" x14ac:dyDescent="0.2">
      <c r="D15609" s="18"/>
    </row>
    <row r="15610" spans="4:4" x14ac:dyDescent="0.2">
      <c r="D15610" s="18"/>
    </row>
    <row r="15611" spans="4:4" x14ac:dyDescent="0.2">
      <c r="D15611" s="18"/>
    </row>
    <row r="15612" spans="4:4" x14ac:dyDescent="0.2">
      <c r="D15612" s="18"/>
    </row>
    <row r="15613" spans="4:4" x14ac:dyDescent="0.2">
      <c r="D15613" s="18"/>
    </row>
    <row r="15614" spans="4:4" x14ac:dyDescent="0.2">
      <c r="D15614" s="18"/>
    </row>
    <row r="15615" spans="4:4" x14ac:dyDescent="0.2">
      <c r="D15615" s="18"/>
    </row>
    <row r="15616" spans="4:4" x14ac:dyDescent="0.2">
      <c r="D15616" s="18"/>
    </row>
    <row r="15617" spans="4:4" x14ac:dyDescent="0.2">
      <c r="D15617" s="18"/>
    </row>
    <row r="15618" spans="4:4" x14ac:dyDescent="0.2">
      <c r="D15618" s="18"/>
    </row>
    <row r="15619" spans="4:4" x14ac:dyDescent="0.2">
      <c r="D15619" s="18"/>
    </row>
    <row r="15620" spans="4:4" x14ac:dyDescent="0.2">
      <c r="D15620" s="18"/>
    </row>
    <row r="15621" spans="4:4" x14ac:dyDescent="0.2">
      <c r="D15621" s="18"/>
    </row>
    <row r="15622" spans="4:4" x14ac:dyDescent="0.2">
      <c r="D15622" s="18"/>
    </row>
    <row r="15623" spans="4:4" x14ac:dyDescent="0.2">
      <c r="D15623" s="18"/>
    </row>
    <row r="15624" spans="4:4" x14ac:dyDescent="0.2">
      <c r="D15624" s="18"/>
    </row>
    <row r="15625" spans="4:4" x14ac:dyDescent="0.2">
      <c r="D15625" s="18"/>
    </row>
    <row r="15626" spans="4:4" x14ac:dyDescent="0.2">
      <c r="D15626" s="18"/>
    </row>
    <row r="15627" spans="4:4" x14ac:dyDescent="0.2">
      <c r="D15627" s="18"/>
    </row>
    <row r="15628" spans="4:4" x14ac:dyDescent="0.2">
      <c r="D15628" s="18"/>
    </row>
    <row r="15629" spans="4:4" x14ac:dyDescent="0.2">
      <c r="D15629" s="18"/>
    </row>
    <row r="15630" spans="4:4" x14ac:dyDescent="0.2">
      <c r="D15630" s="18"/>
    </row>
    <row r="15631" spans="4:4" x14ac:dyDescent="0.2">
      <c r="D15631" s="18"/>
    </row>
    <row r="15632" spans="4:4" x14ac:dyDescent="0.2">
      <c r="D15632" s="18"/>
    </row>
    <row r="15633" spans="4:4" x14ac:dyDescent="0.2">
      <c r="D15633" s="18"/>
    </row>
    <row r="15634" spans="4:4" x14ac:dyDescent="0.2">
      <c r="D15634" s="18"/>
    </row>
    <row r="15635" spans="4:4" x14ac:dyDescent="0.2">
      <c r="D15635" s="18"/>
    </row>
    <row r="15636" spans="4:4" x14ac:dyDescent="0.2">
      <c r="D15636" s="18"/>
    </row>
    <row r="15637" spans="4:4" x14ac:dyDescent="0.2">
      <c r="D15637" s="18"/>
    </row>
    <row r="15638" spans="4:4" x14ac:dyDescent="0.2">
      <c r="D15638" s="18"/>
    </row>
    <row r="15639" spans="4:4" x14ac:dyDescent="0.2">
      <c r="D15639" s="18"/>
    </row>
    <row r="15640" spans="4:4" x14ac:dyDescent="0.2">
      <c r="D15640" s="18"/>
    </row>
    <row r="15641" spans="4:4" x14ac:dyDescent="0.2">
      <c r="D15641" s="18"/>
    </row>
    <row r="15642" spans="4:4" x14ac:dyDescent="0.2">
      <c r="D15642" s="18"/>
    </row>
    <row r="15643" spans="4:4" x14ac:dyDescent="0.2">
      <c r="D15643" s="18"/>
    </row>
    <row r="15644" spans="4:4" x14ac:dyDescent="0.2">
      <c r="D15644" s="18"/>
    </row>
    <row r="15645" spans="4:4" x14ac:dyDescent="0.2">
      <c r="D15645" s="18"/>
    </row>
    <row r="15646" spans="4:4" x14ac:dyDescent="0.2">
      <c r="D15646" s="18"/>
    </row>
    <row r="15647" spans="4:4" x14ac:dyDescent="0.2">
      <c r="D15647" s="18"/>
    </row>
    <row r="15648" spans="4:4" x14ac:dyDescent="0.2">
      <c r="D15648" s="18"/>
    </row>
    <row r="15649" spans="4:4" x14ac:dyDescent="0.2">
      <c r="D15649" s="18"/>
    </row>
    <row r="15650" spans="4:4" x14ac:dyDescent="0.2">
      <c r="D15650" s="18"/>
    </row>
    <row r="15651" spans="4:4" x14ac:dyDescent="0.2">
      <c r="D15651" s="18"/>
    </row>
    <row r="15652" spans="4:4" x14ac:dyDescent="0.2">
      <c r="D15652" s="18"/>
    </row>
    <row r="15653" spans="4:4" x14ac:dyDescent="0.2">
      <c r="D15653" s="18"/>
    </row>
    <row r="15654" spans="4:4" x14ac:dyDescent="0.2">
      <c r="D15654" s="18"/>
    </row>
    <row r="15655" spans="4:4" x14ac:dyDescent="0.2">
      <c r="D15655" s="18"/>
    </row>
    <row r="15656" spans="4:4" x14ac:dyDescent="0.2">
      <c r="D15656" s="18"/>
    </row>
    <row r="15657" spans="4:4" x14ac:dyDescent="0.2">
      <c r="D15657" s="18"/>
    </row>
    <row r="15658" spans="4:4" x14ac:dyDescent="0.2">
      <c r="D15658" s="18"/>
    </row>
    <row r="15659" spans="4:4" x14ac:dyDescent="0.2">
      <c r="D15659" s="18"/>
    </row>
    <row r="15660" spans="4:4" x14ac:dyDescent="0.2">
      <c r="D15660" s="18"/>
    </row>
    <row r="15661" spans="4:4" x14ac:dyDescent="0.2">
      <c r="D15661" s="18"/>
    </row>
    <row r="15662" spans="4:4" x14ac:dyDescent="0.2">
      <c r="D15662" s="18"/>
    </row>
    <row r="15663" spans="4:4" x14ac:dyDescent="0.2">
      <c r="D15663" s="18"/>
    </row>
    <row r="15664" spans="4:4" x14ac:dyDescent="0.2">
      <c r="D15664" s="18"/>
    </row>
    <row r="15665" spans="4:4" x14ac:dyDescent="0.2">
      <c r="D15665" s="18"/>
    </row>
    <row r="15666" spans="4:4" x14ac:dyDescent="0.2">
      <c r="D15666" s="18"/>
    </row>
    <row r="15667" spans="4:4" x14ac:dyDescent="0.2">
      <c r="D15667" s="18"/>
    </row>
    <row r="15668" spans="4:4" x14ac:dyDescent="0.2">
      <c r="D15668" s="18"/>
    </row>
    <row r="15669" spans="4:4" x14ac:dyDescent="0.2">
      <c r="D15669" s="18"/>
    </row>
    <row r="15670" spans="4:4" x14ac:dyDescent="0.2">
      <c r="D15670" s="18"/>
    </row>
    <row r="15671" spans="4:4" x14ac:dyDescent="0.2">
      <c r="D15671" s="18"/>
    </row>
    <row r="15672" spans="4:4" x14ac:dyDescent="0.2">
      <c r="D15672" s="18"/>
    </row>
    <row r="15673" spans="4:4" x14ac:dyDescent="0.2">
      <c r="D15673" s="18"/>
    </row>
    <row r="15674" spans="4:4" x14ac:dyDescent="0.2">
      <c r="D15674" s="18"/>
    </row>
    <row r="15675" spans="4:4" x14ac:dyDescent="0.2">
      <c r="D15675" s="18"/>
    </row>
    <row r="15676" spans="4:4" x14ac:dyDescent="0.2">
      <c r="D15676" s="18"/>
    </row>
    <row r="15677" spans="4:4" x14ac:dyDescent="0.2">
      <c r="D15677" s="18"/>
    </row>
    <row r="15678" spans="4:4" x14ac:dyDescent="0.2">
      <c r="D15678" s="18"/>
    </row>
    <row r="15679" spans="4:4" x14ac:dyDescent="0.2">
      <c r="D15679" s="18"/>
    </row>
    <row r="15680" spans="4:4" x14ac:dyDescent="0.2">
      <c r="D15680" s="18"/>
    </row>
    <row r="15681" spans="4:4" x14ac:dyDescent="0.2">
      <c r="D15681" s="18"/>
    </row>
    <row r="15682" spans="4:4" x14ac:dyDescent="0.2">
      <c r="D15682" s="18"/>
    </row>
    <row r="15683" spans="4:4" x14ac:dyDescent="0.2">
      <c r="D15683" s="18"/>
    </row>
    <row r="15684" spans="4:4" x14ac:dyDescent="0.2">
      <c r="D15684" s="18"/>
    </row>
    <row r="15685" spans="4:4" x14ac:dyDescent="0.2">
      <c r="D15685" s="18"/>
    </row>
    <row r="15686" spans="4:4" x14ac:dyDescent="0.2">
      <c r="D15686" s="18"/>
    </row>
    <row r="15687" spans="4:4" x14ac:dyDescent="0.2">
      <c r="D15687" s="18"/>
    </row>
    <row r="15688" spans="4:4" x14ac:dyDescent="0.2">
      <c r="D15688" s="18"/>
    </row>
    <row r="15689" spans="4:4" x14ac:dyDescent="0.2">
      <c r="D15689" s="18"/>
    </row>
    <row r="15690" spans="4:4" x14ac:dyDescent="0.2">
      <c r="D15690" s="18"/>
    </row>
    <row r="15691" spans="4:4" x14ac:dyDescent="0.2">
      <c r="D15691" s="18"/>
    </row>
    <row r="15692" spans="4:4" x14ac:dyDescent="0.2">
      <c r="D15692" s="18"/>
    </row>
    <row r="15693" spans="4:4" x14ac:dyDescent="0.2">
      <c r="D15693" s="18"/>
    </row>
    <row r="15694" spans="4:4" x14ac:dyDescent="0.2">
      <c r="D15694" s="18"/>
    </row>
    <row r="15695" spans="4:4" x14ac:dyDescent="0.2">
      <c r="D15695" s="18"/>
    </row>
    <row r="15696" spans="4:4" x14ac:dyDescent="0.2">
      <c r="D15696" s="18"/>
    </row>
    <row r="15697" spans="4:4" x14ac:dyDescent="0.2">
      <c r="D15697" s="18"/>
    </row>
    <row r="15698" spans="4:4" x14ac:dyDescent="0.2">
      <c r="D15698" s="18"/>
    </row>
    <row r="15699" spans="4:4" x14ac:dyDescent="0.2">
      <c r="D15699" s="18"/>
    </row>
    <row r="15700" spans="4:4" x14ac:dyDescent="0.2">
      <c r="D15700" s="18"/>
    </row>
    <row r="15701" spans="4:4" x14ac:dyDescent="0.2">
      <c r="D15701" s="18"/>
    </row>
    <row r="15702" spans="4:4" x14ac:dyDescent="0.2">
      <c r="D15702" s="18"/>
    </row>
    <row r="15703" spans="4:4" x14ac:dyDescent="0.2">
      <c r="D15703" s="18"/>
    </row>
    <row r="15704" spans="4:4" x14ac:dyDescent="0.2">
      <c r="D15704" s="18"/>
    </row>
    <row r="15705" spans="4:4" x14ac:dyDescent="0.2">
      <c r="D15705" s="18"/>
    </row>
    <row r="15706" spans="4:4" x14ac:dyDescent="0.2">
      <c r="D15706" s="18"/>
    </row>
    <row r="15707" spans="4:4" x14ac:dyDescent="0.2">
      <c r="D15707" s="18"/>
    </row>
    <row r="15708" spans="4:4" x14ac:dyDescent="0.2">
      <c r="D15708" s="18"/>
    </row>
    <row r="15709" spans="4:4" x14ac:dyDescent="0.2">
      <c r="D15709" s="18"/>
    </row>
    <row r="15710" spans="4:4" x14ac:dyDescent="0.2">
      <c r="D15710" s="18"/>
    </row>
    <row r="15711" spans="4:4" x14ac:dyDescent="0.2">
      <c r="D15711" s="18"/>
    </row>
    <row r="15712" spans="4:4" x14ac:dyDescent="0.2">
      <c r="D15712" s="18"/>
    </row>
    <row r="15713" spans="4:4" x14ac:dyDescent="0.2">
      <c r="D15713" s="18"/>
    </row>
    <row r="15714" spans="4:4" x14ac:dyDescent="0.2">
      <c r="D15714" s="18"/>
    </row>
    <row r="15715" spans="4:4" x14ac:dyDescent="0.2">
      <c r="D15715" s="18"/>
    </row>
    <row r="15716" spans="4:4" x14ac:dyDescent="0.2">
      <c r="D15716" s="18"/>
    </row>
    <row r="15717" spans="4:4" x14ac:dyDescent="0.2">
      <c r="D15717" s="18"/>
    </row>
    <row r="15718" spans="4:4" x14ac:dyDescent="0.2">
      <c r="D15718" s="18"/>
    </row>
    <row r="15719" spans="4:4" x14ac:dyDescent="0.2">
      <c r="D15719" s="18"/>
    </row>
    <row r="15720" spans="4:4" x14ac:dyDescent="0.2">
      <c r="D15720" s="18"/>
    </row>
    <row r="15721" spans="4:4" x14ac:dyDescent="0.2">
      <c r="D15721" s="18"/>
    </row>
    <row r="15722" spans="4:4" x14ac:dyDescent="0.2">
      <c r="D15722" s="18"/>
    </row>
    <row r="15723" spans="4:4" x14ac:dyDescent="0.2">
      <c r="D15723" s="18"/>
    </row>
    <row r="15724" spans="4:4" x14ac:dyDescent="0.2">
      <c r="D15724" s="18"/>
    </row>
    <row r="15725" spans="4:4" x14ac:dyDescent="0.2">
      <c r="D15725" s="18"/>
    </row>
    <row r="15726" spans="4:4" x14ac:dyDescent="0.2">
      <c r="D15726" s="18"/>
    </row>
    <row r="15727" spans="4:4" x14ac:dyDescent="0.2">
      <c r="D15727" s="18"/>
    </row>
    <row r="15728" spans="4:4" x14ac:dyDescent="0.2">
      <c r="D15728" s="18"/>
    </row>
    <row r="15729" spans="4:4" x14ac:dyDescent="0.2">
      <c r="D15729" s="18"/>
    </row>
    <row r="15730" spans="4:4" x14ac:dyDescent="0.2">
      <c r="D15730" s="18"/>
    </row>
    <row r="15731" spans="4:4" x14ac:dyDescent="0.2">
      <c r="D15731" s="18"/>
    </row>
    <row r="15732" spans="4:4" x14ac:dyDescent="0.2">
      <c r="D15732" s="18"/>
    </row>
    <row r="15733" spans="4:4" x14ac:dyDescent="0.2">
      <c r="D15733" s="18"/>
    </row>
    <row r="15734" spans="4:4" x14ac:dyDescent="0.2">
      <c r="D15734" s="18"/>
    </row>
    <row r="15735" spans="4:4" x14ac:dyDescent="0.2">
      <c r="D15735" s="18"/>
    </row>
    <row r="15736" spans="4:4" x14ac:dyDescent="0.2">
      <c r="D15736" s="18"/>
    </row>
    <row r="15737" spans="4:4" x14ac:dyDescent="0.2">
      <c r="D15737" s="18"/>
    </row>
    <row r="15738" spans="4:4" x14ac:dyDescent="0.2">
      <c r="D15738" s="18"/>
    </row>
    <row r="15739" spans="4:4" x14ac:dyDescent="0.2">
      <c r="D15739" s="18"/>
    </row>
    <row r="15740" spans="4:4" x14ac:dyDescent="0.2">
      <c r="D15740" s="18"/>
    </row>
    <row r="15741" spans="4:4" x14ac:dyDescent="0.2">
      <c r="D15741" s="18"/>
    </row>
    <row r="15742" spans="4:4" x14ac:dyDescent="0.2">
      <c r="D15742" s="18"/>
    </row>
    <row r="15743" spans="4:4" x14ac:dyDescent="0.2">
      <c r="D15743" s="18"/>
    </row>
    <row r="15744" spans="4:4" x14ac:dyDescent="0.2">
      <c r="D15744" s="18"/>
    </row>
    <row r="15745" spans="4:4" x14ac:dyDescent="0.2">
      <c r="D15745" s="18"/>
    </row>
    <row r="15746" spans="4:4" x14ac:dyDescent="0.2">
      <c r="D15746" s="18"/>
    </row>
    <row r="15747" spans="4:4" x14ac:dyDescent="0.2">
      <c r="D15747" s="18"/>
    </row>
    <row r="15748" spans="4:4" x14ac:dyDescent="0.2">
      <c r="D15748" s="18"/>
    </row>
    <row r="15749" spans="4:4" x14ac:dyDescent="0.2">
      <c r="D15749" s="18"/>
    </row>
    <row r="15750" spans="4:4" x14ac:dyDescent="0.2">
      <c r="D15750" s="18"/>
    </row>
    <row r="15751" spans="4:4" x14ac:dyDescent="0.2">
      <c r="D15751" s="18"/>
    </row>
    <row r="15752" spans="4:4" x14ac:dyDescent="0.2">
      <c r="D15752" s="18"/>
    </row>
    <row r="15753" spans="4:4" x14ac:dyDescent="0.2">
      <c r="D15753" s="18"/>
    </row>
    <row r="15754" spans="4:4" x14ac:dyDescent="0.2">
      <c r="D15754" s="18"/>
    </row>
    <row r="15755" spans="4:4" x14ac:dyDescent="0.2">
      <c r="D15755" s="18"/>
    </row>
    <row r="15756" spans="4:4" x14ac:dyDescent="0.2">
      <c r="D15756" s="18"/>
    </row>
    <row r="15757" spans="4:4" x14ac:dyDescent="0.2">
      <c r="D15757" s="18"/>
    </row>
    <row r="15758" spans="4:4" x14ac:dyDescent="0.2">
      <c r="D15758" s="18"/>
    </row>
    <row r="15759" spans="4:4" x14ac:dyDescent="0.2">
      <c r="D15759" s="18"/>
    </row>
    <row r="15760" spans="4:4" x14ac:dyDescent="0.2">
      <c r="D15760" s="18"/>
    </row>
    <row r="15761" spans="4:4" x14ac:dyDescent="0.2">
      <c r="D15761" s="18"/>
    </row>
    <row r="15762" spans="4:4" x14ac:dyDescent="0.2">
      <c r="D15762" s="18"/>
    </row>
    <row r="15763" spans="4:4" x14ac:dyDescent="0.2">
      <c r="D15763" s="18"/>
    </row>
    <row r="15764" spans="4:4" x14ac:dyDescent="0.2">
      <c r="D15764" s="18"/>
    </row>
    <row r="15765" spans="4:4" x14ac:dyDescent="0.2">
      <c r="D15765" s="18"/>
    </row>
    <row r="15766" spans="4:4" x14ac:dyDescent="0.2">
      <c r="D15766" s="18"/>
    </row>
    <row r="15767" spans="4:4" x14ac:dyDescent="0.2">
      <c r="D15767" s="18"/>
    </row>
    <row r="15768" spans="4:4" x14ac:dyDescent="0.2">
      <c r="D15768" s="18"/>
    </row>
    <row r="15769" spans="4:4" x14ac:dyDescent="0.2">
      <c r="D15769" s="18"/>
    </row>
    <row r="15770" spans="4:4" x14ac:dyDescent="0.2">
      <c r="D15770" s="18"/>
    </row>
    <row r="15771" spans="4:4" x14ac:dyDescent="0.2">
      <c r="D15771" s="18"/>
    </row>
    <row r="15772" spans="4:4" x14ac:dyDescent="0.2">
      <c r="D15772" s="18"/>
    </row>
    <row r="15773" spans="4:4" x14ac:dyDescent="0.2">
      <c r="D15773" s="18"/>
    </row>
    <row r="15774" spans="4:4" x14ac:dyDescent="0.2">
      <c r="D15774" s="18"/>
    </row>
    <row r="15775" spans="4:4" x14ac:dyDescent="0.2">
      <c r="D15775" s="18"/>
    </row>
    <row r="15776" spans="4:4" x14ac:dyDescent="0.2">
      <c r="D15776" s="18"/>
    </row>
    <row r="15777" spans="4:4" x14ac:dyDescent="0.2">
      <c r="D15777" s="18"/>
    </row>
    <row r="15778" spans="4:4" x14ac:dyDescent="0.2">
      <c r="D15778" s="18"/>
    </row>
    <row r="15779" spans="4:4" x14ac:dyDescent="0.2">
      <c r="D15779" s="18"/>
    </row>
    <row r="15780" spans="4:4" x14ac:dyDescent="0.2">
      <c r="D15780" s="18"/>
    </row>
    <row r="15781" spans="4:4" x14ac:dyDescent="0.2">
      <c r="D15781" s="18"/>
    </row>
    <row r="15782" spans="4:4" x14ac:dyDescent="0.2">
      <c r="D15782" s="18"/>
    </row>
    <row r="15783" spans="4:4" x14ac:dyDescent="0.2">
      <c r="D15783" s="18"/>
    </row>
    <row r="15784" spans="4:4" x14ac:dyDescent="0.2">
      <c r="D15784" s="18"/>
    </row>
    <row r="15785" spans="4:4" x14ac:dyDescent="0.2">
      <c r="D15785" s="18"/>
    </row>
    <row r="15786" spans="4:4" x14ac:dyDescent="0.2">
      <c r="D15786" s="18"/>
    </row>
    <row r="15787" spans="4:4" x14ac:dyDescent="0.2">
      <c r="D15787" s="18"/>
    </row>
    <row r="15788" spans="4:4" x14ac:dyDescent="0.2">
      <c r="D15788" s="18"/>
    </row>
    <row r="15789" spans="4:4" x14ac:dyDescent="0.2">
      <c r="D15789" s="18"/>
    </row>
    <row r="15790" spans="4:4" x14ac:dyDescent="0.2">
      <c r="D15790" s="18"/>
    </row>
    <row r="15791" spans="4:4" x14ac:dyDescent="0.2">
      <c r="D15791" s="18"/>
    </row>
    <row r="15792" spans="4:4" x14ac:dyDescent="0.2">
      <c r="D15792" s="18"/>
    </row>
    <row r="15793" spans="4:4" x14ac:dyDescent="0.2">
      <c r="D15793" s="18"/>
    </row>
    <row r="15794" spans="4:4" x14ac:dyDescent="0.2">
      <c r="D15794" s="18"/>
    </row>
    <row r="15795" spans="4:4" x14ac:dyDescent="0.2">
      <c r="D15795" s="18"/>
    </row>
    <row r="15796" spans="4:4" x14ac:dyDescent="0.2">
      <c r="D15796" s="18"/>
    </row>
    <row r="15797" spans="4:4" x14ac:dyDescent="0.2">
      <c r="D15797" s="18"/>
    </row>
    <row r="15798" spans="4:4" x14ac:dyDescent="0.2">
      <c r="D15798" s="18"/>
    </row>
    <row r="15799" spans="4:4" x14ac:dyDescent="0.2">
      <c r="D15799" s="18"/>
    </row>
    <row r="15800" spans="4:4" x14ac:dyDescent="0.2">
      <c r="D15800" s="18"/>
    </row>
    <row r="15801" spans="4:4" x14ac:dyDescent="0.2">
      <c r="D15801" s="18"/>
    </row>
    <row r="15802" spans="4:4" x14ac:dyDescent="0.2">
      <c r="D15802" s="18"/>
    </row>
    <row r="15803" spans="4:4" x14ac:dyDescent="0.2">
      <c r="D15803" s="18"/>
    </row>
    <row r="15804" spans="4:4" x14ac:dyDescent="0.2">
      <c r="D15804" s="18"/>
    </row>
    <row r="15805" spans="4:4" x14ac:dyDescent="0.2">
      <c r="D15805" s="18"/>
    </row>
    <row r="15806" spans="4:4" x14ac:dyDescent="0.2">
      <c r="D15806" s="18"/>
    </row>
    <row r="15807" spans="4:4" x14ac:dyDescent="0.2">
      <c r="D15807" s="18"/>
    </row>
    <row r="15808" spans="4:4" x14ac:dyDescent="0.2">
      <c r="D15808" s="18"/>
    </row>
    <row r="15809" spans="4:4" x14ac:dyDescent="0.2">
      <c r="D15809" s="18"/>
    </row>
    <row r="15810" spans="4:4" x14ac:dyDescent="0.2">
      <c r="D15810" s="18"/>
    </row>
    <row r="15811" spans="4:4" x14ac:dyDescent="0.2">
      <c r="D15811" s="18"/>
    </row>
    <row r="15812" spans="4:4" x14ac:dyDescent="0.2">
      <c r="D15812" s="18"/>
    </row>
    <row r="15813" spans="4:4" x14ac:dyDescent="0.2">
      <c r="D15813" s="18"/>
    </row>
    <row r="15814" spans="4:4" x14ac:dyDescent="0.2">
      <c r="D15814" s="18"/>
    </row>
    <row r="15815" spans="4:4" x14ac:dyDescent="0.2">
      <c r="D15815" s="18"/>
    </row>
    <row r="15816" spans="4:4" x14ac:dyDescent="0.2">
      <c r="D15816" s="18"/>
    </row>
    <row r="15817" spans="4:4" x14ac:dyDescent="0.2">
      <c r="D15817" s="18"/>
    </row>
    <row r="15818" spans="4:4" x14ac:dyDescent="0.2">
      <c r="D15818" s="18"/>
    </row>
    <row r="15819" spans="4:4" x14ac:dyDescent="0.2">
      <c r="D15819" s="18"/>
    </row>
    <row r="15820" spans="4:4" x14ac:dyDescent="0.2">
      <c r="D15820" s="18"/>
    </row>
    <row r="15821" spans="4:4" x14ac:dyDescent="0.2">
      <c r="D15821" s="18"/>
    </row>
    <row r="15822" spans="4:4" x14ac:dyDescent="0.2">
      <c r="D15822" s="18"/>
    </row>
    <row r="15823" spans="4:4" x14ac:dyDescent="0.2">
      <c r="D15823" s="18"/>
    </row>
    <row r="15824" spans="4:4" x14ac:dyDescent="0.2">
      <c r="D15824" s="18"/>
    </row>
    <row r="15825" spans="4:4" x14ac:dyDescent="0.2">
      <c r="D15825" s="18"/>
    </row>
    <row r="15826" spans="4:4" x14ac:dyDescent="0.2">
      <c r="D15826" s="18"/>
    </row>
    <row r="15827" spans="4:4" x14ac:dyDescent="0.2">
      <c r="D15827" s="18"/>
    </row>
    <row r="15828" spans="4:4" x14ac:dyDescent="0.2">
      <c r="D15828" s="18"/>
    </row>
    <row r="15829" spans="4:4" x14ac:dyDescent="0.2">
      <c r="D15829" s="18"/>
    </row>
    <row r="15830" spans="4:4" x14ac:dyDescent="0.2">
      <c r="D15830" s="18"/>
    </row>
    <row r="15831" spans="4:4" x14ac:dyDescent="0.2">
      <c r="D15831" s="18"/>
    </row>
    <row r="15832" spans="4:4" x14ac:dyDescent="0.2">
      <c r="D15832" s="18"/>
    </row>
    <row r="15833" spans="4:4" x14ac:dyDescent="0.2">
      <c r="D15833" s="18"/>
    </row>
    <row r="15834" spans="4:4" x14ac:dyDescent="0.2">
      <c r="D15834" s="18"/>
    </row>
    <row r="15835" spans="4:4" x14ac:dyDescent="0.2">
      <c r="D15835" s="18"/>
    </row>
    <row r="15836" spans="4:4" x14ac:dyDescent="0.2">
      <c r="D15836" s="18"/>
    </row>
    <row r="15837" spans="4:4" x14ac:dyDescent="0.2">
      <c r="D15837" s="18"/>
    </row>
    <row r="15838" spans="4:4" x14ac:dyDescent="0.2">
      <c r="D15838" s="18"/>
    </row>
    <row r="15839" spans="4:4" x14ac:dyDescent="0.2">
      <c r="D15839" s="18"/>
    </row>
    <row r="15840" spans="4:4" x14ac:dyDescent="0.2">
      <c r="D15840" s="18"/>
    </row>
    <row r="15841" spans="4:4" x14ac:dyDescent="0.2">
      <c r="D15841" s="18"/>
    </row>
    <row r="15842" spans="4:4" x14ac:dyDescent="0.2">
      <c r="D15842" s="18"/>
    </row>
    <row r="15843" spans="4:4" x14ac:dyDescent="0.2">
      <c r="D15843" s="18"/>
    </row>
    <row r="15844" spans="4:4" x14ac:dyDescent="0.2">
      <c r="D15844" s="18"/>
    </row>
    <row r="15845" spans="4:4" x14ac:dyDescent="0.2">
      <c r="D15845" s="18"/>
    </row>
    <row r="15846" spans="4:4" x14ac:dyDescent="0.2">
      <c r="D15846" s="18"/>
    </row>
    <row r="15847" spans="4:4" x14ac:dyDescent="0.2">
      <c r="D15847" s="18"/>
    </row>
    <row r="15848" spans="4:4" x14ac:dyDescent="0.2">
      <c r="D15848" s="18"/>
    </row>
    <row r="15849" spans="4:4" x14ac:dyDescent="0.2">
      <c r="D15849" s="18"/>
    </row>
    <row r="15850" spans="4:4" x14ac:dyDescent="0.2">
      <c r="D15850" s="18"/>
    </row>
    <row r="15851" spans="4:4" x14ac:dyDescent="0.2">
      <c r="D15851" s="18"/>
    </row>
    <row r="15852" spans="4:4" x14ac:dyDescent="0.2">
      <c r="D15852" s="18"/>
    </row>
    <row r="15853" spans="4:4" x14ac:dyDescent="0.2">
      <c r="D15853" s="18"/>
    </row>
    <row r="15854" spans="4:4" x14ac:dyDescent="0.2">
      <c r="D15854" s="18"/>
    </row>
    <row r="15855" spans="4:4" x14ac:dyDescent="0.2">
      <c r="D15855" s="18"/>
    </row>
    <row r="15856" spans="4:4" x14ac:dyDescent="0.2">
      <c r="D15856" s="18"/>
    </row>
    <row r="15857" spans="4:4" x14ac:dyDescent="0.2">
      <c r="D15857" s="18"/>
    </row>
    <row r="15858" spans="4:4" x14ac:dyDescent="0.2">
      <c r="D15858" s="18"/>
    </row>
    <row r="15859" spans="4:4" x14ac:dyDescent="0.2">
      <c r="D15859" s="18"/>
    </row>
    <row r="15860" spans="4:4" x14ac:dyDescent="0.2">
      <c r="D15860" s="18"/>
    </row>
    <row r="15861" spans="4:4" x14ac:dyDescent="0.2">
      <c r="D15861" s="18"/>
    </row>
    <row r="15862" spans="4:4" x14ac:dyDescent="0.2">
      <c r="D15862" s="18"/>
    </row>
    <row r="15863" spans="4:4" x14ac:dyDescent="0.2">
      <c r="D15863" s="18"/>
    </row>
    <row r="15864" spans="4:4" x14ac:dyDescent="0.2">
      <c r="D15864" s="18"/>
    </row>
    <row r="15865" spans="4:4" x14ac:dyDescent="0.2">
      <c r="D15865" s="18"/>
    </row>
    <row r="15866" spans="4:4" x14ac:dyDescent="0.2">
      <c r="D15866" s="18"/>
    </row>
    <row r="15867" spans="4:4" x14ac:dyDescent="0.2">
      <c r="D15867" s="18"/>
    </row>
    <row r="15868" spans="4:4" x14ac:dyDescent="0.2">
      <c r="D15868" s="18"/>
    </row>
    <row r="15869" spans="4:4" x14ac:dyDescent="0.2">
      <c r="D15869" s="18"/>
    </row>
    <row r="15870" spans="4:4" x14ac:dyDescent="0.2">
      <c r="D15870" s="18"/>
    </row>
    <row r="15871" spans="4:4" x14ac:dyDescent="0.2">
      <c r="D15871" s="18"/>
    </row>
    <row r="15872" spans="4:4" x14ac:dyDescent="0.2">
      <c r="D15872" s="18"/>
    </row>
    <row r="15873" spans="4:4" x14ac:dyDescent="0.2">
      <c r="D15873" s="18"/>
    </row>
    <row r="15874" spans="4:4" x14ac:dyDescent="0.2">
      <c r="D15874" s="18"/>
    </row>
    <row r="15875" spans="4:4" x14ac:dyDescent="0.2">
      <c r="D15875" s="18"/>
    </row>
    <row r="15876" spans="4:4" x14ac:dyDescent="0.2">
      <c r="D15876" s="18"/>
    </row>
    <row r="15877" spans="4:4" x14ac:dyDescent="0.2">
      <c r="D15877" s="18"/>
    </row>
    <row r="15878" spans="4:4" x14ac:dyDescent="0.2">
      <c r="D15878" s="18"/>
    </row>
    <row r="15879" spans="4:4" x14ac:dyDescent="0.2">
      <c r="D15879" s="18"/>
    </row>
    <row r="15880" spans="4:4" x14ac:dyDescent="0.2">
      <c r="D15880" s="18"/>
    </row>
    <row r="15881" spans="4:4" x14ac:dyDescent="0.2">
      <c r="D15881" s="18"/>
    </row>
    <row r="15882" spans="4:4" x14ac:dyDescent="0.2">
      <c r="D15882" s="18"/>
    </row>
    <row r="15883" spans="4:4" x14ac:dyDescent="0.2">
      <c r="D15883" s="18"/>
    </row>
    <row r="15884" spans="4:4" x14ac:dyDescent="0.2">
      <c r="D15884" s="18"/>
    </row>
    <row r="15885" spans="4:4" x14ac:dyDescent="0.2">
      <c r="D15885" s="18"/>
    </row>
    <row r="15886" spans="4:4" x14ac:dyDescent="0.2">
      <c r="D15886" s="18"/>
    </row>
    <row r="15887" spans="4:4" x14ac:dyDescent="0.2">
      <c r="D15887" s="18"/>
    </row>
    <row r="15888" spans="4:4" x14ac:dyDescent="0.2">
      <c r="D15888" s="18"/>
    </row>
    <row r="15889" spans="4:4" x14ac:dyDescent="0.2">
      <c r="D15889" s="18"/>
    </row>
    <row r="15890" spans="4:4" x14ac:dyDescent="0.2">
      <c r="D15890" s="18"/>
    </row>
    <row r="15891" spans="4:4" x14ac:dyDescent="0.2">
      <c r="D15891" s="18"/>
    </row>
    <row r="15892" spans="4:4" x14ac:dyDescent="0.2">
      <c r="D15892" s="18"/>
    </row>
    <row r="15893" spans="4:4" x14ac:dyDescent="0.2">
      <c r="D15893" s="18"/>
    </row>
    <row r="15894" spans="4:4" x14ac:dyDescent="0.2">
      <c r="D15894" s="18"/>
    </row>
    <row r="15895" spans="4:4" x14ac:dyDescent="0.2">
      <c r="D15895" s="18"/>
    </row>
    <row r="15896" spans="4:4" x14ac:dyDescent="0.2">
      <c r="D15896" s="18"/>
    </row>
    <row r="15897" spans="4:4" x14ac:dyDescent="0.2">
      <c r="D15897" s="18"/>
    </row>
    <row r="15898" spans="4:4" x14ac:dyDescent="0.2">
      <c r="D15898" s="18"/>
    </row>
    <row r="15899" spans="4:4" x14ac:dyDescent="0.2">
      <c r="D15899" s="18"/>
    </row>
    <row r="15900" spans="4:4" x14ac:dyDescent="0.2">
      <c r="D15900" s="18"/>
    </row>
    <row r="15901" spans="4:4" x14ac:dyDescent="0.2">
      <c r="D15901" s="18"/>
    </row>
    <row r="15902" spans="4:4" x14ac:dyDescent="0.2">
      <c r="D15902" s="18"/>
    </row>
    <row r="15903" spans="4:4" x14ac:dyDescent="0.2">
      <c r="D15903" s="18"/>
    </row>
    <row r="15904" spans="4:4" x14ac:dyDescent="0.2">
      <c r="D15904" s="18"/>
    </row>
    <row r="15905" spans="4:4" x14ac:dyDescent="0.2">
      <c r="D15905" s="18"/>
    </row>
    <row r="15906" spans="4:4" x14ac:dyDescent="0.2">
      <c r="D15906" s="18"/>
    </row>
    <row r="15907" spans="4:4" x14ac:dyDescent="0.2">
      <c r="D15907" s="18"/>
    </row>
    <row r="15908" spans="4:4" x14ac:dyDescent="0.2">
      <c r="D15908" s="18"/>
    </row>
    <row r="15909" spans="4:4" x14ac:dyDescent="0.2">
      <c r="D15909" s="18"/>
    </row>
    <row r="15910" spans="4:4" x14ac:dyDescent="0.2">
      <c r="D15910" s="18"/>
    </row>
    <row r="15911" spans="4:4" x14ac:dyDescent="0.2">
      <c r="D15911" s="18"/>
    </row>
    <row r="15912" spans="4:4" x14ac:dyDescent="0.2">
      <c r="D15912" s="18"/>
    </row>
    <row r="15913" spans="4:4" x14ac:dyDescent="0.2">
      <c r="D15913" s="18"/>
    </row>
    <row r="15914" spans="4:4" x14ac:dyDescent="0.2">
      <c r="D15914" s="18"/>
    </row>
    <row r="15915" spans="4:4" x14ac:dyDescent="0.2">
      <c r="D15915" s="18"/>
    </row>
    <row r="15916" spans="4:4" x14ac:dyDescent="0.2">
      <c r="D15916" s="18"/>
    </row>
    <row r="15917" spans="4:4" x14ac:dyDescent="0.2">
      <c r="D15917" s="18"/>
    </row>
    <row r="15918" spans="4:4" x14ac:dyDescent="0.2">
      <c r="D15918" s="18"/>
    </row>
    <row r="15919" spans="4:4" x14ac:dyDescent="0.2">
      <c r="D15919" s="18"/>
    </row>
    <row r="15920" spans="4:4" x14ac:dyDescent="0.2">
      <c r="D15920" s="18"/>
    </row>
    <row r="15921" spans="4:4" x14ac:dyDescent="0.2">
      <c r="D15921" s="18"/>
    </row>
    <row r="15922" spans="4:4" x14ac:dyDescent="0.2">
      <c r="D15922" s="18"/>
    </row>
    <row r="15923" spans="4:4" x14ac:dyDescent="0.2">
      <c r="D15923" s="18"/>
    </row>
    <row r="15924" spans="4:4" x14ac:dyDescent="0.2">
      <c r="D15924" s="18"/>
    </row>
    <row r="15925" spans="4:4" x14ac:dyDescent="0.2">
      <c r="D15925" s="18"/>
    </row>
    <row r="15926" spans="4:4" x14ac:dyDescent="0.2">
      <c r="D15926" s="18"/>
    </row>
    <row r="15927" spans="4:4" x14ac:dyDescent="0.2">
      <c r="D15927" s="18"/>
    </row>
    <row r="15928" spans="4:4" x14ac:dyDescent="0.2">
      <c r="D15928" s="18"/>
    </row>
    <row r="15929" spans="4:4" x14ac:dyDescent="0.2">
      <c r="D15929" s="18"/>
    </row>
    <row r="15930" spans="4:4" x14ac:dyDescent="0.2">
      <c r="D15930" s="18"/>
    </row>
    <row r="15931" spans="4:4" x14ac:dyDescent="0.2">
      <c r="D15931" s="18"/>
    </row>
    <row r="15932" spans="4:4" x14ac:dyDescent="0.2">
      <c r="D15932" s="18"/>
    </row>
    <row r="15933" spans="4:4" x14ac:dyDescent="0.2">
      <c r="D15933" s="18"/>
    </row>
    <row r="15934" spans="4:4" x14ac:dyDescent="0.2">
      <c r="D15934" s="18"/>
    </row>
    <row r="15935" spans="4:4" x14ac:dyDescent="0.2">
      <c r="D15935" s="18"/>
    </row>
    <row r="15936" spans="4:4" x14ac:dyDescent="0.2">
      <c r="D15936" s="18"/>
    </row>
    <row r="15937" spans="4:4" x14ac:dyDescent="0.2">
      <c r="D15937" s="18"/>
    </row>
    <row r="15938" spans="4:4" x14ac:dyDescent="0.2">
      <c r="D15938" s="18"/>
    </row>
    <row r="15939" spans="4:4" x14ac:dyDescent="0.2">
      <c r="D15939" s="18"/>
    </row>
    <row r="15940" spans="4:4" x14ac:dyDescent="0.2">
      <c r="D15940" s="18"/>
    </row>
    <row r="15941" spans="4:4" x14ac:dyDescent="0.2">
      <c r="D15941" s="18"/>
    </row>
    <row r="15942" spans="4:4" x14ac:dyDescent="0.2">
      <c r="D15942" s="18"/>
    </row>
    <row r="15943" spans="4:4" x14ac:dyDescent="0.2">
      <c r="D15943" s="18"/>
    </row>
    <row r="15944" spans="4:4" x14ac:dyDescent="0.2">
      <c r="D15944" s="18"/>
    </row>
    <row r="15945" spans="4:4" x14ac:dyDescent="0.2">
      <c r="D15945" s="18"/>
    </row>
    <row r="15946" spans="4:4" x14ac:dyDescent="0.2">
      <c r="D15946" s="18"/>
    </row>
    <row r="15947" spans="4:4" x14ac:dyDescent="0.2">
      <c r="D15947" s="18"/>
    </row>
    <row r="15948" spans="4:4" x14ac:dyDescent="0.2">
      <c r="D15948" s="18"/>
    </row>
    <row r="15949" spans="4:4" x14ac:dyDescent="0.2">
      <c r="D15949" s="18"/>
    </row>
    <row r="15950" spans="4:4" x14ac:dyDescent="0.2">
      <c r="D15950" s="18"/>
    </row>
    <row r="15951" spans="4:4" x14ac:dyDescent="0.2">
      <c r="D15951" s="18"/>
    </row>
    <row r="15952" spans="4:4" x14ac:dyDescent="0.2">
      <c r="D15952" s="18"/>
    </row>
    <row r="15953" spans="4:4" x14ac:dyDescent="0.2">
      <c r="D15953" s="18"/>
    </row>
    <row r="15954" spans="4:4" x14ac:dyDescent="0.2">
      <c r="D15954" s="18"/>
    </row>
    <row r="15955" spans="4:4" x14ac:dyDescent="0.2">
      <c r="D15955" s="18"/>
    </row>
    <row r="15956" spans="4:4" x14ac:dyDescent="0.2">
      <c r="D15956" s="18"/>
    </row>
    <row r="15957" spans="4:4" x14ac:dyDescent="0.2">
      <c r="D15957" s="18"/>
    </row>
    <row r="15958" spans="4:4" x14ac:dyDescent="0.2">
      <c r="D15958" s="18"/>
    </row>
    <row r="15959" spans="4:4" x14ac:dyDescent="0.2">
      <c r="D15959" s="18"/>
    </row>
    <row r="15960" spans="4:4" x14ac:dyDescent="0.2">
      <c r="D15960" s="18"/>
    </row>
    <row r="15961" spans="4:4" x14ac:dyDescent="0.2">
      <c r="D15961" s="18"/>
    </row>
    <row r="15962" spans="4:4" x14ac:dyDescent="0.2">
      <c r="D15962" s="18"/>
    </row>
    <row r="15963" spans="4:4" x14ac:dyDescent="0.2">
      <c r="D15963" s="18"/>
    </row>
    <row r="15964" spans="4:4" x14ac:dyDescent="0.2">
      <c r="D15964" s="18"/>
    </row>
    <row r="15965" spans="4:4" x14ac:dyDescent="0.2">
      <c r="D15965" s="18"/>
    </row>
    <row r="15966" spans="4:4" x14ac:dyDescent="0.2">
      <c r="D15966" s="18"/>
    </row>
    <row r="15967" spans="4:4" x14ac:dyDescent="0.2">
      <c r="D15967" s="18"/>
    </row>
    <row r="15968" spans="4:4" x14ac:dyDescent="0.2">
      <c r="D15968" s="18"/>
    </row>
    <row r="15969" spans="4:4" x14ac:dyDescent="0.2">
      <c r="D15969" s="18"/>
    </row>
    <row r="15970" spans="4:4" x14ac:dyDescent="0.2">
      <c r="D15970" s="18"/>
    </row>
    <row r="15971" spans="4:4" x14ac:dyDescent="0.2">
      <c r="D15971" s="18"/>
    </row>
    <row r="15972" spans="4:4" x14ac:dyDescent="0.2">
      <c r="D15972" s="18"/>
    </row>
    <row r="15973" spans="4:4" x14ac:dyDescent="0.2">
      <c r="D15973" s="18"/>
    </row>
    <row r="15974" spans="4:4" x14ac:dyDescent="0.2">
      <c r="D15974" s="18"/>
    </row>
    <row r="15975" spans="4:4" x14ac:dyDescent="0.2">
      <c r="D15975" s="18"/>
    </row>
    <row r="15976" spans="4:4" x14ac:dyDescent="0.2">
      <c r="D15976" s="18"/>
    </row>
    <row r="15977" spans="4:4" x14ac:dyDescent="0.2">
      <c r="D15977" s="18"/>
    </row>
    <row r="15978" spans="4:4" x14ac:dyDescent="0.2">
      <c r="D15978" s="18"/>
    </row>
    <row r="15979" spans="4:4" x14ac:dyDescent="0.2">
      <c r="D15979" s="18"/>
    </row>
    <row r="15980" spans="4:4" x14ac:dyDescent="0.2">
      <c r="D15980" s="18"/>
    </row>
    <row r="15981" spans="4:4" x14ac:dyDescent="0.2">
      <c r="D15981" s="18"/>
    </row>
    <row r="15982" spans="4:4" x14ac:dyDescent="0.2">
      <c r="D15982" s="18"/>
    </row>
    <row r="15983" spans="4:4" x14ac:dyDescent="0.2">
      <c r="D15983" s="18"/>
    </row>
    <row r="15984" spans="4:4" x14ac:dyDescent="0.2">
      <c r="D15984" s="18"/>
    </row>
    <row r="15985" spans="4:4" x14ac:dyDescent="0.2">
      <c r="D15985" s="18"/>
    </row>
    <row r="15986" spans="4:4" x14ac:dyDescent="0.2">
      <c r="D15986" s="18"/>
    </row>
    <row r="15987" spans="4:4" x14ac:dyDescent="0.2">
      <c r="D15987" s="18"/>
    </row>
    <row r="15988" spans="4:4" x14ac:dyDescent="0.2">
      <c r="D15988" s="18"/>
    </row>
    <row r="15989" spans="4:4" x14ac:dyDescent="0.2">
      <c r="D15989" s="18"/>
    </row>
    <row r="15990" spans="4:4" x14ac:dyDescent="0.2">
      <c r="D15990" s="18"/>
    </row>
    <row r="15991" spans="4:4" x14ac:dyDescent="0.2">
      <c r="D15991" s="18"/>
    </row>
    <row r="15992" spans="4:4" x14ac:dyDescent="0.2">
      <c r="D15992" s="18"/>
    </row>
    <row r="15993" spans="4:4" x14ac:dyDescent="0.2">
      <c r="D15993" s="18"/>
    </row>
    <row r="15994" spans="4:4" x14ac:dyDescent="0.2">
      <c r="D15994" s="18"/>
    </row>
    <row r="15995" spans="4:4" x14ac:dyDescent="0.2">
      <c r="D15995" s="18"/>
    </row>
    <row r="15996" spans="4:4" x14ac:dyDescent="0.2">
      <c r="D15996" s="18"/>
    </row>
    <row r="15997" spans="4:4" x14ac:dyDescent="0.2">
      <c r="D15997" s="18"/>
    </row>
    <row r="15998" spans="4:4" x14ac:dyDescent="0.2">
      <c r="D15998" s="18"/>
    </row>
    <row r="15999" spans="4:4" x14ac:dyDescent="0.2">
      <c r="D15999" s="18"/>
    </row>
    <row r="16000" spans="4:4" x14ac:dyDescent="0.2">
      <c r="D16000" s="18"/>
    </row>
    <row r="16001" spans="4:4" x14ac:dyDescent="0.2">
      <c r="D16001" s="18"/>
    </row>
    <row r="16002" spans="4:4" x14ac:dyDescent="0.2">
      <c r="D16002" s="18"/>
    </row>
    <row r="16003" spans="4:4" x14ac:dyDescent="0.2">
      <c r="D16003" s="18"/>
    </row>
    <row r="16004" spans="4:4" x14ac:dyDescent="0.2">
      <c r="D16004" s="18"/>
    </row>
    <row r="16005" spans="4:4" x14ac:dyDescent="0.2">
      <c r="D16005" s="18"/>
    </row>
    <row r="16006" spans="4:4" x14ac:dyDescent="0.2">
      <c r="D16006" s="18"/>
    </row>
    <row r="16007" spans="4:4" x14ac:dyDescent="0.2">
      <c r="D16007" s="18"/>
    </row>
    <row r="16008" spans="4:4" x14ac:dyDescent="0.2">
      <c r="D16008" s="18"/>
    </row>
    <row r="16009" spans="4:4" x14ac:dyDescent="0.2">
      <c r="D16009" s="18"/>
    </row>
    <row r="16010" spans="4:4" x14ac:dyDescent="0.2">
      <c r="D16010" s="18"/>
    </row>
    <row r="16011" spans="4:4" x14ac:dyDescent="0.2">
      <c r="D16011" s="18"/>
    </row>
    <row r="16012" spans="4:4" x14ac:dyDescent="0.2">
      <c r="D16012" s="18"/>
    </row>
    <row r="16013" spans="4:4" x14ac:dyDescent="0.2">
      <c r="D16013" s="18"/>
    </row>
    <row r="16014" spans="4:4" x14ac:dyDescent="0.2">
      <c r="D16014" s="18"/>
    </row>
    <row r="16015" spans="4:4" x14ac:dyDescent="0.2">
      <c r="D16015" s="18"/>
    </row>
    <row r="16016" spans="4:4" x14ac:dyDescent="0.2">
      <c r="D16016" s="18"/>
    </row>
    <row r="16017" spans="4:4" x14ac:dyDescent="0.2">
      <c r="D16017" s="18"/>
    </row>
    <row r="16018" spans="4:4" x14ac:dyDescent="0.2">
      <c r="D16018" s="18"/>
    </row>
    <row r="16019" spans="4:4" x14ac:dyDescent="0.2">
      <c r="D16019" s="18"/>
    </row>
    <row r="16020" spans="4:4" x14ac:dyDescent="0.2">
      <c r="D16020" s="18"/>
    </row>
    <row r="16021" spans="4:4" x14ac:dyDescent="0.2">
      <c r="D16021" s="18"/>
    </row>
    <row r="16022" spans="4:4" x14ac:dyDescent="0.2">
      <c r="D16022" s="18"/>
    </row>
    <row r="16023" spans="4:4" x14ac:dyDescent="0.2">
      <c r="D16023" s="18"/>
    </row>
    <row r="16024" spans="4:4" x14ac:dyDescent="0.2">
      <c r="D16024" s="18"/>
    </row>
    <row r="16025" spans="4:4" x14ac:dyDescent="0.2">
      <c r="D16025" s="18"/>
    </row>
    <row r="16026" spans="4:4" x14ac:dyDescent="0.2">
      <c r="D16026" s="18"/>
    </row>
    <row r="16027" spans="4:4" x14ac:dyDescent="0.2">
      <c r="D16027" s="18"/>
    </row>
    <row r="16028" spans="4:4" x14ac:dyDescent="0.2">
      <c r="D16028" s="18"/>
    </row>
    <row r="16029" spans="4:4" x14ac:dyDescent="0.2">
      <c r="D16029" s="18"/>
    </row>
    <row r="16030" spans="4:4" x14ac:dyDescent="0.2">
      <c r="D16030" s="18"/>
    </row>
    <row r="16031" spans="4:4" x14ac:dyDescent="0.2">
      <c r="D16031" s="18"/>
    </row>
    <row r="16032" spans="4:4" x14ac:dyDescent="0.2">
      <c r="D16032" s="18"/>
    </row>
    <row r="16033" spans="4:4" x14ac:dyDescent="0.2">
      <c r="D16033" s="18"/>
    </row>
    <row r="16034" spans="4:4" x14ac:dyDescent="0.2">
      <c r="D16034" s="18"/>
    </row>
    <row r="16035" spans="4:4" x14ac:dyDescent="0.2">
      <c r="D16035" s="18"/>
    </row>
    <row r="16036" spans="4:4" x14ac:dyDescent="0.2">
      <c r="D16036" s="18"/>
    </row>
    <row r="16037" spans="4:4" x14ac:dyDescent="0.2">
      <c r="D16037" s="18"/>
    </row>
    <row r="16038" spans="4:4" x14ac:dyDescent="0.2">
      <c r="D16038" s="18"/>
    </row>
    <row r="16039" spans="4:4" x14ac:dyDescent="0.2">
      <c r="D16039" s="18"/>
    </row>
    <row r="16040" spans="4:4" x14ac:dyDescent="0.2">
      <c r="D16040" s="18"/>
    </row>
    <row r="16041" spans="4:4" x14ac:dyDescent="0.2">
      <c r="D16041" s="18"/>
    </row>
    <row r="16042" spans="4:4" x14ac:dyDescent="0.2">
      <c r="D16042" s="18"/>
    </row>
    <row r="16043" spans="4:4" x14ac:dyDescent="0.2">
      <c r="D16043" s="18"/>
    </row>
    <row r="16044" spans="4:4" x14ac:dyDescent="0.2">
      <c r="D16044" s="18"/>
    </row>
    <row r="16045" spans="4:4" x14ac:dyDescent="0.2">
      <c r="D16045" s="18"/>
    </row>
    <row r="16046" spans="4:4" x14ac:dyDescent="0.2">
      <c r="D16046" s="18"/>
    </row>
    <row r="16047" spans="4:4" x14ac:dyDescent="0.2">
      <c r="D16047" s="18"/>
    </row>
    <row r="16048" spans="4:4" x14ac:dyDescent="0.2">
      <c r="D16048" s="18"/>
    </row>
    <row r="16049" spans="4:4" x14ac:dyDescent="0.2">
      <c r="D16049" s="18"/>
    </row>
    <row r="16050" spans="4:4" x14ac:dyDescent="0.2">
      <c r="D16050" s="18"/>
    </row>
    <row r="16051" spans="4:4" x14ac:dyDescent="0.2">
      <c r="D16051" s="18"/>
    </row>
    <row r="16052" spans="4:4" x14ac:dyDescent="0.2">
      <c r="D16052" s="18"/>
    </row>
    <row r="16053" spans="4:4" x14ac:dyDescent="0.2">
      <c r="D16053" s="18"/>
    </row>
    <row r="16054" spans="4:4" x14ac:dyDescent="0.2">
      <c r="D16054" s="18"/>
    </row>
    <row r="16055" spans="4:4" x14ac:dyDescent="0.2">
      <c r="D16055" s="18"/>
    </row>
    <row r="16056" spans="4:4" x14ac:dyDescent="0.2">
      <c r="D16056" s="18"/>
    </row>
    <row r="16057" spans="4:4" x14ac:dyDescent="0.2">
      <c r="D16057" s="18"/>
    </row>
    <row r="16058" spans="4:4" x14ac:dyDescent="0.2">
      <c r="D16058" s="18"/>
    </row>
    <row r="16059" spans="4:4" x14ac:dyDescent="0.2">
      <c r="D16059" s="18"/>
    </row>
    <row r="16060" spans="4:4" x14ac:dyDescent="0.2">
      <c r="D16060" s="18"/>
    </row>
    <row r="16061" spans="4:4" x14ac:dyDescent="0.2">
      <c r="D16061" s="18"/>
    </row>
    <row r="16062" spans="4:4" x14ac:dyDescent="0.2">
      <c r="D16062" s="18"/>
    </row>
    <row r="16063" spans="4:4" x14ac:dyDescent="0.2">
      <c r="D16063" s="18"/>
    </row>
    <row r="16064" spans="4:4" x14ac:dyDescent="0.2">
      <c r="D16064" s="18"/>
    </row>
    <row r="16065" spans="4:4" x14ac:dyDescent="0.2">
      <c r="D16065" s="18"/>
    </row>
    <row r="16066" spans="4:4" x14ac:dyDescent="0.2">
      <c r="D16066" s="18"/>
    </row>
    <row r="16067" spans="4:4" x14ac:dyDescent="0.2">
      <c r="D16067" s="18"/>
    </row>
    <row r="16068" spans="4:4" x14ac:dyDescent="0.2">
      <c r="D16068" s="18"/>
    </row>
    <row r="16069" spans="4:4" x14ac:dyDescent="0.2">
      <c r="D16069" s="18"/>
    </row>
    <row r="16070" spans="4:4" x14ac:dyDescent="0.2">
      <c r="D16070" s="18"/>
    </row>
    <row r="16071" spans="4:4" x14ac:dyDescent="0.2">
      <c r="D16071" s="18"/>
    </row>
    <row r="16072" spans="4:4" x14ac:dyDescent="0.2">
      <c r="D16072" s="18"/>
    </row>
    <row r="16073" spans="4:4" x14ac:dyDescent="0.2">
      <c r="D16073" s="18"/>
    </row>
    <row r="16074" spans="4:4" x14ac:dyDescent="0.2">
      <c r="D16074" s="18"/>
    </row>
    <row r="16075" spans="4:4" x14ac:dyDescent="0.2">
      <c r="D16075" s="18"/>
    </row>
    <row r="16076" spans="4:4" x14ac:dyDescent="0.2">
      <c r="D16076" s="18"/>
    </row>
    <row r="16077" spans="4:4" x14ac:dyDescent="0.2">
      <c r="D16077" s="18"/>
    </row>
    <row r="16078" spans="4:4" x14ac:dyDescent="0.2">
      <c r="D16078" s="18"/>
    </row>
    <row r="16079" spans="4:4" x14ac:dyDescent="0.2">
      <c r="D16079" s="18"/>
    </row>
    <row r="16080" spans="4:4" x14ac:dyDescent="0.2">
      <c r="D16080" s="18"/>
    </row>
    <row r="16081" spans="4:4" x14ac:dyDescent="0.2">
      <c r="D16081" s="18"/>
    </row>
    <row r="16082" spans="4:4" x14ac:dyDescent="0.2">
      <c r="D16082" s="18"/>
    </row>
    <row r="16083" spans="4:4" x14ac:dyDescent="0.2">
      <c r="D16083" s="18"/>
    </row>
    <row r="16084" spans="4:4" x14ac:dyDescent="0.2">
      <c r="D16084" s="18"/>
    </row>
    <row r="16085" spans="4:4" x14ac:dyDescent="0.2">
      <c r="D16085" s="18"/>
    </row>
    <row r="16086" spans="4:4" x14ac:dyDescent="0.2">
      <c r="D16086" s="18"/>
    </row>
    <row r="16087" spans="4:4" x14ac:dyDescent="0.2">
      <c r="D16087" s="18"/>
    </row>
    <row r="16088" spans="4:4" x14ac:dyDescent="0.2">
      <c r="D16088" s="18"/>
    </row>
    <row r="16089" spans="4:4" x14ac:dyDescent="0.2">
      <c r="D16089" s="18"/>
    </row>
    <row r="16090" spans="4:4" x14ac:dyDescent="0.2">
      <c r="D16090" s="18"/>
    </row>
    <row r="16091" spans="4:4" x14ac:dyDescent="0.2">
      <c r="D16091" s="18"/>
    </row>
    <row r="16092" spans="4:4" x14ac:dyDescent="0.2">
      <c r="D16092" s="18"/>
    </row>
    <row r="16093" spans="4:4" x14ac:dyDescent="0.2">
      <c r="D16093" s="18"/>
    </row>
    <row r="16094" spans="4:4" x14ac:dyDescent="0.2">
      <c r="D16094" s="18"/>
    </row>
    <row r="16095" spans="4:4" x14ac:dyDescent="0.2">
      <c r="D16095" s="18"/>
    </row>
    <row r="16096" spans="4:4" x14ac:dyDescent="0.2">
      <c r="D16096" s="18"/>
    </row>
    <row r="16097" spans="4:4" x14ac:dyDescent="0.2">
      <c r="D16097" s="18"/>
    </row>
    <row r="16098" spans="4:4" x14ac:dyDescent="0.2">
      <c r="D16098" s="18"/>
    </row>
    <row r="16099" spans="4:4" x14ac:dyDescent="0.2">
      <c r="D16099" s="18"/>
    </row>
    <row r="16100" spans="4:4" x14ac:dyDescent="0.2">
      <c r="D16100" s="18"/>
    </row>
    <row r="16101" spans="4:4" x14ac:dyDescent="0.2">
      <c r="D16101" s="18"/>
    </row>
    <row r="16102" spans="4:4" x14ac:dyDescent="0.2">
      <c r="D16102" s="18"/>
    </row>
    <row r="16103" spans="4:4" x14ac:dyDescent="0.2">
      <c r="D16103" s="18"/>
    </row>
    <row r="16104" spans="4:4" x14ac:dyDescent="0.2">
      <c r="D16104" s="18"/>
    </row>
    <row r="16105" spans="4:4" x14ac:dyDescent="0.2">
      <c r="D16105" s="18"/>
    </row>
    <row r="16106" spans="4:4" x14ac:dyDescent="0.2">
      <c r="D16106" s="18"/>
    </row>
    <row r="16107" spans="4:4" x14ac:dyDescent="0.2">
      <c r="D16107" s="18"/>
    </row>
    <row r="16108" spans="4:4" x14ac:dyDescent="0.2">
      <c r="D16108" s="18"/>
    </row>
    <row r="16109" spans="4:4" x14ac:dyDescent="0.2">
      <c r="D16109" s="18"/>
    </row>
    <row r="16110" spans="4:4" x14ac:dyDescent="0.2">
      <c r="D16110" s="18"/>
    </row>
    <row r="16111" spans="4:4" x14ac:dyDescent="0.2">
      <c r="D16111" s="18"/>
    </row>
    <row r="16112" spans="4:4" x14ac:dyDescent="0.2">
      <c r="D16112" s="18"/>
    </row>
    <row r="16113" spans="4:4" x14ac:dyDescent="0.2">
      <c r="D16113" s="18"/>
    </row>
    <row r="16114" spans="4:4" x14ac:dyDescent="0.2">
      <c r="D16114" s="18"/>
    </row>
    <row r="16115" spans="4:4" x14ac:dyDescent="0.2">
      <c r="D16115" s="18"/>
    </row>
    <row r="16116" spans="4:4" x14ac:dyDescent="0.2">
      <c r="D16116" s="18"/>
    </row>
    <row r="16117" spans="4:4" x14ac:dyDescent="0.2">
      <c r="D16117" s="18"/>
    </row>
    <row r="16118" spans="4:4" x14ac:dyDescent="0.2">
      <c r="D16118" s="18"/>
    </row>
    <row r="16119" spans="4:4" x14ac:dyDescent="0.2">
      <c r="D16119" s="18"/>
    </row>
    <row r="16120" spans="4:4" x14ac:dyDescent="0.2">
      <c r="D16120" s="18"/>
    </row>
    <row r="16121" spans="4:4" x14ac:dyDescent="0.2">
      <c r="D16121" s="18"/>
    </row>
    <row r="16122" spans="4:4" x14ac:dyDescent="0.2">
      <c r="D16122" s="18"/>
    </row>
    <row r="16123" spans="4:4" x14ac:dyDescent="0.2">
      <c r="D16123" s="18"/>
    </row>
    <row r="16124" spans="4:4" x14ac:dyDescent="0.2">
      <c r="D16124" s="18"/>
    </row>
    <row r="16125" spans="4:4" x14ac:dyDescent="0.2">
      <c r="D16125" s="18"/>
    </row>
    <row r="16126" spans="4:4" x14ac:dyDescent="0.2">
      <c r="D16126" s="18"/>
    </row>
    <row r="16127" spans="4:4" x14ac:dyDescent="0.2">
      <c r="D16127" s="18"/>
    </row>
    <row r="16128" spans="4:4" x14ac:dyDescent="0.2">
      <c r="D16128" s="18"/>
    </row>
    <row r="16129" spans="4:4" x14ac:dyDescent="0.2">
      <c r="D16129" s="18"/>
    </row>
    <row r="16130" spans="4:4" x14ac:dyDescent="0.2">
      <c r="D16130" s="18"/>
    </row>
    <row r="16131" spans="4:4" x14ac:dyDescent="0.2">
      <c r="D16131" s="18"/>
    </row>
    <row r="16132" spans="4:4" x14ac:dyDescent="0.2">
      <c r="D16132" s="18"/>
    </row>
    <row r="16133" spans="4:4" x14ac:dyDescent="0.2">
      <c r="D16133" s="18"/>
    </row>
    <row r="16134" spans="4:4" x14ac:dyDescent="0.2">
      <c r="D16134" s="18"/>
    </row>
    <row r="16135" spans="4:4" x14ac:dyDescent="0.2">
      <c r="D16135" s="18"/>
    </row>
    <row r="16136" spans="4:4" x14ac:dyDescent="0.2">
      <c r="D16136" s="18"/>
    </row>
    <row r="16137" spans="4:4" x14ac:dyDescent="0.2">
      <c r="D16137" s="18"/>
    </row>
    <row r="16138" spans="4:4" x14ac:dyDescent="0.2">
      <c r="D16138" s="18"/>
    </row>
    <row r="16139" spans="4:4" x14ac:dyDescent="0.2">
      <c r="D16139" s="18"/>
    </row>
    <row r="16140" spans="4:4" x14ac:dyDescent="0.2">
      <c r="D16140" s="18"/>
    </row>
    <row r="16141" spans="4:4" x14ac:dyDescent="0.2">
      <c r="D16141" s="18"/>
    </row>
    <row r="16142" spans="4:4" x14ac:dyDescent="0.2">
      <c r="D16142" s="18"/>
    </row>
    <row r="16143" spans="4:4" x14ac:dyDescent="0.2">
      <c r="D16143" s="18"/>
    </row>
    <row r="16144" spans="4:4" x14ac:dyDescent="0.2">
      <c r="D16144" s="18"/>
    </row>
    <row r="16145" spans="4:4" x14ac:dyDescent="0.2">
      <c r="D16145" s="18"/>
    </row>
    <row r="16146" spans="4:4" x14ac:dyDescent="0.2">
      <c r="D16146" s="18"/>
    </row>
    <row r="16147" spans="4:4" x14ac:dyDescent="0.2">
      <c r="D16147" s="18"/>
    </row>
    <row r="16148" spans="4:4" x14ac:dyDescent="0.2">
      <c r="D16148" s="18"/>
    </row>
    <row r="16149" spans="4:4" x14ac:dyDescent="0.2">
      <c r="D16149" s="18"/>
    </row>
    <row r="16150" spans="4:4" x14ac:dyDescent="0.2">
      <c r="D16150" s="18"/>
    </row>
    <row r="16151" spans="4:4" x14ac:dyDescent="0.2">
      <c r="D16151" s="18"/>
    </row>
    <row r="16152" spans="4:4" x14ac:dyDescent="0.2">
      <c r="D16152" s="18"/>
    </row>
    <row r="16153" spans="4:4" x14ac:dyDescent="0.2">
      <c r="D16153" s="18"/>
    </row>
    <row r="16154" spans="4:4" x14ac:dyDescent="0.2">
      <c r="D16154" s="18"/>
    </row>
    <row r="16155" spans="4:4" x14ac:dyDescent="0.2">
      <c r="D16155" s="18"/>
    </row>
    <row r="16156" spans="4:4" x14ac:dyDescent="0.2">
      <c r="D16156" s="18"/>
    </row>
    <row r="16157" spans="4:4" x14ac:dyDescent="0.2">
      <c r="D16157" s="18"/>
    </row>
    <row r="16158" spans="4:4" x14ac:dyDescent="0.2">
      <c r="D16158" s="18"/>
    </row>
    <row r="16159" spans="4:4" x14ac:dyDescent="0.2">
      <c r="D16159" s="18"/>
    </row>
    <row r="16160" spans="4:4" x14ac:dyDescent="0.2">
      <c r="D16160" s="18"/>
    </row>
    <row r="16161" spans="4:4" x14ac:dyDescent="0.2">
      <c r="D16161" s="18"/>
    </row>
    <row r="16162" spans="4:4" x14ac:dyDescent="0.2">
      <c r="D16162" s="18"/>
    </row>
    <row r="16163" spans="4:4" x14ac:dyDescent="0.2">
      <c r="D16163" s="18"/>
    </row>
    <row r="16164" spans="4:4" x14ac:dyDescent="0.2">
      <c r="D16164" s="18"/>
    </row>
    <row r="16165" spans="4:4" x14ac:dyDescent="0.2">
      <c r="D16165" s="18"/>
    </row>
    <row r="16166" spans="4:4" x14ac:dyDescent="0.2">
      <c r="D16166" s="18"/>
    </row>
    <row r="16167" spans="4:4" x14ac:dyDescent="0.2">
      <c r="D16167" s="18"/>
    </row>
    <row r="16168" spans="4:4" x14ac:dyDescent="0.2">
      <c r="D16168" s="18"/>
    </row>
    <row r="16169" spans="4:4" x14ac:dyDescent="0.2">
      <c r="D16169" s="18"/>
    </row>
    <row r="16170" spans="4:4" x14ac:dyDescent="0.2">
      <c r="D16170" s="18"/>
    </row>
    <row r="16171" spans="4:4" x14ac:dyDescent="0.2">
      <c r="D16171" s="18"/>
    </row>
    <row r="16172" spans="4:4" x14ac:dyDescent="0.2">
      <c r="D16172" s="18"/>
    </row>
    <row r="16173" spans="4:4" x14ac:dyDescent="0.2">
      <c r="D16173" s="18"/>
    </row>
    <row r="16174" spans="4:4" x14ac:dyDescent="0.2">
      <c r="D16174" s="18"/>
    </row>
    <row r="16175" spans="4:4" x14ac:dyDescent="0.2">
      <c r="D16175" s="18"/>
    </row>
    <row r="16176" spans="4:4" x14ac:dyDescent="0.2">
      <c r="D16176" s="18"/>
    </row>
    <row r="16177" spans="4:4" x14ac:dyDescent="0.2">
      <c r="D16177" s="18"/>
    </row>
    <row r="16178" spans="4:4" x14ac:dyDescent="0.2">
      <c r="D16178" s="18"/>
    </row>
    <row r="16179" spans="4:4" x14ac:dyDescent="0.2">
      <c r="D16179" s="18"/>
    </row>
    <row r="16180" spans="4:4" x14ac:dyDescent="0.2">
      <c r="D16180" s="18"/>
    </row>
    <row r="16181" spans="4:4" x14ac:dyDescent="0.2">
      <c r="D16181" s="18"/>
    </row>
    <row r="16182" spans="4:4" x14ac:dyDescent="0.2">
      <c r="D16182" s="18"/>
    </row>
    <row r="16183" spans="4:4" x14ac:dyDescent="0.2">
      <c r="D16183" s="18"/>
    </row>
    <row r="16184" spans="4:4" x14ac:dyDescent="0.2">
      <c r="D16184" s="18"/>
    </row>
    <row r="16185" spans="4:4" x14ac:dyDescent="0.2">
      <c r="D16185" s="18"/>
    </row>
    <row r="16186" spans="4:4" x14ac:dyDescent="0.2">
      <c r="D16186" s="18"/>
    </row>
    <row r="16187" spans="4:4" x14ac:dyDescent="0.2">
      <c r="D16187" s="18"/>
    </row>
    <row r="16188" spans="4:4" x14ac:dyDescent="0.2">
      <c r="D16188" s="18"/>
    </row>
    <row r="16189" spans="4:4" x14ac:dyDescent="0.2">
      <c r="D16189" s="18"/>
    </row>
    <row r="16190" spans="4:4" x14ac:dyDescent="0.2">
      <c r="D16190" s="18"/>
    </row>
    <row r="16191" spans="4:4" x14ac:dyDescent="0.2">
      <c r="D16191" s="18"/>
    </row>
    <row r="16192" spans="4:4" x14ac:dyDescent="0.2">
      <c r="D16192" s="18"/>
    </row>
    <row r="16193" spans="4:4" x14ac:dyDescent="0.2">
      <c r="D16193" s="18"/>
    </row>
    <row r="16194" spans="4:4" x14ac:dyDescent="0.2">
      <c r="D16194" s="18"/>
    </row>
    <row r="16195" spans="4:4" x14ac:dyDescent="0.2">
      <c r="D16195" s="18"/>
    </row>
    <row r="16196" spans="4:4" x14ac:dyDescent="0.2">
      <c r="D16196" s="18"/>
    </row>
    <row r="16197" spans="4:4" x14ac:dyDescent="0.2">
      <c r="D16197" s="18"/>
    </row>
    <row r="16198" spans="4:4" x14ac:dyDescent="0.2">
      <c r="D16198" s="18"/>
    </row>
    <row r="16199" spans="4:4" x14ac:dyDescent="0.2">
      <c r="D16199" s="18"/>
    </row>
    <row r="16200" spans="4:4" x14ac:dyDescent="0.2">
      <c r="D16200" s="18"/>
    </row>
    <row r="16201" spans="4:4" x14ac:dyDescent="0.2">
      <c r="D16201" s="18"/>
    </row>
    <row r="16202" spans="4:4" x14ac:dyDescent="0.2">
      <c r="D16202" s="18"/>
    </row>
    <row r="16203" spans="4:4" x14ac:dyDescent="0.2">
      <c r="D16203" s="18"/>
    </row>
    <row r="16204" spans="4:4" x14ac:dyDescent="0.2">
      <c r="D16204" s="18"/>
    </row>
    <row r="16205" spans="4:4" x14ac:dyDescent="0.2">
      <c r="D16205" s="18"/>
    </row>
    <row r="16206" spans="4:4" x14ac:dyDescent="0.2">
      <c r="D16206" s="18"/>
    </row>
    <row r="16207" spans="4:4" x14ac:dyDescent="0.2">
      <c r="D16207" s="18"/>
    </row>
    <row r="16208" spans="4:4" x14ac:dyDescent="0.2">
      <c r="D16208" s="18"/>
    </row>
    <row r="16209" spans="4:4" x14ac:dyDescent="0.2">
      <c r="D16209" s="18"/>
    </row>
    <row r="16210" spans="4:4" x14ac:dyDescent="0.2">
      <c r="D16210" s="18"/>
    </row>
    <row r="16211" spans="4:4" x14ac:dyDescent="0.2">
      <c r="D16211" s="18"/>
    </row>
    <row r="16212" spans="4:4" x14ac:dyDescent="0.2">
      <c r="D16212" s="18"/>
    </row>
    <row r="16213" spans="4:4" x14ac:dyDescent="0.2">
      <c r="D16213" s="18"/>
    </row>
    <row r="16214" spans="4:4" x14ac:dyDescent="0.2">
      <c r="D16214" s="18"/>
    </row>
    <row r="16215" spans="4:4" x14ac:dyDescent="0.2">
      <c r="D16215" s="18"/>
    </row>
    <row r="16216" spans="4:4" x14ac:dyDescent="0.2">
      <c r="D16216" s="18"/>
    </row>
    <row r="16217" spans="4:4" x14ac:dyDescent="0.2">
      <c r="D16217" s="18"/>
    </row>
    <row r="16218" spans="4:4" x14ac:dyDescent="0.2">
      <c r="D16218" s="18"/>
    </row>
    <row r="16219" spans="4:4" x14ac:dyDescent="0.2">
      <c r="D16219" s="18"/>
    </row>
    <row r="16220" spans="4:4" x14ac:dyDescent="0.2">
      <c r="D16220" s="18"/>
    </row>
    <row r="16221" spans="4:4" x14ac:dyDescent="0.2">
      <c r="D16221" s="18"/>
    </row>
    <row r="16222" spans="4:4" x14ac:dyDescent="0.2">
      <c r="D16222" s="18"/>
    </row>
    <row r="16223" spans="4:4" x14ac:dyDescent="0.2">
      <c r="D16223" s="18"/>
    </row>
    <row r="16224" spans="4:4" x14ac:dyDescent="0.2">
      <c r="D16224" s="18"/>
    </row>
    <row r="16225" spans="4:4" x14ac:dyDescent="0.2">
      <c r="D16225" s="18"/>
    </row>
    <row r="16226" spans="4:4" x14ac:dyDescent="0.2">
      <c r="D16226" s="18"/>
    </row>
    <row r="16227" spans="4:4" x14ac:dyDescent="0.2">
      <c r="D16227" s="18"/>
    </row>
    <row r="16228" spans="4:4" x14ac:dyDescent="0.2">
      <c r="D16228" s="18"/>
    </row>
    <row r="16229" spans="4:4" x14ac:dyDescent="0.2">
      <c r="D16229" s="18"/>
    </row>
    <row r="16230" spans="4:4" x14ac:dyDescent="0.2">
      <c r="D16230" s="18"/>
    </row>
    <row r="16231" spans="4:4" x14ac:dyDescent="0.2">
      <c r="D16231" s="18"/>
    </row>
    <row r="16232" spans="4:4" x14ac:dyDescent="0.2">
      <c r="D16232" s="18"/>
    </row>
    <row r="16233" spans="4:4" x14ac:dyDescent="0.2">
      <c r="D16233" s="18"/>
    </row>
    <row r="16234" spans="4:4" x14ac:dyDescent="0.2">
      <c r="D16234" s="18"/>
    </row>
    <row r="16235" spans="4:4" x14ac:dyDescent="0.2">
      <c r="D16235" s="18"/>
    </row>
    <row r="16236" spans="4:4" x14ac:dyDescent="0.2">
      <c r="D16236" s="18"/>
    </row>
    <row r="16237" spans="4:4" x14ac:dyDescent="0.2">
      <c r="D16237" s="18"/>
    </row>
    <row r="16238" spans="4:4" x14ac:dyDescent="0.2">
      <c r="D16238" s="18"/>
    </row>
    <row r="16239" spans="4:4" x14ac:dyDescent="0.2">
      <c r="D16239" s="18"/>
    </row>
    <row r="16240" spans="4:4" x14ac:dyDescent="0.2">
      <c r="D16240" s="18"/>
    </row>
    <row r="16241" spans="4:4" x14ac:dyDescent="0.2">
      <c r="D16241" s="18"/>
    </row>
    <row r="16242" spans="4:4" x14ac:dyDescent="0.2">
      <c r="D16242" s="18"/>
    </row>
    <row r="16243" spans="4:4" x14ac:dyDescent="0.2">
      <c r="D16243" s="18"/>
    </row>
    <row r="16244" spans="4:4" x14ac:dyDescent="0.2">
      <c r="D16244" s="18"/>
    </row>
    <row r="16245" spans="4:4" x14ac:dyDescent="0.2">
      <c r="D16245" s="18"/>
    </row>
    <row r="16246" spans="4:4" x14ac:dyDescent="0.2">
      <c r="D16246" s="18"/>
    </row>
    <row r="16247" spans="4:4" x14ac:dyDescent="0.2">
      <c r="D16247" s="18"/>
    </row>
    <row r="16248" spans="4:4" x14ac:dyDescent="0.2">
      <c r="D16248" s="18"/>
    </row>
    <row r="16249" spans="4:4" x14ac:dyDescent="0.2">
      <c r="D16249" s="18"/>
    </row>
    <row r="16250" spans="4:4" x14ac:dyDescent="0.2">
      <c r="D16250" s="18"/>
    </row>
    <row r="16251" spans="4:4" x14ac:dyDescent="0.2">
      <c r="D16251" s="18"/>
    </row>
    <row r="16252" spans="4:4" x14ac:dyDescent="0.2">
      <c r="D16252" s="18"/>
    </row>
    <row r="16253" spans="4:4" x14ac:dyDescent="0.2">
      <c r="D16253" s="18"/>
    </row>
    <row r="16254" spans="4:4" x14ac:dyDescent="0.2">
      <c r="D16254" s="18"/>
    </row>
    <row r="16255" spans="4:4" x14ac:dyDescent="0.2">
      <c r="D16255" s="18"/>
    </row>
    <row r="16256" spans="4:4" x14ac:dyDescent="0.2">
      <c r="D16256" s="18"/>
    </row>
    <row r="16257" spans="4:4" x14ac:dyDescent="0.2">
      <c r="D16257" s="18"/>
    </row>
    <row r="16258" spans="4:4" x14ac:dyDescent="0.2">
      <c r="D16258" s="18"/>
    </row>
    <row r="16259" spans="4:4" x14ac:dyDescent="0.2">
      <c r="D16259" s="18"/>
    </row>
    <row r="16260" spans="4:4" x14ac:dyDescent="0.2">
      <c r="D16260" s="18"/>
    </row>
    <row r="16261" spans="4:4" x14ac:dyDescent="0.2">
      <c r="D16261" s="18"/>
    </row>
    <row r="16262" spans="4:4" x14ac:dyDescent="0.2">
      <c r="D16262" s="18"/>
    </row>
    <row r="16263" spans="4:4" x14ac:dyDescent="0.2">
      <c r="D16263" s="18"/>
    </row>
    <row r="16264" spans="4:4" x14ac:dyDescent="0.2">
      <c r="D16264" s="18"/>
    </row>
    <row r="16265" spans="4:4" x14ac:dyDescent="0.2">
      <c r="D16265" s="18"/>
    </row>
    <row r="16266" spans="4:4" x14ac:dyDescent="0.2">
      <c r="D16266" s="18"/>
    </row>
    <row r="16267" spans="4:4" x14ac:dyDescent="0.2">
      <c r="D16267" s="18"/>
    </row>
    <row r="16268" spans="4:4" x14ac:dyDescent="0.2">
      <c r="D16268" s="18"/>
    </row>
    <row r="16269" spans="4:4" x14ac:dyDescent="0.2">
      <c r="D16269" s="18"/>
    </row>
    <row r="16270" spans="4:4" x14ac:dyDescent="0.2">
      <c r="D16270" s="18"/>
    </row>
    <row r="16271" spans="4:4" x14ac:dyDescent="0.2">
      <c r="D16271" s="18"/>
    </row>
    <row r="16272" spans="4:4" x14ac:dyDescent="0.2">
      <c r="D16272" s="18"/>
    </row>
    <row r="16273" spans="4:4" x14ac:dyDescent="0.2">
      <c r="D16273" s="18"/>
    </row>
    <row r="16274" spans="4:4" x14ac:dyDescent="0.2">
      <c r="D16274" s="18"/>
    </row>
    <row r="16275" spans="4:4" x14ac:dyDescent="0.2">
      <c r="D16275" s="18"/>
    </row>
    <row r="16276" spans="4:4" x14ac:dyDescent="0.2">
      <c r="D16276" s="18"/>
    </row>
    <row r="16277" spans="4:4" x14ac:dyDescent="0.2">
      <c r="D16277" s="18"/>
    </row>
    <row r="16278" spans="4:4" x14ac:dyDescent="0.2">
      <c r="D16278" s="18"/>
    </row>
    <row r="16279" spans="4:4" x14ac:dyDescent="0.2">
      <c r="D16279" s="18"/>
    </row>
    <row r="16280" spans="4:4" x14ac:dyDescent="0.2">
      <c r="D16280" s="18"/>
    </row>
    <row r="16281" spans="4:4" x14ac:dyDescent="0.2">
      <c r="D16281" s="18"/>
    </row>
    <row r="16282" spans="4:4" x14ac:dyDescent="0.2">
      <c r="D16282" s="18"/>
    </row>
    <row r="16283" spans="4:4" x14ac:dyDescent="0.2">
      <c r="D16283" s="18"/>
    </row>
    <row r="16284" spans="4:4" x14ac:dyDescent="0.2">
      <c r="D16284" s="18"/>
    </row>
    <row r="16285" spans="4:4" x14ac:dyDescent="0.2">
      <c r="D16285" s="18"/>
    </row>
    <row r="16286" spans="4:4" x14ac:dyDescent="0.2">
      <c r="D16286" s="18"/>
    </row>
    <row r="16287" spans="4:4" x14ac:dyDescent="0.2">
      <c r="D16287" s="18"/>
    </row>
    <row r="16288" spans="4:4" x14ac:dyDescent="0.2">
      <c r="D16288" s="18"/>
    </row>
    <row r="16289" spans="4:4" x14ac:dyDescent="0.2">
      <c r="D16289" s="18"/>
    </row>
    <row r="16290" spans="4:4" x14ac:dyDescent="0.2">
      <c r="D16290" s="18"/>
    </row>
    <row r="16291" spans="4:4" x14ac:dyDescent="0.2">
      <c r="D16291" s="18"/>
    </row>
    <row r="16292" spans="4:4" x14ac:dyDescent="0.2">
      <c r="D16292" s="18"/>
    </row>
    <row r="16293" spans="4:4" x14ac:dyDescent="0.2">
      <c r="D16293" s="18"/>
    </row>
    <row r="16294" spans="4:4" x14ac:dyDescent="0.2">
      <c r="D16294" s="18"/>
    </row>
    <row r="16295" spans="4:4" x14ac:dyDescent="0.2">
      <c r="D16295" s="18"/>
    </row>
    <row r="16296" spans="4:4" x14ac:dyDescent="0.2">
      <c r="D16296" s="18"/>
    </row>
    <row r="16297" spans="4:4" x14ac:dyDescent="0.2">
      <c r="D16297" s="18"/>
    </row>
    <row r="16298" spans="4:4" x14ac:dyDescent="0.2">
      <c r="D16298" s="18"/>
    </row>
    <row r="16299" spans="4:4" x14ac:dyDescent="0.2">
      <c r="D16299" s="18"/>
    </row>
    <row r="16300" spans="4:4" x14ac:dyDescent="0.2">
      <c r="D16300" s="18"/>
    </row>
    <row r="16301" spans="4:4" x14ac:dyDescent="0.2">
      <c r="D16301" s="18"/>
    </row>
    <row r="16302" spans="4:4" x14ac:dyDescent="0.2">
      <c r="D16302" s="18"/>
    </row>
    <row r="16303" spans="4:4" x14ac:dyDescent="0.2">
      <c r="D16303" s="18"/>
    </row>
    <row r="16304" spans="4:4" x14ac:dyDescent="0.2">
      <c r="D16304" s="18"/>
    </row>
    <row r="16305" spans="4:4" x14ac:dyDescent="0.2">
      <c r="D16305" s="18"/>
    </row>
    <row r="16306" spans="4:4" x14ac:dyDescent="0.2">
      <c r="D16306" s="18"/>
    </row>
    <row r="16307" spans="4:4" x14ac:dyDescent="0.2">
      <c r="D16307" s="18"/>
    </row>
    <row r="16308" spans="4:4" x14ac:dyDescent="0.2">
      <c r="D16308" s="18"/>
    </row>
    <row r="16309" spans="4:4" x14ac:dyDescent="0.2">
      <c r="D16309" s="18"/>
    </row>
    <row r="16310" spans="4:4" x14ac:dyDescent="0.2">
      <c r="D16310" s="18"/>
    </row>
    <row r="16311" spans="4:4" x14ac:dyDescent="0.2">
      <c r="D16311" s="18"/>
    </row>
    <row r="16312" spans="4:4" x14ac:dyDescent="0.2">
      <c r="D16312" s="18"/>
    </row>
    <row r="16313" spans="4:4" x14ac:dyDescent="0.2">
      <c r="D16313" s="18"/>
    </row>
    <row r="16314" spans="4:4" x14ac:dyDescent="0.2">
      <c r="D16314" s="18"/>
    </row>
    <row r="16315" spans="4:4" x14ac:dyDescent="0.2">
      <c r="D16315" s="18"/>
    </row>
    <row r="16316" spans="4:4" x14ac:dyDescent="0.2">
      <c r="D16316" s="18"/>
    </row>
    <row r="16317" spans="4:4" x14ac:dyDescent="0.2">
      <c r="D16317" s="18"/>
    </row>
    <row r="16318" spans="4:4" x14ac:dyDescent="0.2">
      <c r="D16318" s="18"/>
    </row>
    <row r="16319" spans="4:4" x14ac:dyDescent="0.2">
      <c r="D16319" s="18"/>
    </row>
    <row r="16320" spans="4:4" x14ac:dyDescent="0.2">
      <c r="D16320" s="18"/>
    </row>
    <row r="16321" spans="4:4" x14ac:dyDescent="0.2">
      <c r="D16321" s="18"/>
    </row>
    <row r="16322" spans="4:4" x14ac:dyDescent="0.2">
      <c r="D16322" s="18"/>
    </row>
    <row r="16323" spans="4:4" x14ac:dyDescent="0.2">
      <c r="D16323" s="18"/>
    </row>
    <row r="16324" spans="4:4" x14ac:dyDescent="0.2">
      <c r="D16324" s="18"/>
    </row>
    <row r="16325" spans="4:4" x14ac:dyDescent="0.2">
      <c r="D16325" s="18"/>
    </row>
    <row r="16326" spans="4:4" x14ac:dyDescent="0.2">
      <c r="D16326" s="18"/>
    </row>
    <row r="16327" spans="4:4" x14ac:dyDescent="0.2">
      <c r="D16327" s="18"/>
    </row>
    <row r="16328" spans="4:4" x14ac:dyDescent="0.2">
      <c r="D16328" s="18"/>
    </row>
    <row r="16329" spans="4:4" x14ac:dyDescent="0.2">
      <c r="D16329" s="18"/>
    </row>
    <row r="16330" spans="4:4" x14ac:dyDescent="0.2">
      <c r="D16330" s="18"/>
    </row>
    <row r="16331" spans="4:4" x14ac:dyDescent="0.2">
      <c r="D16331" s="18"/>
    </row>
    <row r="16332" spans="4:4" x14ac:dyDescent="0.2">
      <c r="D16332" s="18"/>
    </row>
    <row r="16333" spans="4:4" x14ac:dyDescent="0.2">
      <c r="D16333" s="18"/>
    </row>
    <row r="16334" spans="4:4" x14ac:dyDescent="0.2">
      <c r="D16334" s="18"/>
    </row>
    <row r="16335" spans="4:4" x14ac:dyDescent="0.2">
      <c r="D16335" s="18"/>
    </row>
    <row r="16336" spans="4:4" x14ac:dyDescent="0.2">
      <c r="D16336" s="18"/>
    </row>
    <row r="16337" spans="4:4" x14ac:dyDescent="0.2">
      <c r="D16337" s="18"/>
    </row>
    <row r="16338" spans="4:4" x14ac:dyDescent="0.2">
      <c r="D16338" s="18"/>
    </row>
    <row r="16339" spans="4:4" x14ac:dyDescent="0.2">
      <c r="D16339" s="18"/>
    </row>
    <row r="16340" spans="4:4" x14ac:dyDescent="0.2">
      <c r="D16340" s="18"/>
    </row>
    <row r="16341" spans="4:4" x14ac:dyDescent="0.2">
      <c r="D16341" s="18"/>
    </row>
    <row r="16342" spans="4:4" x14ac:dyDescent="0.2">
      <c r="D16342" s="18"/>
    </row>
    <row r="16343" spans="4:4" x14ac:dyDescent="0.2">
      <c r="D16343" s="18"/>
    </row>
    <row r="16344" spans="4:4" x14ac:dyDescent="0.2">
      <c r="D16344" s="18"/>
    </row>
    <row r="16345" spans="4:4" x14ac:dyDescent="0.2">
      <c r="D16345" s="18"/>
    </row>
    <row r="16346" spans="4:4" x14ac:dyDescent="0.2">
      <c r="D16346" s="18"/>
    </row>
    <row r="16347" spans="4:4" x14ac:dyDescent="0.2">
      <c r="D16347" s="18"/>
    </row>
    <row r="16348" spans="4:4" x14ac:dyDescent="0.2">
      <c r="D16348" s="18"/>
    </row>
    <row r="16349" spans="4:4" x14ac:dyDescent="0.2">
      <c r="D16349" s="18"/>
    </row>
    <row r="16350" spans="4:4" x14ac:dyDescent="0.2">
      <c r="D16350" s="18"/>
    </row>
    <row r="16351" spans="4:4" x14ac:dyDescent="0.2">
      <c r="D16351" s="18"/>
    </row>
    <row r="16352" spans="4:4" x14ac:dyDescent="0.2">
      <c r="D16352" s="18"/>
    </row>
    <row r="16353" spans="4:4" x14ac:dyDescent="0.2">
      <c r="D16353" s="18"/>
    </row>
    <row r="16354" spans="4:4" x14ac:dyDescent="0.2">
      <c r="D16354" s="18"/>
    </row>
    <row r="16355" spans="4:4" x14ac:dyDescent="0.2">
      <c r="D16355" s="18"/>
    </row>
    <row r="16356" spans="4:4" x14ac:dyDescent="0.2">
      <c r="D16356" s="18"/>
    </row>
    <row r="16357" spans="4:4" x14ac:dyDescent="0.2">
      <c r="D16357" s="18"/>
    </row>
    <row r="16358" spans="4:4" x14ac:dyDescent="0.2">
      <c r="D16358" s="18"/>
    </row>
    <row r="16359" spans="4:4" x14ac:dyDescent="0.2">
      <c r="D16359" s="18"/>
    </row>
    <row r="16360" spans="4:4" x14ac:dyDescent="0.2">
      <c r="D16360" s="18"/>
    </row>
    <row r="16361" spans="4:4" x14ac:dyDescent="0.2">
      <c r="D16361" s="18"/>
    </row>
    <row r="16362" spans="4:4" x14ac:dyDescent="0.2">
      <c r="D16362" s="18"/>
    </row>
    <row r="16363" spans="4:4" x14ac:dyDescent="0.2">
      <c r="D16363" s="18"/>
    </row>
    <row r="16364" spans="4:4" x14ac:dyDescent="0.2">
      <c r="D16364" s="18"/>
    </row>
    <row r="16365" spans="4:4" x14ac:dyDescent="0.2">
      <c r="D16365" s="18"/>
    </row>
    <row r="16366" spans="4:4" x14ac:dyDescent="0.2">
      <c r="D16366" s="18"/>
    </row>
    <row r="16367" spans="4:4" x14ac:dyDescent="0.2">
      <c r="D16367" s="18"/>
    </row>
    <row r="16368" spans="4:4" x14ac:dyDescent="0.2">
      <c r="D16368" s="18"/>
    </row>
    <row r="16369" spans="4:4" x14ac:dyDescent="0.2">
      <c r="D16369" s="18"/>
    </row>
    <row r="16370" spans="4:4" x14ac:dyDescent="0.2">
      <c r="D16370" s="18"/>
    </row>
    <row r="16371" spans="4:4" x14ac:dyDescent="0.2">
      <c r="D16371" s="18"/>
    </row>
    <row r="16372" spans="4:4" x14ac:dyDescent="0.2">
      <c r="D16372" s="18"/>
    </row>
    <row r="16373" spans="4:4" x14ac:dyDescent="0.2">
      <c r="D16373" s="18"/>
    </row>
    <row r="16374" spans="4:4" x14ac:dyDescent="0.2">
      <c r="D16374" s="18"/>
    </row>
    <row r="16375" spans="4:4" x14ac:dyDescent="0.2">
      <c r="D16375" s="18"/>
    </row>
    <row r="16376" spans="4:4" x14ac:dyDescent="0.2">
      <c r="D16376" s="18"/>
    </row>
    <row r="16377" spans="4:4" x14ac:dyDescent="0.2">
      <c r="D16377" s="18"/>
    </row>
    <row r="16378" spans="4:4" x14ac:dyDescent="0.2">
      <c r="D16378" s="18"/>
    </row>
    <row r="16379" spans="4:4" x14ac:dyDescent="0.2">
      <c r="D16379" s="18"/>
    </row>
    <row r="16380" spans="4:4" x14ac:dyDescent="0.2">
      <c r="D16380" s="18"/>
    </row>
    <row r="16381" spans="4:4" x14ac:dyDescent="0.2">
      <c r="D16381" s="18"/>
    </row>
    <row r="16382" spans="4:4" x14ac:dyDescent="0.2">
      <c r="D16382" s="18"/>
    </row>
    <row r="16383" spans="4:4" x14ac:dyDescent="0.2">
      <c r="D16383" s="18"/>
    </row>
    <row r="16384" spans="4:4" x14ac:dyDescent="0.2">
      <c r="D16384" s="18"/>
    </row>
    <row r="16385" spans="4:4" x14ac:dyDescent="0.2">
      <c r="D16385" s="18"/>
    </row>
    <row r="16386" spans="4:4" x14ac:dyDescent="0.2">
      <c r="D16386" s="18"/>
    </row>
    <row r="16387" spans="4:4" x14ac:dyDescent="0.2">
      <c r="D16387" s="18"/>
    </row>
    <row r="16388" spans="4:4" x14ac:dyDescent="0.2">
      <c r="D16388" s="18"/>
    </row>
    <row r="16389" spans="4:4" x14ac:dyDescent="0.2">
      <c r="D16389" s="18"/>
    </row>
    <row r="16390" spans="4:4" x14ac:dyDescent="0.2">
      <c r="D16390" s="18"/>
    </row>
  </sheetData>
  <hyperlinks>
    <hyperlink ref="H26" r:id="rId1" location="OLE_LINK1_x0009_1,20362,20396,3,,Employment rate (age group 20-64)" xr:uid="{00000000-0004-0000-0600-000000000000}"/>
    <hyperlink ref="I26" r:id="rId2" location="OLE_LINK5_x0009_1,79371,79414,3,,Employment rate of young people" display="Employment rate of young people aged 20-29"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BO239"/>
  <sheetViews>
    <sheetView workbookViewId="0">
      <selection activeCell="C11" sqref="C11"/>
    </sheetView>
  </sheetViews>
  <sheetFormatPr defaultRowHeight="10.199999999999999" x14ac:dyDescent="0.2"/>
  <cols>
    <col min="3" max="3" width="27.85546875" customWidth="1"/>
  </cols>
  <sheetData>
    <row r="3" spans="3:6" x14ac:dyDescent="0.2">
      <c r="C3" t="s">
        <v>2914</v>
      </c>
      <c r="D3" t="s">
        <v>227</v>
      </c>
      <c r="E3" t="s">
        <v>2932</v>
      </c>
      <c r="F3" t="s">
        <v>2963</v>
      </c>
    </row>
    <row r="4" spans="3:6" x14ac:dyDescent="0.2">
      <c r="C4" t="s">
        <v>2914</v>
      </c>
      <c r="D4" t="s">
        <v>227</v>
      </c>
      <c r="E4" t="s">
        <v>2932</v>
      </c>
      <c r="F4" t="s">
        <v>2964</v>
      </c>
    </row>
    <row r="5" spans="3:6" x14ac:dyDescent="0.2">
      <c r="C5" t="s">
        <v>2914</v>
      </c>
      <c r="D5" t="s">
        <v>227</v>
      </c>
      <c r="E5" t="s">
        <v>2932</v>
      </c>
      <c r="F5" t="s">
        <v>2965</v>
      </c>
    </row>
    <row r="6" spans="3:6" x14ac:dyDescent="0.2">
      <c r="C6" t="s">
        <v>2914</v>
      </c>
      <c r="D6" t="s">
        <v>227</v>
      </c>
      <c r="E6" t="s">
        <v>2932</v>
      </c>
      <c r="F6" t="s">
        <v>2966</v>
      </c>
    </row>
    <row r="7" spans="3:6" x14ac:dyDescent="0.2">
      <c r="C7" t="s">
        <v>2914</v>
      </c>
      <c r="D7" t="s">
        <v>227</v>
      </c>
      <c r="E7" t="s">
        <v>2932</v>
      </c>
      <c r="F7" t="s">
        <v>2967</v>
      </c>
    </row>
    <row r="8" spans="3:6" x14ac:dyDescent="0.2">
      <c r="C8" t="s">
        <v>2968</v>
      </c>
      <c r="D8" t="s">
        <v>227</v>
      </c>
      <c r="E8" t="s">
        <v>2932</v>
      </c>
      <c r="F8" t="s">
        <v>2969</v>
      </c>
    </row>
    <row r="9" spans="3:6" x14ac:dyDescent="0.2">
      <c r="C9" t="s">
        <v>2968</v>
      </c>
      <c r="D9" t="s">
        <v>227</v>
      </c>
      <c r="E9" t="s">
        <v>2932</v>
      </c>
      <c r="F9" t="s">
        <v>2970</v>
      </c>
    </row>
    <row r="10" spans="3:6" x14ac:dyDescent="0.2">
      <c r="C10" t="s">
        <v>2968</v>
      </c>
      <c r="D10" t="s">
        <v>227</v>
      </c>
      <c r="E10" t="s">
        <v>2932</v>
      </c>
      <c r="F10" t="s">
        <v>2971</v>
      </c>
    </row>
    <row r="11" spans="3:6" x14ac:dyDescent="0.2">
      <c r="C11" t="s">
        <v>2968</v>
      </c>
      <c r="D11" t="s">
        <v>227</v>
      </c>
      <c r="E11" t="s">
        <v>2932</v>
      </c>
      <c r="F11" t="s">
        <v>2972</v>
      </c>
    </row>
    <row r="12" spans="3:6" x14ac:dyDescent="0.2">
      <c r="C12" t="s">
        <v>2968</v>
      </c>
      <c r="D12" t="s">
        <v>227</v>
      </c>
      <c r="E12" t="s">
        <v>2932</v>
      </c>
      <c r="F12" t="s">
        <v>2973</v>
      </c>
    </row>
    <row r="13" spans="3:6" x14ac:dyDescent="0.2">
      <c r="C13" t="s">
        <v>2974</v>
      </c>
      <c r="D13" t="s">
        <v>227</v>
      </c>
      <c r="E13" t="s">
        <v>2932</v>
      </c>
      <c r="F13" t="s">
        <v>2975</v>
      </c>
    </row>
    <row r="14" spans="3:6" x14ac:dyDescent="0.2">
      <c r="C14" t="s">
        <v>2974</v>
      </c>
      <c r="D14" t="s">
        <v>227</v>
      </c>
      <c r="E14" t="s">
        <v>2932</v>
      </c>
      <c r="F14" t="s">
        <v>2976</v>
      </c>
    </row>
    <row r="15" spans="3:6" x14ac:dyDescent="0.2">
      <c r="C15" t="s">
        <v>1286</v>
      </c>
      <c r="D15" t="s">
        <v>227</v>
      </c>
      <c r="E15" t="s">
        <v>2977</v>
      </c>
      <c r="F15" t="s">
        <v>2978</v>
      </c>
    </row>
    <row r="16" spans="3:6" x14ac:dyDescent="0.2">
      <c r="C16" t="s">
        <v>1286</v>
      </c>
      <c r="D16" t="s">
        <v>227</v>
      </c>
      <c r="E16" t="s">
        <v>2977</v>
      </c>
      <c r="F16" t="s">
        <v>2979</v>
      </c>
    </row>
    <row r="17" spans="3:6" x14ac:dyDescent="0.2">
      <c r="C17" t="s">
        <v>2121</v>
      </c>
      <c r="D17" t="s">
        <v>227</v>
      </c>
      <c r="E17" t="s">
        <v>2980</v>
      </c>
      <c r="F17" t="s">
        <v>2981</v>
      </c>
    </row>
    <row r="18" spans="3:6" x14ac:dyDescent="0.2">
      <c r="C18" t="s">
        <v>2121</v>
      </c>
      <c r="D18" t="s">
        <v>227</v>
      </c>
      <c r="E18" t="s">
        <v>2982</v>
      </c>
      <c r="F18" t="s">
        <v>2981</v>
      </c>
    </row>
    <row r="19" spans="3:6" x14ac:dyDescent="0.2">
      <c r="C19" t="s">
        <v>2121</v>
      </c>
      <c r="D19" t="s">
        <v>227</v>
      </c>
      <c r="E19" t="s">
        <v>2983</v>
      </c>
      <c r="F19" t="s">
        <v>2981</v>
      </c>
    </row>
    <row r="20" spans="3:6" x14ac:dyDescent="0.2">
      <c r="C20" t="s">
        <v>2121</v>
      </c>
      <c r="D20" t="s">
        <v>227</v>
      </c>
      <c r="E20" t="s">
        <v>2984</v>
      </c>
      <c r="F20" t="s">
        <v>2981</v>
      </c>
    </row>
    <row r="21" spans="3:6" x14ac:dyDescent="0.2">
      <c r="C21" t="s">
        <v>2792</v>
      </c>
      <c r="D21" t="s">
        <v>227</v>
      </c>
      <c r="E21" t="s">
        <v>2980</v>
      </c>
      <c r="F21" t="s">
        <v>2985</v>
      </c>
    </row>
    <row r="22" spans="3:6" x14ac:dyDescent="0.2">
      <c r="C22" t="s">
        <v>2792</v>
      </c>
      <c r="D22" t="s">
        <v>227</v>
      </c>
      <c r="E22" t="s">
        <v>2982</v>
      </c>
      <c r="F22" t="s">
        <v>2985</v>
      </c>
    </row>
    <row r="23" spans="3:6" x14ac:dyDescent="0.2">
      <c r="C23" t="s">
        <v>2792</v>
      </c>
      <c r="D23" t="s">
        <v>227</v>
      </c>
      <c r="E23" t="s">
        <v>2983</v>
      </c>
      <c r="F23" t="s">
        <v>2985</v>
      </c>
    </row>
    <row r="24" spans="3:6" x14ac:dyDescent="0.2">
      <c r="C24" t="s">
        <v>2792</v>
      </c>
      <c r="D24" t="s">
        <v>227</v>
      </c>
      <c r="E24" t="s">
        <v>2984</v>
      </c>
      <c r="F24" t="s">
        <v>2985</v>
      </c>
    </row>
    <row r="25" spans="3:6" x14ac:dyDescent="0.2">
      <c r="C25" t="s">
        <v>2792</v>
      </c>
      <c r="D25" t="s">
        <v>227</v>
      </c>
      <c r="E25" t="s">
        <v>2984</v>
      </c>
      <c r="F25" t="s">
        <v>2985</v>
      </c>
    </row>
    <row r="26" spans="3:6" x14ac:dyDescent="0.2">
      <c r="C26" t="s">
        <v>2793</v>
      </c>
      <c r="D26" t="s">
        <v>227</v>
      </c>
      <c r="E26" t="s">
        <v>2980</v>
      </c>
      <c r="F26" t="s">
        <v>2986</v>
      </c>
    </row>
    <row r="27" spans="3:6" x14ac:dyDescent="0.2">
      <c r="C27" t="s">
        <v>2793</v>
      </c>
      <c r="D27" t="s">
        <v>227</v>
      </c>
      <c r="E27" t="s">
        <v>2983</v>
      </c>
      <c r="F27" t="s">
        <v>2986</v>
      </c>
    </row>
    <row r="28" spans="3:6" x14ac:dyDescent="0.2">
      <c r="C28" t="s">
        <v>2793</v>
      </c>
      <c r="D28" t="s">
        <v>227</v>
      </c>
      <c r="E28" t="s">
        <v>2984</v>
      </c>
      <c r="F28" t="s">
        <v>2986</v>
      </c>
    </row>
    <row r="29" spans="3:6" x14ac:dyDescent="0.2">
      <c r="C29" t="s">
        <v>2791</v>
      </c>
      <c r="D29" t="s">
        <v>99</v>
      </c>
      <c r="E29" t="s">
        <v>2932</v>
      </c>
      <c r="F29" t="s">
        <v>2987</v>
      </c>
    </row>
    <row r="30" spans="3:6" x14ac:dyDescent="0.2">
      <c r="C30" t="s">
        <v>2791</v>
      </c>
      <c r="D30" t="s">
        <v>99</v>
      </c>
      <c r="E30" t="s">
        <v>2932</v>
      </c>
      <c r="F30" t="s">
        <v>2988</v>
      </c>
    </row>
    <row r="31" spans="3:6" x14ac:dyDescent="0.2">
      <c r="C31" t="s">
        <v>2791</v>
      </c>
      <c r="D31" t="s">
        <v>99</v>
      </c>
      <c r="E31" t="s">
        <v>2932</v>
      </c>
      <c r="F31" t="s">
        <v>2989</v>
      </c>
    </row>
    <row r="32" spans="3:6" x14ac:dyDescent="0.2">
      <c r="C32" t="s">
        <v>2791</v>
      </c>
      <c r="D32" t="s">
        <v>91</v>
      </c>
      <c r="E32" t="s">
        <v>2932</v>
      </c>
      <c r="F32" t="s">
        <v>2987</v>
      </c>
    </row>
    <row r="33" spans="3:6" x14ac:dyDescent="0.2">
      <c r="C33" t="s">
        <v>2791</v>
      </c>
      <c r="D33" t="s">
        <v>91</v>
      </c>
      <c r="E33" t="s">
        <v>2932</v>
      </c>
      <c r="F33" t="s">
        <v>2988</v>
      </c>
    </row>
    <row r="34" spans="3:6" x14ac:dyDescent="0.2">
      <c r="C34" t="s">
        <v>2791</v>
      </c>
      <c r="D34" t="s">
        <v>91</v>
      </c>
      <c r="E34" t="s">
        <v>2932</v>
      </c>
      <c r="F34" t="s">
        <v>2989</v>
      </c>
    </row>
    <row r="35" spans="3:6" x14ac:dyDescent="0.2">
      <c r="C35" t="s">
        <v>2791</v>
      </c>
      <c r="D35" t="s">
        <v>227</v>
      </c>
      <c r="E35" t="s">
        <v>2932</v>
      </c>
      <c r="F35" t="s">
        <v>2987</v>
      </c>
    </row>
    <row r="36" spans="3:6" x14ac:dyDescent="0.2">
      <c r="C36" t="s">
        <v>2791</v>
      </c>
      <c r="D36" t="s">
        <v>227</v>
      </c>
      <c r="E36" t="s">
        <v>2932</v>
      </c>
      <c r="F36" t="s">
        <v>2988</v>
      </c>
    </row>
    <row r="37" spans="3:6" x14ac:dyDescent="0.2">
      <c r="C37" t="s">
        <v>2791</v>
      </c>
      <c r="D37" t="s">
        <v>227</v>
      </c>
      <c r="E37" t="s">
        <v>2932</v>
      </c>
      <c r="F37" t="s">
        <v>2989</v>
      </c>
    </row>
    <row r="38" spans="3:6" x14ac:dyDescent="0.2">
      <c r="C38" t="s">
        <v>2794</v>
      </c>
      <c r="D38" t="s">
        <v>227</v>
      </c>
      <c r="E38" t="s">
        <v>2980</v>
      </c>
      <c r="F38" t="s">
        <v>2990</v>
      </c>
    </row>
    <row r="39" spans="3:6" x14ac:dyDescent="0.2">
      <c r="C39" t="s">
        <v>2794</v>
      </c>
      <c r="D39" t="s">
        <v>227</v>
      </c>
      <c r="E39" t="s">
        <v>2982</v>
      </c>
      <c r="F39" t="s">
        <v>2990</v>
      </c>
    </row>
    <row r="40" spans="3:6" x14ac:dyDescent="0.2">
      <c r="C40" t="s">
        <v>2794</v>
      </c>
      <c r="D40" t="s">
        <v>227</v>
      </c>
      <c r="E40" t="s">
        <v>2983</v>
      </c>
      <c r="F40" t="s">
        <v>2990</v>
      </c>
    </row>
    <row r="41" spans="3:6" x14ac:dyDescent="0.2">
      <c r="C41" t="s">
        <v>2794</v>
      </c>
      <c r="D41" t="s">
        <v>227</v>
      </c>
      <c r="E41" t="s">
        <v>2984</v>
      </c>
      <c r="F41" t="s">
        <v>2990</v>
      </c>
    </row>
    <row r="42" spans="3:6" x14ac:dyDescent="0.2">
      <c r="C42" t="s">
        <v>2991</v>
      </c>
      <c r="D42" t="s">
        <v>227</v>
      </c>
      <c r="E42" t="s">
        <v>2932</v>
      </c>
      <c r="F42" t="s">
        <v>2980</v>
      </c>
    </row>
    <row r="43" spans="3:6" x14ac:dyDescent="0.2">
      <c r="C43" t="s">
        <v>2992</v>
      </c>
      <c r="D43" t="s">
        <v>227</v>
      </c>
      <c r="E43" t="s">
        <v>2993</v>
      </c>
      <c r="F43" t="s">
        <v>2980</v>
      </c>
    </row>
    <row r="44" spans="3:6" x14ac:dyDescent="0.2">
      <c r="C44" t="s">
        <v>2992</v>
      </c>
      <c r="D44" t="s">
        <v>227</v>
      </c>
      <c r="E44" t="s">
        <v>847</v>
      </c>
      <c r="F44" t="s">
        <v>2980</v>
      </c>
    </row>
    <row r="45" spans="3:6" x14ac:dyDescent="0.2">
      <c r="C45" t="s">
        <v>118</v>
      </c>
      <c r="D45" t="s">
        <v>99</v>
      </c>
      <c r="E45" t="s">
        <v>2994</v>
      </c>
      <c r="F45" t="s">
        <v>2995</v>
      </c>
    </row>
    <row r="46" spans="3:6" x14ac:dyDescent="0.2">
      <c r="C46" t="s">
        <v>118</v>
      </c>
      <c r="D46" t="s">
        <v>99</v>
      </c>
      <c r="E46" t="s">
        <v>2994</v>
      </c>
      <c r="F46" t="s">
        <v>2996</v>
      </c>
    </row>
    <row r="47" spans="3:6" x14ac:dyDescent="0.2">
      <c r="C47" t="s">
        <v>118</v>
      </c>
      <c r="D47" t="s">
        <v>91</v>
      </c>
      <c r="E47" t="s">
        <v>2994</v>
      </c>
      <c r="F47" t="s">
        <v>2995</v>
      </c>
    </row>
    <row r="48" spans="3:6" x14ac:dyDescent="0.2">
      <c r="C48" t="s">
        <v>118</v>
      </c>
      <c r="D48" t="s">
        <v>91</v>
      </c>
      <c r="E48" t="s">
        <v>2994</v>
      </c>
      <c r="F48" t="s">
        <v>2996</v>
      </c>
    </row>
    <row r="49" spans="3:6" x14ac:dyDescent="0.2">
      <c r="C49" t="s">
        <v>118</v>
      </c>
      <c r="D49" t="s">
        <v>227</v>
      </c>
      <c r="E49" t="s">
        <v>2994</v>
      </c>
      <c r="F49" t="s">
        <v>2995</v>
      </c>
    </row>
    <row r="50" spans="3:6" x14ac:dyDescent="0.2">
      <c r="C50" t="s">
        <v>118</v>
      </c>
      <c r="D50" t="s">
        <v>227</v>
      </c>
      <c r="E50" t="s">
        <v>2994</v>
      </c>
      <c r="F50" t="s">
        <v>2996</v>
      </c>
    </row>
    <row r="51" spans="3:6" x14ac:dyDescent="0.2">
      <c r="C51" t="s">
        <v>2997</v>
      </c>
      <c r="D51" t="s">
        <v>99</v>
      </c>
      <c r="E51" t="s">
        <v>2998</v>
      </c>
      <c r="F51" t="s">
        <v>2995</v>
      </c>
    </row>
    <row r="52" spans="3:6" x14ac:dyDescent="0.2">
      <c r="C52" t="s">
        <v>2997</v>
      </c>
      <c r="D52" t="s">
        <v>99</v>
      </c>
      <c r="E52" t="s">
        <v>2998</v>
      </c>
      <c r="F52" t="s">
        <v>2999</v>
      </c>
    </row>
    <row r="53" spans="3:6" x14ac:dyDescent="0.2">
      <c r="C53" t="s">
        <v>2997</v>
      </c>
      <c r="D53" t="s">
        <v>91</v>
      </c>
      <c r="E53" t="s">
        <v>2998</v>
      </c>
      <c r="F53" t="s">
        <v>2995</v>
      </c>
    </row>
    <row r="54" spans="3:6" x14ac:dyDescent="0.2">
      <c r="C54" t="s">
        <v>2997</v>
      </c>
      <c r="D54" t="s">
        <v>91</v>
      </c>
      <c r="E54" t="s">
        <v>2998</v>
      </c>
      <c r="F54" t="s">
        <v>2999</v>
      </c>
    </row>
    <row r="55" spans="3:6" x14ac:dyDescent="0.2">
      <c r="C55" t="s">
        <v>2997</v>
      </c>
      <c r="D55" t="s">
        <v>227</v>
      </c>
      <c r="E55" t="s">
        <v>2998</v>
      </c>
      <c r="F55" t="s">
        <v>2995</v>
      </c>
    </row>
    <row r="56" spans="3:6" x14ac:dyDescent="0.2">
      <c r="C56" t="s">
        <v>2997</v>
      </c>
      <c r="D56" t="s">
        <v>227</v>
      </c>
      <c r="E56" t="s">
        <v>2998</v>
      </c>
      <c r="F56" t="s">
        <v>2999</v>
      </c>
    </row>
    <row r="57" spans="3:6" x14ac:dyDescent="0.2">
      <c r="C57" t="s">
        <v>2997</v>
      </c>
      <c r="D57" t="s">
        <v>227</v>
      </c>
      <c r="E57" t="s">
        <v>2993</v>
      </c>
      <c r="F57" t="s">
        <v>2980</v>
      </c>
    </row>
    <row r="58" spans="3:6" x14ac:dyDescent="0.2">
      <c r="C58" t="s">
        <v>2997</v>
      </c>
      <c r="D58" t="s">
        <v>227</v>
      </c>
      <c r="E58" t="s">
        <v>847</v>
      </c>
      <c r="F58" t="s">
        <v>2980</v>
      </c>
    </row>
    <row r="59" spans="3:6" x14ac:dyDescent="0.2">
      <c r="C59" t="s">
        <v>823</v>
      </c>
      <c r="D59" t="s">
        <v>227</v>
      </c>
      <c r="E59" t="s">
        <v>847</v>
      </c>
      <c r="F59" t="s">
        <v>3000</v>
      </c>
    </row>
    <row r="60" spans="3:6" x14ac:dyDescent="0.2">
      <c r="C60" t="s">
        <v>2762</v>
      </c>
      <c r="D60" t="s">
        <v>99</v>
      </c>
      <c r="E60" t="s">
        <v>2998</v>
      </c>
      <c r="F60" t="s">
        <v>2932</v>
      </c>
    </row>
    <row r="61" spans="3:6" x14ac:dyDescent="0.2">
      <c r="C61" t="s">
        <v>2762</v>
      </c>
      <c r="D61" t="s">
        <v>91</v>
      </c>
      <c r="E61" t="s">
        <v>2998</v>
      </c>
      <c r="F61" t="s">
        <v>2932</v>
      </c>
    </row>
    <row r="62" spans="3:6" x14ac:dyDescent="0.2">
      <c r="C62" t="s">
        <v>2762</v>
      </c>
      <c r="D62" t="s">
        <v>227</v>
      </c>
      <c r="E62" t="s">
        <v>830</v>
      </c>
      <c r="F62" t="s">
        <v>2932</v>
      </c>
    </row>
    <row r="63" spans="3:6" x14ac:dyDescent="0.2">
      <c r="C63" t="s">
        <v>2762</v>
      </c>
      <c r="D63" t="s">
        <v>227</v>
      </c>
      <c r="E63" t="s">
        <v>2998</v>
      </c>
      <c r="F63" t="s">
        <v>2932</v>
      </c>
    </row>
    <row r="64" spans="3:6" x14ac:dyDescent="0.2">
      <c r="C64" t="s">
        <v>2762</v>
      </c>
      <c r="D64" t="s">
        <v>227</v>
      </c>
      <c r="E64" t="s">
        <v>847</v>
      </c>
      <c r="F64" t="s">
        <v>2932</v>
      </c>
    </row>
    <row r="65" spans="3:6" x14ac:dyDescent="0.2">
      <c r="C65" t="s">
        <v>3001</v>
      </c>
      <c r="D65" t="s">
        <v>227</v>
      </c>
      <c r="E65" t="s">
        <v>830</v>
      </c>
      <c r="F65" t="s">
        <v>81</v>
      </c>
    </row>
    <row r="66" spans="3:6" x14ac:dyDescent="0.2">
      <c r="C66" t="s">
        <v>3001</v>
      </c>
      <c r="D66" t="s">
        <v>227</v>
      </c>
      <c r="E66" t="s">
        <v>830</v>
      </c>
      <c r="F66" t="s">
        <v>3002</v>
      </c>
    </row>
    <row r="67" spans="3:6" x14ac:dyDescent="0.2">
      <c r="C67" t="s">
        <v>3001</v>
      </c>
      <c r="D67" t="s">
        <v>227</v>
      </c>
      <c r="E67" t="s">
        <v>830</v>
      </c>
      <c r="F67" t="s">
        <v>1121</v>
      </c>
    </row>
    <row r="68" spans="3:6" x14ac:dyDescent="0.2">
      <c r="C68" t="s">
        <v>3001</v>
      </c>
      <c r="D68" t="s">
        <v>227</v>
      </c>
      <c r="E68" t="s">
        <v>2998</v>
      </c>
      <c r="F68" t="s">
        <v>81</v>
      </c>
    </row>
    <row r="69" spans="3:6" x14ac:dyDescent="0.2">
      <c r="C69" t="s">
        <v>3001</v>
      </c>
      <c r="D69" t="s">
        <v>227</v>
      </c>
      <c r="E69" t="s">
        <v>2998</v>
      </c>
      <c r="F69" t="s">
        <v>3002</v>
      </c>
    </row>
    <row r="70" spans="3:6" x14ac:dyDescent="0.2">
      <c r="C70" t="s">
        <v>3001</v>
      </c>
      <c r="D70" t="s">
        <v>227</v>
      </c>
      <c r="E70" t="s">
        <v>2998</v>
      </c>
      <c r="F70" t="s">
        <v>1121</v>
      </c>
    </row>
    <row r="71" spans="3:6" x14ac:dyDescent="0.2">
      <c r="C71" t="s">
        <v>3001</v>
      </c>
      <c r="D71" t="s">
        <v>227</v>
      </c>
      <c r="E71" t="s">
        <v>838</v>
      </c>
      <c r="F71" t="s">
        <v>81</v>
      </c>
    </row>
    <row r="72" spans="3:6" x14ac:dyDescent="0.2">
      <c r="C72" t="s">
        <v>3001</v>
      </c>
      <c r="D72" t="s">
        <v>227</v>
      </c>
      <c r="E72" t="s">
        <v>838</v>
      </c>
      <c r="F72" t="s">
        <v>3002</v>
      </c>
    </row>
    <row r="73" spans="3:6" x14ac:dyDescent="0.2">
      <c r="C73" t="s">
        <v>3001</v>
      </c>
      <c r="D73" t="s">
        <v>227</v>
      </c>
      <c r="E73" t="s">
        <v>838</v>
      </c>
      <c r="F73" t="s">
        <v>1121</v>
      </c>
    </row>
    <row r="74" spans="3:6" x14ac:dyDescent="0.2">
      <c r="C74" t="s">
        <v>3001</v>
      </c>
      <c r="D74" t="s">
        <v>227</v>
      </c>
      <c r="E74" t="s">
        <v>3003</v>
      </c>
      <c r="F74" t="s">
        <v>81</v>
      </c>
    </row>
    <row r="75" spans="3:6" x14ac:dyDescent="0.2">
      <c r="C75" t="s">
        <v>3001</v>
      </c>
      <c r="D75" t="s">
        <v>227</v>
      </c>
      <c r="E75" t="s">
        <v>3003</v>
      </c>
      <c r="F75" t="s">
        <v>3002</v>
      </c>
    </row>
    <row r="76" spans="3:6" x14ac:dyDescent="0.2">
      <c r="C76" t="s">
        <v>3001</v>
      </c>
      <c r="D76" t="s">
        <v>227</v>
      </c>
      <c r="E76" t="s">
        <v>3003</v>
      </c>
      <c r="F76" t="s">
        <v>1121</v>
      </c>
    </row>
    <row r="77" spans="3:6" x14ac:dyDescent="0.2">
      <c r="C77" t="s">
        <v>3001</v>
      </c>
      <c r="D77" t="s">
        <v>227</v>
      </c>
      <c r="E77" t="s">
        <v>533</v>
      </c>
      <c r="F77" t="s">
        <v>81</v>
      </c>
    </row>
    <row r="78" spans="3:6" x14ac:dyDescent="0.2">
      <c r="C78" t="s">
        <v>3001</v>
      </c>
      <c r="D78" t="s">
        <v>227</v>
      </c>
      <c r="E78" t="s">
        <v>533</v>
      </c>
      <c r="F78" t="s">
        <v>3002</v>
      </c>
    </row>
    <row r="79" spans="3:6" x14ac:dyDescent="0.2">
      <c r="C79" t="s">
        <v>3001</v>
      </c>
      <c r="D79" t="s">
        <v>227</v>
      </c>
      <c r="E79" t="s">
        <v>533</v>
      </c>
      <c r="F79" t="s">
        <v>1121</v>
      </c>
    </row>
    <row r="80" spans="3:6" x14ac:dyDescent="0.2">
      <c r="C80" t="s">
        <v>3004</v>
      </c>
      <c r="D80" t="s">
        <v>227</v>
      </c>
      <c r="E80" t="s">
        <v>830</v>
      </c>
      <c r="F80" t="s">
        <v>3005</v>
      </c>
    </row>
    <row r="81" spans="3:6" x14ac:dyDescent="0.2">
      <c r="C81" t="s">
        <v>3004</v>
      </c>
      <c r="D81" t="s">
        <v>227</v>
      </c>
      <c r="E81" t="s">
        <v>2998</v>
      </c>
      <c r="F81" t="s">
        <v>3005</v>
      </c>
    </row>
    <row r="82" spans="3:6" x14ac:dyDescent="0.2">
      <c r="C82" t="s">
        <v>3004</v>
      </c>
      <c r="D82" t="s">
        <v>227</v>
      </c>
      <c r="E82" t="s">
        <v>838</v>
      </c>
      <c r="F82" t="s">
        <v>3005</v>
      </c>
    </row>
    <row r="83" spans="3:6" x14ac:dyDescent="0.2">
      <c r="C83" t="s">
        <v>3004</v>
      </c>
      <c r="D83" t="s">
        <v>227</v>
      </c>
      <c r="E83" t="s">
        <v>3003</v>
      </c>
      <c r="F83" t="s">
        <v>3005</v>
      </c>
    </row>
    <row r="84" spans="3:6" x14ac:dyDescent="0.2">
      <c r="C84" t="s">
        <v>3004</v>
      </c>
      <c r="D84" t="s">
        <v>227</v>
      </c>
      <c r="E84" t="s">
        <v>533</v>
      </c>
      <c r="F84" t="s">
        <v>3005</v>
      </c>
    </row>
    <row r="85" spans="3:6" x14ac:dyDescent="0.2">
      <c r="C85" t="s">
        <v>3006</v>
      </c>
      <c r="D85" t="s">
        <v>227</v>
      </c>
      <c r="E85" t="s">
        <v>830</v>
      </c>
      <c r="F85" t="s">
        <v>2932</v>
      </c>
    </row>
    <row r="86" spans="3:6" x14ac:dyDescent="0.2">
      <c r="C86" t="s">
        <v>3006</v>
      </c>
      <c r="D86" t="s">
        <v>227</v>
      </c>
      <c r="E86" t="s">
        <v>2993</v>
      </c>
      <c r="F86" t="s">
        <v>2932</v>
      </c>
    </row>
    <row r="87" spans="3:6" x14ac:dyDescent="0.2">
      <c r="C87" t="s">
        <v>240</v>
      </c>
      <c r="D87" t="s">
        <v>99</v>
      </c>
      <c r="E87" t="s">
        <v>2994</v>
      </c>
      <c r="F87" t="s">
        <v>2980</v>
      </c>
    </row>
    <row r="88" spans="3:6" x14ac:dyDescent="0.2">
      <c r="C88" t="s">
        <v>2769</v>
      </c>
      <c r="D88" t="s">
        <v>91</v>
      </c>
      <c r="E88" t="s">
        <v>1578</v>
      </c>
      <c r="F88" t="s">
        <v>2980</v>
      </c>
    </row>
    <row r="89" spans="3:6" x14ac:dyDescent="0.2">
      <c r="C89" t="s">
        <v>2769</v>
      </c>
      <c r="D89" t="s">
        <v>91</v>
      </c>
      <c r="E89" t="s">
        <v>1585</v>
      </c>
      <c r="F89" t="s">
        <v>2980</v>
      </c>
    </row>
    <row r="90" spans="3:6" x14ac:dyDescent="0.2">
      <c r="C90" t="s">
        <v>3007</v>
      </c>
      <c r="D90" t="s">
        <v>99</v>
      </c>
      <c r="E90" t="s">
        <v>3008</v>
      </c>
      <c r="F90" t="s">
        <v>81</v>
      </c>
    </row>
    <row r="91" spans="3:6" x14ac:dyDescent="0.2">
      <c r="C91" t="s">
        <v>3007</v>
      </c>
      <c r="D91" t="s">
        <v>91</v>
      </c>
      <c r="E91" t="s">
        <v>3008</v>
      </c>
      <c r="F91" t="s">
        <v>81</v>
      </c>
    </row>
    <row r="92" spans="3:6" x14ac:dyDescent="0.2">
      <c r="C92" t="s">
        <v>3007</v>
      </c>
      <c r="D92" t="s">
        <v>227</v>
      </c>
      <c r="E92" t="s">
        <v>3008</v>
      </c>
      <c r="F92" t="s">
        <v>81</v>
      </c>
    </row>
    <row r="93" spans="3:6" x14ac:dyDescent="0.2">
      <c r="C93" t="s">
        <v>3009</v>
      </c>
      <c r="D93" t="s">
        <v>3010</v>
      </c>
      <c r="E93" t="s">
        <v>2994</v>
      </c>
      <c r="F93" t="s">
        <v>2932</v>
      </c>
    </row>
    <row r="94" spans="3:6" x14ac:dyDescent="0.2">
      <c r="C94" t="s">
        <v>83</v>
      </c>
      <c r="D94" t="s">
        <v>91</v>
      </c>
      <c r="E94" t="s">
        <v>2932</v>
      </c>
      <c r="F94" t="s">
        <v>2939</v>
      </c>
    </row>
    <row r="95" spans="3:6" x14ac:dyDescent="0.2">
      <c r="C95" t="s">
        <v>83</v>
      </c>
      <c r="D95" t="s">
        <v>91</v>
      </c>
      <c r="E95" t="s">
        <v>2932</v>
      </c>
      <c r="F95" t="s">
        <v>3011</v>
      </c>
    </row>
    <row r="96" spans="3:6" x14ac:dyDescent="0.2">
      <c r="C96" t="s">
        <v>83</v>
      </c>
      <c r="D96" t="s">
        <v>227</v>
      </c>
      <c r="E96" t="s">
        <v>2932</v>
      </c>
      <c r="F96" t="s">
        <v>2939</v>
      </c>
    </row>
    <row r="97" spans="3:6" x14ac:dyDescent="0.2">
      <c r="C97" t="s">
        <v>83</v>
      </c>
      <c r="D97" t="s">
        <v>227</v>
      </c>
      <c r="E97" t="s">
        <v>3012</v>
      </c>
      <c r="F97" t="s">
        <v>3013</v>
      </c>
    </row>
    <row r="98" spans="3:6" x14ac:dyDescent="0.2">
      <c r="C98" t="s">
        <v>83</v>
      </c>
      <c r="D98" t="s">
        <v>227</v>
      </c>
      <c r="E98" t="s">
        <v>3012</v>
      </c>
      <c r="F98" t="s">
        <v>3014</v>
      </c>
    </row>
    <row r="99" spans="3:6" x14ac:dyDescent="0.2">
      <c r="C99" t="s">
        <v>2763</v>
      </c>
      <c r="D99" t="s">
        <v>99</v>
      </c>
      <c r="E99" t="s">
        <v>2932</v>
      </c>
      <c r="F99" t="s">
        <v>3015</v>
      </c>
    </row>
    <row r="100" spans="3:6" x14ac:dyDescent="0.2">
      <c r="C100" t="s">
        <v>2763</v>
      </c>
      <c r="D100" t="s">
        <v>91</v>
      </c>
      <c r="E100" t="s">
        <v>2932</v>
      </c>
      <c r="F100" t="s">
        <v>3015</v>
      </c>
    </row>
    <row r="101" spans="3:6" x14ac:dyDescent="0.2">
      <c r="C101" t="s">
        <v>2763</v>
      </c>
      <c r="D101" t="s">
        <v>227</v>
      </c>
      <c r="E101" t="s">
        <v>2932</v>
      </c>
      <c r="F101" t="s">
        <v>3015</v>
      </c>
    </row>
    <row r="102" spans="3:6" x14ac:dyDescent="0.2">
      <c r="C102" t="s">
        <v>3016</v>
      </c>
      <c r="D102" t="s">
        <v>227</v>
      </c>
      <c r="E102" t="s">
        <v>2932</v>
      </c>
      <c r="F102" t="s">
        <v>3017</v>
      </c>
    </row>
    <row r="103" spans="3:6" x14ac:dyDescent="0.2">
      <c r="C103" t="s">
        <v>3018</v>
      </c>
      <c r="D103" t="s">
        <v>227</v>
      </c>
      <c r="E103" t="s">
        <v>2932</v>
      </c>
      <c r="F103" t="s">
        <v>3019</v>
      </c>
    </row>
    <row r="104" spans="3:6" x14ac:dyDescent="0.2">
      <c r="C104" t="s">
        <v>3018</v>
      </c>
      <c r="D104" t="s">
        <v>227</v>
      </c>
      <c r="E104" t="s">
        <v>2932</v>
      </c>
      <c r="F104" t="s">
        <v>3020</v>
      </c>
    </row>
    <row r="105" spans="3:6" x14ac:dyDescent="0.2">
      <c r="C105" t="s">
        <v>3018</v>
      </c>
      <c r="D105" t="s">
        <v>227</v>
      </c>
      <c r="E105" t="s">
        <v>2932</v>
      </c>
      <c r="F105" t="s">
        <v>3021</v>
      </c>
    </row>
    <row r="106" spans="3:6" x14ac:dyDescent="0.2">
      <c r="C106" t="s">
        <v>3018</v>
      </c>
      <c r="D106" t="s">
        <v>227</v>
      </c>
      <c r="E106" t="s">
        <v>2932</v>
      </c>
      <c r="F106" t="s">
        <v>3022</v>
      </c>
    </row>
    <row r="107" spans="3:6" x14ac:dyDescent="0.2">
      <c r="C107" t="s">
        <v>3018</v>
      </c>
      <c r="D107" t="s">
        <v>227</v>
      </c>
      <c r="E107" t="s">
        <v>2932</v>
      </c>
      <c r="F107" t="s">
        <v>3023</v>
      </c>
    </row>
    <row r="108" spans="3:6" x14ac:dyDescent="0.2">
      <c r="C108" t="s">
        <v>3018</v>
      </c>
      <c r="D108" t="s">
        <v>227</v>
      </c>
      <c r="E108" t="s">
        <v>2932</v>
      </c>
      <c r="F108" t="s">
        <v>3024</v>
      </c>
    </row>
    <row r="109" spans="3:6" x14ac:dyDescent="0.2">
      <c r="C109" t="s">
        <v>3018</v>
      </c>
      <c r="D109" t="s">
        <v>227</v>
      </c>
      <c r="E109" t="s">
        <v>2932</v>
      </c>
      <c r="F109" t="s">
        <v>3025</v>
      </c>
    </row>
    <row r="110" spans="3:6" x14ac:dyDescent="0.2">
      <c r="C110" t="s">
        <v>3018</v>
      </c>
      <c r="D110" t="s">
        <v>227</v>
      </c>
      <c r="E110" t="s">
        <v>2932</v>
      </c>
      <c r="F110" t="s">
        <v>3026</v>
      </c>
    </row>
    <row r="111" spans="3:6" x14ac:dyDescent="0.2">
      <c r="C111" t="s">
        <v>3018</v>
      </c>
      <c r="D111" t="s">
        <v>227</v>
      </c>
      <c r="E111" t="s">
        <v>2932</v>
      </c>
      <c r="F111" t="s">
        <v>3027</v>
      </c>
    </row>
    <row r="112" spans="3:6" x14ac:dyDescent="0.2">
      <c r="C112" t="s">
        <v>3018</v>
      </c>
      <c r="D112" t="s">
        <v>227</v>
      </c>
      <c r="E112" t="s">
        <v>2932</v>
      </c>
      <c r="F112" t="s">
        <v>3028</v>
      </c>
    </row>
    <row r="113" spans="1:67" x14ac:dyDescent="0.2">
      <c r="C113" t="s">
        <v>3018</v>
      </c>
      <c r="D113" t="s">
        <v>227</v>
      </c>
      <c r="E113" t="s">
        <v>2932</v>
      </c>
      <c r="F113" t="s">
        <v>3029</v>
      </c>
    </row>
    <row r="114" spans="1:67" x14ac:dyDescent="0.2">
      <c r="C114" t="s">
        <v>3030</v>
      </c>
      <c r="D114" t="s">
        <v>3031</v>
      </c>
      <c r="E114" t="s">
        <v>2980</v>
      </c>
      <c r="F114" t="s">
        <v>3015</v>
      </c>
    </row>
    <row r="118" spans="1:67" ht="11.25" customHeight="1" x14ac:dyDescent="0.2">
      <c r="A118" t="s">
        <v>3032</v>
      </c>
      <c r="B118" t="s">
        <v>3033</v>
      </c>
      <c r="C118" s="5"/>
      <c r="D118" s="2"/>
      <c r="E118" s="6"/>
      <c r="F118" s="6"/>
      <c r="G118" s="6"/>
      <c r="H118" s="6"/>
      <c r="I118" s="6"/>
      <c r="J118" s="6"/>
      <c r="K118" s="7"/>
      <c r="L118" s="6"/>
      <c r="M118" s="7"/>
      <c r="N118" s="6"/>
      <c r="O118" s="6"/>
      <c r="P118" s="6"/>
      <c r="Q118" s="6"/>
      <c r="R118" s="2"/>
      <c r="S118" s="2"/>
      <c r="T118" s="6"/>
      <c r="U118" s="6"/>
      <c r="V118" s="2" t="s">
        <v>2907</v>
      </c>
      <c r="W118" s="6"/>
      <c r="X118" s="6"/>
      <c r="Y118" s="8"/>
      <c r="Z118" s="6"/>
      <c r="AA118" s="6"/>
      <c r="AB118" s="6"/>
      <c r="AC118" s="6"/>
      <c r="AD118" s="6"/>
      <c r="AE118" s="6"/>
      <c r="AF118" s="6"/>
      <c r="AG118" s="6"/>
      <c r="AH118" s="1"/>
      <c r="AI118" s="6"/>
      <c r="AJ118" s="6"/>
      <c r="AK118" s="9"/>
      <c r="AL118" s="9"/>
      <c r="AM118" t="s">
        <v>2914</v>
      </c>
      <c r="AO118" t="s">
        <v>227</v>
      </c>
      <c r="AP118" t="s">
        <v>2932</v>
      </c>
      <c r="AQ118" t="s">
        <v>2963</v>
      </c>
      <c r="BC118" s="41"/>
      <c r="BD118" s="41"/>
      <c r="BE118" s="41"/>
      <c r="BF118" s="41"/>
      <c r="BG118" s="41"/>
      <c r="BH118" s="41"/>
      <c r="BI118" s="41"/>
      <c r="BJ118" s="41"/>
      <c r="BK118" s="41"/>
      <c r="BL118" s="41"/>
      <c r="BM118" s="41"/>
      <c r="BN118" s="41"/>
      <c r="BO118" s="41"/>
    </row>
    <row r="119" spans="1:67" ht="11.25" customHeight="1" x14ac:dyDescent="0.2">
      <c r="A119" t="s">
        <v>3032</v>
      </c>
      <c r="B119" t="s">
        <v>3033</v>
      </c>
      <c r="C119" s="5"/>
      <c r="D119" s="2"/>
      <c r="E119" s="6"/>
      <c r="F119" s="6"/>
      <c r="G119" s="6"/>
      <c r="H119" s="6"/>
      <c r="I119" s="6"/>
      <c r="J119" s="6"/>
      <c r="K119" s="7"/>
      <c r="L119" s="6"/>
      <c r="M119" s="7"/>
      <c r="N119" s="6"/>
      <c r="O119" s="6"/>
      <c r="P119" s="6"/>
      <c r="Q119" s="6"/>
      <c r="R119" s="2"/>
      <c r="S119" s="2"/>
      <c r="T119" s="6"/>
      <c r="U119" s="6"/>
      <c r="V119" s="2"/>
      <c r="W119" s="6"/>
      <c r="X119" s="6"/>
      <c r="Y119" s="8"/>
      <c r="Z119" s="6"/>
      <c r="AA119" s="6"/>
      <c r="AB119" s="6"/>
      <c r="AC119" s="6"/>
      <c r="AD119" s="6"/>
      <c r="AE119" s="6"/>
      <c r="AF119" s="6"/>
      <c r="AG119" s="6"/>
      <c r="AH119" s="1"/>
      <c r="AI119" s="6"/>
      <c r="AJ119" s="6"/>
      <c r="AK119" s="9"/>
      <c r="AL119" s="9"/>
      <c r="AM119" t="s">
        <v>2914</v>
      </c>
      <c r="AO119" t="s">
        <v>227</v>
      </c>
      <c r="AP119" t="s">
        <v>2932</v>
      </c>
      <c r="AQ119" t="s">
        <v>2964</v>
      </c>
      <c r="BC119" s="41"/>
      <c r="BD119" s="41"/>
      <c r="BE119" s="41"/>
      <c r="BF119" s="41"/>
      <c r="BG119" s="41"/>
      <c r="BH119" s="41"/>
      <c r="BI119" s="41"/>
      <c r="BJ119" s="41"/>
      <c r="BK119" s="41"/>
      <c r="BL119" s="41"/>
      <c r="BM119" s="41"/>
      <c r="BN119" s="41"/>
      <c r="BO119" s="41"/>
    </row>
    <row r="120" spans="1:67" ht="11.25" customHeight="1" x14ac:dyDescent="0.2">
      <c r="A120" t="s">
        <v>3032</v>
      </c>
      <c r="B120" t="s">
        <v>3033</v>
      </c>
      <c r="C120" s="5"/>
      <c r="D120" s="2"/>
      <c r="E120" s="6"/>
      <c r="F120" s="6"/>
      <c r="G120" s="6"/>
      <c r="H120" s="6"/>
      <c r="I120" s="6"/>
      <c r="J120" s="6"/>
      <c r="K120" s="7"/>
      <c r="L120" s="6"/>
      <c r="M120" s="7"/>
      <c r="N120" s="6"/>
      <c r="O120" s="6"/>
      <c r="P120" s="6"/>
      <c r="Q120" s="6"/>
      <c r="R120" s="2"/>
      <c r="S120" s="2"/>
      <c r="T120" s="6"/>
      <c r="U120" s="6"/>
      <c r="V120" s="2"/>
      <c r="W120" s="6"/>
      <c r="X120" s="6"/>
      <c r="Y120" s="8"/>
      <c r="Z120" s="6"/>
      <c r="AA120" s="6"/>
      <c r="AB120" s="6"/>
      <c r="AC120" s="6"/>
      <c r="AD120" s="6"/>
      <c r="AE120" s="6"/>
      <c r="AF120" s="6"/>
      <c r="AG120" s="6"/>
      <c r="AH120" s="1"/>
      <c r="AI120" s="6"/>
      <c r="AJ120" s="6"/>
      <c r="AK120" s="9"/>
      <c r="AL120" s="9"/>
      <c r="AM120" t="s">
        <v>2914</v>
      </c>
      <c r="AO120" t="s">
        <v>227</v>
      </c>
      <c r="AP120" t="s">
        <v>2932</v>
      </c>
      <c r="AQ120" t="s">
        <v>3034</v>
      </c>
      <c r="BC120" s="41"/>
      <c r="BD120" s="41"/>
      <c r="BE120" s="41"/>
      <c r="BF120" s="41"/>
      <c r="BG120" s="41"/>
      <c r="BH120" s="41"/>
      <c r="BI120" s="41"/>
      <c r="BJ120" s="41"/>
      <c r="BK120" s="41"/>
      <c r="BL120" s="41"/>
      <c r="BM120" s="41"/>
      <c r="BN120" s="41"/>
      <c r="BO120" s="41"/>
    </row>
    <row r="121" spans="1:67" ht="11.25" customHeight="1" x14ac:dyDescent="0.2">
      <c r="A121" t="s">
        <v>3032</v>
      </c>
      <c r="B121" t="s">
        <v>3033</v>
      </c>
      <c r="C121" s="5"/>
      <c r="D121" s="2"/>
      <c r="E121" s="6"/>
      <c r="F121" s="6"/>
      <c r="G121" s="6"/>
      <c r="H121" s="6"/>
      <c r="I121" s="6"/>
      <c r="J121" s="6"/>
      <c r="K121" s="7"/>
      <c r="L121" s="6"/>
      <c r="M121" s="7"/>
      <c r="N121" s="6"/>
      <c r="O121" s="6"/>
      <c r="P121" s="6"/>
      <c r="Q121" s="6"/>
      <c r="R121" s="2"/>
      <c r="S121" s="2"/>
      <c r="T121" s="6"/>
      <c r="U121" s="6"/>
      <c r="V121" s="2"/>
      <c r="W121" s="6"/>
      <c r="X121" s="6"/>
      <c r="Y121" s="8"/>
      <c r="Z121" s="6"/>
      <c r="AA121" s="6"/>
      <c r="AB121" s="6"/>
      <c r="AC121" s="6"/>
      <c r="AD121" s="6"/>
      <c r="AE121" s="6"/>
      <c r="AF121" s="6"/>
      <c r="AG121" s="6"/>
      <c r="AH121" s="1"/>
      <c r="AI121" s="6"/>
      <c r="AJ121" s="6"/>
      <c r="AK121" s="9"/>
      <c r="AL121" s="9"/>
      <c r="AM121" t="s">
        <v>2914</v>
      </c>
      <c r="AO121" t="s">
        <v>227</v>
      </c>
      <c r="AP121" t="s">
        <v>2932</v>
      </c>
      <c r="AQ121" t="s">
        <v>2966</v>
      </c>
      <c r="BC121" s="41"/>
      <c r="BD121" s="41"/>
      <c r="BE121" s="41"/>
      <c r="BF121" s="41"/>
      <c r="BG121" s="41"/>
      <c r="BH121" s="41"/>
      <c r="BI121" s="41"/>
      <c r="BJ121" s="41"/>
      <c r="BK121" s="41"/>
      <c r="BL121" s="41"/>
      <c r="BM121" s="41"/>
      <c r="BN121" s="41"/>
      <c r="BO121" s="41"/>
    </row>
    <row r="122" spans="1:67" ht="11.25" customHeight="1" x14ac:dyDescent="0.2">
      <c r="A122" t="s">
        <v>3032</v>
      </c>
      <c r="B122" t="s">
        <v>3033</v>
      </c>
      <c r="C122" s="5"/>
      <c r="D122" s="2"/>
      <c r="E122" s="6"/>
      <c r="F122" s="6"/>
      <c r="G122" s="6"/>
      <c r="H122" s="6"/>
      <c r="I122" s="6"/>
      <c r="J122" s="6"/>
      <c r="K122" s="7"/>
      <c r="L122" s="6"/>
      <c r="M122" s="7"/>
      <c r="N122" s="6"/>
      <c r="O122" s="6"/>
      <c r="P122" s="6"/>
      <c r="Q122" s="6"/>
      <c r="R122" s="2"/>
      <c r="S122" s="2"/>
      <c r="T122" s="6"/>
      <c r="U122" s="6"/>
      <c r="V122" s="2"/>
      <c r="W122" s="6"/>
      <c r="X122" s="6"/>
      <c r="Y122" s="8"/>
      <c r="Z122" s="6"/>
      <c r="AA122" s="6"/>
      <c r="AB122" s="6"/>
      <c r="AC122" s="6"/>
      <c r="AD122" s="6"/>
      <c r="AE122" s="6"/>
      <c r="AF122" s="6"/>
      <c r="AG122" s="6"/>
      <c r="AH122" s="1"/>
      <c r="AI122" s="6"/>
      <c r="AJ122" s="6"/>
      <c r="AK122" s="9"/>
      <c r="AL122" s="9"/>
      <c r="AM122" t="s">
        <v>2914</v>
      </c>
      <c r="AO122" t="s">
        <v>227</v>
      </c>
      <c r="AP122" t="s">
        <v>2932</v>
      </c>
      <c r="AQ122" t="s">
        <v>2967</v>
      </c>
      <c r="BC122" s="41"/>
      <c r="BD122" s="41"/>
      <c r="BE122" s="41"/>
      <c r="BF122" s="41"/>
      <c r="BG122" s="41"/>
      <c r="BH122" s="41"/>
      <c r="BI122" s="41"/>
      <c r="BJ122" s="41"/>
      <c r="BK122" s="41"/>
      <c r="BL122" s="41"/>
      <c r="BM122" s="41"/>
      <c r="BN122" s="41"/>
      <c r="BO122" s="41"/>
    </row>
    <row r="123" spans="1:67" ht="11.25" customHeight="1" x14ac:dyDescent="0.2">
      <c r="A123" t="s">
        <v>3032</v>
      </c>
      <c r="B123" t="s">
        <v>3033</v>
      </c>
      <c r="C123" s="5"/>
      <c r="D123" s="2"/>
      <c r="E123" s="6"/>
      <c r="F123" s="6"/>
      <c r="G123" s="6"/>
      <c r="H123" s="6"/>
      <c r="I123" s="6"/>
      <c r="J123" s="6"/>
      <c r="K123" s="7"/>
      <c r="L123" s="6"/>
      <c r="M123" s="7"/>
      <c r="N123" s="6"/>
      <c r="O123" s="6"/>
      <c r="P123" s="6"/>
      <c r="Q123" s="6"/>
      <c r="R123" s="2"/>
      <c r="S123" s="2"/>
      <c r="T123" s="6"/>
      <c r="U123" s="6"/>
      <c r="V123" s="2"/>
      <c r="W123" s="6"/>
      <c r="X123" s="6"/>
      <c r="Y123" s="8"/>
      <c r="Z123" s="6"/>
      <c r="AA123" s="6"/>
      <c r="AB123" s="6"/>
      <c r="AC123" s="6"/>
      <c r="AD123" s="6"/>
      <c r="AE123" s="6"/>
      <c r="AF123" s="6"/>
      <c r="AG123" s="6"/>
      <c r="AH123" s="1"/>
      <c r="AI123" s="6"/>
      <c r="AJ123" s="6"/>
      <c r="AK123" s="9"/>
      <c r="AL123" s="9"/>
      <c r="AM123" t="s">
        <v>2968</v>
      </c>
      <c r="AO123" t="s">
        <v>227</v>
      </c>
      <c r="AP123" t="s">
        <v>2932</v>
      </c>
      <c r="AQ123" t="s">
        <v>2969</v>
      </c>
      <c r="BC123" s="41"/>
      <c r="BD123" s="41"/>
      <c r="BE123" s="41"/>
      <c r="BF123" s="41"/>
      <c r="BG123" s="41"/>
      <c r="BH123" s="41"/>
      <c r="BI123" s="41"/>
      <c r="BJ123" s="41"/>
      <c r="BK123" s="41"/>
      <c r="BL123" s="41"/>
      <c r="BM123" s="41"/>
      <c r="BN123" s="41"/>
      <c r="BO123" s="41"/>
    </row>
    <row r="124" spans="1:67" ht="11.25" customHeight="1" x14ac:dyDescent="0.2">
      <c r="A124" t="s">
        <v>3032</v>
      </c>
      <c r="B124" t="s">
        <v>3033</v>
      </c>
      <c r="C124" s="5"/>
      <c r="D124" s="2"/>
      <c r="E124" s="6"/>
      <c r="F124" s="6"/>
      <c r="G124" s="6"/>
      <c r="H124" s="6"/>
      <c r="I124" s="6"/>
      <c r="J124" s="6"/>
      <c r="K124" s="7"/>
      <c r="L124" s="6"/>
      <c r="M124" s="7"/>
      <c r="N124" s="6"/>
      <c r="O124" s="6"/>
      <c r="P124" s="6"/>
      <c r="Q124" s="6"/>
      <c r="R124" s="2"/>
      <c r="S124" s="2"/>
      <c r="T124" s="6"/>
      <c r="U124" s="6"/>
      <c r="V124" s="2"/>
      <c r="W124" s="6"/>
      <c r="X124" s="6"/>
      <c r="Y124" s="8"/>
      <c r="Z124" s="6"/>
      <c r="AA124" s="6"/>
      <c r="AB124" s="6"/>
      <c r="AC124" s="6"/>
      <c r="AD124" s="6"/>
      <c r="AE124" s="6"/>
      <c r="AF124" s="6"/>
      <c r="AG124" s="6"/>
      <c r="AH124" s="1"/>
      <c r="AI124" s="6"/>
      <c r="AJ124" s="6"/>
      <c r="AK124" s="9"/>
      <c r="AL124" s="9"/>
      <c r="AM124" t="s">
        <v>2968</v>
      </c>
      <c r="AO124" t="s">
        <v>227</v>
      </c>
      <c r="AP124" t="s">
        <v>2932</v>
      </c>
      <c r="AQ124" t="s">
        <v>2970</v>
      </c>
      <c r="BC124" s="41"/>
      <c r="BD124" s="41"/>
      <c r="BE124" s="41"/>
      <c r="BF124" s="41"/>
      <c r="BG124" s="41"/>
      <c r="BH124" s="41"/>
      <c r="BI124" s="41"/>
      <c r="BJ124" s="41"/>
      <c r="BK124" s="41"/>
      <c r="BL124" s="41"/>
      <c r="BM124" s="41"/>
      <c r="BN124" s="41"/>
      <c r="BO124" s="41"/>
    </row>
    <row r="125" spans="1:67" ht="11.25" customHeight="1" x14ac:dyDescent="0.2">
      <c r="A125" t="s">
        <v>3032</v>
      </c>
      <c r="B125" t="s">
        <v>3033</v>
      </c>
      <c r="C125" s="5"/>
      <c r="D125" s="2"/>
      <c r="E125" s="6"/>
      <c r="F125" s="6"/>
      <c r="G125" s="6"/>
      <c r="H125" s="6"/>
      <c r="I125" s="6"/>
      <c r="J125" s="6"/>
      <c r="K125" s="7"/>
      <c r="L125" s="6"/>
      <c r="M125" s="7"/>
      <c r="N125" s="6"/>
      <c r="O125" s="6"/>
      <c r="P125" s="6"/>
      <c r="Q125" s="6"/>
      <c r="R125" s="2"/>
      <c r="S125" s="2"/>
      <c r="T125" s="6"/>
      <c r="U125" s="6"/>
      <c r="V125" s="2"/>
      <c r="W125" s="6"/>
      <c r="X125" s="6"/>
      <c r="Y125" s="8"/>
      <c r="Z125" s="6"/>
      <c r="AA125" s="6"/>
      <c r="AB125" s="6"/>
      <c r="AC125" s="6"/>
      <c r="AD125" s="6"/>
      <c r="AE125" s="6"/>
      <c r="AF125" s="6"/>
      <c r="AG125" s="6"/>
      <c r="AH125" s="1"/>
      <c r="AI125" s="6"/>
      <c r="AJ125" s="6"/>
      <c r="AK125" s="9"/>
      <c r="AL125" s="9"/>
      <c r="AM125" t="s">
        <v>2968</v>
      </c>
      <c r="AO125" t="s">
        <v>227</v>
      </c>
      <c r="AP125" t="s">
        <v>2932</v>
      </c>
      <c r="AQ125" t="s">
        <v>2971</v>
      </c>
      <c r="BC125" s="41"/>
      <c r="BD125" s="41"/>
      <c r="BE125" s="41"/>
      <c r="BF125" s="41"/>
      <c r="BG125" s="41"/>
      <c r="BH125" s="41"/>
      <c r="BI125" s="41"/>
      <c r="BJ125" s="41"/>
      <c r="BK125" s="41"/>
      <c r="BL125" s="41"/>
      <c r="BM125" s="41"/>
      <c r="BN125" s="41"/>
      <c r="BO125" s="41"/>
    </row>
    <row r="126" spans="1:67" ht="11.25" customHeight="1" x14ac:dyDescent="0.2">
      <c r="A126" t="s">
        <v>3032</v>
      </c>
      <c r="B126" t="s">
        <v>3033</v>
      </c>
      <c r="C126" s="5"/>
      <c r="D126" s="2"/>
      <c r="E126" s="6"/>
      <c r="F126" s="6"/>
      <c r="G126" s="6"/>
      <c r="H126" s="6"/>
      <c r="I126" s="6"/>
      <c r="J126" s="6"/>
      <c r="K126" s="7"/>
      <c r="L126" s="6"/>
      <c r="M126" s="7"/>
      <c r="N126" s="6"/>
      <c r="O126" s="6"/>
      <c r="P126" s="6"/>
      <c r="Q126" s="6"/>
      <c r="R126" s="2"/>
      <c r="S126" s="2"/>
      <c r="T126" s="6"/>
      <c r="U126" s="6"/>
      <c r="V126" s="2"/>
      <c r="W126" s="6"/>
      <c r="X126" s="6"/>
      <c r="Y126" s="8"/>
      <c r="Z126" s="6"/>
      <c r="AA126" s="6"/>
      <c r="AB126" s="6"/>
      <c r="AC126" s="6"/>
      <c r="AD126" s="6"/>
      <c r="AE126" s="6"/>
      <c r="AF126" s="6"/>
      <c r="AG126" s="6"/>
      <c r="AH126" s="1"/>
      <c r="AI126" s="6"/>
      <c r="AJ126" s="6"/>
      <c r="AK126" s="9"/>
      <c r="AL126" s="9"/>
      <c r="AM126" t="s">
        <v>2968</v>
      </c>
      <c r="AO126" t="s">
        <v>227</v>
      </c>
      <c r="AP126" t="s">
        <v>2932</v>
      </c>
      <c r="AQ126" t="s">
        <v>2972</v>
      </c>
      <c r="BC126" s="41"/>
      <c r="BD126" s="41"/>
      <c r="BE126" s="41"/>
      <c r="BF126" s="41"/>
      <c r="BG126" s="41"/>
      <c r="BH126" s="41"/>
      <c r="BI126" s="41"/>
      <c r="BJ126" s="41"/>
      <c r="BK126" s="41"/>
      <c r="BL126" s="41"/>
      <c r="BM126" s="41"/>
      <c r="BN126" s="41"/>
      <c r="BO126" s="41"/>
    </row>
    <row r="127" spans="1:67" ht="11.25" customHeight="1" x14ac:dyDescent="0.2">
      <c r="A127" t="s">
        <v>3032</v>
      </c>
      <c r="B127" t="s">
        <v>3033</v>
      </c>
      <c r="C127" s="5"/>
      <c r="D127" s="2"/>
      <c r="E127" s="6"/>
      <c r="F127" s="6"/>
      <c r="G127" s="6"/>
      <c r="H127" s="6"/>
      <c r="I127" s="6"/>
      <c r="J127" s="6"/>
      <c r="K127" s="7"/>
      <c r="L127" s="6"/>
      <c r="M127" s="7"/>
      <c r="N127" s="6"/>
      <c r="O127" s="6"/>
      <c r="P127" s="6"/>
      <c r="Q127" s="6"/>
      <c r="R127" s="2"/>
      <c r="S127" s="2"/>
      <c r="T127" s="6"/>
      <c r="U127" s="6"/>
      <c r="V127" s="2"/>
      <c r="W127" s="6"/>
      <c r="X127" s="6"/>
      <c r="Y127" s="8"/>
      <c r="Z127" s="6"/>
      <c r="AA127" s="6"/>
      <c r="AB127" s="6"/>
      <c r="AC127" s="6"/>
      <c r="AD127" s="6"/>
      <c r="AE127" s="6"/>
      <c r="AF127" s="6"/>
      <c r="AG127" s="6"/>
      <c r="AH127" s="1"/>
      <c r="AI127" s="6"/>
      <c r="AJ127" s="6"/>
      <c r="AK127" s="9"/>
      <c r="AL127" s="9"/>
      <c r="AM127" t="s">
        <v>2968</v>
      </c>
      <c r="AO127" t="s">
        <v>227</v>
      </c>
      <c r="AP127" t="s">
        <v>2932</v>
      </c>
      <c r="AQ127" t="s">
        <v>2973</v>
      </c>
      <c r="BC127" s="41"/>
      <c r="BD127" s="41"/>
      <c r="BE127" s="41"/>
      <c r="BF127" s="41"/>
      <c r="BG127" s="41"/>
      <c r="BH127" s="41"/>
      <c r="BI127" s="41"/>
      <c r="BJ127" s="41"/>
      <c r="BK127" s="41"/>
      <c r="BL127" s="41"/>
      <c r="BM127" s="41"/>
      <c r="BN127" s="41"/>
      <c r="BO127" s="41"/>
    </row>
    <row r="128" spans="1:67" ht="11.25" customHeight="1" x14ac:dyDescent="0.2">
      <c r="A128" t="s">
        <v>3032</v>
      </c>
      <c r="B128" t="s">
        <v>3033</v>
      </c>
      <c r="C128" s="5"/>
      <c r="D128" s="2"/>
      <c r="E128" s="6"/>
      <c r="F128" s="6"/>
      <c r="G128" s="6"/>
      <c r="H128" s="6"/>
      <c r="I128" s="6"/>
      <c r="J128" s="6"/>
      <c r="K128" s="7"/>
      <c r="L128" s="6"/>
      <c r="M128" s="7"/>
      <c r="N128" s="6"/>
      <c r="O128" s="6"/>
      <c r="P128" s="6"/>
      <c r="Q128" s="6"/>
      <c r="R128" s="2"/>
      <c r="S128" s="2"/>
      <c r="T128" s="6"/>
      <c r="U128" s="6"/>
      <c r="V128" s="2"/>
      <c r="W128" s="6"/>
      <c r="X128" s="6"/>
      <c r="Y128" s="8"/>
      <c r="Z128" s="6"/>
      <c r="AA128" s="6"/>
      <c r="AB128" s="6"/>
      <c r="AC128" s="6"/>
      <c r="AD128" s="6"/>
      <c r="AE128" s="6"/>
      <c r="AF128" s="6"/>
      <c r="AG128" s="6"/>
      <c r="AH128" s="1"/>
      <c r="AI128" s="6"/>
      <c r="AJ128" s="6"/>
      <c r="AK128" s="9"/>
      <c r="AL128" s="9"/>
      <c r="AM128" t="s">
        <v>2974</v>
      </c>
      <c r="AO128" t="s">
        <v>227</v>
      </c>
      <c r="AP128" t="s">
        <v>2932</v>
      </c>
      <c r="AQ128" t="s">
        <v>2975</v>
      </c>
      <c r="BC128" s="41"/>
      <c r="BD128" s="41"/>
      <c r="BE128" s="41"/>
      <c r="BF128" s="41"/>
      <c r="BG128" s="41"/>
      <c r="BH128" s="41"/>
      <c r="BI128" s="41"/>
      <c r="BJ128" s="41"/>
      <c r="BK128" s="41"/>
      <c r="BL128" s="41"/>
      <c r="BM128" s="41"/>
      <c r="BN128" s="41"/>
      <c r="BO128" s="41"/>
    </row>
    <row r="129" spans="1:67" ht="11.25" customHeight="1" x14ac:dyDescent="0.2">
      <c r="A129" t="s">
        <v>3032</v>
      </c>
      <c r="B129" t="s">
        <v>3033</v>
      </c>
      <c r="C129" s="5"/>
      <c r="D129" s="2"/>
      <c r="E129" s="6"/>
      <c r="F129" s="6"/>
      <c r="G129" s="6"/>
      <c r="H129" s="6"/>
      <c r="I129" s="6"/>
      <c r="J129" s="6"/>
      <c r="K129" s="7"/>
      <c r="L129" s="6"/>
      <c r="M129" s="7"/>
      <c r="N129" s="6"/>
      <c r="O129" s="6"/>
      <c r="P129" s="6"/>
      <c r="Q129" s="6"/>
      <c r="R129" s="2"/>
      <c r="S129" s="2"/>
      <c r="T129" s="6"/>
      <c r="U129" s="6"/>
      <c r="V129" s="2"/>
      <c r="W129" s="6"/>
      <c r="X129" s="6"/>
      <c r="Y129" s="8"/>
      <c r="Z129" s="6"/>
      <c r="AA129" s="6"/>
      <c r="AB129" s="6"/>
      <c r="AC129" s="6"/>
      <c r="AD129" s="6"/>
      <c r="AE129" s="6"/>
      <c r="AF129" s="6"/>
      <c r="AG129" s="6"/>
      <c r="AH129" s="1"/>
      <c r="AI129" s="6"/>
      <c r="AJ129" s="6"/>
      <c r="AK129" s="9"/>
      <c r="AL129" s="9"/>
      <c r="AM129" t="s">
        <v>2974</v>
      </c>
      <c r="AO129" t="s">
        <v>227</v>
      </c>
      <c r="AP129" t="s">
        <v>2932</v>
      </c>
      <c r="AQ129" t="s">
        <v>2976</v>
      </c>
      <c r="BC129" s="41"/>
      <c r="BD129" s="41"/>
      <c r="BE129" s="41"/>
      <c r="BF129" s="41"/>
      <c r="BG129" s="41"/>
      <c r="BH129" s="41"/>
      <c r="BI129" s="41"/>
      <c r="BJ129" s="41"/>
      <c r="BK129" s="41"/>
      <c r="BL129" s="41"/>
      <c r="BM129" s="41"/>
      <c r="BN129" s="41"/>
      <c r="BO129" s="41"/>
    </row>
    <row r="130" spans="1:67" ht="11.25" customHeight="1" x14ac:dyDescent="0.2">
      <c r="A130" t="s">
        <v>3032</v>
      </c>
      <c r="B130" t="s">
        <v>3033</v>
      </c>
      <c r="C130" s="5"/>
      <c r="D130" s="2"/>
      <c r="E130" s="6"/>
      <c r="F130" s="6"/>
      <c r="G130" s="6"/>
      <c r="H130" s="6"/>
      <c r="I130" s="6"/>
      <c r="J130" s="6"/>
      <c r="K130" s="7"/>
      <c r="L130" s="6"/>
      <c r="M130" s="7"/>
      <c r="N130" s="6"/>
      <c r="O130" s="6"/>
      <c r="P130" s="6"/>
      <c r="Q130" s="6"/>
      <c r="R130" s="2"/>
      <c r="S130" s="2"/>
      <c r="T130" s="6"/>
      <c r="U130" s="6"/>
      <c r="V130" s="2"/>
      <c r="W130" s="6"/>
      <c r="X130" s="6"/>
      <c r="Y130" s="8"/>
      <c r="Z130" s="6"/>
      <c r="AA130" s="6"/>
      <c r="AB130" s="6"/>
      <c r="AC130" s="6"/>
      <c r="AD130" s="6"/>
      <c r="AE130" s="6"/>
      <c r="AF130" s="6"/>
      <c r="AG130" s="6"/>
      <c r="AH130" s="1"/>
      <c r="AI130" s="6"/>
      <c r="AJ130" s="6"/>
      <c r="AK130" s="9"/>
      <c r="AL130" s="9"/>
      <c r="AM130" t="s">
        <v>1286</v>
      </c>
      <c r="AO130" t="s">
        <v>227</v>
      </c>
      <c r="AP130" t="s">
        <v>2977</v>
      </c>
      <c r="AQ130" t="s">
        <v>2978</v>
      </c>
      <c r="BC130" s="41"/>
      <c r="BD130" s="41"/>
      <c r="BE130" s="41"/>
      <c r="BF130" s="41"/>
      <c r="BG130" s="41"/>
      <c r="BH130" s="41"/>
      <c r="BI130" s="41"/>
      <c r="BJ130" s="41"/>
      <c r="BK130" s="41"/>
      <c r="BL130" s="41"/>
      <c r="BM130" s="41"/>
      <c r="BN130" s="41"/>
      <c r="BO130" s="41"/>
    </row>
    <row r="131" spans="1:67" ht="11.25" customHeight="1" x14ac:dyDescent="0.2">
      <c r="A131" t="s">
        <v>3032</v>
      </c>
      <c r="B131" t="s">
        <v>3033</v>
      </c>
      <c r="C131" s="5"/>
      <c r="D131" s="2"/>
      <c r="E131" s="6"/>
      <c r="F131" s="6"/>
      <c r="G131" s="6"/>
      <c r="H131" s="6"/>
      <c r="I131" s="6"/>
      <c r="J131" s="6"/>
      <c r="K131" s="7"/>
      <c r="L131" s="6"/>
      <c r="M131" s="7"/>
      <c r="N131" s="6"/>
      <c r="O131" s="6"/>
      <c r="P131" s="6"/>
      <c r="Q131" s="6"/>
      <c r="R131" s="2"/>
      <c r="S131" s="2"/>
      <c r="T131" s="6"/>
      <c r="U131" s="6"/>
      <c r="V131" s="2"/>
      <c r="W131" s="6"/>
      <c r="X131" s="6"/>
      <c r="Y131" s="8"/>
      <c r="Z131" s="6"/>
      <c r="AA131" s="6"/>
      <c r="AB131" s="6"/>
      <c r="AC131" s="6"/>
      <c r="AD131" s="6"/>
      <c r="AE131" s="6"/>
      <c r="AF131" s="6"/>
      <c r="AG131" s="6"/>
      <c r="AH131" s="1"/>
      <c r="AI131" s="6"/>
      <c r="AJ131" s="6"/>
      <c r="AK131" s="9"/>
      <c r="AL131" s="9"/>
      <c r="AM131" t="s">
        <v>1286</v>
      </c>
      <c r="AO131" t="s">
        <v>227</v>
      </c>
      <c r="AP131" t="s">
        <v>2977</v>
      </c>
      <c r="AQ131" t="s">
        <v>2979</v>
      </c>
      <c r="BC131" s="41"/>
      <c r="BD131" s="41"/>
      <c r="BE131" s="41"/>
      <c r="BF131" s="41"/>
      <c r="BG131" s="41"/>
      <c r="BH131" s="41"/>
      <c r="BI131" s="41"/>
      <c r="BJ131" s="41"/>
      <c r="BK131" s="41"/>
      <c r="BL131" s="41"/>
      <c r="BM131" s="41"/>
      <c r="BN131" s="41"/>
      <c r="BO131" s="41"/>
    </row>
    <row r="132" spans="1:67" ht="11.25" customHeight="1" x14ac:dyDescent="0.2">
      <c r="A132" t="s">
        <v>3032</v>
      </c>
      <c r="B132" t="s">
        <v>3033</v>
      </c>
      <c r="C132" s="5"/>
      <c r="D132" s="2"/>
      <c r="E132" s="6"/>
      <c r="F132" s="6"/>
      <c r="G132" s="6"/>
      <c r="H132" s="6"/>
      <c r="I132" s="6"/>
      <c r="J132" s="6"/>
      <c r="K132" s="7"/>
      <c r="L132" s="6"/>
      <c r="M132" s="7"/>
      <c r="N132" s="6"/>
      <c r="O132" s="6"/>
      <c r="P132" s="6"/>
      <c r="Q132" s="6"/>
      <c r="R132" s="2"/>
      <c r="S132" s="2"/>
      <c r="T132" s="6"/>
      <c r="U132" s="6"/>
      <c r="V132" s="2"/>
      <c r="W132" s="6"/>
      <c r="X132" s="6"/>
      <c r="Y132" s="8"/>
      <c r="Z132" s="6"/>
      <c r="AA132" s="6"/>
      <c r="AB132" s="6"/>
      <c r="AC132" s="6"/>
      <c r="AD132" s="6"/>
      <c r="AE132" s="6"/>
      <c r="AF132" s="6"/>
      <c r="AG132" s="6"/>
      <c r="AH132" s="1"/>
      <c r="AI132" s="6"/>
      <c r="AJ132" s="6"/>
      <c r="AK132" s="9"/>
      <c r="AL132" s="9"/>
      <c r="AM132" t="s">
        <v>2121</v>
      </c>
      <c r="AO132" t="s">
        <v>227</v>
      </c>
      <c r="AP132" t="s">
        <v>2980</v>
      </c>
      <c r="AQ132" t="s">
        <v>2981</v>
      </c>
      <c r="BC132" s="41"/>
      <c r="BD132" s="41"/>
      <c r="BE132" s="41"/>
      <c r="BF132" s="41"/>
      <c r="BG132" s="41"/>
      <c r="BH132" s="41"/>
      <c r="BI132" s="41"/>
      <c r="BJ132" s="41"/>
      <c r="BK132" s="41"/>
      <c r="BL132" s="41"/>
      <c r="BM132" s="41"/>
      <c r="BN132" s="41"/>
      <c r="BO132" s="41"/>
    </row>
    <row r="133" spans="1:67" ht="11.25" customHeight="1" x14ac:dyDescent="0.2">
      <c r="A133" t="s">
        <v>3032</v>
      </c>
      <c r="B133" t="s">
        <v>3033</v>
      </c>
      <c r="C133" s="5"/>
      <c r="D133" s="2"/>
      <c r="E133" s="6"/>
      <c r="F133" s="6"/>
      <c r="G133" s="6"/>
      <c r="H133" s="6"/>
      <c r="I133" s="6"/>
      <c r="J133" s="6"/>
      <c r="K133" s="7"/>
      <c r="L133" s="6"/>
      <c r="M133" s="7"/>
      <c r="N133" s="6"/>
      <c r="O133" s="6"/>
      <c r="P133" s="6"/>
      <c r="Q133" s="6"/>
      <c r="R133" s="2"/>
      <c r="S133" s="2"/>
      <c r="T133" s="6"/>
      <c r="U133" s="6"/>
      <c r="V133" s="2"/>
      <c r="W133" s="6"/>
      <c r="X133" s="6"/>
      <c r="Y133" s="8"/>
      <c r="Z133" s="6"/>
      <c r="AA133" s="6"/>
      <c r="AB133" s="6"/>
      <c r="AC133" s="6"/>
      <c r="AD133" s="6"/>
      <c r="AE133" s="6"/>
      <c r="AF133" s="6"/>
      <c r="AG133" s="6"/>
      <c r="AH133" s="1"/>
      <c r="AI133" s="6"/>
      <c r="AJ133" s="6"/>
      <c r="AK133" s="9"/>
      <c r="AL133" s="9"/>
      <c r="AM133" t="s">
        <v>2121</v>
      </c>
      <c r="AO133" t="s">
        <v>227</v>
      </c>
      <c r="AP133" t="s">
        <v>2982</v>
      </c>
      <c r="AQ133" t="s">
        <v>2981</v>
      </c>
      <c r="BC133" s="41"/>
      <c r="BD133" s="41"/>
      <c r="BE133" s="41"/>
      <c r="BF133" s="41"/>
      <c r="BG133" s="41"/>
      <c r="BH133" s="41"/>
      <c r="BI133" s="41"/>
      <c r="BJ133" s="41"/>
      <c r="BK133" s="41"/>
      <c r="BL133" s="41"/>
      <c r="BM133" s="41"/>
      <c r="BN133" s="41"/>
      <c r="BO133" s="41"/>
    </row>
    <row r="134" spans="1:67" ht="11.25" customHeight="1" x14ac:dyDescent="0.2">
      <c r="A134" t="s">
        <v>3032</v>
      </c>
      <c r="B134" t="s">
        <v>3033</v>
      </c>
      <c r="C134" s="5"/>
      <c r="D134" s="2"/>
      <c r="E134" s="6"/>
      <c r="F134" s="6"/>
      <c r="G134" s="6"/>
      <c r="H134" s="6"/>
      <c r="I134" s="6"/>
      <c r="J134" s="6"/>
      <c r="K134" s="7"/>
      <c r="L134" s="6"/>
      <c r="M134" s="7"/>
      <c r="N134" s="6"/>
      <c r="O134" s="6"/>
      <c r="P134" s="6"/>
      <c r="Q134" s="6"/>
      <c r="R134" s="2"/>
      <c r="S134" s="2"/>
      <c r="T134" s="6"/>
      <c r="U134" s="6"/>
      <c r="V134" s="2"/>
      <c r="W134" s="6"/>
      <c r="X134" s="6"/>
      <c r="Y134" s="8"/>
      <c r="Z134" s="6"/>
      <c r="AA134" s="6"/>
      <c r="AB134" s="6"/>
      <c r="AC134" s="6"/>
      <c r="AD134" s="6"/>
      <c r="AE134" s="6"/>
      <c r="AF134" s="6"/>
      <c r="AG134" s="6"/>
      <c r="AH134" s="1"/>
      <c r="AI134" s="6"/>
      <c r="AJ134" s="6"/>
      <c r="AK134" s="9"/>
      <c r="AL134" s="9"/>
      <c r="AM134" t="s">
        <v>2121</v>
      </c>
      <c r="AO134" t="s">
        <v>227</v>
      </c>
      <c r="AP134" t="s">
        <v>2983</v>
      </c>
      <c r="AQ134" t="s">
        <v>2981</v>
      </c>
      <c r="BC134" s="41"/>
      <c r="BD134" s="41"/>
      <c r="BE134" s="41"/>
      <c r="BF134" s="41"/>
      <c r="BG134" s="41"/>
      <c r="BH134" s="41"/>
      <c r="BI134" s="41"/>
      <c r="BJ134" s="41"/>
      <c r="BK134" s="41"/>
      <c r="BL134" s="41"/>
      <c r="BM134" s="41"/>
      <c r="BN134" s="41"/>
      <c r="BO134" s="41"/>
    </row>
    <row r="135" spans="1:67" ht="11.25" customHeight="1" x14ac:dyDescent="0.2">
      <c r="A135" t="s">
        <v>3032</v>
      </c>
      <c r="B135" t="s">
        <v>3033</v>
      </c>
      <c r="C135" s="5"/>
      <c r="D135" s="2"/>
      <c r="E135" s="6"/>
      <c r="F135" s="6"/>
      <c r="G135" s="6"/>
      <c r="H135" s="6"/>
      <c r="I135" s="6"/>
      <c r="J135" s="6"/>
      <c r="K135" s="7"/>
      <c r="L135" s="6"/>
      <c r="M135" s="7"/>
      <c r="N135" s="6"/>
      <c r="O135" s="6"/>
      <c r="P135" s="6"/>
      <c r="Q135" s="6"/>
      <c r="R135" s="2"/>
      <c r="S135" s="2"/>
      <c r="T135" s="6"/>
      <c r="U135" s="6"/>
      <c r="V135" s="2"/>
      <c r="W135" s="6"/>
      <c r="X135" s="6"/>
      <c r="Y135" s="8"/>
      <c r="Z135" s="6"/>
      <c r="AA135" s="6"/>
      <c r="AB135" s="6"/>
      <c r="AC135" s="6"/>
      <c r="AD135" s="6"/>
      <c r="AE135" s="6"/>
      <c r="AF135" s="6"/>
      <c r="AG135" s="6"/>
      <c r="AH135" s="1"/>
      <c r="AI135" s="6"/>
      <c r="AJ135" s="6"/>
      <c r="AK135" s="9"/>
      <c r="AL135" s="9"/>
      <c r="AM135" t="s">
        <v>2121</v>
      </c>
      <c r="AO135" t="s">
        <v>227</v>
      </c>
      <c r="AP135" t="s">
        <v>2984</v>
      </c>
      <c r="AQ135" t="s">
        <v>2981</v>
      </c>
      <c r="BC135" s="41"/>
      <c r="BD135" s="41"/>
      <c r="BE135" s="41"/>
      <c r="BF135" s="41"/>
      <c r="BG135" s="41"/>
      <c r="BH135" s="41"/>
      <c r="BI135" s="41"/>
      <c r="BJ135" s="41"/>
      <c r="BK135" s="41"/>
      <c r="BL135" s="41"/>
      <c r="BM135" s="41"/>
      <c r="BN135" s="41"/>
      <c r="BO135" s="41"/>
    </row>
    <row r="136" spans="1:67" ht="11.25" customHeight="1" x14ac:dyDescent="0.2">
      <c r="A136" t="s">
        <v>3032</v>
      </c>
      <c r="B136" t="s">
        <v>3033</v>
      </c>
      <c r="C136" s="5"/>
      <c r="D136" s="2"/>
      <c r="E136" s="6"/>
      <c r="F136" s="6"/>
      <c r="G136" s="6"/>
      <c r="H136" s="6"/>
      <c r="I136" s="6"/>
      <c r="J136" s="6"/>
      <c r="K136" s="7"/>
      <c r="L136" s="6"/>
      <c r="M136" s="7"/>
      <c r="N136" s="6"/>
      <c r="O136" s="6"/>
      <c r="P136" s="6"/>
      <c r="Q136" s="6"/>
      <c r="R136" s="2"/>
      <c r="S136" s="2"/>
      <c r="T136" s="6"/>
      <c r="U136" s="6"/>
      <c r="V136" s="2"/>
      <c r="W136" s="6"/>
      <c r="X136" s="6"/>
      <c r="Y136" s="8"/>
      <c r="Z136" s="6"/>
      <c r="AA136" s="6"/>
      <c r="AB136" s="6"/>
      <c r="AC136" s="6"/>
      <c r="AD136" s="6"/>
      <c r="AE136" s="6"/>
      <c r="AF136" s="6"/>
      <c r="AG136" s="6"/>
      <c r="AH136" s="1"/>
      <c r="AI136" s="6"/>
      <c r="AJ136" s="6"/>
      <c r="AK136" s="9"/>
      <c r="AL136" s="9"/>
      <c r="AM136" t="s">
        <v>2792</v>
      </c>
      <c r="AO136" t="s">
        <v>227</v>
      </c>
      <c r="AP136" t="s">
        <v>2980</v>
      </c>
      <c r="AQ136" t="s">
        <v>2985</v>
      </c>
      <c r="BC136" s="41"/>
      <c r="BD136" s="41"/>
      <c r="BE136" s="41"/>
      <c r="BF136" s="41"/>
      <c r="BG136" s="41"/>
      <c r="BH136" s="41"/>
      <c r="BI136" s="41"/>
      <c r="BJ136" s="41"/>
      <c r="BK136" s="41"/>
      <c r="BL136" s="41"/>
      <c r="BM136" s="41"/>
      <c r="BN136" s="41"/>
      <c r="BO136" s="41"/>
    </row>
    <row r="137" spans="1:67" ht="11.25" customHeight="1" x14ac:dyDescent="0.2">
      <c r="A137" t="s">
        <v>3032</v>
      </c>
      <c r="B137" t="s">
        <v>3033</v>
      </c>
      <c r="C137" s="5"/>
      <c r="D137" s="2"/>
      <c r="E137" s="6"/>
      <c r="F137" s="6"/>
      <c r="G137" s="6"/>
      <c r="H137" s="6"/>
      <c r="I137" s="6"/>
      <c r="J137" s="6"/>
      <c r="K137" s="7"/>
      <c r="L137" s="6"/>
      <c r="M137" s="7"/>
      <c r="N137" s="6"/>
      <c r="O137" s="6"/>
      <c r="P137" s="6"/>
      <c r="Q137" s="6"/>
      <c r="R137" s="2"/>
      <c r="S137" s="2"/>
      <c r="T137" s="6"/>
      <c r="U137" s="6"/>
      <c r="V137" s="2"/>
      <c r="W137" s="6"/>
      <c r="X137" s="6"/>
      <c r="Y137" s="8"/>
      <c r="Z137" s="6"/>
      <c r="AA137" s="6"/>
      <c r="AB137" s="6"/>
      <c r="AC137" s="6"/>
      <c r="AD137" s="6"/>
      <c r="AE137" s="6"/>
      <c r="AF137" s="6"/>
      <c r="AG137" s="6"/>
      <c r="AH137" s="1"/>
      <c r="AI137" s="6"/>
      <c r="AJ137" s="6"/>
      <c r="AK137" s="9"/>
      <c r="AL137" s="9"/>
      <c r="AM137" t="s">
        <v>2792</v>
      </c>
      <c r="AO137" t="s">
        <v>227</v>
      </c>
      <c r="AP137" t="s">
        <v>2982</v>
      </c>
      <c r="AQ137" t="s">
        <v>2985</v>
      </c>
      <c r="BC137" s="41"/>
      <c r="BD137" s="41"/>
      <c r="BE137" s="41"/>
      <c r="BF137" s="41"/>
      <c r="BG137" s="41"/>
      <c r="BH137" s="41"/>
      <c r="BI137" s="41"/>
      <c r="BJ137" s="41"/>
      <c r="BK137" s="41"/>
      <c r="BL137" s="41"/>
      <c r="BM137" s="41"/>
      <c r="BN137" s="41"/>
      <c r="BO137" s="41"/>
    </row>
    <row r="138" spans="1:67" ht="11.25" customHeight="1" x14ac:dyDescent="0.2">
      <c r="A138" t="s">
        <v>3032</v>
      </c>
      <c r="B138" t="s">
        <v>3033</v>
      </c>
      <c r="C138" s="5"/>
      <c r="D138" s="2"/>
      <c r="E138" s="6"/>
      <c r="F138" s="6"/>
      <c r="G138" s="6"/>
      <c r="H138" s="6"/>
      <c r="I138" s="6"/>
      <c r="J138" s="6"/>
      <c r="K138" s="7"/>
      <c r="L138" s="6"/>
      <c r="M138" s="7"/>
      <c r="N138" s="6"/>
      <c r="O138" s="6"/>
      <c r="P138" s="6"/>
      <c r="Q138" s="6"/>
      <c r="R138" s="2"/>
      <c r="S138" s="2"/>
      <c r="T138" s="6"/>
      <c r="U138" s="6"/>
      <c r="V138" s="2"/>
      <c r="W138" s="6"/>
      <c r="X138" s="6"/>
      <c r="Y138" s="8"/>
      <c r="Z138" s="6"/>
      <c r="AA138" s="6"/>
      <c r="AB138" s="6"/>
      <c r="AC138" s="6"/>
      <c r="AD138" s="6"/>
      <c r="AE138" s="6"/>
      <c r="AF138" s="6"/>
      <c r="AG138" s="6"/>
      <c r="AH138" s="1"/>
      <c r="AI138" s="6"/>
      <c r="AJ138" s="6"/>
      <c r="AK138" s="9"/>
      <c r="AL138" s="9"/>
      <c r="AM138" t="s">
        <v>2792</v>
      </c>
      <c r="AO138" t="s">
        <v>227</v>
      </c>
      <c r="AP138" t="s">
        <v>2983</v>
      </c>
      <c r="AQ138" t="s">
        <v>2985</v>
      </c>
      <c r="BC138" s="41"/>
      <c r="BD138" s="41"/>
      <c r="BE138" s="41"/>
      <c r="BF138" s="41"/>
      <c r="BG138" s="41"/>
      <c r="BH138" s="41"/>
      <c r="BI138" s="41"/>
      <c r="BJ138" s="41"/>
      <c r="BK138" s="41"/>
      <c r="BL138" s="41"/>
      <c r="BM138" s="41"/>
      <c r="BN138" s="41"/>
      <c r="BO138" s="41"/>
    </row>
    <row r="139" spans="1:67" ht="11.25" customHeight="1" x14ac:dyDescent="0.2">
      <c r="A139" t="s">
        <v>3032</v>
      </c>
      <c r="B139" t="s">
        <v>3033</v>
      </c>
      <c r="C139" s="5"/>
      <c r="D139" s="2"/>
      <c r="E139" s="6"/>
      <c r="F139" s="6"/>
      <c r="G139" s="6"/>
      <c r="H139" s="6"/>
      <c r="I139" s="6"/>
      <c r="J139" s="6"/>
      <c r="K139" s="7"/>
      <c r="L139" s="6"/>
      <c r="M139" s="7"/>
      <c r="N139" s="6"/>
      <c r="O139" s="6"/>
      <c r="P139" s="6"/>
      <c r="Q139" s="6"/>
      <c r="R139" s="2"/>
      <c r="S139" s="2"/>
      <c r="T139" s="6"/>
      <c r="U139" s="6"/>
      <c r="V139" s="2"/>
      <c r="W139" s="6"/>
      <c r="X139" s="6"/>
      <c r="Y139" s="8"/>
      <c r="Z139" s="6"/>
      <c r="AA139" s="6"/>
      <c r="AB139" s="6"/>
      <c r="AC139" s="6"/>
      <c r="AD139" s="6"/>
      <c r="AE139" s="6"/>
      <c r="AF139" s="6"/>
      <c r="AG139" s="6"/>
      <c r="AH139" s="1"/>
      <c r="AI139" s="6"/>
      <c r="AJ139" s="6"/>
      <c r="AK139" s="9"/>
      <c r="AL139" s="9"/>
      <c r="AM139" t="s">
        <v>2792</v>
      </c>
      <c r="AO139" t="s">
        <v>227</v>
      </c>
      <c r="AP139" t="s">
        <v>2984</v>
      </c>
      <c r="AQ139" t="s">
        <v>2985</v>
      </c>
      <c r="BC139" s="41"/>
      <c r="BD139" s="41"/>
      <c r="BE139" s="41"/>
      <c r="BF139" s="41"/>
      <c r="BG139" s="41"/>
      <c r="BH139" s="41"/>
      <c r="BI139" s="41"/>
      <c r="BJ139" s="41"/>
      <c r="BK139" s="41"/>
      <c r="BL139" s="41"/>
      <c r="BM139" s="41"/>
      <c r="BN139" s="41"/>
      <c r="BO139" s="41"/>
    </row>
    <row r="140" spans="1:67" ht="11.25" customHeight="1" x14ac:dyDescent="0.2">
      <c r="A140" t="s">
        <v>3032</v>
      </c>
      <c r="B140" t="s">
        <v>3033</v>
      </c>
      <c r="C140" s="5"/>
      <c r="D140" s="2"/>
      <c r="E140" s="6"/>
      <c r="F140" s="6"/>
      <c r="G140" s="6"/>
      <c r="H140" s="6"/>
      <c r="I140" s="6"/>
      <c r="J140" s="6"/>
      <c r="K140" s="7"/>
      <c r="L140" s="6"/>
      <c r="M140" s="7"/>
      <c r="N140" s="6"/>
      <c r="O140" s="6"/>
      <c r="P140" s="6"/>
      <c r="Q140" s="6"/>
      <c r="R140" s="2"/>
      <c r="S140" s="2"/>
      <c r="T140" s="6"/>
      <c r="U140" s="6"/>
      <c r="V140" s="2"/>
      <c r="W140" s="6"/>
      <c r="X140" s="6"/>
      <c r="Y140" s="8"/>
      <c r="Z140" s="6"/>
      <c r="AA140" s="6"/>
      <c r="AB140" s="6"/>
      <c r="AC140" s="6"/>
      <c r="AD140" s="6"/>
      <c r="AE140" s="6"/>
      <c r="AF140" s="6"/>
      <c r="AG140" s="6"/>
      <c r="AH140" s="1"/>
      <c r="AI140" s="6"/>
      <c r="AJ140" s="6"/>
      <c r="AK140" s="9"/>
      <c r="AL140" s="9"/>
      <c r="AM140" t="s">
        <v>2792</v>
      </c>
      <c r="AO140" t="s">
        <v>227</v>
      </c>
      <c r="AP140" t="s">
        <v>2984</v>
      </c>
      <c r="AQ140" t="s">
        <v>2985</v>
      </c>
      <c r="BC140" s="41"/>
      <c r="BD140" s="41"/>
      <c r="BE140" s="41"/>
      <c r="BF140" s="41"/>
      <c r="BG140" s="41"/>
      <c r="BH140" s="41"/>
      <c r="BI140" s="41"/>
      <c r="BJ140" s="41"/>
      <c r="BK140" s="41"/>
      <c r="BL140" s="41"/>
      <c r="BM140" s="41"/>
      <c r="BN140" s="41"/>
      <c r="BO140" s="41"/>
    </row>
    <row r="141" spans="1:67" ht="11.25" customHeight="1" x14ac:dyDescent="0.2">
      <c r="A141" t="s">
        <v>3032</v>
      </c>
      <c r="B141" t="s">
        <v>3033</v>
      </c>
      <c r="C141" s="5"/>
      <c r="D141" s="2"/>
      <c r="E141" s="6"/>
      <c r="F141" s="6"/>
      <c r="G141" s="6"/>
      <c r="H141" s="6"/>
      <c r="I141" s="6"/>
      <c r="J141" s="6"/>
      <c r="K141" s="7"/>
      <c r="L141" s="6"/>
      <c r="M141" s="7"/>
      <c r="N141" s="6"/>
      <c r="O141" s="6"/>
      <c r="P141" s="6"/>
      <c r="Q141" s="6"/>
      <c r="R141" s="2"/>
      <c r="S141" s="2"/>
      <c r="T141" s="6"/>
      <c r="U141" s="6"/>
      <c r="V141" s="2"/>
      <c r="W141" s="6"/>
      <c r="X141" s="6"/>
      <c r="Y141" s="8"/>
      <c r="Z141" s="6"/>
      <c r="AA141" s="6"/>
      <c r="AB141" s="6"/>
      <c r="AC141" s="6"/>
      <c r="AD141" s="6"/>
      <c r="AE141" s="6"/>
      <c r="AF141" s="6"/>
      <c r="AG141" s="6"/>
      <c r="AH141" s="1"/>
      <c r="AI141" s="6"/>
      <c r="AJ141" s="6"/>
      <c r="AK141" s="9"/>
      <c r="AL141" s="9"/>
      <c r="AM141" t="s">
        <v>2793</v>
      </c>
      <c r="AO141" t="s">
        <v>227</v>
      </c>
      <c r="AP141" t="s">
        <v>2980</v>
      </c>
      <c r="AQ141" t="s">
        <v>2986</v>
      </c>
      <c r="BC141" s="41"/>
      <c r="BD141" s="41"/>
      <c r="BE141" s="41"/>
      <c r="BF141" s="41"/>
      <c r="BG141" s="41"/>
      <c r="BH141" s="41"/>
      <c r="BI141" s="41"/>
      <c r="BJ141" s="41"/>
      <c r="BK141" s="41"/>
      <c r="BL141" s="41"/>
      <c r="BM141" s="41"/>
      <c r="BN141" s="41"/>
      <c r="BO141" s="41"/>
    </row>
    <row r="142" spans="1:67" ht="11.25" customHeight="1" x14ac:dyDescent="0.2">
      <c r="A142" t="s">
        <v>3032</v>
      </c>
      <c r="B142" t="s">
        <v>3033</v>
      </c>
      <c r="C142" s="5"/>
      <c r="D142" s="2"/>
      <c r="E142" s="6"/>
      <c r="F142" s="6"/>
      <c r="G142" s="6"/>
      <c r="H142" s="6"/>
      <c r="I142" s="6"/>
      <c r="J142" s="6"/>
      <c r="K142" s="7"/>
      <c r="L142" s="6"/>
      <c r="M142" s="7"/>
      <c r="N142" s="6"/>
      <c r="O142" s="6"/>
      <c r="P142" s="6"/>
      <c r="Q142" s="6"/>
      <c r="R142" s="2"/>
      <c r="S142" s="2"/>
      <c r="T142" s="6"/>
      <c r="U142" s="6"/>
      <c r="V142" s="2"/>
      <c r="W142" s="6"/>
      <c r="X142" s="6"/>
      <c r="Y142" s="8"/>
      <c r="Z142" s="6"/>
      <c r="AA142" s="6"/>
      <c r="AB142" s="6"/>
      <c r="AC142" s="6"/>
      <c r="AD142" s="6"/>
      <c r="AE142" s="6"/>
      <c r="AF142" s="6"/>
      <c r="AG142" s="6"/>
      <c r="AH142" s="1"/>
      <c r="AI142" s="6"/>
      <c r="AJ142" s="6"/>
      <c r="AK142" s="9"/>
      <c r="AL142" s="9"/>
      <c r="AM142" t="s">
        <v>2793</v>
      </c>
      <c r="AO142" t="s">
        <v>227</v>
      </c>
      <c r="AP142" t="s">
        <v>2983</v>
      </c>
      <c r="AQ142" t="s">
        <v>2986</v>
      </c>
      <c r="BC142" s="41"/>
      <c r="BD142" s="41"/>
      <c r="BE142" s="41"/>
      <c r="BF142" s="41"/>
      <c r="BG142" s="41"/>
      <c r="BH142" s="41"/>
      <c r="BI142" s="41"/>
      <c r="BJ142" s="41"/>
      <c r="BK142" s="41"/>
      <c r="BL142" s="41"/>
      <c r="BM142" s="41"/>
      <c r="BN142" s="41"/>
      <c r="BO142" s="41"/>
    </row>
    <row r="143" spans="1:67" ht="11.25" customHeight="1" x14ac:dyDescent="0.2">
      <c r="A143" t="s">
        <v>3032</v>
      </c>
      <c r="B143" t="s">
        <v>3033</v>
      </c>
      <c r="C143" s="5"/>
      <c r="D143" s="2"/>
      <c r="E143" s="6"/>
      <c r="F143" s="6"/>
      <c r="G143" s="6"/>
      <c r="H143" s="6"/>
      <c r="I143" s="6"/>
      <c r="J143" s="6"/>
      <c r="K143" s="7"/>
      <c r="L143" s="6"/>
      <c r="M143" s="7"/>
      <c r="N143" s="6"/>
      <c r="O143" s="6"/>
      <c r="P143" s="6"/>
      <c r="Q143" s="6"/>
      <c r="R143" s="2"/>
      <c r="S143" s="2"/>
      <c r="T143" s="6"/>
      <c r="U143" s="6"/>
      <c r="V143" s="2"/>
      <c r="W143" s="6"/>
      <c r="X143" s="6"/>
      <c r="Y143" s="8"/>
      <c r="Z143" s="6"/>
      <c r="AA143" s="6"/>
      <c r="AB143" s="6"/>
      <c r="AC143" s="6"/>
      <c r="AD143" s="6"/>
      <c r="AE143" s="6"/>
      <c r="AF143" s="6"/>
      <c r="AG143" s="6"/>
      <c r="AH143" s="1"/>
      <c r="AI143" s="6"/>
      <c r="AJ143" s="6"/>
      <c r="AK143" s="9"/>
      <c r="AL143" s="9"/>
      <c r="AM143" t="s">
        <v>2793</v>
      </c>
      <c r="AO143" t="s">
        <v>227</v>
      </c>
      <c r="AP143" t="s">
        <v>2984</v>
      </c>
      <c r="AQ143" t="s">
        <v>2986</v>
      </c>
      <c r="BC143" s="41"/>
      <c r="BD143" s="41"/>
      <c r="BE143" s="41"/>
      <c r="BF143" s="41"/>
      <c r="BG143" s="41"/>
      <c r="BH143" s="41"/>
      <c r="BI143" s="41"/>
      <c r="BJ143" s="41"/>
      <c r="BK143" s="41"/>
      <c r="BL143" s="41"/>
      <c r="BM143" s="41"/>
      <c r="BN143" s="41"/>
      <c r="BO143" s="41"/>
    </row>
    <row r="144" spans="1:67" ht="11.25" customHeight="1" x14ac:dyDescent="0.2">
      <c r="A144" t="s">
        <v>3032</v>
      </c>
      <c r="B144" t="s">
        <v>3033</v>
      </c>
      <c r="C144" s="5"/>
      <c r="D144" s="2"/>
      <c r="E144" s="6"/>
      <c r="F144" s="6"/>
      <c r="G144" s="6"/>
      <c r="H144" s="6"/>
      <c r="I144" s="6"/>
      <c r="J144" s="6"/>
      <c r="K144" s="7"/>
      <c r="L144" s="6"/>
      <c r="M144" s="7"/>
      <c r="N144" s="6"/>
      <c r="O144" s="6"/>
      <c r="P144" s="6"/>
      <c r="Q144" s="6"/>
      <c r="R144" s="2"/>
      <c r="S144" s="2"/>
      <c r="T144" s="6"/>
      <c r="U144" s="6"/>
      <c r="V144" s="2"/>
      <c r="W144" s="6"/>
      <c r="X144" s="6"/>
      <c r="Y144" s="8"/>
      <c r="Z144" s="6"/>
      <c r="AA144" s="6"/>
      <c r="AB144" s="6"/>
      <c r="AC144" s="6"/>
      <c r="AD144" s="6"/>
      <c r="AE144" s="6"/>
      <c r="AF144" s="6"/>
      <c r="AG144" s="6"/>
      <c r="AH144" s="1"/>
      <c r="AI144" s="6"/>
      <c r="AJ144" s="6"/>
      <c r="AK144" s="9"/>
      <c r="AL144" s="9"/>
      <c r="AM144" t="s">
        <v>2791</v>
      </c>
      <c r="AO144" t="s">
        <v>99</v>
      </c>
      <c r="AP144" t="s">
        <v>2932</v>
      </c>
      <c r="AQ144" t="s">
        <v>2987</v>
      </c>
      <c r="BC144" s="41"/>
      <c r="BD144" s="41"/>
      <c r="BE144" s="41"/>
      <c r="BF144" s="41"/>
      <c r="BG144" s="41"/>
      <c r="BH144" s="41"/>
      <c r="BI144" s="41"/>
      <c r="BJ144" s="41"/>
      <c r="BK144" s="41"/>
      <c r="BL144" s="41"/>
      <c r="BM144" s="41"/>
      <c r="BN144" s="41"/>
      <c r="BO144" s="41"/>
    </row>
    <row r="145" spans="1:67" ht="11.25" customHeight="1" x14ac:dyDescent="0.2">
      <c r="A145" t="s">
        <v>3032</v>
      </c>
      <c r="B145" t="s">
        <v>3033</v>
      </c>
      <c r="C145" s="5"/>
      <c r="D145" s="2"/>
      <c r="E145" s="6"/>
      <c r="F145" s="6"/>
      <c r="G145" s="6"/>
      <c r="H145" s="6"/>
      <c r="I145" s="6"/>
      <c r="J145" s="6"/>
      <c r="K145" s="7"/>
      <c r="L145" s="6"/>
      <c r="M145" s="7"/>
      <c r="N145" s="6"/>
      <c r="O145" s="6"/>
      <c r="P145" s="6"/>
      <c r="Q145" s="6"/>
      <c r="R145" s="2"/>
      <c r="S145" s="2"/>
      <c r="T145" s="6"/>
      <c r="U145" s="6"/>
      <c r="V145" s="2"/>
      <c r="W145" s="6"/>
      <c r="X145" s="6"/>
      <c r="Y145" s="8"/>
      <c r="Z145" s="6"/>
      <c r="AA145" s="6"/>
      <c r="AB145" s="6"/>
      <c r="AC145" s="6"/>
      <c r="AD145" s="6"/>
      <c r="AE145" s="6"/>
      <c r="AF145" s="6"/>
      <c r="AG145" s="6"/>
      <c r="AH145" s="1"/>
      <c r="AI145" s="6"/>
      <c r="AJ145" s="6"/>
      <c r="AK145" s="9"/>
      <c r="AL145" s="9"/>
      <c r="AM145" t="s">
        <v>2791</v>
      </c>
      <c r="AO145" t="s">
        <v>99</v>
      </c>
      <c r="AP145" t="s">
        <v>2932</v>
      </c>
      <c r="AQ145" t="s">
        <v>2988</v>
      </c>
      <c r="BC145" s="41"/>
      <c r="BD145" s="41"/>
      <c r="BE145" s="41"/>
      <c r="BF145" s="41"/>
      <c r="BG145" s="41"/>
      <c r="BH145" s="41"/>
      <c r="BI145" s="41"/>
      <c r="BJ145" s="41"/>
      <c r="BK145" s="41"/>
      <c r="BL145" s="41"/>
      <c r="BM145" s="41"/>
      <c r="BN145" s="41"/>
      <c r="BO145" s="41"/>
    </row>
    <row r="146" spans="1:67" ht="11.25" customHeight="1" x14ac:dyDescent="0.2">
      <c r="A146" t="s">
        <v>3032</v>
      </c>
      <c r="B146" t="s">
        <v>3033</v>
      </c>
      <c r="C146" s="5"/>
      <c r="D146" s="2"/>
      <c r="E146" s="6"/>
      <c r="F146" s="6"/>
      <c r="G146" s="6"/>
      <c r="H146" s="6"/>
      <c r="I146" s="6"/>
      <c r="J146" s="6"/>
      <c r="K146" s="7"/>
      <c r="L146" s="6"/>
      <c r="M146" s="7"/>
      <c r="N146" s="6"/>
      <c r="O146" s="6"/>
      <c r="P146" s="6"/>
      <c r="Q146" s="6"/>
      <c r="R146" s="2"/>
      <c r="S146" s="2"/>
      <c r="T146" s="6"/>
      <c r="U146" s="6"/>
      <c r="V146" s="2"/>
      <c r="W146" s="6"/>
      <c r="X146" s="6"/>
      <c r="Y146" s="8"/>
      <c r="Z146" s="6"/>
      <c r="AA146" s="6"/>
      <c r="AB146" s="6"/>
      <c r="AC146" s="6"/>
      <c r="AD146" s="6"/>
      <c r="AE146" s="6"/>
      <c r="AF146" s="6"/>
      <c r="AG146" s="6"/>
      <c r="AH146" s="1"/>
      <c r="AI146" s="6"/>
      <c r="AJ146" s="6"/>
      <c r="AK146" s="9"/>
      <c r="AL146" s="9"/>
      <c r="AM146" t="s">
        <v>2791</v>
      </c>
      <c r="AO146" t="s">
        <v>99</v>
      </c>
      <c r="AP146" t="s">
        <v>2932</v>
      </c>
      <c r="AQ146" t="s">
        <v>2989</v>
      </c>
      <c r="BC146" s="41"/>
      <c r="BD146" s="41"/>
      <c r="BE146" s="41"/>
      <c r="BF146" s="41"/>
      <c r="BG146" s="41"/>
      <c r="BH146" s="41"/>
      <c r="BI146" s="41"/>
      <c r="BJ146" s="41"/>
      <c r="BK146" s="41"/>
      <c r="BL146" s="41"/>
      <c r="BM146" s="41"/>
      <c r="BN146" s="41"/>
      <c r="BO146" s="41"/>
    </row>
    <row r="147" spans="1:67" ht="11.25" customHeight="1" x14ac:dyDescent="0.2">
      <c r="A147" t="s">
        <v>3032</v>
      </c>
      <c r="B147" t="s">
        <v>3033</v>
      </c>
      <c r="C147" s="5"/>
      <c r="D147" s="2"/>
      <c r="E147" s="6"/>
      <c r="F147" s="6"/>
      <c r="G147" s="6"/>
      <c r="H147" s="6"/>
      <c r="I147" s="6"/>
      <c r="J147" s="6"/>
      <c r="K147" s="7"/>
      <c r="L147" s="6"/>
      <c r="M147" s="7"/>
      <c r="N147" s="6"/>
      <c r="O147" s="6"/>
      <c r="P147" s="6"/>
      <c r="Q147" s="6"/>
      <c r="R147" s="2"/>
      <c r="S147" s="2"/>
      <c r="T147" s="6"/>
      <c r="U147" s="6"/>
      <c r="V147" s="2"/>
      <c r="W147" s="6"/>
      <c r="X147" s="6"/>
      <c r="Y147" s="8"/>
      <c r="Z147" s="6"/>
      <c r="AA147" s="6"/>
      <c r="AB147" s="6"/>
      <c r="AC147" s="6"/>
      <c r="AD147" s="6"/>
      <c r="AE147" s="6"/>
      <c r="AF147" s="6"/>
      <c r="AG147" s="6"/>
      <c r="AH147" s="1"/>
      <c r="AI147" s="6"/>
      <c r="AJ147" s="6"/>
      <c r="AK147" s="9"/>
      <c r="AL147" s="9"/>
      <c r="AM147" t="s">
        <v>2791</v>
      </c>
      <c r="AO147" t="s">
        <v>91</v>
      </c>
      <c r="AP147" t="s">
        <v>2932</v>
      </c>
      <c r="AQ147" t="s">
        <v>2987</v>
      </c>
      <c r="BC147" s="41"/>
      <c r="BD147" s="41"/>
      <c r="BE147" s="41"/>
      <c r="BF147" s="41"/>
      <c r="BG147" s="41"/>
      <c r="BH147" s="41"/>
      <c r="BI147" s="41"/>
      <c r="BJ147" s="41"/>
      <c r="BK147" s="41"/>
      <c r="BL147" s="41"/>
      <c r="BM147" s="41"/>
      <c r="BN147" s="41"/>
      <c r="BO147" s="41"/>
    </row>
    <row r="148" spans="1:67" ht="11.25" customHeight="1" x14ac:dyDescent="0.2">
      <c r="A148" t="s">
        <v>3032</v>
      </c>
      <c r="B148" t="s">
        <v>3033</v>
      </c>
      <c r="C148" s="5"/>
      <c r="D148" s="2"/>
      <c r="E148" s="6"/>
      <c r="F148" s="6"/>
      <c r="G148" s="6"/>
      <c r="H148" s="6"/>
      <c r="I148" s="6"/>
      <c r="J148" s="6"/>
      <c r="K148" s="7"/>
      <c r="L148" s="6"/>
      <c r="M148" s="7"/>
      <c r="N148" s="6"/>
      <c r="O148" s="6"/>
      <c r="P148" s="6"/>
      <c r="Q148" s="6"/>
      <c r="R148" s="2"/>
      <c r="S148" s="2"/>
      <c r="T148" s="6"/>
      <c r="U148" s="6"/>
      <c r="V148" s="2"/>
      <c r="W148" s="6"/>
      <c r="X148" s="6"/>
      <c r="Y148" s="8"/>
      <c r="Z148" s="6"/>
      <c r="AA148" s="6"/>
      <c r="AB148" s="6"/>
      <c r="AC148" s="6"/>
      <c r="AD148" s="6"/>
      <c r="AE148" s="6"/>
      <c r="AF148" s="6"/>
      <c r="AG148" s="6"/>
      <c r="AH148" s="1"/>
      <c r="AI148" s="6"/>
      <c r="AJ148" s="6"/>
      <c r="AK148" s="9"/>
      <c r="AL148" s="9"/>
      <c r="AM148" t="s">
        <v>2791</v>
      </c>
      <c r="AO148" t="s">
        <v>91</v>
      </c>
      <c r="AP148" t="s">
        <v>2932</v>
      </c>
      <c r="AQ148" t="s">
        <v>2988</v>
      </c>
      <c r="BC148" s="41"/>
      <c r="BD148" s="41"/>
      <c r="BE148" s="41"/>
      <c r="BF148" s="41"/>
      <c r="BG148" s="41"/>
      <c r="BH148" s="41"/>
      <c r="BI148" s="41"/>
      <c r="BJ148" s="41"/>
      <c r="BK148" s="41"/>
      <c r="BL148" s="41"/>
      <c r="BM148" s="41"/>
      <c r="BN148" s="41"/>
      <c r="BO148" s="41"/>
    </row>
    <row r="149" spans="1:67" ht="11.25" customHeight="1" x14ac:dyDescent="0.2">
      <c r="A149" t="s">
        <v>3032</v>
      </c>
      <c r="B149" t="s">
        <v>3033</v>
      </c>
      <c r="C149" s="5"/>
      <c r="D149" s="2"/>
      <c r="E149" s="6"/>
      <c r="F149" s="6"/>
      <c r="G149" s="6"/>
      <c r="H149" s="6"/>
      <c r="I149" s="6"/>
      <c r="J149" s="6"/>
      <c r="K149" s="7"/>
      <c r="L149" s="6"/>
      <c r="M149" s="7"/>
      <c r="N149" s="6"/>
      <c r="O149" s="6"/>
      <c r="P149" s="6"/>
      <c r="Q149" s="6"/>
      <c r="R149" s="2"/>
      <c r="S149" s="2"/>
      <c r="T149" s="6"/>
      <c r="U149" s="6"/>
      <c r="V149" s="2"/>
      <c r="W149" s="6"/>
      <c r="X149" s="6"/>
      <c r="Y149" s="8"/>
      <c r="Z149" s="6"/>
      <c r="AA149" s="6"/>
      <c r="AB149" s="6"/>
      <c r="AC149" s="6"/>
      <c r="AD149" s="6"/>
      <c r="AE149" s="6"/>
      <c r="AF149" s="6"/>
      <c r="AG149" s="6"/>
      <c r="AH149" s="1"/>
      <c r="AI149" s="6"/>
      <c r="AJ149" s="6"/>
      <c r="AK149" s="9"/>
      <c r="AL149" s="9"/>
      <c r="AM149" t="s">
        <v>2791</v>
      </c>
      <c r="AO149" t="s">
        <v>91</v>
      </c>
      <c r="AP149" t="s">
        <v>2932</v>
      </c>
      <c r="AQ149" t="s">
        <v>2989</v>
      </c>
      <c r="BC149" s="41"/>
      <c r="BD149" s="41"/>
      <c r="BE149" s="41"/>
      <c r="BF149" s="41"/>
      <c r="BG149" s="41"/>
      <c r="BH149" s="41"/>
      <c r="BI149" s="41"/>
      <c r="BJ149" s="41"/>
      <c r="BK149" s="41"/>
      <c r="BL149" s="41"/>
      <c r="BM149" s="41"/>
      <c r="BN149" s="41"/>
      <c r="BO149" s="41"/>
    </row>
    <row r="150" spans="1:67" ht="11.25" customHeight="1" x14ac:dyDescent="0.2">
      <c r="A150" t="s">
        <v>3032</v>
      </c>
      <c r="B150" t="s">
        <v>3033</v>
      </c>
      <c r="C150" s="5"/>
      <c r="D150" s="2"/>
      <c r="E150" s="6"/>
      <c r="F150" s="6"/>
      <c r="G150" s="6"/>
      <c r="H150" s="6"/>
      <c r="I150" s="6"/>
      <c r="J150" s="6"/>
      <c r="K150" s="7"/>
      <c r="L150" s="6"/>
      <c r="M150" s="7"/>
      <c r="N150" s="6"/>
      <c r="O150" s="6"/>
      <c r="P150" s="6"/>
      <c r="Q150" s="6"/>
      <c r="R150" s="2"/>
      <c r="S150" s="2"/>
      <c r="T150" s="6"/>
      <c r="U150" s="6"/>
      <c r="V150" s="2"/>
      <c r="W150" s="6"/>
      <c r="X150" s="6"/>
      <c r="Y150" s="8"/>
      <c r="Z150" s="6"/>
      <c r="AA150" s="6"/>
      <c r="AB150" s="6"/>
      <c r="AC150" s="6"/>
      <c r="AD150" s="6"/>
      <c r="AE150" s="6"/>
      <c r="AF150" s="6"/>
      <c r="AG150" s="6"/>
      <c r="AH150" s="1"/>
      <c r="AI150" s="6"/>
      <c r="AJ150" s="6"/>
      <c r="AK150" s="9"/>
      <c r="AL150" s="9"/>
      <c r="AM150" t="s">
        <v>2791</v>
      </c>
      <c r="AO150" t="s">
        <v>227</v>
      </c>
      <c r="AP150" t="s">
        <v>2932</v>
      </c>
      <c r="AQ150" t="s">
        <v>2987</v>
      </c>
      <c r="BC150" s="41"/>
      <c r="BD150" s="41"/>
      <c r="BE150" s="41"/>
      <c r="BF150" s="41"/>
      <c r="BG150" s="41"/>
      <c r="BH150" s="41"/>
      <c r="BI150" s="41"/>
      <c r="BJ150" s="41"/>
      <c r="BK150" s="41"/>
      <c r="BL150" s="41"/>
      <c r="BM150" s="41"/>
      <c r="BN150" s="41"/>
      <c r="BO150" s="41"/>
    </row>
    <row r="151" spans="1:67" ht="11.25" customHeight="1" x14ac:dyDescent="0.2">
      <c r="A151" t="s">
        <v>3032</v>
      </c>
      <c r="B151" t="s">
        <v>3033</v>
      </c>
      <c r="C151" s="5"/>
      <c r="D151" s="2"/>
      <c r="E151" s="6"/>
      <c r="F151" s="6"/>
      <c r="G151" s="6"/>
      <c r="H151" s="6"/>
      <c r="I151" s="6"/>
      <c r="J151" s="6"/>
      <c r="K151" s="7"/>
      <c r="L151" s="6"/>
      <c r="M151" s="7"/>
      <c r="N151" s="6"/>
      <c r="O151" s="6"/>
      <c r="P151" s="6"/>
      <c r="Q151" s="6"/>
      <c r="R151" s="2"/>
      <c r="S151" s="2"/>
      <c r="T151" s="6"/>
      <c r="U151" s="6"/>
      <c r="V151" s="2"/>
      <c r="W151" s="6"/>
      <c r="X151" s="6"/>
      <c r="Y151" s="8"/>
      <c r="Z151" s="6"/>
      <c r="AA151" s="6"/>
      <c r="AB151" s="6"/>
      <c r="AC151" s="6"/>
      <c r="AD151" s="6"/>
      <c r="AE151" s="6"/>
      <c r="AF151" s="6"/>
      <c r="AG151" s="6"/>
      <c r="AH151" s="1"/>
      <c r="AI151" s="6"/>
      <c r="AJ151" s="6"/>
      <c r="AK151" s="9"/>
      <c r="AL151" s="9"/>
      <c r="AM151" t="s">
        <v>2791</v>
      </c>
      <c r="AO151" t="s">
        <v>227</v>
      </c>
      <c r="AP151" t="s">
        <v>2932</v>
      </c>
      <c r="AQ151" t="s">
        <v>2988</v>
      </c>
      <c r="BC151" s="41"/>
      <c r="BD151" s="41"/>
      <c r="BE151" s="41"/>
      <c r="BF151" s="41"/>
      <c r="BG151" s="41"/>
      <c r="BH151" s="41"/>
      <c r="BI151" s="41"/>
      <c r="BJ151" s="41"/>
      <c r="BK151" s="41"/>
      <c r="BL151" s="41"/>
      <c r="BM151" s="41"/>
      <c r="BN151" s="41"/>
      <c r="BO151" s="41"/>
    </row>
    <row r="152" spans="1:67" ht="11.25" customHeight="1" x14ac:dyDescent="0.2">
      <c r="A152" t="s">
        <v>3032</v>
      </c>
      <c r="B152" t="s">
        <v>3033</v>
      </c>
      <c r="C152" s="5"/>
      <c r="D152" s="2"/>
      <c r="E152" s="6"/>
      <c r="F152" s="6"/>
      <c r="G152" s="6"/>
      <c r="H152" s="6"/>
      <c r="I152" s="6"/>
      <c r="J152" s="6"/>
      <c r="K152" s="7"/>
      <c r="L152" s="6"/>
      <c r="M152" s="7"/>
      <c r="N152" s="6"/>
      <c r="O152" s="6"/>
      <c r="P152" s="6"/>
      <c r="Q152" s="6"/>
      <c r="R152" s="2"/>
      <c r="S152" s="2"/>
      <c r="T152" s="6"/>
      <c r="U152" s="6"/>
      <c r="V152" s="2"/>
      <c r="W152" s="6"/>
      <c r="X152" s="6"/>
      <c r="Y152" s="8"/>
      <c r="Z152" s="6"/>
      <c r="AA152" s="6"/>
      <c r="AB152" s="6"/>
      <c r="AC152" s="6"/>
      <c r="AD152" s="6"/>
      <c r="AE152" s="6"/>
      <c r="AF152" s="6"/>
      <c r="AG152" s="6"/>
      <c r="AH152" s="1"/>
      <c r="AI152" s="6"/>
      <c r="AJ152" s="6"/>
      <c r="AK152" s="9"/>
      <c r="AL152" s="9"/>
      <c r="AM152" t="s">
        <v>2791</v>
      </c>
      <c r="AO152" t="s">
        <v>227</v>
      </c>
      <c r="AP152" t="s">
        <v>2932</v>
      </c>
      <c r="AQ152" t="s">
        <v>2989</v>
      </c>
      <c r="BC152" s="41"/>
      <c r="BD152" s="41"/>
      <c r="BE152" s="41"/>
      <c r="BF152" s="41"/>
      <c r="BG152" s="41"/>
      <c r="BH152" s="41"/>
      <c r="BI152" s="41"/>
      <c r="BJ152" s="41"/>
      <c r="BK152" s="41"/>
      <c r="BL152" s="41"/>
      <c r="BM152" s="41"/>
      <c r="BN152" s="41"/>
      <c r="BO152" s="41"/>
    </row>
    <row r="153" spans="1:67" ht="11.25" customHeight="1" x14ac:dyDescent="0.2">
      <c r="A153" t="s">
        <v>3032</v>
      </c>
      <c r="B153" t="s">
        <v>3033</v>
      </c>
      <c r="C153" s="5"/>
      <c r="D153" s="2"/>
      <c r="E153" s="6"/>
      <c r="F153" s="6"/>
      <c r="G153" s="6"/>
      <c r="H153" s="6"/>
      <c r="I153" s="6"/>
      <c r="J153" s="6"/>
      <c r="K153" s="7"/>
      <c r="L153" s="6"/>
      <c r="M153" s="7"/>
      <c r="N153" s="6"/>
      <c r="O153" s="6"/>
      <c r="P153" s="6"/>
      <c r="Q153" s="6"/>
      <c r="R153" s="2"/>
      <c r="S153" s="2"/>
      <c r="T153" s="6"/>
      <c r="U153" s="6"/>
      <c r="V153" s="2"/>
      <c r="W153" s="6"/>
      <c r="X153" s="6"/>
      <c r="Y153" s="8"/>
      <c r="Z153" s="6"/>
      <c r="AA153" s="6"/>
      <c r="AB153" s="6"/>
      <c r="AC153" s="6"/>
      <c r="AD153" s="6"/>
      <c r="AE153" s="6"/>
      <c r="AF153" s="6"/>
      <c r="AG153" s="6"/>
      <c r="AH153" s="1"/>
      <c r="AI153" s="6"/>
      <c r="AJ153" s="6"/>
      <c r="AK153" s="9"/>
      <c r="AL153" s="9"/>
      <c r="AM153" t="s">
        <v>2794</v>
      </c>
      <c r="AO153" t="s">
        <v>227</v>
      </c>
      <c r="AP153" t="s">
        <v>2980</v>
      </c>
      <c r="AQ153" t="s">
        <v>2990</v>
      </c>
      <c r="BC153" s="41"/>
      <c r="BD153" s="41"/>
      <c r="BE153" s="41"/>
      <c r="BF153" s="41"/>
      <c r="BG153" s="41"/>
      <c r="BH153" s="41"/>
      <c r="BI153" s="41"/>
      <c r="BJ153" s="41"/>
      <c r="BK153" s="41"/>
      <c r="BL153" s="41"/>
      <c r="BM153" s="41"/>
      <c r="BN153" s="41"/>
      <c r="BO153" s="41"/>
    </row>
    <row r="154" spans="1:67" ht="11.25" customHeight="1" x14ac:dyDescent="0.2">
      <c r="A154" t="s">
        <v>3032</v>
      </c>
      <c r="B154" t="s">
        <v>3033</v>
      </c>
      <c r="C154" s="5"/>
      <c r="D154" s="2"/>
      <c r="E154" s="6"/>
      <c r="F154" s="6"/>
      <c r="G154" s="6"/>
      <c r="H154" s="6"/>
      <c r="I154" s="6"/>
      <c r="J154" s="6"/>
      <c r="K154" s="7"/>
      <c r="L154" s="6"/>
      <c r="M154" s="7"/>
      <c r="N154" s="6"/>
      <c r="O154" s="6"/>
      <c r="P154" s="6"/>
      <c r="Q154" s="6"/>
      <c r="R154" s="2"/>
      <c r="S154" s="2"/>
      <c r="T154" s="6"/>
      <c r="U154" s="6"/>
      <c r="V154" s="2"/>
      <c r="W154" s="6"/>
      <c r="X154" s="6"/>
      <c r="Y154" s="8"/>
      <c r="Z154" s="6"/>
      <c r="AA154" s="6"/>
      <c r="AB154" s="6"/>
      <c r="AC154" s="6"/>
      <c r="AD154" s="6"/>
      <c r="AE154" s="6"/>
      <c r="AF154" s="6"/>
      <c r="AG154" s="6"/>
      <c r="AH154" s="1"/>
      <c r="AI154" s="6"/>
      <c r="AJ154" s="6"/>
      <c r="AK154" s="9"/>
      <c r="AL154" s="9"/>
      <c r="AM154" t="s">
        <v>2794</v>
      </c>
      <c r="AO154" t="s">
        <v>227</v>
      </c>
      <c r="AP154" t="s">
        <v>2982</v>
      </c>
      <c r="AQ154" t="s">
        <v>2990</v>
      </c>
      <c r="BC154" s="41"/>
      <c r="BD154" s="41"/>
      <c r="BE154" s="41"/>
      <c r="BF154" s="41"/>
      <c r="BG154" s="41"/>
      <c r="BH154" s="41"/>
      <c r="BI154" s="41"/>
      <c r="BJ154" s="41"/>
      <c r="BK154" s="41"/>
      <c r="BL154" s="41"/>
      <c r="BM154" s="41"/>
      <c r="BN154" s="41"/>
      <c r="BO154" s="41"/>
    </row>
    <row r="155" spans="1:67" ht="11.25" customHeight="1" x14ac:dyDescent="0.2">
      <c r="A155" t="s">
        <v>3032</v>
      </c>
      <c r="B155" t="s">
        <v>3033</v>
      </c>
      <c r="C155" s="5"/>
      <c r="D155" s="2"/>
      <c r="E155" s="6"/>
      <c r="F155" s="6"/>
      <c r="G155" s="6"/>
      <c r="H155" s="6"/>
      <c r="I155" s="6"/>
      <c r="J155" s="6"/>
      <c r="K155" s="7"/>
      <c r="L155" s="6"/>
      <c r="M155" s="7"/>
      <c r="N155" s="6"/>
      <c r="O155" s="6"/>
      <c r="P155" s="6"/>
      <c r="Q155" s="6"/>
      <c r="R155" s="2"/>
      <c r="S155" s="2"/>
      <c r="T155" s="6"/>
      <c r="U155" s="6"/>
      <c r="V155" s="2"/>
      <c r="W155" s="6"/>
      <c r="X155" s="6"/>
      <c r="Y155" s="8"/>
      <c r="Z155" s="6"/>
      <c r="AA155" s="6"/>
      <c r="AB155" s="6"/>
      <c r="AC155" s="6"/>
      <c r="AD155" s="6"/>
      <c r="AE155" s="6"/>
      <c r="AF155" s="6"/>
      <c r="AG155" s="6"/>
      <c r="AH155" s="1"/>
      <c r="AI155" s="6"/>
      <c r="AJ155" s="6"/>
      <c r="AK155" s="9"/>
      <c r="AL155" s="9"/>
      <c r="AM155" t="s">
        <v>2794</v>
      </c>
      <c r="AO155" t="s">
        <v>227</v>
      </c>
      <c r="AP155" t="s">
        <v>2983</v>
      </c>
      <c r="AQ155" t="s">
        <v>2990</v>
      </c>
      <c r="BC155" s="41"/>
      <c r="BD155" s="41"/>
      <c r="BE155" s="41"/>
      <c r="BF155" s="41"/>
      <c r="BG155" s="41"/>
      <c r="BH155" s="41"/>
      <c r="BI155" s="41"/>
      <c r="BJ155" s="41"/>
      <c r="BK155" s="41"/>
      <c r="BL155" s="41"/>
      <c r="BM155" s="41"/>
      <c r="BN155" s="41"/>
      <c r="BO155" s="41"/>
    </row>
    <row r="156" spans="1:67" ht="11.25" customHeight="1" x14ac:dyDescent="0.2">
      <c r="A156" t="s">
        <v>3032</v>
      </c>
      <c r="B156" t="s">
        <v>3033</v>
      </c>
      <c r="C156" s="5"/>
      <c r="D156" s="2"/>
      <c r="E156" s="6"/>
      <c r="F156" s="6"/>
      <c r="G156" s="6"/>
      <c r="H156" s="6"/>
      <c r="I156" s="6"/>
      <c r="J156" s="6"/>
      <c r="K156" s="7"/>
      <c r="L156" s="6"/>
      <c r="M156" s="7"/>
      <c r="N156" s="6"/>
      <c r="O156" s="6"/>
      <c r="P156" s="6"/>
      <c r="Q156" s="6"/>
      <c r="R156" s="2"/>
      <c r="S156" s="2"/>
      <c r="T156" s="6"/>
      <c r="U156" s="6"/>
      <c r="V156" s="2"/>
      <c r="W156" s="6"/>
      <c r="X156" s="6"/>
      <c r="Y156" s="8"/>
      <c r="Z156" s="6"/>
      <c r="AA156" s="6"/>
      <c r="AB156" s="6"/>
      <c r="AC156" s="6"/>
      <c r="AD156" s="6"/>
      <c r="AE156" s="6"/>
      <c r="AF156" s="6"/>
      <c r="AG156" s="6"/>
      <c r="AH156" s="1"/>
      <c r="AI156" s="6"/>
      <c r="AJ156" s="6"/>
      <c r="AK156" s="9"/>
      <c r="AL156" s="9"/>
      <c r="AM156" t="s">
        <v>2794</v>
      </c>
      <c r="AO156" t="s">
        <v>227</v>
      </c>
      <c r="AP156" t="s">
        <v>2984</v>
      </c>
      <c r="AQ156" t="s">
        <v>2990</v>
      </c>
      <c r="BC156" s="41"/>
      <c r="BD156" s="41"/>
      <c r="BE156" s="41"/>
      <c r="BF156" s="41"/>
      <c r="BG156" s="41"/>
      <c r="BH156" s="41"/>
      <c r="BI156" s="41"/>
      <c r="BJ156" s="41"/>
      <c r="BK156" s="41"/>
      <c r="BL156" s="41"/>
      <c r="BM156" s="41"/>
      <c r="BN156" s="41"/>
      <c r="BO156" s="41"/>
    </row>
    <row r="157" spans="1:67" ht="11.25" customHeight="1" x14ac:dyDescent="0.2">
      <c r="A157" t="s">
        <v>3032</v>
      </c>
      <c r="B157" t="s">
        <v>3033</v>
      </c>
      <c r="C157" s="5"/>
      <c r="D157" s="2"/>
      <c r="E157" s="6"/>
      <c r="F157" s="6"/>
      <c r="G157" s="6"/>
      <c r="H157" s="6"/>
      <c r="I157" s="6"/>
      <c r="J157" s="6"/>
      <c r="K157" s="7"/>
      <c r="L157" s="6"/>
      <c r="M157" s="7"/>
      <c r="N157" s="6"/>
      <c r="O157" s="6"/>
      <c r="P157" s="6"/>
      <c r="Q157" s="6"/>
      <c r="R157" s="2"/>
      <c r="S157" s="2"/>
      <c r="T157" s="6"/>
      <c r="U157" s="6"/>
      <c r="V157" s="2"/>
      <c r="W157" s="6"/>
      <c r="X157" s="6"/>
      <c r="Y157" s="8"/>
      <c r="Z157" s="6"/>
      <c r="AA157" s="6"/>
      <c r="AB157" s="6"/>
      <c r="AC157" s="6"/>
      <c r="AD157" s="6"/>
      <c r="AE157" s="6"/>
      <c r="AF157" s="6"/>
      <c r="AG157" s="6"/>
      <c r="AH157" s="1"/>
      <c r="AI157" s="6"/>
      <c r="AJ157" s="6"/>
      <c r="AK157" s="9"/>
      <c r="AL157" s="9"/>
      <c r="AM157" t="s">
        <v>2991</v>
      </c>
      <c r="AO157" t="s">
        <v>227</v>
      </c>
      <c r="AP157" t="s">
        <v>2932</v>
      </c>
      <c r="AQ157" t="s">
        <v>2980</v>
      </c>
      <c r="BC157" s="41"/>
      <c r="BD157" s="41"/>
      <c r="BE157" s="41"/>
      <c r="BF157" s="41"/>
      <c r="BG157" s="41"/>
      <c r="BH157" s="41"/>
      <c r="BI157" s="41"/>
      <c r="BJ157" s="41"/>
      <c r="BK157" s="41"/>
      <c r="BL157" s="41"/>
      <c r="BM157" s="41"/>
      <c r="BN157" s="41"/>
      <c r="BO157" s="41"/>
    </row>
    <row r="158" spans="1:67" ht="11.25" customHeight="1" x14ac:dyDescent="0.2">
      <c r="A158" t="s">
        <v>3032</v>
      </c>
      <c r="B158" t="s">
        <v>3033</v>
      </c>
      <c r="C158" s="5"/>
      <c r="D158" s="2"/>
      <c r="E158" s="6"/>
      <c r="F158" s="6"/>
      <c r="G158" s="6"/>
      <c r="H158" s="6"/>
      <c r="I158" s="6"/>
      <c r="J158" s="6"/>
      <c r="K158" s="7"/>
      <c r="L158" s="6"/>
      <c r="M158" s="7"/>
      <c r="N158" s="6"/>
      <c r="O158" s="6"/>
      <c r="P158" s="6"/>
      <c r="Q158" s="6"/>
      <c r="R158" s="2"/>
      <c r="S158" s="2"/>
      <c r="T158" s="6"/>
      <c r="U158" s="6"/>
      <c r="V158" s="2"/>
      <c r="W158" s="6"/>
      <c r="X158" s="6"/>
      <c r="Y158" s="8"/>
      <c r="Z158" s="6"/>
      <c r="AA158" s="6"/>
      <c r="AB158" s="6"/>
      <c r="AC158" s="6"/>
      <c r="AD158" s="6"/>
      <c r="AE158" s="6"/>
      <c r="AF158" s="6"/>
      <c r="AG158" s="6"/>
      <c r="AH158" s="1"/>
      <c r="AI158" s="6"/>
      <c r="AJ158" s="6"/>
      <c r="AK158" s="9"/>
      <c r="AL158" s="9"/>
      <c r="AM158" t="s">
        <v>2992</v>
      </c>
      <c r="AO158" t="s">
        <v>227</v>
      </c>
      <c r="AP158" t="s">
        <v>2993</v>
      </c>
      <c r="AQ158" t="s">
        <v>2980</v>
      </c>
      <c r="BC158" s="41"/>
      <c r="BD158" s="41"/>
      <c r="BE158" s="41"/>
      <c r="BF158" s="41"/>
      <c r="BG158" s="41"/>
      <c r="BH158" s="41"/>
      <c r="BI158" s="41"/>
      <c r="BJ158" s="41"/>
      <c r="BK158" s="41"/>
      <c r="BL158" s="41"/>
      <c r="BM158" s="41"/>
      <c r="BN158" s="41"/>
      <c r="BO158" s="41"/>
    </row>
    <row r="159" spans="1:67" ht="11.25" customHeight="1" x14ac:dyDescent="0.2">
      <c r="A159" t="s">
        <v>3032</v>
      </c>
      <c r="B159" t="s">
        <v>3033</v>
      </c>
      <c r="C159" s="5"/>
      <c r="D159" s="2"/>
      <c r="E159" s="6"/>
      <c r="F159" s="6"/>
      <c r="G159" s="6"/>
      <c r="H159" s="6"/>
      <c r="I159" s="6"/>
      <c r="J159" s="6"/>
      <c r="K159" s="7"/>
      <c r="L159" s="6"/>
      <c r="M159" s="7"/>
      <c r="N159" s="6"/>
      <c r="O159" s="6"/>
      <c r="P159" s="6"/>
      <c r="Q159" s="6"/>
      <c r="R159" s="2"/>
      <c r="S159" s="2"/>
      <c r="T159" s="6"/>
      <c r="U159" s="6"/>
      <c r="V159" s="2"/>
      <c r="W159" s="6"/>
      <c r="X159" s="6"/>
      <c r="Y159" s="8"/>
      <c r="Z159" s="6"/>
      <c r="AA159" s="6"/>
      <c r="AB159" s="6"/>
      <c r="AC159" s="6"/>
      <c r="AD159" s="6"/>
      <c r="AE159" s="6"/>
      <c r="AF159" s="6"/>
      <c r="AG159" s="6"/>
      <c r="AH159" s="1"/>
      <c r="AI159" s="6"/>
      <c r="AJ159" s="6"/>
      <c r="AK159" s="9"/>
      <c r="AL159" s="9"/>
      <c r="AM159" t="s">
        <v>2992</v>
      </c>
      <c r="AO159" t="s">
        <v>227</v>
      </c>
      <c r="AP159" t="s">
        <v>847</v>
      </c>
      <c r="AQ159" t="s">
        <v>2980</v>
      </c>
      <c r="BC159" s="41"/>
      <c r="BD159" s="41"/>
      <c r="BE159" s="41"/>
      <c r="BF159" s="41"/>
      <c r="BG159" s="41"/>
      <c r="BH159" s="41"/>
      <c r="BI159" s="41"/>
      <c r="BJ159" s="41"/>
      <c r="BK159" s="41"/>
      <c r="BL159" s="41"/>
      <c r="BM159" s="41"/>
      <c r="BN159" s="41"/>
      <c r="BO159" s="41"/>
    </row>
    <row r="160" spans="1:67" ht="11.25" customHeight="1" x14ac:dyDescent="0.2">
      <c r="A160" t="s">
        <v>3032</v>
      </c>
      <c r="B160" t="s">
        <v>3033</v>
      </c>
      <c r="C160" s="5"/>
      <c r="D160" s="2"/>
      <c r="E160" s="6"/>
      <c r="F160" s="6"/>
      <c r="G160" s="6"/>
      <c r="H160" s="6"/>
      <c r="I160" s="6"/>
      <c r="J160" s="6"/>
      <c r="K160" s="7"/>
      <c r="L160" s="6"/>
      <c r="M160" s="7"/>
      <c r="N160" s="6"/>
      <c r="O160" s="6"/>
      <c r="P160" s="6"/>
      <c r="Q160" s="6"/>
      <c r="R160" s="2"/>
      <c r="S160" s="2"/>
      <c r="T160" s="6"/>
      <c r="U160" s="6"/>
      <c r="V160" s="2"/>
      <c r="W160" s="6"/>
      <c r="X160" s="6"/>
      <c r="Y160" s="8"/>
      <c r="Z160" s="6"/>
      <c r="AA160" s="6"/>
      <c r="AB160" s="6"/>
      <c r="AC160" s="6"/>
      <c r="AD160" s="6"/>
      <c r="AE160" s="6"/>
      <c r="AF160" s="6"/>
      <c r="AG160" s="6"/>
      <c r="AH160" s="1"/>
      <c r="AI160" s="6"/>
      <c r="AJ160" s="6"/>
      <c r="AK160" s="9"/>
      <c r="AL160" s="9"/>
      <c r="AM160" t="s">
        <v>118</v>
      </c>
      <c r="AO160" t="s">
        <v>99</v>
      </c>
      <c r="AP160" t="s">
        <v>2994</v>
      </c>
      <c r="AQ160" t="s">
        <v>2995</v>
      </c>
      <c r="BC160" s="41"/>
      <c r="BD160" s="41"/>
      <c r="BE160" s="41"/>
      <c r="BF160" s="41"/>
      <c r="BG160" s="41"/>
      <c r="BH160" s="41"/>
      <c r="BI160" s="41"/>
      <c r="BJ160" s="41"/>
      <c r="BK160" s="41"/>
      <c r="BL160" s="41"/>
      <c r="BM160" s="41"/>
      <c r="BN160" s="41"/>
      <c r="BO160" s="41"/>
    </row>
    <row r="161" spans="1:67" ht="11.25" customHeight="1" x14ac:dyDescent="0.2">
      <c r="A161" t="s">
        <v>3032</v>
      </c>
      <c r="B161" t="s">
        <v>3033</v>
      </c>
      <c r="C161" s="5"/>
      <c r="D161" s="2"/>
      <c r="E161" s="6"/>
      <c r="F161" s="6"/>
      <c r="G161" s="6"/>
      <c r="H161" s="6"/>
      <c r="I161" s="6"/>
      <c r="J161" s="6"/>
      <c r="K161" s="7"/>
      <c r="L161" s="6"/>
      <c r="M161" s="7"/>
      <c r="N161" s="6"/>
      <c r="O161" s="6"/>
      <c r="P161" s="6"/>
      <c r="Q161" s="6"/>
      <c r="R161" s="2"/>
      <c r="S161" s="2"/>
      <c r="T161" s="6"/>
      <c r="U161" s="6"/>
      <c r="V161" s="2"/>
      <c r="W161" s="6"/>
      <c r="X161" s="6"/>
      <c r="Y161" s="8"/>
      <c r="Z161" s="6"/>
      <c r="AA161" s="6"/>
      <c r="AB161" s="6"/>
      <c r="AC161" s="6"/>
      <c r="AD161" s="6"/>
      <c r="AE161" s="6"/>
      <c r="AF161" s="6"/>
      <c r="AG161" s="6"/>
      <c r="AH161" s="1"/>
      <c r="AI161" s="6"/>
      <c r="AJ161" s="6"/>
      <c r="AK161" s="9"/>
      <c r="AL161" s="9"/>
      <c r="AM161" t="s">
        <v>118</v>
      </c>
      <c r="AO161" t="s">
        <v>99</v>
      </c>
      <c r="AP161" t="s">
        <v>2994</v>
      </c>
      <c r="AQ161" t="s">
        <v>3035</v>
      </c>
      <c r="BC161" s="41"/>
      <c r="BD161" s="41"/>
      <c r="BE161" s="41"/>
      <c r="BF161" s="41"/>
      <c r="BG161" s="41"/>
      <c r="BH161" s="41"/>
      <c r="BI161" s="41"/>
      <c r="BJ161" s="41"/>
      <c r="BK161" s="41"/>
      <c r="BL161" s="41"/>
      <c r="BM161" s="41"/>
      <c r="BN161" s="41"/>
      <c r="BO161" s="41"/>
    </row>
    <row r="162" spans="1:67" ht="11.25" customHeight="1" x14ac:dyDescent="0.2">
      <c r="A162" t="s">
        <v>3032</v>
      </c>
      <c r="B162" t="s">
        <v>3033</v>
      </c>
      <c r="C162" s="5"/>
      <c r="D162" s="2"/>
      <c r="G162" s="6"/>
      <c r="K162" s="7"/>
      <c r="L162" s="6"/>
      <c r="M162" s="7"/>
      <c r="N162" s="6"/>
      <c r="O162" s="6"/>
      <c r="P162" s="6"/>
      <c r="R162" s="2"/>
      <c r="S162" s="2"/>
      <c r="T162" s="6"/>
      <c r="U162" s="6"/>
      <c r="V162" s="2"/>
      <c r="W162" s="6"/>
      <c r="X162" s="6"/>
      <c r="Y162" s="8"/>
      <c r="Z162" s="6"/>
      <c r="AA162" s="6"/>
      <c r="AB162" s="6"/>
      <c r="AC162" s="6"/>
      <c r="AD162" s="6"/>
      <c r="AE162" s="6"/>
      <c r="AF162" s="6"/>
      <c r="AG162" s="6"/>
      <c r="AH162" s="1"/>
      <c r="AI162" s="6"/>
      <c r="AJ162" s="6"/>
      <c r="AK162" s="9"/>
      <c r="AL162" s="9"/>
      <c r="AM162" t="s">
        <v>118</v>
      </c>
      <c r="AO162" t="s">
        <v>91</v>
      </c>
      <c r="AP162" t="s">
        <v>2994</v>
      </c>
      <c r="AQ162" t="s">
        <v>2995</v>
      </c>
      <c r="BC162" s="41"/>
      <c r="BD162" s="41"/>
      <c r="BE162" s="41"/>
      <c r="BF162" s="41"/>
      <c r="BG162" s="41"/>
      <c r="BH162" s="41"/>
      <c r="BI162" s="41"/>
      <c r="BJ162" s="41"/>
      <c r="BK162" s="41"/>
      <c r="BL162" s="41"/>
      <c r="BM162" s="41"/>
      <c r="BN162" s="41"/>
      <c r="BO162" s="41"/>
    </row>
    <row r="163" spans="1:67" ht="11.25" customHeight="1" x14ac:dyDescent="0.2">
      <c r="A163" t="s">
        <v>3032</v>
      </c>
      <c r="B163" t="s">
        <v>3033</v>
      </c>
      <c r="C163" s="5"/>
      <c r="D163" s="2"/>
      <c r="G163" s="6"/>
      <c r="K163" s="7"/>
      <c r="L163" s="6"/>
      <c r="M163" s="7"/>
      <c r="N163" s="6"/>
      <c r="O163" s="6"/>
      <c r="P163" s="6"/>
      <c r="R163" s="2"/>
      <c r="S163" s="2"/>
      <c r="T163" s="6"/>
      <c r="U163" s="6"/>
      <c r="V163" s="2"/>
      <c r="W163" s="6"/>
      <c r="X163" s="6"/>
      <c r="Y163" s="8"/>
      <c r="Z163" s="6"/>
      <c r="AA163" s="6"/>
      <c r="AB163" s="6"/>
      <c r="AC163" s="6"/>
      <c r="AD163" s="6"/>
      <c r="AE163" s="6"/>
      <c r="AF163" s="6"/>
      <c r="AG163" s="6"/>
      <c r="AH163" s="1"/>
      <c r="AI163" s="6"/>
      <c r="AJ163" s="6"/>
      <c r="AK163" s="9"/>
      <c r="AL163" s="9"/>
      <c r="AM163" t="s">
        <v>118</v>
      </c>
      <c r="AO163" t="s">
        <v>91</v>
      </c>
      <c r="AP163" t="s">
        <v>2994</v>
      </c>
      <c r="AQ163" t="s">
        <v>3035</v>
      </c>
      <c r="BC163" s="41"/>
      <c r="BD163" s="41"/>
      <c r="BE163" s="41"/>
      <c r="BF163" s="41"/>
      <c r="BG163" s="41"/>
      <c r="BH163" s="41"/>
      <c r="BI163" s="41"/>
      <c r="BJ163" s="41"/>
      <c r="BK163" s="41"/>
      <c r="BL163" s="41"/>
      <c r="BM163" s="41"/>
      <c r="BN163" s="41"/>
      <c r="BO163" s="41"/>
    </row>
    <row r="164" spans="1:67" ht="11.25" customHeight="1" x14ac:dyDescent="0.2">
      <c r="A164" t="s">
        <v>3032</v>
      </c>
      <c r="B164" t="s">
        <v>3033</v>
      </c>
      <c r="C164" s="5"/>
      <c r="D164" s="2"/>
      <c r="G164" s="6"/>
      <c r="K164" s="7"/>
      <c r="L164" s="6"/>
      <c r="M164" s="7"/>
      <c r="N164" s="6"/>
      <c r="O164" s="6"/>
      <c r="P164" s="6"/>
      <c r="R164" s="2"/>
      <c r="S164" s="2"/>
      <c r="T164" s="6"/>
      <c r="U164" s="6"/>
      <c r="V164" s="2"/>
      <c r="W164" s="6"/>
      <c r="X164" s="6"/>
      <c r="Y164" s="8"/>
      <c r="Z164" s="6"/>
      <c r="AA164" s="6"/>
      <c r="AB164" s="6"/>
      <c r="AC164" s="6"/>
      <c r="AD164" s="6"/>
      <c r="AE164" s="6"/>
      <c r="AF164" s="6"/>
      <c r="AG164" s="6"/>
      <c r="AH164" s="1"/>
      <c r="AI164" s="6"/>
      <c r="AJ164" s="6"/>
      <c r="AK164" s="9"/>
      <c r="AL164" s="9"/>
      <c r="AM164" t="s">
        <v>118</v>
      </c>
      <c r="AO164" t="s">
        <v>227</v>
      </c>
      <c r="AP164" t="s">
        <v>2994</v>
      </c>
      <c r="AQ164" t="s">
        <v>2995</v>
      </c>
      <c r="BC164" s="41"/>
      <c r="BD164" s="41"/>
      <c r="BE164" s="41"/>
      <c r="BF164" s="41"/>
      <c r="BG164" s="41"/>
      <c r="BH164" s="41"/>
      <c r="BI164" s="41"/>
      <c r="BJ164" s="41"/>
      <c r="BK164" s="41"/>
      <c r="BL164" s="41"/>
      <c r="BM164" s="41"/>
      <c r="BN164" s="41"/>
      <c r="BO164" s="41"/>
    </row>
    <row r="165" spans="1:67" ht="11.25" customHeight="1" x14ac:dyDescent="0.2">
      <c r="A165" t="s">
        <v>3032</v>
      </c>
      <c r="B165" t="s">
        <v>3033</v>
      </c>
      <c r="C165" s="5"/>
      <c r="D165" s="2"/>
      <c r="G165" s="6"/>
      <c r="K165" s="7"/>
      <c r="L165" s="6"/>
      <c r="M165" s="7"/>
      <c r="N165" s="6"/>
      <c r="O165" s="6"/>
      <c r="P165" s="6"/>
      <c r="R165" s="2"/>
      <c r="S165" s="2"/>
      <c r="T165" s="6"/>
      <c r="U165" s="6"/>
      <c r="V165" s="2"/>
      <c r="W165" s="6"/>
      <c r="X165" s="6"/>
      <c r="Y165" s="8"/>
      <c r="Z165" s="6"/>
      <c r="AA165" s="6"/>
      <c r="AB165" s="6"/>
      <c r="AC165" s="6"/>
      <c r="AD165" s="6"/>
      <c r="AE165" s="6"/>
      <c r="AF165" s="6"/>
      <c r="AG165" s="6"/>
      <c r="AH165" s="1"/>
      <c r="AI165" s="6"/>
      <c r="AJ165" s="6"/>
      <c r="AK165" s="9"/>
      <c r="AL165" s="9"/>
      <c r="AM165" t="s">
        <v>118</v>
      </c>
      <c r="AO165" t="s">
        <v>227</v>
      </c>
      <c r="AP165" t="s">
        <v>2994</v>
      </c>
      <c r="AQ165" t="s">
        <v>3035</v>
      </c>
      <c r="BC165" s="41"/>
      <c r="BD165" s="41"/>
      <c r="BE165" s="41"/>
      <c r="BF165" s="41"/>
      <c r="BG165" s="41"/>
      <c r="BH165" s="41"/>
      <c r="BI165" s="41"/>
      <c r="BJ165" s="41"/>
      <c r="BK165" s="41"/>
      <c r="BL165" s="41"/>
      <c r="BM165" s="41"/>
      <c r="BN165" s="41"/>
      <c r="BO165" s="41"/>
    </row>
    <row r="166" spans="1:67" ht="11.25" customHeight="1" x14ac:dyDescent="0.2">
      <c r="A166" t="s">
        <v>3032</v>
      </c>
      <c r="B166" t="s">
        <v>3033</v>
      </c>
      <c r="C166" s="5"/>
      <c r="D166" s="2"/>
      <c r="G166" s="6"/>
      <c r="K166" s="7"/>
      <c r="L166" s="6"/>
      <c r="M166" s="7"/>
      <c r="N166" s="6"/>
      <c r="O166" s="6"/>
      <c r="P166" s="6"/>
      <c r="R166" s="2"/>
      <c r="S166" s="2"/>
      <c r="T166" s="6"/>
      <c r="U166" s="6"/>
      <c r="V166" s="2"/>
      <c r="W166" s="6"/>
      <c r="X166" s="6"/>
      <c r="Y166" s="8"/>
      <c r="Z166" s="6"/>
      <c r="AA166" s="6"/>
      <c r="AB166" s="6"/>
      <c r="AC166" s="6"/>
      <c r="AD166" s="6"/>
      <c r="AE166" s="6"/>
      <c r="AF166" s="6"/>
      <c r="AG166" s="6"/>
      <c r="AH166" s="1"/>
      <c r="AI166" s="6"/>
      <c r="AJ166" s="6"/>
      <c r="AK166" s="9"/>
      <c r="AL166" s="9"/>
      <c r="AM166" t="s">
        <v>2997</v>
      </c>
      <c r="AO166" t="s">
        <v>99</v>
      </c>
      <c r="AP166" t="s">
        <v>2998</v>
      </c>
      <c r="AQ166" t="s">
        <v>2995</v>
      </c>
      <c r="BC166" s="41"/>
      <c r="BD166" s="41"/>
      <c r="BE166" s="41"/>
      <c r="BF166" s="41"/>
      <c r="BG166" s="41"/>
      <c r="BH166" s="41"/>
      <c r="BI166" s="41"/>
      <c r="BJ166" s="41"/>
      <c r="BK166" s="41"/>
      <c r="BL166" s="41"/>
      <c r="BM166" s="41"/>
      <c r="BN166" s="41"/>
      <c r="BO166" s="41"/>
    </row>
    <row r="167" spans="1:67" ht="11.25" customHeight="1" x14ac:dyDescent="0.2">
      <c r="A167" t="s">
        <v>3032</v>
      </c>
      <c r="B167" t="s">
        <v>3033</v>
      </c>
      <c r="C167" s="5"/>
      <c r="D167" s="2"/>
      <c r="G167" s="6"/>
      <c r="K167" s="7"/>
      <c r="L167" s="6"/>
      <c r="M167" s="7"/>
      <c r="N167" s="6"/>
      <c r="O167" s="6"/>
      <c r="P167" s="6"/>
      <c r="R167" s="2"/>
      <c r="S167" s="2"/>
      <c r="T167" s="6"/>
      <c r="U167" s="6"/>
      <c r="V167" s="2"/>
      <c r="W167" s="6"/>
      <c r="X167" s="6"/>
      <c r="Y167" s="8"/>
      <c r="Z167" s="6"/>
      <c r="AA167" s="6"/>
      <c r="AB167" s="6"/>
      <c r="AC167" s="6"/>
      <c r="AD167" s="6"/>
      <c r="AE167" s="6"/>
      <c r="AF167" s="6"/>
      <c r="AG167" s="6"/>
      <c r="AH167" s="1"/>
      <c r="AI167" s="6"/>
      <c r="AJ167" s="6"/>
      <c r="AK167" s="9"/>
      <c r="AL167" s="9"/>
      <c r="AM167" t="s">
        <v>2997</v>
      </c>
      <c r="AO167" t="s">
        <v>99</v>
      </c>
      <c r="AP167" t="s">
        <v>2998</v>
      </c>
      <c r="AQ167" t="s">
        <v>2999</v>
      </c>
      <c r="BC167" s="41"/>
      <c r="BD167" s="41"/>
      <c r="BE167" s="41"/>
      <c r="BF167" s="41"/>
      <c r="BG167" s="41"/>
      <c r="BH167" s="41"/>
      <c r="BI167" s="41"/>
      <c r="BJ167" s="41"/>
      <c r="BK167" s="41"/>
      <c r="BL167" s="41"/>
      <c r="BM167" s="41"/>
      <c r="BN167" s="41"/>
      <c r="BO167" s="41"/>
    </row>
    <row r="168" spans="1:67" ht="11.25" customHeight="1" x14ac:dyDescent="0.2">
      <c r="A168" t="s">
        <v>3032</v>
      </c>
      <c r="B168" t="s">
        <v>3033</v>
      </c>
      <c r="C168" s="5"/>
      <c r="D168" s="2"/>
      <c r="G168" s="6"/>
      <c r="K168" s="7"/>
      <c r="L168" s="6"/>
      <c r="M168" s="7"/>
      <c r="N168" s="6"/>
      <c r="O168" s="6"/>
      <c r="P168" s="6"/>
      <c r="R168" s="2"/>
      <c r="S168" s="2"/>
      <c r="T168" s="6"/>
      <c r="U168" s="6"/>
      <c r="V168" s="2"/>
      <c r="W168" s="6"/>
      <c r="X168" s="6"/>
      <c r="Y168" s="8"/>
      <c r="Z168" s="6"/>
      <c r="AA168" s="6"/>
      <c r="AB168" s="6"/>
      <c r="AC168" s="6"/>
      <c r="AD168" s="6"/>
      <c r="AE168" s="6"/>
      <c r="AF168" s="6"/>
      <c r="AG168" s="6"/>
      <c r="AH168" s="1"/>
      <c r="AI168" s="6"/>
      <c r="AJ168" s="6"/>
      <c r="AK168" s="9"/>
      <c r="AL168" s="9"/>
      <c r="AM168" t="s">
        <v>2997</v>
      </c>
      <c r="AO168" t="s">
        <v>91</v>
      </c>
      <c r="AP168" t="s">
        <v>2998</v>
      </c>
      <c r="AQ168" t="s">
        <v>2995</v>
      </c>
      <c r="BC168" s="41"/>
      <c r="BD168" s="41"/>
      <c r="BE168" s="41"/>
      <c r="BF168" s="41"/>
      <c r="BG168" s="41"/>
      <c r="BH168" s="41"/>
      <c r="BI168" s="41"/>
      <c r="BJ168" s="41"/>
      <c r="BK168" s="41"/>
      <c r="BL168" s="41"/>
      <c r="BM168" s="41"/>
      <c r="BN168" s="41"/>
      <c r="BO168" s="41"/>
    </row>
    <row r="169" spans="1:67" ht="11.25" customHeight="1" x14ac:dyDescent="0.2">
      <c r="A169" t="s">
        <v>3032</v>
      </c>
      <c r="B169" t="s">
        <v>3033</v>
      </c>
      <c r="C169" s="5"/>
      <c r="D169" s="2"/>
      <c r="G169" s="6"/>
      <c r="K169" s="7"/>
      <c r="L169" s="6"/>
      <c r="M169" s="7"/>
      <c r="N169" s="6"/>
      <c r="O169" s="6"/>
      <c r="P169" s="6"/>
      <c r="R169" s="2"/>
      <c r="S169" s="2"/>
      <c r="T169" s="6"/>
      <c r="U169" s="6"/>
      <c r="V169" s="2"/>
      <c r="W169" s="6"/>
      <c r="X169" s="6"/>
      <c r="Y169" s="8"/>
      <c r="Z169" s="6"/>
      <c r="AA169" s="6"/>
      <c r="AB169" s="6"/>
      <c r="AC169" s="6"/>
      <c r="AD169" s="6"/>
      <c r="AE169" s="6"/>
      <c r="AF169" s="6"/>
      <c r="AG169" s="6"/>
      <c r="AH169" s="1"/>
      <c r="AI169" s="6"/>
      <c r="AJ169" s="6"/>
      <c r="AK169" s="9"/>
      <c r="AL169" s="9"/>
      <c r="AM169" t="s">
        <v>2997</v>
      </c>
      <c r="AO169" t="s">
        <v>91</v>
      </c>
      <c r="AP169" t="s">
        <v>2998</v>
      </c>
      <c r="AQ169" t="s">
        <v>2999</v>
      </c>
      <c r="BC169" s="41"/>
      <c r="BD169" s="41"/>
      <c r="BE169" s="41"/>
      <c r="BF169" s="41"/>
      <c r="BG169" s="41"/>
      <c r="BH169" s="41"/>
      <c r="BI169" s="41"/>
      <c r="BJ169" s="41"/>
      <c r="BK169" s="41"/>
      <c r="BL169" s="41"/>
      <c r="BM169" s="41"/>
      <c r="BN169" s="41"/>
      <c r="BO169" s="41"/>
    </row>
    <row r="170" spans="1:67" ht="11.25" customHeight="1" x14ac:dyDescent="0.2">
      <c r="A170" t="s">
        <v>3032</v>
      </c>
      <c r="B170" t="s">
        <v>3033</v>
      </c>
      <c r="C170" s="5"/>
      <c r="D170" s="2"/>
      <c r="G170" s="6"/>
      <c r="K170" s="7"/>
      <c r="L170" s="6"/>
      <c r="M170" s="7"/>
      <c r="N170" s="6"/>
      <c r="O170" s="6"/>
      <c r="P170" s="6"/>
      <c r="R170" s="2"/>
      <c r="S170" s="2"/>
      <c r="T170" s="6"/>
      <c r="U170" s="6"/>
      <c r="V170" s="2"/>
      <c r="W170" s="6"/>
      <c r="X170" s="6"/>
      <c r="Y170" s="8"/>
      <c r="Z170" s="6"/>
      <c r="AA170" s="6"/>
      <c r="AB170" s="6"/>
      <c r="AC170" s="6"/>
      <c r="AD170" s="6"/>
      <c r="AE170" s="6"/>
      <c r="AF170" s="6"/>
      <c r="AG170" s="6"/>
      <c r="AH170" s="1"/>
      <c r="AI170" s="6"/>
      <c r="AJ170" s="6"/>
      <c r="AK170" s="9"/>
      <c r="AL170" s="9"/>
      <c r="AM170" t="s">
        <v>2997</v>
      </c>
      <c r="AO170" t="s">
        <v>227</v>
      </c>
      <c r="AP170" t="s">
        <v>2998</v>
      </c>
      <c r="AQ170" t="s">
        <v>2995</v>
      </c>
      <c r="BC170" s="41"/>
      <c r="BD170" s="41"/>
      <c r="BE170" s="41"/>
      <c r="BF170" s="41"/>
      <c r="BG170" s="41"/>
      <c r="BH170" s="41"/>
      <c r="BI170" s="41"/>
      <c r="BJ170" s="41"/>
      <c r="BK170" s="41"/>
      <c r="BL170" s="41"/>
      <c r="BM170" s="41"/>
      <c r="BN170" s="41"/>
      <c r="BO170" s="41"/>
    </row>
    <row r="171" spans="1:67" ht="11.25" customHeight="1" x14ac:dyDescent="0.2">
      <c r="A171" t="s">
        <v>3032</v>
      </c>
      <c r="B171" t="s">
        <v>3033</v>
      </c>
      <c r="C171" s="5"/>
      <c r="D171" s="2"/>
      <c r="G171" s="6"/>
      <c r="K171" s="7"/>
      <c r="L171" s="6"/>
      <c r="M171" s="7"/>
      <c r="N171" s="6"/>
      <c r="O171" s="6"/>
      <c r="P171" s="6"/>
      <c r="R171" s="2"/>
      <c r="S171" s="2"/>
      <c r="T171" s="6"/>
      <c r="U171" s="6"/>
      <c r="V171" s="2"/>
      <c r="W171" s="6"/>
      <c r="X171" s="6"/>
      <c r="Y171" s="8"/>
      <c r="Z171" s="6"/>
      <c r="AA171" s="6"/>
      <c r="AB171" s="6"/>
      <c r="AC171" s="6"/>
      <c r="AD171" s="6"/>
      <c r="AE171" s="6"/>
      <c r="AF171" s="6"/>
      <c r="AG171" s="6"/>
      <c r="AH171" s="1"/>
      <c r="AI171" s="6"/>
      <c r="AJ171" s="6"/>
      <c r="AK171" s="9"/>
      <c r="AL171" s="9"/>
      <c r="AM171" t="s">
        <v>2997</v>
      </c>
      <c r="AO171" t="s">
        <v>227</v>
      </c>
      <c r="AP171" t="s">
        <v>2998</v>
      </c>
      <c r="AQ171" t="s">
        <v>2999</v>
      </c>
      <c r="BC171" s="41"/>
      <c r="BD171" s="41"/>
      <c r="BE171" s="41"/>
      <c r="BF171" s="41"/>
      <c r="BG171" s="41"/>
      <c r="BH171" s="41"/>
      <c r="BI171" s="41"/>
      <c r="BJ171" s="41"/>
      <c r="BK171" s="41"/>
      <c r="BL171" s="41"/>
      <c r="BM171" s="41"/>
      <c r="BN171" s="41"/>
      <c r="BO171" s="41"/>
    </row>
    <row r="172" spans="1:67" ht="11.25" customHeight="1" x14ac:dyDescent="0.2">
      <c r="A172" t="s">
        <v>3032</v>
      </c>
      <c r="B172" t="s">
        <v>3033</v>
      </c>
      <c r="C172" s="5"/>
      <c r="D172" s="2"/>
      <c r="G172" s="6"/>
      <c r="K172" s="7"/>
      <c r="L172" s="6"/>
      <c r="M172" s="7"/>
      <c r="N172" s="6"/>
      <c r="O172" s="6"/>
      <c r="P172" s="6"/>
      <c r="R172" s="2"/>
      <c r="S172" s="2"/>
      <c r="T172" s="6"/>
      <c r="U172" s="6"/>
      <c r="V172" s="2"/>
      <c r="W172" s="6"/>
      <c r="X172" s="6"/>
      <c r="Y172" s="8"/>
      <c r="Z172" s="6"/>
      <c r="AA172" s="6"/>
      <c r="AB172" s="6"/>
      <c r="AC172" s="6"/>
      <c r="AD172" s="6"/>
      <c r="AE172" s="6"/>
      <c r="AF172" s="6"/>
      <c r="AG172" s="6"/>
      <c r="AH172" s="1"/>
      <c r="AI172" s="6"/>
      <c r="AJ172" s="6"/>
      <c r="AK172" s="9"/>
      <c r="AL172" s="9"/>
      <c r="AM172" t="s">
        <v>2997</v>
      </c>
      <c r="AO172" t="s">
        <v>227</v>
      </c>
      <c r="AP172" t="s">
        <v>2993</v>
      </c>
      <c r="AQ172" t="s">
        <v>2980</v>
      </c>
      <c r="BC172" s="41"/>
      <c r="BD172" s="41"/>
      <c r="BE172" s="41"/>
      <c r="BF172" s="41"/>
      <c r="BG172" s="41"/>
      <c r="BH172" s="41"/>
      <c r="BI172" s="41"/>
      <c r="BJ172" s="41"/>
      <c r="BK172" s="41"/>
      <c r="BL172" s="41"/>
      <c r="BM172" s="41"/>
      <c r="BN172" s="41"/>
      <c r="BO172" s="41"/>
    </row>
    <row r="173" spans="1:67" ht="11.25" customHeight="1" x14ac:dyDescent="0.2">
      <c r="A173" t="s">
        <v>3032</v>
      </c>
      <c r="B173" t="s">
        <v>3033</v>
      </c>
      <c r="C173" s="5"/>
      <c r="D173" s="2"/>
      <c r="G173" s="6"/>
      <c r="K173" s="7"/>
      <c r="L173" s="6"/>
      <c r="M173" s="7"/>
      <c r="N173" s="6"/>
      <c r="O173" s="6"/>
      <c r="P173" s="6"/>
      <c r="R173" s="2"/>
      <c r="S173" s="2"/>
      <c r="T173" s="6"/>
      <c r="U173" s="6"/>
      <c r="V173" s="2"/>
      <c r="W173" s="6"/>
      <c r="X173" s="6"/>
      <c r="Y173" s="8"/>
      <c r="Z173" s="6"/>
      <c r="AA173" s="6"/>
      <c r="AB173" s="6"/>
      <c r="AC173" s="6"/>
      <c r="AD173" s="6"/>
      <c r="AE173" s="6"/>
      <c r="AF173" s="6"/>
      <c r="AG173" s="6"/>
      <c r="AH173" s="1"/>
      <c r="AI173" s="6"/>
      <c r="AJ173" s="6"/>
      <c r="AK173" s="9"/>
      <c r="AL173" s="9"/>
      <c r="AM173" t="s">
        <v>2997</v>
      </c>
      <c r="AO173" t="s">
        <v>227</v>
      </c>
      <c r="AP173" t="s">
        <v>847</v>
      </c>
      <c r="AQ173" t="s">
        <v>2980</v>
      </c>
      <c r="BC173" s="41"/>
      <c r="BD173" s="41"/>
      <c r="BE173" s="41"/>
      <c r="BF173" s="41"/>
      <c r="BG173" s="41"/>
      <c r="BH173" s="41"/>
      <c r="BI173" s="41"/>
      <c r="BJ173" s="41"/>
      <c r="BK173" s="41"/>
      <c r="BL173" s="41"/>
      <c r="BM173" s="41"/>
      <c r="BN173" s="41"/>
      <c r="BO173" s="41"/>
    </row>
    <row r="174" spans="1:67" ht="11.25" customHeight="1" x14ac:dyDescent="0.2">
      <c r="A174" t="s">
        <v>3032</v>
      </c>
      <c r="B174" t="s">
        <v>3033</v>
      </c>
      <c r="C174" s="5"/>
      <c r="D174" s="2"/>
      <c r="G174" s="6"/>
      <c r="K174" s="7"/>
      <c r="L174" s="6"/>
      <c r="M174" s="7"/>
      <c r="N174" s="6"/>
      <c r="O174" s="6"/>
      <c r="P174" s="6"/>
      <c r="R174" s="2"/>
      <c r="S174" s="2"/>
      <c r="T174" s="6"/>
      <c r="U174" s="6"/>
      <c r="V174" s="2"/>
      <c r="W174" s="6"/>
      <c r="X174" s="6"/>
      <c r="Y174" s="8"/>
      <c r="Z174" s="6"/>
      <c r="AA174" s="6"/>
      <c r="AB174" s="6"/>
      <c r="AC174" s="6"/>
      <c r="AD174" s="6"/>
      <c r="AE174" s="6"/>
      <c r="AF174" s="6"/>
      <c r="AG174" s="6"/>
      <c r="AH174" s="1"/>
      <c r="AI174" s="6"/>
      <c r="AJ174" s="6"/>
      <c r="AK174" s="9"/>
      <c r="AL174" s="9"/>
      <c r="AM174" t="s">
        <v>823</v>
      </c>
      <c r="AO174" t="s">
        <v>227</v>
      </c>
      <c r="AP174" t="s">
        <v>847</v>
      </c>
      <c r="AQ174" t="s">
        <v>3000</v>
      </c>
      <c r="BC174" s="41"/>
      <c r="BD174" s="41"/>
      <c r="BE174" s="41"/>
      <c r="BF174" s="41"/>
      <c r="BG174" s="41"/>
      <c r="BH174" s="41"/>
      <c r="BI174" s="41"/>
      <c r="BJ174" s="41"/>
      <c r="BK174" s="41"/>
      <c r="BL174" s="41"/>
      <c r="BM174" s="41"/>
      <c r="BN174" s="41"/>
      <c r="BO174" s="41"/>
    </row>
    <row r="175" spans="1:67" ht="11.25" customHeight="1" x14ac:dyDescent="0.2">
      <c r="A175" t="s">
        <v>3032</v>
      </c>
      <c r="B175" t="s">
        <v>3033</v>
      </c>
      <c r="C175" s="5"/>
      <c r="D175" s="2"/>
      <c r="G175" s="6"/>
      <c r="K175" s="7"/>
      <c r="L175" s="6"/>
      <c r="M175" s="7"/>
      <c r="N175" s="6"/>
      <c r="O175" s="6"/>
      <c r="P175" s="6"/>
      <c r="R175" s="2"/>
      <c r="S175" s="2"/>
      <c r="T175" s="6"/>
      <c r="U175" s="6"/>
      <c r="V175" s="2"/>
      <c r="W175" s="6"/>
      <c r="X175" s="6"/>
      <c r="Y175" s="8"/>
      <c r="Z175" s="6"/>
      <c r="AA175" s="6"/>
      <c r="AB175" s="6"/>
      <c r="AC175" s="6"/>
      <c r="AD175" s="6"/>
      <c r="AE175" s="6"/>
      <c r="AF175" s="6"/>
      <c r="AG175" s="6"/>
      <c r="AH175" s="1"/>
      <c r="AI175" s="6"/>
      <c r="AJ175" s="6"/>
      <c r="AK175" s="9"/>
      <c r="AL175" s="9"/>
      <c r="AM175" t="s">
        <v>2762</v>
      </c>
      <c r="AO175" t="s">
        <v>99</v>
      </c>
      <c r="AP175" t="s">
        <v>2998</v>
      </c>
      <c r="AQ175" t="s">
        <v>2932</v>
      </c>
      <c r="BC175" s="41"/>
      <c r="BD175" s="41"/>
      <c r="BE175" s="41"/>
      <c r="BF175" s="41"/>
      <c r="BG175" s="41"/>
      <c r="BH175" s="41"/>
      <c r="BI175" s="41"/>
      <c r="BJ175" s="41"/>
      <c r="BK175" s="41"/>
      <c r="BL175" s="41"/>
      <c r="BM175" s="41"/>
      <c r="BN175" s="41"/>
      <c r="BO175" s="41"/>
    </row>
    <row r="176" spans="1:67" ht="11.25" customHeight="1" x14ac:dyDescent="0.2">
      <c r="A176" t="s">
        <v>3032</v>
      </c>
      <c r="B176" t="s">
        <v>3033</v>
      </c>
      <c r="C176" s="5"/>
      <c r="D176" s="2"/>
      <c r="G176" s="6"/>
      <c r="K176" s="7"/>
      <c r="L176" s="6"/>
      <c r="M176" s="7"/>
      <c r="N176" s="6"/>
      <c r="O176" s="6"/>
      <c r="P176" s="6"/>
      <c r="R176" s="2"/>
      <c r="S176" s="2"/>
      <c r="T176" s="6"/>
      <c r="U176" s="6"/>
      <c r="V176" s="2"/>
      <c r="W176" s="6"/>
      <c r="X176" s="6"/>
      <c r="Y176" s="8"/>
      <c r="Z176" s="6"/>
      <c r="AA176" s="6"/>
      <c r="AB176" s="6"/>
      <c r="AC176" s="6"/>
      <c r="AD176" s="6"/>
      <c r="AE176" s="6"/>
      <c r="AF176" s="6"/>
      <c r="AG176" s="6"/>
      <c r="AH176" s="1"/>
      <c r="AI176" s="6"/>
      <c r="AJ176" s="6"/>
      <c r="AK176" s="9"/>
      <c r="AL176" s="9"/>
      <c r="AM176" t="s">
        <v>2762</v>
      </c>
      <c r="AO176" t="s">
        <v>91</v>
      </c>
      <c r="AP176" t="s">
        <v>2998</v>
      </c>
      <c r="AQ176" t="s">
        <v>2932</v>
      </c>
      <c r="BC176" s="41"/>
      <c r="BD176" s="41"/>
      <c r="BE176" s="41"/>
      <c r="BF176" s="41"/>
      <c r="BG176" s="41"/>
      <c r="BH176" s="41"/>
      <c r="BI176" s="41"/>
      <c r="BJ176" s="41"/>
      <c r="BK176" s="41"/>
      <c r="BL176" s="41"/>
      <c r="BM176" s="41"/>
      <c r="BN176" s="41"/>
      <c r="BO176" s="41"/>
    </row>
    <row r="177" spans="1:67" ht="11.25" customHeight="1" x14ac:dyDescent="0.2">
      <c r="A177" t="s">
        <v>3032</v>
      </c>
      <c r="B177" t="s">
        <v>3033</v>
      </c>
      <c r="C177" s="5"/>
      <c r="D177" s="2"/>
      <c r="G177" s="6"/>
      <c r="K177" s="7"/>
      <c r="L177" s="6"/>
      <c r="M177" s="7"/>
      <c r="N177" s="6"/>
      <c r="O177" s="6"/>
      <c r="P177" s="6"/>
      <c r="R177" s="2"/>
      <c r="S177" s="2"/>
      <c r="T177" s="6"/>
      <c r="U177" s="6"/>
      <c r="V177" s="2"/>
      <c r="W177" s="6"/>
      <c r="X177" s="6"/>
      <c r="Y177" s="8"/>
      <c r="Z177" s="6"/>
      <c r="AA177" s="6"/>
      <c r="AB177" s="6"/>
      <c r="AC177" s="6"/>
      <c r="AD177" s="6"/>
      <c r="AE177" s="6"/>
      <c r="AF177" s="6"/>
      <c r="AG177" s="6"/>
      <c r="AH177" s="1"/>
      <c r="AI177" s="6"/>
      <c r="AJ177" s="6"/>
      <c r="AK177" s="9"/>
      <c r="AL177" s="9"/>
      <c r="AM177" t="s">
        <v>2762</v>
      </c>
      <c r="AO177" t="s">
        <v>227</v>
      </c>
      <c r="AP177" t="s">
        <v>830</v>
      </c>
      <c r="AQ177" t="s">
        <v>2932</v>
      </c>
      <c r="BC177" s="41"/>
      <c r="BD177" s="41"/>
      <c r="BE177" s="41"/>
      <c r="BF177" s="41"/>
      <c r="BG177" s="41"/>
      <c r="BH177" s="41"/>
      <c r="BI177" s="41"/>
      <c r="BJ177" s="41"/>
      <c r="BK177" s="41"/>
      <c r="BL177" s="41"/>
      <c r="BM177" s="41"/>
      <c r="BN177" s="41"/>
      <c r="BO177" s="41"/>
    </row>
    <row r="178" spans="1:67" ht="11.25" customHeight="1" x14ac:dyDescent="0.2">
      <c r="A178" t="s">
        <v>3032</v>
      </c>
      <c r="B178" t="s">
        <v>3033</v>
      </c>
      <c r="C178" s="5"/>
      <c r="D178" s="2"/>
      <c r="G178" s="6"/>
      <c r="K178" s="7"/>
      <c r="L178" s="6"/>
      <c r="M178" s="7"/>
      <c r="N178" s="6"/>
      <c r="O178" s="6"/>
      <c r="P178" s="6"/>
      <c r="R178" s="2"/>
      <c r="S178" s="2"/>
      <c r="T178" s="6"/>
      <c r="U178" s="6"/>
      <c r="V178" s="2"/>
      <c r="W178" s="6"/>
      <c r="X178" s="6"/>
      <c r="Y178" s="8"/>
      <c r="Z178" s="6"/>
      <c r="AA178" s="6"/>
      <c r="AB178" s="6"/>
      <c r="AC178" s="6"/>
      <c r="AD178" s="6"/>
      <c r="AE178" s="6"/>
      <c r="AF178" s="6"/>
      <c r="AG178" s="6"/>
      <c r="AH178" s="1"/>
      <c r="AI178" s="6"/>
      <c r="AJ178" s="6"/>
      <c r="AK178" s="9"/>
      <c r="AL178" s="9"/>
      <c r="AM178" t="s">
        <v>2762</v>
      </c>
      <c r="AO178" t="s">
        <v>227</v>
      </c>
      <c r="AP178" t="s">
        <v>2998</v>
      </c>
      <c r="AQ178" t="s">
        <v>2932</v>
      </c>
      <c r="BC178" s="41"/>
      <c r="BD178" s="41"/>
      <c r="BE178" s="41"/>
      <c r="BF178" s="41"/>
      <c r="BG178" s="41"/>
      <c r="BH178" s="41"/>
      <c r="BI178" s="41"/>
      <c r="BJ178" s="41"/>
      <c r="BK178" s="41"/>
      <c r="BL178" s="41"/>
      <c r="BM178" s="41"/>
      <c r="BN178" s="41"/>
      <c r="BO178" s="41"/>
    </row>
    <row r="179" spans="1:67" ht="11.25" customHeight="1" x14ac:dyDescent="0.2">
      <c r="A179" t="s">
        <v>3032</v>
      </c>
      <c r="B179" t="s">
        <v>3033</v>
      </c>
      <c r="C179" s="5"/>
      <c r="D179" s="2"/>
      <c r="G179" s="6"/>
      <c r="K179" s="7"/>
      <c r="L179" s="6"/>
      <c r="M179" s="7"/>
      <c r="N179" s="6"/>
      <c r="O179" s="6"/>
      <c r="P179" s="6"/>
      <c r="R179" s="2"/>
      <c r="S179" s="2"/>
      <c r="T179" s="6"/>
      <c r="U179" s="6"/>
      <c r="V179" s="2"/>
      <c r="W179" s="6"/>
      <c r="X179" s="6"/>
      <c r="Y179" s="8"/>
      <c r="Z179" s="6"/>
      <c r="AA179" s="6"/>
      <c r="AB179" s="6"/>
      <c r="AC179" s="6"/>
      <c r="AD179" s="6"/>
      <c r="AE179" s="6"/>
      <c r="AF179" s="6"/>
      <c r="AG179" s="6"/>
      <c r="AH179" s="1"/>
      <c r="AI179" s="6"/>
      <c r="AJ179" s="6"/>
      <c r="AK179" s="9"/>
      <c r="AL179" s="9"/>
      <c r="AM179" t="s">
        <v>2762</v>
      </c>
      <c r="AO179" t="s">
        <v>227</v>
      </c>
      <c r="AP179" t="s">
        <v>847</v>
      </c>
      <c r="AQ179" t="s">
        <v>2932</v>
      </c>
      <c r="BC179" s="41"/>
      <c r="BD179" s="41"/>
      <c r="BE179" s="41"/>
      <c r="BF179" s="41"/>
      <c r="BG179" s="41"/>
      <c r="BH179" s="41"/>
      <c r="BI179" s="41"/>
      <c r="BJ179" s="41"/>
      <c r="BK179" s="41"/>
      <c r="BL179" s="41"/>
      <c r="BM179" s="41"/>
      <c r="BN179" s="41"/>
      <c r="BO179" s="41"/>
    </row>
    <row r="180" spans="1:67" ht="11.25" customHeight="1" x14ac:dyDescent="0.2">
      <c r="A180" t="s">
        <v>3032</v>
      </c>
      <c r="B180" t="s">
        <v>3033</v>
      </c>
      <c r="C180" s="5"/>
      <c r="D180" s="2"/>
      <c r="G180" s="6"/>
      <c r="K180" s="7"/>
      <c r="L180" s="6"/>
      <c r="M180" s="7"/>
      <c r="N180" s="6"/>
      <c r="O180" s="6"/>
      <c r="P180" s="6"/>
      <c r="R180" s="2"/>
      <c r="S180" s="2"/>
      <c r="T180" s="6"/>
      <c r="U180" s="6"/>
      <c r="V180" s="2"/>
      <c r="W180" s="6"/>
      <c r="X180" s="6"/>
      <c r="Y180" s="8"/>
      <c r="Z180" s="6"/>
      <c r="AA180" s="6"/>
      <c r="AB180" s="6"/>
      <c r="AC180" s="6"/>
      <c r="AD180" s="6"/>
      <c r="AE180" s="6"/>
      <c r="AF180" s="6"/>
      <c r="AG180" s="6"/>
      <c r="AH180" s="1"/>
      <c r="AI180" s="6"/>
      <c r="AJ180" s="6"/>
      <c r="AK180" s="9"/>
      <c r="AL180" s="9"/>
      <c r="AM180" t="s">
        <v>3001</v>
      </c>
      <c r="AO180" t="s">
        <v>227</v>
      </c>
      <c r="AP180" t="s">
        <v>847</v>
      </c>
      <c r="AQ180" t="s">
        <v>81</v>
      </c>
      <c r="BC180" s="41"/>
      <c r="BD180" s="41"/>
      <c r="BE180" s="41"/>
      <c r="BF180" s="41"/>
      <c r="BG180" s="41"/>
      <c r="BH180" s="41"/>
      <c r="BI180" s="41"/>
      <c r="BJ180" s="41"/>
      <c r="BK180" s="41"/>
      <c r="BL180" s="41"/>
      <c r="BM180" s="41"/>
      <c r="BN180" s="41"/>
      <c r="BO180" s="41"/>
    </row>
    <row r="181" spans="1:67" ht="11.25" customHeight="1" x14ac:dyDescent="0.2">
      <c r="A181" t="s">
        <v>3032</v>
      </c>
      <c r="B181" t="s">
        <v>3033</v>
      </c>
      <c r="C181" s="5"/>
      <c r="D181" s="2"/>
      <c r="G181" s="6"/>
      <c r="K181" s="7"/>
      <c r="L181" s="6"/>
      <c r="M181" s="7"/>
      <c r="N181" s="6"/>
      <c r="O181" s="6"/>
      <c r="P181" s="6"/>
      <c r="R181" s="2"/>
      <c r="S181" s="2"/>
      <c r="T181" s="6"/>
      <c r="U181" s="6"/>
      <c r="V181" s="2"/>
      <c r="W181" s="6"/>
      <c r="X181" s="6"/>
      <c r="Y181" s="8"/>
      <c r="Z181" s="6"/>
      <c r="AA181" s="6"/>
      <c r="AB181" s="6"/>
      <c r="AC181" s="6"/>
      <c r="AD181" s="6"/>
      <c r="AE181" s="6"/>
      <c r="AF181" s="6"/>
      <c r="AG181" s="6"/>
      <c r="AH181" s="1"/>
      <c r="AI181" s="6"/>
      <c r="AJ181" s="6"/>
      <c r="AK181" s="9"/>
      <c r="AL181" s="9"/>
      <c r="AM181" t="s">
        <v>3001</v>
      </c>
      <c r="AO181" t="s">
        <v>227</v>
      </c>
      <c r="AP181" t="s">
        <v>847</v>
      </c>
      <c r="AQ181" t="s">
        <v>3002</v>
      </c>
      <c r="BC181" s="41"/>
      <c r="BD181" s="41"/>
      <c r="BE181" s="41"/>
      <c r="BF181" s="41"/>
      <c r="BG181" s="41"/>
      <c r="BH181" s="41"/>
      <c r="BI181" s="41"/>
      <c r="BJ181" s="41"/>
      <c r="BK181" s="41"/>
      <c r="BL181" s="41"/>
      <c r="BM181" s="41"/>
      <c r="BN181" s="41"/>
      <c r="BO181" s="41"/>
    </row>
    <row r="182" spans="1:67" ht="11.25" customHeight="1" x14ac:dyDescent="0.2">
      <c r="A182" t="s">
        <v>3032</v>
      </c>
      <c r="B182" t="s">
        <v>3033</v>
      </c>
      <c r="C182" s="5"/>
      <c r="D182" s="2"/>
      <c r="G182" s="6"/>
      <c r="K182" s="7"/>
      <c r="L182" s="6"/>
      <c r="M182" s="7"/>
      <c r="N182" s="6"/>
      <c r="O182" s="6"/>
      <c r="P182" s="6"/>
      <c r="R182" s="2"/>
      <c r="S182" s="2"/>
      <c r="T182" s="6"/>
      <c r="U182" s="6"/>
      <c r="V182" s="2"/>
      <c r="W182" s="6"/>
      <c r="X182" s="6"/>
      <c r="Y182" s="8"/>
      <c r="Z182" s="6"/>
      <c r="AA182" s="6"/>
      <c r="AB182" s="6"/>
      <c r="AC182" s="6"/>
      <c r="AD182" s="6"/>
      <c r="AE182" s="6"/>
      <c r="AF182" s="6"/>
      <c r="AG182" s="6"/>
      <c r="AH182" s="1"/>
      <c r="AI182" s="6"/>
      <c r="AJ182" s="6"/>
      <c r="AK182" s="9"/>
      <c r="AL182" s="9"/>
      <c r="AM182" t="s">
        <v>3001</v>
      </c>
      <c r="AO182" t="s">
        <v>227</v>
      </c>
      <c r="AP182" t="s">
        <v>847</v>
      </c>
      <c r="AQ182" t="s">
        <v>1121</v>
      </c>
      <c r="BC182" s="41"/>
      <c r="BD182" s="41"/>
      <c r="BE182" s="41"/>
      <c r="BF182" s="41"/>
      <c r="BG182" s="41"/>
      <c r="BH182" s="41"/>
      <c r="BI182" s="41"/>
      <c r="BJ182" s="41"/>
      <c r="BK182" s="41"/>
      <c r="BL182" s="41"/>
      <c r="BM182" s="41"/>
      <c r="BN182" s="41"/>
      <c r="BO182" s="41"/>
    </row>
    <row r="183" spans="1:67" ht="11.25" customHeight="1" x14ac:dyDescent="0.2">
      <c r="A183" t="s">
        <v>3032</v>
      </c>
      <c r="B183" t="s">
        <v>3033</v>
      </c>
      <c r="C183" s="5"/>
      <c r="D183" s="2"/>
      <c r="G183" s="6"/>
      <c r="K183" s="7"/>
      <c r="L183" s="6"/>
      <c r="M183" s="7"/>
      <c r="N183" s="6"/>
      <c r="O183" s="6"/>
      <c r="P183" s="6"/>
      <c r="R183" s="2"/>
      <c r="S183" s="2"/>
      <c r="T183" s="6"/>
      <c r="U183" s="6"/>
      <c r="V183" s="2"/>
      <c r="W183" s="6"/>
      <c r="X183" s="6"/>
      <c r="Y183" s="8"/>
      <c r="Z183" s="6"/>
      <c r="AA183" s="6"/>
      <c r="AB183" s="6"/>
      <c r="AC183" s="6"/>
      <c r="AD183" s="6"/>
      <c r="AE183" s="6"/>
      <c r="AF183" s="6"/>
      <c r="AG183" s="6"/>
      <c r="AH183" s="1"/>
      <c r="AI183" s="6"/>
      <c r="AJ183" s="6"/>
      <c r="AK183" s="9"/>
      <c r="AL183" s="9"/>
      <c r="AM183" t="s">
        <v>3001</v>
      </c>
      <c r="AO183" t="s">
        <v>227</v>
      </c>
      <c r="AP183" t="s">
        <v>2993</v>
      </c>
      <c r="AQ183" t="s">
        <v>81</v>
      </c>
      <c r="BC183" s="41"/>
      <c r="BD183" s="41"/>
      <c r="BE183" s="41"/>
      <c r="BF183" s="41"/>
      <c r="BG183" s="41"/>
      <c r="BH183" s="41"/>
      <c r="BI183" s="41"/>
      <c r="BJ183" s="41"/>
      <c r="BK183" s="41"/>
      <c r="BL183" s="41"/>
      <c r="BM183" s="41"/>
      <c r="BN183" s="41"/>
      <c r="BO183" s="41"/>
    </row>
    <row r="184" spans="1:67" ht="11.25" customHeight="1" x14ac:dyDescent="0.2">
      <c r="A184" t="s">
        <v>3032</v>
      </c>
      <c r="B184" t="s">
        <v>3033</v>
      </c>
      <c r="C184" s="5"/>
      <c r="D184" s="2"/>
      <c r="G184" s="6"/>
      <c r="K184" s="7"/>
      <c r="L184" s="6"/>
      <c r="M184" s="7"/>
      <c r="N184" s="6"/>
      <c r="O184" s="6"/>
      <c r="P184" s="6"/>
      <c r="R184" s="2"/>
      <c r="S184" s="2"/>
      <c r="T184" s="6"/>
      <c r="U184" s="6"/>
      <c r="V184" s="2"/>
      <c r="W184" s="6"/>
      <c r="X184" s="6"/>
      <c r="Y184" s="8"/>
      <c r="Z184" s="6"/>
      <c r="AA184" s="6"/>
      <c r="AB184" s="6"/>
      <c r="AC184" s="6"/>
      <c r="AD184" s="6"/>
      <c r="AE184" s="6"/>
      <c r="AF184" s="6"/>
      <c r="AG184" s="6"/>
      <c r="AH184" s="1"/>
      <c r="AI184" s="6"/>
      <c r="AJ184" s="6"/>
      <c r="AK184" s="9"/>
      <c r="AL184" s="9"/>
      <c r="AM184" t="s">
        <v>3001</v>
      </c>
      <c r="AO184" t="s">
        <v>227</v>
      </c>
      <c r="AP184" t="s">
        <v>2993</v>
      </c>
      <c r="AQ184" t="s">
        <v>3002</v>
      </c>
      <c r="BC184" s="41"/>
      <c r="BD184" s="41"/>
      <c r="BE184" s="41"/>
      <c r="BF184" s="41"/>
      <c r="BG184" s="41"/>
      <c r="BH184" s="41"/>
      <c r="BI184" s="41"/>
      <c r="BJ184" s="41"/>
      <c r="BK184" s="41"/>
      <c r="BL184" s="41"/>
      <c r="BM184" s="41"/>
      <c r="BN184" s="41"/>
      <c r="BO184" s="41"/>
    </row>
    <row r="185" spans="1:67" ht="11.25" customHeight="1" x14ac:dyDescent="0.2">
      <c r="A185" t="s">
        <v>3032</v>
      </c>
      <c r="B185" t="s">
        <v>3033</v>
      </c>
      <c r="C185" s="5"/>
      <c r="D185" s="2"/>
      <c r="G185" s="6"/>
      <c r="K185" s="7"/>
      <c r="L185" s="6"/>
      <c r="M185" s="7"/>
      <c r="N185" s="6"/>
      <c r="O185" s="6"/>
      <c r="P185" s="6"/>
      <c r="R185" s="2"/>
      <c r="S185" s="2"/>
      <c r="T185" s="6"/>
      <c r="U185" s="6"/>
      <c r="V185" s="2"/>
      <c r="W185" s="6"/>
      <c r="X185" s="6"/>
      <c r="Y185" s="8"/>
      <c r="Z185" s="6"/>
      <c r="AA185" s="6"/>
      <c r="AB185" s="6"/>
      <c r="AC185" s="6"/>
      <c r="AD185" s="6"/>
      <c r="AE185" s="6"/>
      <c r="AF185" s="6"/>
      <c r="AG185" s="6"/>
      <c r="AH185" s="1"/>
      <c r="AI185" s="6"/>
      <c r="AJ185" s="6"/>
      <c r="AK185" s="9"/>
      <c r="AL185" s="9"/>
      <c r="AM185" t="s">
        <v>3001</v>
      </c>
      <c r="AO185" t="s">
        <v>227</v>
      </c>
      <c r="AP185" t="s">
        <v>2993</v>
      </c>
      <c r="AQ185" t="s">
        <v>1121</v>
      </c>
      <c r="BC185" s="41"/>
      <c r="BD185" s="41"/>
      <c r="BE185" s="41"/>
      <c r="BF185" s="41"/>
      <c r="BG185" s="41"/>
      <c r="BH185" s="41"/>
      <c r="BI185" s="41"/>
      <c r="BJ185" s="41"/>
      <c r="BK185" s="41"/>
      <c r="BL185" s="41"/>
      <c r="BM185" s="41"/>
      <c r="BN185" s="41"/>
      <c r="BO185" s="41"/>
    </row>
    <row r="186" spans="1:67" ht="11.25" customHeight="1" x14ac:dyDescent="0.2">
      <c r="A186" t="s">
        <v>3032</v>
      </c>
      <c r="B186" t="s">
        <v>3033</v>
      </c>
      <c r="C186" s="5"/>
      <c r="D186" s="2"/>
      <c r="G186" s="6"/>
      <c r="K186" s="7"/>
      <c r="L186" s="6"/>
      <c r="M186" s="7"/>
      <c r="N186" s="6"/>
      <c r="O186" s="6"/>
      <c r="P186" s="6"/>
      <c r="R186" s="2"/>
      <c r="S186" s="2"/>
      <c r="T186" s="6"/>
      <c r="U186" s="6"/>
      <c r="V186" s="2"/>
      <c r="W186" s="6"/>
      <c r="X186" s="6"/>
      <c r="Y186" s="8"/>
      <c r="Z186" s="6"/>
      <c r="AA186" s="6"/>
      <c r="AB186" s="6"/>
      <c r="AC186" s="6"/>
      <c r="AD186" s="6"/>
      <c r="AE186" s="6"/>
      <c r="AF186" s="6"/>
      <c r="AG186" s="6"/>
      <c r="AH186" s="1"/>
      <c r="AI186" s="6"/>
      <c r="AJ186" s="6"/>
      <c r="AK186" s="9"/>
      <c r="AL186" s="9"/>
      <c r="AM186" t="s">
        <v>3001</v>
      </c>
      <c r="AO186" t="s">
        <v>227</v>
      </c>
      <c r="AP186" t="s">
        <v>830</v>
      </c>
      <c r="AQ186" t="s">
        <v>81</v>
      </c>
      <c r="BC186" s="41"/>
      <c r="BD186" s="41"/>
      <c r="BE186" s="41"/>
      <c r="BF186" s="41"/>
      <c r="BG186" s="41"/>
      <c r="BH186" s="41"/>
      <c r="BI186" s="41"/>
      <c r="BJ186" s="41"/>
      <c r="BK186" s="41"/>
      <c r="BL186" s="41"/>
      <c r="BM186" s="41"/>
      <c r="BN186" s="41"/>
      <c r="BO186" s="41"/>
    </row>
    <row r="187" spans="1:67" ht="11.25" customHeight="1" x14ac:dyDescent="0.2">
      <c r="A187" t="s">
        <v>3032</v>
      </c>
      <c r="B187" t="s">
        <v>3033</v>
      </c>
      <c r="C187" s="5"/>
      <c r="D187" s="2"/>
      <c r="G187" s="6"/>
      <c r="K187" s="7"/>
      <c r="L187" s="6"/>
      <c r="M187" s="7"/>
      <c r="N187" s="6"/>
      <c r="O187" s="6"/>
      <c r="P187" s="6"/>
      <c r="R187" s="2"/>
      <c r="S187" s="2"/>
      <c r="T187" s="6"/>
      <c r="U187" s="6"/>
      <c r="V187" s="2"/>
      <c r="W187" s="6"/>
      <c r="X187" s="6"/>
      <c r="Y187" s="8"/>
      <c r="Z187" s="6"/>
      <c r="AA187" s="6"/>
      <c r="AB187" s="6"/>
      <c r="AC187" s="6"/>
      <c r="AD187" s="6"/>
      <c r="AE187" s="6"/>
      <c r="AF187" s="6"/>
      <c r="AG187" s="6"/>
      <c r="AH187" s="1"/>
      <c r="AI187" s="6"/>
      <c r="AJ187" s="6"/>
      <c r="AK187" s="9"/>
      <c r="AL187" s="9"/>
      <c r="AM187" t="s">
        <v>3001</v>
      </c>
      <c r="AO187" t="s">
        <v>227</v>
      </c>
      <c r="AP187" t="s">
        <v>830</v>
      </c>
      <c r="AQ187" t="s">
        <v>3002</v>
      </c>
      <c r="BC187" s="41"/>
      <c r="BD187" s="41"/>
      <c r="BE187" s="41"/>
      <c r="BF187" s="41"/>
      <c r="BG187" s="41"/>
      <c r="BH187" s="41"/>
      <c r="BI187" s="41"/>
      <c r="BJ187" s="41"/>
      <c r="BK187" s="41"/>
      <c r="BL187" s="41"/>
      <c r="BM187" s="41"/>
      <c r="BN187" s="41"/>
      <c r="BO187" s="41"/>
    </row>
    <row r="188" spans="1:67" ht="11.25" customHeight="1" x14ac:dyDescent="0.2">
      <c r="A188" t="s">
        <v>3032</v>
      </c>
      <c r="B188" t="s">
        <v>3033</v>
      </c>
      <c r="C188" s="5"/>
      <c r="D188" s="2"/>
      <c r="G188" s="6"/>
      <c r="K188" s="7"/>
      <c r="L188" s="6"/>
      <c r="M188" s="7"/>
      <c r="N188" s="6"/>
      <c r="O188" s="6"/>
      <c r="P188" s="6"/>
      <c r="R188" s="2"/>
      <c r="S188" s="2"/>
      <c r="T188" s="6"/>
      <c r="U188" s="6"/>
      <c r="V188" s="2"/>
      <c r="W188" s="6"/>
      <c r="X188" s="6"/>
      <c r="Y188" s="8"/>
      <c r="Z188" s="6"/>
      <c r="AA188" s="6"/>
      <c r="AB188" s="6"/>
      <c r="AC188" s="6"/>
      <c r="AD188" s="6"/>
      <c r="AE188" s="6"/>
      <c r="AF188" s="6"/>
      <c r="AG188" s="6"/>
      <c r="AH188" s="1"/>
      <c r="AI188" s="6"/>
      <c r="AJ188" s="6"/>
      <c r="AK188" s="9"/>
      <c r="AL188" s="9"/>
      <c r="AM188" t="s">
        <v>3001</v>
      </c>
      <c r="AO188" t="s">
        <v>227</v>
      </c>
      <c r="AP188" t="s">
        <v>830</v>
      </c>
      <c r="AQ188" t="s">
        <v>1121</v>
      </c>
      <c r="BC188" s="41"/>
      <c r="BD188" s="41"/>
      <c r="BE188" s="41"/>
      <c r="BF188" s="41"/>
      <c r="BG188" s="41"/>
      <c r="BH188" s="41"/>
      <c r="BI188" s="41"/>
      <c r="BJ188" s="41"/>
      <c r="BK188" s="41"/>
      <c r="BL188" s="41"/>
      <c r="BM188" s="41"/>
      <c r="BN188" s="41"/>
      <c r="BO188" s="41"/>
    </row>
    <row r="189" spans="1:67" ht="11.25" customHeight="1" x14ac:dyDescent="0.2">
      <c r="A189" t="s">
        <v>3032</v>
      </c>
      <c r="B189" t="s">
        <v>3033</v>
      </c>
      <c r="C189" s="5"/>
      <c r="D189" s="2"/>
      <c r="G189" s="6"/>
      <c r="K189" s="7"/>
      <c r="L189" s="6"/>
      <c r="M189" s="7"/>
      <c r="N189" s="6"/>
      <c r="O189" s="6"/>
      <c r="P189" s="6"/>
      <c r="R189" s="2"/>
      <c r="S189" s="2"/>
      <c r="T189" s="6"/>
      <c r="U189" s="6"/>
      <c r="V189" s="2"/>
      <c r="W189" s="6"/>
      <c r="X189" s="6"/>
      <c r="Y189" s="8"/>
      <c r="Z189" s="6"/>
      <c r="AA189" s="6"/>
      <c r="AB189" s="6"/>
      <c r="AC189" s="6"/>
      <c r="AD189" s="6"/>
      <c r="AE189" s="6"/>
      <c r="AF189" s="6"/>
      <c r="AG189" s="6"/>
      <c r="AH189" s="1"/>
      <c r="AI189" s="6"/>
      <c r="AJ189" s="6"/>
      <c r="AK189" s="9"/>
      <c r="AL189" s="9"/>
      <c r="AM189" t="s">
        <v>3001</v>
      </c>
      <c r="AO189" t="s">
        <v>227</v>
      </c>
      <c r="AP189" t="s">
        <v>2998</v>
      </c>
      <c r="AQ189" t="s">
        <v>81</v>
      </c>
      <c r="BC189" s="41"/>
      <c r="BD189" s="41"/>
      <c r="BE189" s="41"/>
      <c r="BF189" s="41"/>
      <c r="BG189" s="41"/>
      <c r="BH189" s="41"/>
      <c r="BI189" s="41"/>
      <c r="BJ189" s="41"/>
      <c r="BK189" s="41"/>
      <c r="BL189" s="41"/>
      <c r="BM189" s="41"/>
      <c r="BN189" s="41"/>
      <c r="BO189" s="41"/>
    </row>
    <row r="190" spans="1:67" ht="11.25" customHeight="1" x14ac:dyDescent="0.2">
      <c r="A190" t="s">
        <v>3032</v>
      </c>
      <c r="B190" t="s">
        <v>3033</v>
      </c>
      <c r="C190" s="5"/>
      <c r="D190" s="2"/>
      <c r="G190" s="6"/>
      <c r="K190" s="7"/>
      <c r="L190" s="6"/>
      <c r="M190" s="7"/>
      <c r="N190" s="6"/>
      <c r="O190" s="6"/>
      <c r="P190" s="6"/>
      <c r="R190" s="2"/>
      <c r="S190" s="2"/>
      <c r="T190" s="6"/>
      <c r="U190" s="6"/>
      <c r="V190" s="2"/>
      <c r="W190" s="6"/>
      <c r="X190" s="6"/>
      <c r="Y190" s="8"/>
      <c r="Z190" s="6"/>
      <c r="AA190" s="6"/>
      <c r="AB190" s="6"/>
      <c r="AC190" s="6"/>
      <c r="AD190" s="6"/>
      <c r="AE190" s="6"/>
      <c r="AF190" s="6"/>
      <c r="AG190" s="6"/>
      <c r="AH190" s="1"/>
      <c r="AI190" s="6"/>
      <c r="AJ190" s="6"/>
      <c r="AK190" s="9"/>
      <c r="AL190" s="9"/>
      <c r="AM190" t="s">
        <v>3001</v>
      </c>
      <c r="AO190" t="s">
        <v>227</v>
      </c>
      <c r="AP190" t="s">
        <v>2998</v>
      </c>
      <c r="AQ190" t="s">
        <v>3002</v>
      </c>
      <c r="BC190" s="41"/>
      <c r="BD190" s="41"/>
      <c r="BE190" s="41"/>
      <c r="BF190" s="41"/>
      <c r="BG190" s="41"/>
      <c r="BH190" s="41"/>
      <c r="BI190" s="41"/>
      <c r="BJ190" s="41"/>
      <c r="BK190" s="41"/>
      <c r="BL190" s="41"/>
      <c r="BM190" s="41"/>
      <c r="BN190" s="41"/>
      <c r="BO190" s="41"/>
    </row>
    <row r="191" spans="1:67" ht="11.25" customHeight="1" x14ac:dyDescent="0.2">
      <c r="A191" t="s">
        <v>3032</v>
      </c>
      <c r="B191" t="s">
        <v>3033</v>
      </c>
      <c r="C191" s="5"/>
      <c r="D191" s="2"/>
      <c r="G191" s="6"/>
      <c r="K191" s="7"/>
      <c r="L191" s="6"/>
      <c r="M191" s="7"/>
      <c r="N191" s="6"/>
      <c r="O191" s="6"/>
      <c r="P191" s="6"/>
      <c r="R191" s="2"/>
      <c r="S191" s="2"/>
      <c r="T191" s="6"/>
      <c r="U191" s="6"/>
      <c r="V191" s="2"/>
      <c r="W191" s="6"/>
      <c r="X191" s="6"/>
      <c r="Y191" s="8"/>
      <c r="Z191" s="6"/>
      <c r="AA191" s="6"/>
      <c r="AB191" s="6"/>
      <c r="AC191" s="6"/>
      <c r="AD191" s="6"/>
      <c r="AE191" s="6"/>
      <c r="AF191" s="6"/>
      <c r="AG191" s="6"/>
      <c r="AH191" s="1"/>
      <c r="AI191" s="6"/>
      <c r="AJ191" s="6"/>
      <c r="AK191" s="9"/>
      <c r="AL191" s="9"/>
      <c r="AM191" t="s">
        <v>3001</v>
      </c>
      <c r="AO191" t="s">
        <v>227</v>
      </c>
      <c r="AP191" t="s">
        <v>2998</v>
      </c>
      <c r="AQ191" t="s">
        <v>1121</v>
      </c>
      <c r="BC191" s="41"/>
      <c r="BD191" s="41"/>
      <c r="BE191" s="41"/>
      <c r="BF191" s="41"/>
      <c r="BG191" s="41"/>
      <c r="BH191" s="41"/>
      <c r="BI191" s="41"/>
      <c r="BJ191" s="41"/>
      <c r="BK191" s="41"/>
      <c r="BL191" s="41"/>
      <c r="BM191" s="41"/>
      <c r="BN191" s="41"/>
      <c r="BO191" s="41"/>
    </row>
    <row r="192" spans="1:67" ht="11.25" customHeight="1" x14ac:dyDescent="0.2">
      <c r="A192" t="s">
        <v>3032</v>
      </c>
      <c r="B192" t="s">
        <v>3033</v>
      </c>
      <c r="C192" s="5"/>
      <c r="D192" s="2"/>
      <c r="G192" s="6"/>
      <c r="K192" s="7"/>
      <c r="L192" s="6"/>
      <c r="M192" s="7"/>
      <c r="N192" s="6"/>
      <c r="O192" s="6"/>
      <c r="P192" s="6"/>
      <c r="R192" s="2"/>
      <c r="S192" s="2"/>
      <c r="T192" s="6"/>
      <c r="U192" s="6"/>
      <c r="V192" s="2"/>
      <c r="W192" s="6"/>
      <c r="X192" s="6"/>
      <c r="Y192" s="8"/>
      <c r="Z192" s="6"/>
      <c r="AA192" s="6"/>
      <c r="AB192" s="6"/>
      <c r="AC192" s="6"/>
      <c r="AD192" s="6"/>
      <c r="AE192" s="6"/>
      <c r="AF192" s="6"/>
      <c r="AG192" s="6"/>
      <c r="AH192" s="1"/>
      <c r="AI192" s="6"/>
      <c r="AJ192" s="6"/>
      <c r="AK192" s="9"/>
      <c r="AL192" s="9"/>
      <c r="AM192" t="s">
        <v>3001</v>
      </c>
      <c r="AO192" t="s">
        <v>227</v>
      </c>
      <c r="AP192" t="s">
        <v>838</v>
      </c>
      <c r="AQ192" t="s">
        <v>81</v>
      </c>
      <c r="BC192" s="41"/>
      <c r="BD192" s="41"/>
      <c r="BE192" s="41"/>
      <c r="BF192" s="41"/>
      <c r="BG192" s="41"/>
      <c r="BH192" s="41"/>
      <c r="BI192" s="41"/>
      <c r="BJ192" s="41"/>
      <c r="BK192" s="41"/>
      <c r="BL192" s="41"/>
      <c r="BM192" s="41"/>
      <c r="BN192" s="41"/>
      <c r="BO192" s="41"/>
    </row>
    <row r="193" spans="1:67" ht="11.25" customHeight="1" x14ac:dyDescent="0.2">
      <c r="A193" t="s">
        <v>3032</v>
      </c>
      <c r="B193" t="s">
        <v>3033</v>
      </c>
      <c r="C193" s="5"/>
      <c r="D193" s="2"/>
      <c r="G193" s="6"/>
      <c r="K193" s="7"/>
      <c r="L193" s="6"/>
      <c r="M193" s="7"/>
      <c r="N193" s="6"/>
      <c r="O193" s="6"/>
      <c r="P193" s="6"/>
      <c r="R193" s="2"/>
      <c r="S193" s="2"/>
      <c r="T193" s="6"/>
      <c r="U193" s="6"/>
      <c r="V193" s="2"/>
      <c r="W193" s="6"/>
      <c r="X193" s="6"/>
      <c r="Y193" s="8"/>
      <c r="Z193" s="6"/>
      <c r="AA193" s="6"/>
      <c r="AB193" s="6"/>
      <c r="AC193" s="6"/>
      <c r="AD193" s="6"/>
      <c r="AE193" s="6"/>
      <c r="AF193" s="6"/>
      <c r="AG193" s="6"/>
      <c r="AH193" s="1"/>
      <c r="AI193" s="6"/>
      <c r="AJ193" s="6"/>
      <c r="AK193" s="9"/>
      <c r="AL193" s="9"/>
      <c r="AM193" t="s">
        <v>3001</v>
      </c>
      <c r="AO193" t="s">
        <v>227</v>
      </c>
      <c r="AP193" t="s">
        <v>838</v>
      </c>
      <c r="AQ193" t="s">
        <v>3002</v>
      </c>
      <c r="BC193" s="41"/>
      <c r="BD193" s="41"/>
      <c r="BE193" s="41"/>
      <c r="BF193" s="41"/>
      <c r="BG193" s="41"/>
      <c r="BH193" s="41"/>
      <c r="BI193" s="41"/>
      <c r="BJ193" s="41"/>
      <c r="BK193" s="41"/>
      <c r="BL193" s="41"/>
      <c r="BM193" s="41"/>
      <c r="BN193" s="41"/>
      <c r="BO193" s="41"/>
    </row>
    <row r="194" spans="1:67" ht="11.25" customHeight="1" x14ac:dyDescent="0.2">
      <c r="A194" t="s">
        <v>3032</v>
      </c>
      <c r="B194" t="s">
        <v>3033</v>
      </c>
      <c r="C194" s="5"/>
      <c r="D194" s="2"/>
      <c r="G194" s="6"/>
      <c r="K194" s="7"/>
      <c r="L194" s="6"/>
      <c r="M194" s="7"/>
      <c r="N194" s="6"/>
      <c r="O194" s="6"/>
      <c r="P194" s="6"/>
      <c r="R194" s="2"/>
      <c r="S194" s="2"/>
      <c r="T194" s="6"/>
      <c r="U194" s="6"/>
      <c r="V194" s="2"/>
      <c r="W194" s="6"/>
      <c r="X194" s="6"/>
      <c r="Y194" s="8"/>
      <c r="Z194" s="6"/>
      <c r="AA194" s="6"/>
      <c r="AB194" s="6"/>
      <c r="AC194" s="6"/>
      <c r="AD194" s="6"/>
      <c r="AE194" s="6"/>
      <c r="AF194" s="6"/>
      <c r="AG194" s="6"/>
      <c r="AH194" s="1"/>
      <c r="AI194" s="6"/>
      <c r="AJ194" s="6"/>
      <c r="AK194" s="9"/>
      <c r="AL194" s="9"/>
      <c r="AM194" t="s">
        <v>3001</v>
      </c>
      <c r="AO194" t="s">
        <v>227</v>
      </c>
      <c r="AP194" t="s">
        <v>838</v>
      </c>
      <c r="AQ194" t="s">
        <v>1121</v>
      </c>
      <c r="BC194" s="41"/>
      <c r="BD194" s="41"/>
      <c r="BE194" s="41"/>
      <c r="BF194" s="41"/>
      <c r="BG194" s="41"/>
      <c r="BH194" s="41"/>
      <c r="BI194" s="41"/>
      <c r="BJ194" s="41"/>
      <c r="BK194" s="41"/>
      <c r="BL194" s="41"/>
      <c r="BM194" s="41"/>
      <c r="BN194" s="41"/>
      <c r="BO194" s="41"/>
    </row>
    <row r="195" spans="1:67" ht="11.25" customHeight="1" x14ac:dyDescent="0.2">
      <c r="A195" t="s">
        <v>3032</v>
      </c>
      <c r="B195" t="s">
        <v>3033</v>
      </c>
      <c r="C195" s="5"/>
      <c r="D195" s="2"/>
      <c r="G195" s="6"/>
      <c r="K195" s="7"/>
      <c r="L195" s="6"/>
      <c r="M195" s="7"/>
      <c r="N195" s="6"/>
      <c r="O195" s="6"/>
      <c r="P195" s="6"/>
      <c r="R195" s="2"/>
      <c r="S195" s="2"/>
      <c r="T195" s="6"/>
      <c r="U195" s="6"/>
      <c r="V195" s="2"/>
      <c r="W195" s="6"/>
      <c r="X195" s="6"/>
      <c r="Y195" s="8"/>
      <c r="Z195" s="6"/>
      <c r="AA195" s="6"/>
      <c r="AB195" s="6"/>
      <c r="AC195" s="6"/>
      <c r="AD195" s="6"/>
      <c r="AE195" s="6"/>
      <c r="AF195" s="6"/>
      <c r="AG195" s="6"/>
      <c r="AH195" s="1"/>
      <c r="AI195" s="6"/>
      <c r="AJ195" s="6"/>
      <c r="AK195" s="9"/>
      <c r="AL195" s="9"/>
      <c r="AM195" t="s">
        <v>3001</v>
      </c>
      <c r="AO195" t="s">
        <v>227</v>
      </c>
      <c r="AP195" t="s">
        <v>3003</v>
      </c>
      <c r="AQ195" t="s">
        <v>81</v>
      </c>
      <c r="BC195" s="41"/>
      <c r="BD195" s="41"/>
      <c r="BE195" s="41"/>
      <c r="BF195" s="41"/>
      <c r="BG195" s="41"/>
      <c r="BH195" s="41"/>
      <c r="BI195" s="41"/>
      <c r="BJ195" s="41"/>
      <c r="BK195" s="41"/>
      <c r="BL195" s="41"/>
      <c r="BM195" s="41"/>
      <c r="BN195" s="41"/>
      <c r="BO195" s="41"/>
    </row>
    <row r="196" spans="1:67" ht="11.25" customHeight="1" x14ac:dyDescent="0.2">
      <c r="A196" t="s">
        <v>3032</v>
      </c>
      <c r="B196" t="s">
        <v>3033</v>
      </c>
      <c r="C196" s="5"/>
      <c r="D196" s="2"/>
      <c r="G196" s="6"/>
      <c r="K196" s="7"/>
      <c r="L196" s="6"/>
      <c r="M196" s="7"/>
      <c r="N196" s="6"/>
      <c r="O196" s="6"/>
      <c r="P196" s="6"/>
      <c r="R196" s="2"/>
      <c r="S196" s="2"/>
      <c r="T196" s="6"/>
      <c r="U196" s="6"/>
      <c r="V196" s="2"/>
      <c r="W196" s="6"/>
      <c r="X196" s="6"/>
      <c r="Y196" s="8"/>
      <c r="Z196" s="6"/>
      <c r="AA196" s="6"/>
      <c r="AB196" s="6"/>
      <c r="AC196" s="6"/>
      <c r="AD196" s="6"/>
      <c r="AE196" s="6"/>
      <c r="AF196" s="6"/>
      <c r="AG196" s="6"/>
      <c r="AH196" s="1"/>
      <c r="AI196" s="6"/>
      <c r="AJ196" s="6"/>
      <c r="AK196" s="9"/>
      <c r="AL196" s="9"/>
      <c r="AM196" t="s">
        <v>3001</v>
      </c>
      <c r="AO196" t="s">
        <v>227</v>
      </c>
      <c r="AP196" t="s">
        <v>3003</v>
      </c>
      <c r="AQ196" t="s">
        <v>3002</v>
      </c>
      <c r="BC196" s="41"/>
      <c r="BD196" s="41"/>
      <c r="BE196" s="41"/>
      <c r="BF196" s="41"/>
      <c r="BG196" s="41"/>
      <c r="BH196" s="41"/>
      <c r="BI196" s="41"/>
      <c r="BJ196" s="41"/>
      <c r="BK196" s="41"/>
      <c r="BL196" s="41"/>
      <c r="BM196" s="41"/>
      <c r="BN196" s="41"/>
      <c r="BO196" s="41"/>
    </row>
    <row r="197" spans="1:67" ht="11.25" customHeight="1" x14ac:dyDescent="0.2">
      <c r="A197" t="s">
        <v>3032</v>
      </c>
      <c r="B197" t="s">
        <v>3033</v>
      </c>
      <c r="C197" s="5"/>
      <c r="D197" s="2"/>
      <c r="G197" s="6"/>
      <c r="K197" s="7"/>
      <c r="L197" s="6"/>
      <c r="M197" s="7"/>
      <c r="N197" s="6"/>
      <c r="O197" s="6"/>
      <c r="P197" s="6"/>
      <c r="R197" s="2"/>
      <c r="S197" s="2"/>
      <c r="T197" s="6"/>
      <c r="U197" s="6"/>
      <c r="V197" s="2"/>
      <c r="W197" s="6"/>
      <c r="X197" s="6"/>
      <c r="Y197" s="8"/>
      <c r="Z197" s="6"/>
      <c r="AA197" s="6"/>
      <c r="AB197" s="6"/>
      <c r="AC197" s="6"/>
      <c r="AD197" s="6"/>
      <c r="AE197" s="6"/>
      <c r="AF197" s="6"/>
      <c r="AG197" s="6"/>
      <c r="AH197" s="1"/>
      <c r="AI197" s="6"/>
      <c r="AJ197" s="6"/>
      <c r="AK197" s="9"/>
      <c r="AL197" s="9"/>
      <c r="AM197" t="s">
        <v>3001</v>
      </c>
      <c r="AO197" t="s">
        <v>227</v>
      </c>
      <c r="AP197" t="s">
        <v>3003</v>
      </c>
      <c r="AQ197" t="s">
        <v>1121</v>
      </c>
      <c r="BC197" s="41"/>
      <c r="BD197" s="41"/>
      <c r="BE197" s="41"/>
      <c r="BF197" s="41"/>
      <c r="BG197" s="41"/>
      <c r="BH197" s="41"/>
      <c r="BI197" s="41"/>
      <c r="BJ197" s="41"/>
      <c r="BK197" s="41"/>
      <c r="BL197" s="41"/>
      <c r="BM197" s="41"/>
      <c r="BN197" s="41"/>
      <c r="BO197" s="41"/>
    </row>
    <row r="198" spans="1:67" ht="11.25" customHeight="1" x14ac:dyDescent="0.2">
      <c r="A198" t="s">
        <v>3032</v>
      </c>
      <c r="B198" t="s">
        <v>3033</v>
      </c>
      <c r="C198" s="5"/>
      <c r="D198" s="2"/>
      <c r="G198" s="6"/>
      <c r="K198" s="7"/>
      <c r="L198" s="6"/>
      <c r="M198" s="7"/>
      <c r="N198" s="6"/>
      <c r="O198" s="6"/>
      <c r="P198" s="6"/>
      <c r="R198" s="2"/>
      <c r="S198" s="2"/>
      <c r="T198" s="6"/>
      <c r="U198" s="6"/>
      <c r="V198" s="2"/>
      <c r="W198" s="6"/>
      <c r="X198" s="6"/>
      <c r="Y198" s="8"/>
      <c r="Z198" s="6"/>
      <c r="AA198" s="6"/>
      <c r="AB198" s="6"/>
      <c r="AC198" s="6"/>
      <c r="AD198" s="6"/>
      <c r="AE198" s="6"/>
      <c r="AF198" s="6"/>
      <c r="AG198" s="6"/>
      <c r="AH198" s="1"/>
      <c r="AI198" s="6"/>
      <c r="AJ198" s="6"/>
      <c r="AK198" s="9"/>
      <c r="AL198" s="9"/>
      <c r="AM198" t="s">
        <v>3001</v>
      </c>
      <c r="AO198" t="s">
        <v>227</v>
      </c>
      <c r="AP198" t="s">
        <v>533</v>
      </c>
      <c r="AQ198" t="s">
        <v>81</v>
      </c>
    </row>
    <row r="199" spans="1:67" ht="11.25" customHeight="1" x14ac:dyDescent="0.2">
      <c r="A199" t="s">
        <v>3032</v>
      </c>
      <c r="B199" t="s">
        <v>3033</v>
      </c>
      <c r="C199" s="5"/>
      <c r="D199" s="2"/>
      <c r="G199" s="6"/>
      <c r="K199" s="7"/>
      <c r="L199" s="6"/>
      <c r="M199" s="7"/>
      <c r="N199" s="6"/>
      <c r="O199" s="6"/>
      <c r="P199" s="6"/>
      <c r="R199" s="2"/>
      <c r="S199" s="2"/>
      <c r="T199" s="6"/>
      <c r="U199" s="6"/>
      <c r="V199" s="2"/>
      <c r="W199" s="6"/>
      <c r="X199" s="6"/>
      <c r="Y199" s="8"/>
      <c r="Z199" s="6"/>
      <c r="AA199" s="6"/>
      <c r="AB199" s="6"/>
      <c r="AC199" s="6"/>
      <c r="AD199" s="6"/>
      <c r="AE199" s="6"/>
      <c r="AF199" s="6"/>
      <c r="AG199" s="6"/>
      <c r="AH199" s="1"/>
      <c r="AI199" s="6"/>
      <c r="AJ199" s="6"/>
      <c r="AK199" s="9"/>
      <c r="AL199" s="9"/>
      <c r="AM199" t="s">
        <v>3001</v>
      </c>
      <c r="AO199" t="s">
        <v>227</v>
      </c>
      <c r="AP199" t="s">
        <v>533</v>
      </c>
      <c r="AQ199" t="s">
        <v>3002</v>
      </c>
    </row>
    <row r="200" spans="1:67" ht="11.25" customHeight="1" x14ac:dyDescent="0.2">
      <c r="A200" t="s">
        <v>3032</v>
      </c>
      <c r="B200" t="s">
        <v>3033</v>
      </c>
      <c r="C200" s="5"/>
      <c r="D200" s="2"/>
      <c r="G200" s="6"/>
      <c r="K200" s="7"/>
      <c r="L200" s="6"/>
      <c r="M200" s="7"/>
      <c r="N200" s="6"/>
      <c r="O200" s="6"/>
      <c r="P200" s="6"/>
      <c r="R200" s="2"/>
      <c r="S200" s="2"/>
      <c r="T200" s="6"/>
      <c r="U200" s="6"/>
      <c r="V200" s="2"/>
      <c r="W200" s="6"/>
      <c r="X200" s="6"/>
      <c r="Y200" s="8"/>
      <c r="Z200" s="6"/>
      <c r="AA200" s="6"/>
      <c r="AB200" s="6"/>
      <c r="AC200" s="6"/>
      <c r="AD200" s="6"/>
      <c r="AE200" s="6"/>
      <c r="AF200" s="6"/>
      <c r="AG200" s="6"/>
      <c r="AH200" s="1"/>
      <c r="AI200" s="6"/>
      <c r="AJ200" s="6"/>
      <c r="AK200" s="9"/>
      <c r="AL200" s="9"/>
      <c r="AM200" t="s">
        <v>3001</v>
      </c>
      <c r="AO200" t="s">
        <v>227</v>
      </c>
      <c r="AP200" t="s">
        <v>533</v>
      </c>
      <c r="AQ200" t="s">
        <v>1121</v>
      </c>
    </row>
    <row r="201" spans="1:67" ht="11.25" customHeight="1" x14ac:dyDescent="0.2">
      <c r="A201" t="s">
        <v>3032</v>
      </c>
      <c r="B201" t="s">
        <v>3033</v>
      </c>
      <c r="C201" s="5"/>
      <c r="D201" s="2"/>
      <c r="G201" s="6"/>
      <c r="K201" s="7"/>
      <c r="L201" s="6"/>
      <c r="M201" s="7"/>
      <c r="N201" s="6"/>
      <c r="O201" s="6"/>
      <c r="P201" s="6"/>
      <c r="R201" s="2"/>
      <c r="S201" s="2"/>
      <c r="T201" s="6"/>
      <c r="U201" s="6"/>
      <c r="V201" s="2"/>
      <c r="W201" s="6"/>
      <c r="X201" s="6"/>
      <c r="Y201" s="8"/>
      <c r="Z201" s="6"/>
      <c r="AA201" s="6"/>
      <c r="AB201" s="6"/>
      <c r="AC201" s="6"/>
      <c r="AD201" s="6"/>
      <c r="AE201" s="6"/>
      <c r="AF201" s="6"/>
      <c r="AG201" s="6"/>
      <c r="AH201" s="1"/>
      <c r="AI201" s="6"/>
      <c r="AJ201" s="6"/>
      <c r="AK201" s="9"/>
      <c r="AL201" s="9"/>
      <c r="AM201" t="s">
        <v>3004</v>
      </c>
      <c r="AO201" t="s">
        <v>227</v>
      </c>
      <c r="AP201" t="s">
        <v>830</v>
      </c>
      <c r="AQ201" t="s">
        <v>3005</v>
      </c>
    </row>
    <row r="202" spans="1:67" ht="11.25" customHeight="1" x14ac:dyDescent="0.2">
      <c r="A202" t="s">
        <v>3032</v>
      </c>
      <c r="B202" t="s">
        <v>3033</v>
      </c>
      <c r="C202" s="5"/>
      <c r="D202" s="2"/>
      <c r="G202" s="6"/>
      <c r="K202" s="7"/>
      <c r="L202" s="6"/>
      <c r="M202" s="7"/>
      <c r="N202" s="6"/>
      <c r="O202" s="6"/>
      <c r="P202" s="6"/>
      <c r="R202" s="2"/>
      <c r="S202" s="2"/>
      <c r="T202" s="6"/>
      <c r="U202" s="6"/>
      <c r="V202" s="2"/>
      <c r="W202" s="6"/>
      <c r="X202" s="6"/>
      <c r="Y202" s="8"/>
      <c r="Z202" s="6"/>
      <c r="AA202" s="6"/>
      <c r="AB202" s="6"/>
      <c r="AC202" s="6"/>
      <c r="AD202" s="6"/>
      <c r="AE202" s="6"/>
      <c r="AF202" s="6"/>
      <c r="AG202" s="6"/>
      <c r="AH202" s="1"/>
      <c r="AI202" s="6"/>
      <c r="AJ202" s="6"/>
      <c r="AK202" s="9"/>
      <c r="AL202" s="9"/>
      <c r="AM202" t="s">
        <v>3004</v>
      </c>
      <c r="AO202" t="s">
        <v>227</v>
      </c>
      <c r="AP202" t="s">
        <v>2998</v>
      </c>
      <c r="AQ202" t="s">
        <v>3005</v>
      </c>
    </row>
    <row r="203" spans="1:67" ht="11.25" customHeight="1" x14ac:dyDescent="0.2">
      <c r="A203" t="s">
        <v>3032</v>
      </c>
      <c r="B203" t="s">
        <v>3033</v>
      </c>
      <c r="C203" s="5"/>
      <c r="D203" s="2"/>
      <c r="G203" s="6"/>
      <c r="K203" s="7"/>
      <c r="L203" s="6"/>
      <c r="M203" s="7"/>
      <c r="N203" s="6"/>
      <c r="O203" s="6"/>
      <c r="P203" s="6"/>
      <c r="R203" s="2"/>
      <c r="S203" s="2"/>
      <c r="T203" s="6"/>
      <c r="U203" s="6"/>
      <c r="V203" s="2"/>
      <c r="W203" s="6"/>
      <c r="X203" s="6"/>
      <c r="Y203" s="8"/>
      <c r="Z203" s="6"/>
      <c r="AA203" s="6"/>
      <c r="AB203" s="6"/>
      <c r="AC203" s="6"/>
      <c r="AD203" s="6"/>
      <c r="AE203" s="6"/>
      <c r="AF203" s="6"/>
      <c r="AG203" s="6"/>
      <c r="AH203" s="1"/>
      <c r="AI203" s="6"/>
      <c r="AJ203" s="6"/>
      <c r="AK203" s="9"/>
      <c r="AL203" s="9"/>
      <c r="AM203" t="s">
        <v>3004</v>
      </c>
      <c r="AO203" t="s">
        <v>227</v>
      </c>
      <c r="AP203" t="s">
        <v>838</v>
      </c>
      <c r="AQ203" t="s">
        <v>3005</v>
      </c>
    </row>
    <row r="204" spans="1:67" ht="11.25" customHeight="1" x14ac:dyDescent="0.2">
      <c r="A204" t="s">
        <v>3032</v>
      </c>
      <c r="B204" t="s">
        <v>3033</v>
      </c>
      <c r="C204" s="5"/>
      <c r="D204" s="2"/>
      <c r="G204" s="6"/>
      <c r="K204" s="7"/>
      <c r="L204" s="6"/>
      <c r="M204" s="7"/>
      <c r="N204" s="6"/>
      <c r="O204" s="6"/>
      <c r="P204" s="6"/>
      <c r="R204" s="2"/>
      <c r="S204" s="2"/>
      <c r="T204" s="6"/>
      <c r="U204" s="6"/>
      <c r="V204" s="2"/>
      <c r="W204" s="6"/>
      <c r="X204" s="6"/>
      <c r="Y204" s="8"/>
      <c r="Z204" s="6"/>
      <c r="AA204" s="6"/>
      <c r="AB204" s="6"/>
      <c r="AC204" s="6"/>
      <c r="AD204" s="6"/>
      <c r="AE204" s="6"/>
      <c r="AF204" s="6"/>
      <c r="AG204" s="6"/>
      <c r="AH204" s="1"/>
      <c r="AI204" s="6"/>
      <c r="AJ204" s="6"/>
      <c r="AK204" s="9"/>
      <c r="AL204" s="9"/>
      <c r="AM204" t="s">
        <v>3006</v>
      </c>
      <c r="AO204" t="s">
        <v>227</v>
      </c>
      <c r="AP204" t="s">
        <v>830</v>
      </c>
      <c r="AQ204" t="s">
        <v>2932</v>
      </c>
    </row>
    <row r="205" spans="1:67" ht="11.25" customHeight="1" x14ac:dyDescent="0.2">
      <c r="A205" t="s">
        <v>3032</v>
      </c>
      <c r="B205" t="s">
        <v>3033</v>
      </c>
      <c r="C205" s="5"/>
      <c r="D205" s="2"/>
      <c r="G205" s="6"/>
      <c r="K205" s="7"/>
      <c r="L205" s="6"/>
      <c r="M205" s="7"/>
      <c r="N205" s="6"/>
      <c r="O205" s="6"/>
      <c r="P205" s="6"/>
      <c r="R205" s="2"/>
      <c r="S205" s="2"/>
      <c r="T205" s="6"/>
      <c r="U205" s="6"/>
      <c r="V205" s="2"/>
      <c r="W205" s="6"/>
      <c r="X205" s="6"/>
      <c r="Y205" s="8"/>
      <c r="Z205" s="6"/>
      <c r="AA205" s="6"/>
      <c r="AB205" s="6"/>
      <c r="AC205" s="6"/>
      <c r="AD205" s="6"/>
      <c r="AE205" s="6"/>
      <c r="AF205" s="6"/>
      <c r="AG205" s="6"/>
      <c r="AH205" s="1"/>
      <c r="AI205" s="6"/>
      <c r="AJ205" s="6"/>
      <c r="AK205" s="9"/>
      <c r="AL205" s="9"/>
      <c r="AM205" t="s">
        <v>3006</v>
      </c>
      <c r="AO205" t="s">
        <v>227</v>
      </c>
      <c r="AP205" t="s">
        <v>2993</v>
      </c>
      <c r="AQ205" t="s">
        <v>2932</v>
      </c>
    </row>
    <row r="206" spans="1:67" ht="11.25" customHeight="1" x14ac:dyDescent="0.2">
      <c r="A206" t="s">
        <v>3032</v>
      </c>
      <c r="B206" t="s">
        <v>3033</v>
      </c>
      <c r="C206" s="5"/>
      <c r="D206" s="2"/>
      <c r="G206" s="6"/>
      <c r="K206" s="7"/>
      <c r="L206" s="6"/>
      <c r="M206" s="7"/>
      <c r="N206" s="6"/>
      <c r="O206" s="6"/>
      <c r="P206" s="6"/>
      <c r="R206" s="2"/>
      <c r="S206" s="2"/>
      <c r="T206" s="6"/>
      <c r="U206" s="6"/>
      <c r="V206" s="2"/>
      <c r="W206" s="6"/>
      <c r="X206" s="6"/>
      <c r="Y206" s="8"/>
      <c r="Z206" s="6"/>
      <c r="AA206" s="6"/>
      <c r="AB206" s="6"/>
      <c r="AC206" s="6"/>
      <c r="AD206" s="6"/>
      <c r="AE206" s="6"/>
      <c r="AF206" s="6"/>
      <c r="AG206" s="6"/>
      <c r="AH206" s="1"/>
      <c r="AI206" s="6"/>
      <c r="AJ206" s="6"/>
      <c r="AK206" s="9"/>
      <c r="AL206" s="9"/>
      <c r="AM206" t="s">
        <v>240</v>
      </c>
      <c r="AO206" t="s">
        <v>99</v>
      </c>
      <c r="AP206" t="s">
        <v>2994</v>
      </c>
      <c r="AQ206" t="s">
        <v>2980</v>
      </c>
    </row>
    <row r="207" spans="1:67" ht="11.25" customHeight="1" x14ac:dyDescent="0.2">
      <c r="A207" t="s">
        <v>3032</v>
      </c>
      <c r="B207" t="s">
        <v>3033</v>
      </c>
      <c r="C207" s="5"/>
      <c r="D207" s="2"/>
      <c r="G207" s="6"/>
      <c r="K207" s="7"/>
      <c r="L207" s="6"/>
      <c r="M207" s="7"/>
      <c r="N207" s="6"/>
      <c r="O207" s="6"/>
      <c r="P207" s="6"/>
      <c r="R207" s="2"/>
      <c r="S207" s="2"/>
      <c r="T207" s="6"/>
      <c r="U207" s="6"/>
      <c r="V207" s="2"/>
      <c r="W207" s="6"/>
      <c r="X207" s="6"/>
      <c r="Y207" s="8"/>
      <c r="Z207" s="6"/>
      <c r="AA207" s="6"/>
      <c r="AB207" s="6"/>
      <c r="AC207" s="6"/>
      <c r="AD207" s="6"/>
      <c r="AE207" s="6"/>
      <c r="AF207" s="6"/>
      <c r="AG207" s="6"/>
      <c r="AH207" s="1"/>
      <c r="AI207" s="6"/>
      <c r="AJ207" s="6"/>
      <c r="AK207" s="9"/>
      <c r="AL207" s="9"/>
      <c r="AM207" t="s">
        <v>2769</v>
      </c>
      <c r="AO207" t="s">
        <v>91</v>
      </c>
      <c r="AP207" t="s">
        <v>1578</v>
      </c>
      <c r="AQ207" t="s">
        <v>2980</v>
      </c>
    </row>
    <row r="208" spans="1:67" ht="11.25" customHeight="1" x14ac:dyDescent="0.2">
      <c r="A208" t="s">
        <v>3032</v>
      </c>
      <c r="B208" t="s">
        <v>3033</v>
      </c>
      <c r="C208" s="5"/>
      <c r="D208" s="2"/>
      <c r="G208" s="6"/>
      <c r="K208" s="7"/>
      <c r="L208" s="6"/>
      <c r="M208" s="7"/>
      <c r="N208" s="6"/>
      <c r="O208" s="6"/>
      <c r="P208" s="6"/>
      <c r="R208" s="2"/>
      <c r="S208" s="2"/>
      <c r="T208" s="6"/>
      <c r="U208" s="6"/>
      <c r="V208" s="2"/>
      <c r="W208" s="6"/>
      <c r="X208" s="6"/>
      <c r="Y208" s="8"/>
      <c r="Z208" s="6"/>
      <c r="AA208" s="6"/>
      <c r="AB208" s="6"/>
      <c r="AC208" s="6"/>
      <c r="AD208" s="6"/>
      <c r="AE208" s="6"/>
      <c r="AF208" s="6"/>
      <c r="AG208" s="6"/>
      <c r="AH208" s="1"/>
      <c r="AI208" s="6"/>
      <c r="AJ208" s="6"/>
      <c r="AK208" s="9"/>
      <c r="AL208" s="9"/>
      <c r="AM208" t="s">
        <v>2769</v>
      </c>
      <c r="AO208" t="s">
        <v>91</v>
      </c>
      <c r="AP208" t="s">
        <v>1585</v>
      </c>
      <c r="AQ208" t="s">
        <v>2980</v>
      </c>
    </row>
    <row r="209" spans="1:43" ht="11.25" customHeight="1" x14ac:dyDescent="0.2">
      <c r="A209" t="s">
        <v>3032</v>
      </c>
      <c r="B209" t="s">
        <v>3033</v>
      </c>
      <c r="C209" s="5"/>
      <c r="D209" s="2"/>
      <c r="G209" s="6"/>
      <c r="K209" s="7"/>
      <c r="L209" s="6"/>
      <c r="M209" s="7"/>
      <c r="N209" s="6"/>
      <c r="O209" s="6"/>
      <c r="P209" s="6"/>
      <c r="R209" s="2"/>
      <c r="S209" s="2"/>
      <c r="T209" s="6"/>
      <c r="U209" s="6"/>
      <c r="V209" s="2"/>
      <c r="W209" s="6"/>
      <c r="X209" s="6"/>
      <c r="Y209" s="8"/>
      <c r="Z209" s="6"/>
      <c r="AA209" s="6"/>
      <c r="AB209" s="6"/>
      <c r="AC209" s="6"/>
      <c r="AD209" s="6"/>
      <c r="AE209" s="6"/>
      <c r="AF209" s="6"/>
      <c r="AG209" s="6"/>
      <c r="AH209" s="1"/>
      <c r="AI209" s="6"/>
      <c r="AJ209" s="6"/>
      <c r="AK209" s="9"/>
      <c r="AL209" s="9"/>
      <c r="AM209" t="s">
        <v>3007</v>
      </c>
      <c r="AO209" t="s">
        <v>99</v>
      </c>
      <c r="AP209" t="s">
        <v>3008</v>
      </c>
      <c r="AQ209" t="s">
        <v>81</v>
      </c>
    </row>
    <row r="210" spans="1:43" ht="11.25" customHeight="1" x14ac:dyDescent="0.2">
      <c r="A210" t="s">
        <v>3032</v>
      </c>
      <c r="B210" t="s">
        <v>3033</v>
      </c>
      <c r="C210" s="5"/>
      <c r="D210" s="2"/>
      <c r="G210" s="6"/>
      <c r="K210" s="7"/>
      <c r="L210" s="6"/>
      <c r="M210" s="7"/>
      <c r="N210" s="6"/>
      <c r="O210" s="6"/>
      <c r="P210" s="6"/>
      <c r="R210" s="2"/>
      <c r="S210" s="2"/>
      <c r="T210" s="6"/>
      <c r="U210" s="6"/>
      <c r="V210" s="2"/>
      <c r="W210" s="6"/>
      <c r="X210" s="6"/>
      <c r="Y210" s="8"/>
      <c r="Z210" s="6"/>
      <c r="AA210" s="6"/>
      <c r="AB210" s="6"/>
      <c r="AC210" s="6"/>
      <c r="AD210" s="6"/>
      <c r="AE210" s="6"/>
      <c r="AF210" s="6"/>
      <c r="AG210" s="6"/>
      <c r="AH210" s="1"/>
      <c r="AI210" s="6"/>
      <c r="AJ210" s="6"/>
      <c r="AK210" s="9"/>
      <c r="AL210" s="9"/>
      <c r="AM210" t="s">
        <v>3007</v>
      </c>
      <c r="AO210" t="s">
        <v>91</v>
      </c>
      <c r="AP210" t="s">
        <v>3008</v>
      </c>
      <c r="AQ210" t="s">
        <v>81</v>
      </c>
    </row>
    <row r="211" spans="1:43" ht="11.25" customHeight="1" x14ac:dyDescent="0.2">
      <c r="A211" t="s">
        <v>3032</v>
      </c>
      <c r="B211" t="s">
        <v>3033</v>
      </c>
      <c r="C211" s="5"/>
      <c r="D211" s="2"/>
      <c r="G211" s="6"/>
      <c r="K211" s="7"/>
      <c r="L211" s="6"/>
      <c r="M211" s="7"/>
      <c r="N211" s="6"/>
      <c r="O211" s="6"/>
      <c r="P211" s="6"/>
      <c r="R211" s="2"/>
      <c r="S211" s="2"/>
      <c r="T211" s="6"/>
      <c r="U211" s="6"/>
      <c r="V211" s="2"/>
      <c r="W211" s="6"/>
      <c r="X211" s="6"/>
      <c r="Y211" s="8"/>
      <c r="Z211" s="6"/>
      <c r="AA211" s="6"/>
      <c r="AB211" s="6"/>
      <c r="AC211" s="6"/>
      <c r="AD211" s="6"/>
      <c r="AE211" s="6"/>
      <c r="AF211" s="6"/>
      <c r="AG211" s="6"/>
      <c r="AH211" s="1"/>
      <c r="AI211" s="6"/>
      <c r="AJ211" s="6"/>
      <c r="AK211" s="9"/>
      <c r="AL211" s="9"/>
      <c r="AM211" t="s">
        <v>3007</v>
      </c>
      <c r="AO211" t="s">
        <v>227</v>
      </c>
      <c r="AP211" t="s">
        <v>3008</v>
      </c>
      <c r="AQ211" t="s">
        <v>81</v>
      </c>
    </row>
    <row r="212" spans="1:43" ht="11.25" customHeight="1" x14ac:dyDescent="0.2">
      <c r="A212" t="s">
        <v>3032</v>
      </c>
      <c r="B212" t="s">
        <v>3033</v>
      </c>
      <c r="C212" s="5"/>
      <c r="D212" s="2"/>
      <c r="G212" s="6"/>
      <c r="K212" s="7"/>
      <c r="L212" s="6"/>
      <c r="M212" s="7"/>
      <c r="N212" s="6"/>
      <c r="O212" s="6"/>
      <c r="P212" s="6"/>
      <c r="R212" s="2"/>
      <c r="S212" s="2"/>
      <c r="T212" s="6"/>
      <c r="U212" s="6"/>
      <c r="V212" s="2"/>
      <c r="W212" s="6"/>
      <c r="X212" s="6"/>
      <c r="Y212" s="8"/>
      <c r="Z212" s="6"/>
      <c r="AA212" s="6"/>
      <c r="AB212" s="6"/>
      <c r="AC212" s="6"/>
      <c r="AD212" s="6"/>
      <c r="AE212" s="6"/>
      <c r="AF212" s="6"/>
      <c r="AG212" s="6"/>
      <c r="AH212" s="1"/>
      <c r="AI212" s="6"/>
      <c r="AJ212" s="6"/>
      <c r="AK212" s="9"/>
      <c r="AL212" s="9"/>
      <c r="AM212" t="s">
        <v>3009</v>
      </c>
      <c r="AO212" t="s">
        <v>3010</v>
      </c>
      <c r="AP212" t="s">
        <v>2994</v>
      </c>
      <c r="AQ212" t="s">
        <v>2932</v>
      </c>
    </row>
    <row r="213" spans="1:43" ht="11.25" customHeight="1" x14ac:dyDescent="0.2">
      <c r="A213" t="s">
        <v>3032</v>
      </c>
      <c r="B213" t="s">
        <v>3033</v>
      </c>
      <c r="C213" s="5"/>
      <c r="D213" s="2"/>
      <c r="G213" s="6"/>
      <c r="K213" s="7"/>
      <c r="L213" s="6"/>
      <c r="M213" s="7"/>
      <c r="N213" s="6"/>
      <c r="O213" s="6"/>
      <c r="P213" s="6"/>
      <c r="R213" s="2"/>
      <c r="S213" s="2"/>
      <c r="T213" s="6"/>
      <c r="U213" s="6"/>
      <c r="V213" s="2"/>
      <c r="W213" s="6"/>
      <c r="X213" s="6"/>
      <c r="Y213" s="8"/>
      <c r="Z213" s="6"/>
      <c r="AA213" s="6"/>
      <c r="AB213" s="6"/>
      <c r="AC213" s="6"/>
      <c r="AD213" s="6"/>
      <c r="AE213" s="6"/>
      <c r="AF213" s="6"/>
      <c r="AG213" s="6"/>
      <c r="AH213" s="1"/>
      <c r="AI213" s="6"/>
      <c r="AJ213" s="6"/>
      <c r="AK213" s="9"/>
      <c r="AL213" s="9"/>
      <c r="AM213" t="s">
        <v>83</v>
      </c>
      <c r="AO213" t="s">
        <v>91</v>
      </c>
      <c r="AP213" t="s">
        <v>2932</v>
      </c>
      <c r="AQ213" t="s">
        <v>2939</v>
      </c>
    </row>
    <row r="214" spans="1:43" ht="11.25" customHeight="1" x14ac:dyDescent="0.2">
      <c r="A214" t="s">
        <v>3032</v>
      </c>
      <c r="B214" t="s">
        <v>3033</v>
      </c>
      <c r="C214" s="5"/>
      <c r="D214" s="2"/>
      <c r="G214" s="6"/>
      <c r="K214" s="7"/>
      <c r="L214" s="6"/>
      <c r="M214" s="7"/>
      <c r="N214" s="6"/>
      <c r="O214" s="6"/>
      <c r="P214" s="6"/>
      <c r="R214" s="2"/>
      <c r="S214" s="2"/>
      <c r="T214" s="6"/>
      <c r="U214" s="6"/>
      <c r="V214" s="2"/>
      <c r="W214" s="6"/>
      <c r="X214" s="6"/>
      <c r="Y214" s="8"/>
      <c r="Z214" s="6"/>
      <c r="AA214" s="6"/>
      <c r="AB214" s="6"/>
      <c r="AC214" s="6"/>
      <c r="AD214" s="6"/>
      <c r="AE214" s="6"/>
      <c r="AF214" s="6"/>
      <c r="AG214" s="6"/>
      <c r="AH214" s="1"/>
      <c r="AI214" s="6"/>
      <c r="AJ214" s="6"/>
      <c r="AK214" s="9"/>
      <c r="AL214" s="9"/>
      <c r="AM214" t="s">
        <v>83</v>
      </c>
      <c r="AO214" t="s">
        <v>91</v>
      </c>
      <c r="AP214" t="s">
        <v>2932</v>
      </c>
      <c r="AQ214" t="s">
        <v>3011</v>
      </c>
    </row>
    <row r="215" spans="1:43" ht="11.25" customHeight="1" x14ac:dyDescent="0.2">
      <c r="A215" t="s">
        <v>3032</v>
      </c>
      <c r="B215" t="s">
        <v>3033</v>
      </c>
      <c r="C215" s="5"/>
      <c r="D215" s="2"/>
      <c r="G215" s="6"/>
      <c r="K215" s="7"/>
      <c r="L215" s="6"/>
      <c r="M215" s="7"/>
      <c r="N215" s="6"/>
      <c r="O215" s="6"/>
      <c r="P215" s="6"/>
      <c r="R215" s="2"/>
      <c r="S215" s="2"/>
      <c r="T215" s="6"/>
      <c r="U215" s="6"/>
      <c r="V215" s="2"/>
      <c r="W215" s="6"/>
      <c r="X215" s="6"/>
      <c r="Y215" s="8"/>
      <c r="Z215" s="6"/>
      <c r="AA215" s="6"/>
      <c r="AB215" s="6"/>
      <c r="AC215" s="6"/>
      <c r="AD215" s="6"/>
      <c r="AE215" s="6"/>
      <c r="AF215" s="6"/>
      <c r="AG215" s="6"/>
      <c r="AH215" s="1"/>
      <c r="AI215" s="6"/>
      <c r="AJ215" s="6"/>
      <c r="AK215" s="9"/>
      <c r="AL215" s="9"/>
      <c r="AM215" t="s">
        <v>83</v>
      </c>
      <c r="AO215" t="s">
        <v>227</v>
      </c>
      <c r="AP215" t="s">
        <v>2932</v>
      </c>
      <c r="AQ215" t="s">
        <v>2939</v>
      </c>
    </row>
    <row r="216" spans="1:43" ht="11.25" customHeight="1" x14ac:dyDescent="0.2">
      <c r="A216" t="s">
        <v>3032</v>
      </c>
      <c r="B216" t="s">
        <v>3033</v>
      </c>
      <c r="C216" s="5"/>
      <c r="D216" s="2"/>
      <c r="G216" s="6"/>
      <c r="K216" s="7"/>
      <c r="L216" s="6"/>
      <c r="M216" s="7"/>
      <c r="N216" s="6"/>
      <c r="O216" s="6"/>
      <c r="P216" s="6"/>
      <c r="R216" s="2"/>
      <c r="S216" s="2"/>
      <c r="T216" s="6"/>
      <c r="U216" s="6"/>
      <c r="V216" s="2"/>
      <c r="W216" s="6"/>
      <c r="X216" s="6"/>
      <c r="Y216" s="8"/>
      <c r="Z216" s="6"/>
      <c r="AA216" s="6"/>
      <c r="AB216" s="6"/>
      <c r="AC216" s="6"/>
      <c r="AD216" s="6"/>
      <c r="AE216" s="6"/>
      <c r="AF216" s="6"/>
      <c r="AG216" s="6"/>
      <c r="AH216" s="1"/>
      <c r="AI216" s="6"/>
      <c r="AJ216" s="6"/>
      <c r="AK216" s="9"/>
      <c r="AL216" s="9"/>
      <c r="AM216" t="s">
        <v>83</v>
      </c>
      <c r="AO216" t="s">
        <v>227</v>
      </c>
      <c r="AP216" t="s">
        <v>3012</v>
      </c>
      <c r="AQ216" t="s">
        <v>3013</v>
      </c>
    </row>
    <row r="217" spans="1:43" ht="11.25" customHeight="1" x14ac:dyDescent="0.2">
      <c r="A217" t="s">
        <v>3032</v>
      </c>
      <c r="B217" t="s">
        <v>3033</v>
      </c>
      <c r="C217" s="5"/>
      <c r="D217" s="2"/>
      <c r="G217" s="6"/>
      <c r="K217" s="7"/>
      <c r="L217" s="6"/>
      <c r="M217" s="7"/>
      <c r="N217" s="6"/>
      <c r="O217" s="6"/>
      <c r="P217" s="6"/>
      <c r="R217" s="2"/>
      <c r="S217" s="2"/>
      <c r="T217" s="6"/>
      <c r="U217" s="6"/>
      <c r="V217" s="2"/>
      <c r="W217" s="6"/>
      <c r="X217" s="6"/>
      <c r="Y217" s="8"/>
      <c r="Z217" s="6"/>
      <c r="AA217" s="6"/>
      <c r="AB217" s="6"/>
      <c r="AC217" s="6"/>
      <c r="AD217" s="6"/>
      <c r="AE217" s="6"/>
      <c r="AF217" s="6"/>
      <c r="AG217" s="6"/>
      <c r="AH217" s="1"/>
      <c r="AI217" s="6"/>
      <c r="AJ217" s="6"/>
      <c r="AK217" s="9"/>
      <c r="AL217" s="9"/>
      <c r="AM217" t="s">
        <v>83</v>
      </c>
      <c r="AO217" t="s">
        <v>227</v>
      </c>
      <c r="AP217" t="s">
        <v>3012</v>
      </c>
      <c r="AQ217" t="s">
        <v>3014</v>
      </c>
    </row>
    <row r="218" spans="1:43" ht="11.25" customHeight="1" x14ac:dyDescent="0.2">
      <c r="A218" t="s">
        <v>3032</v>
      </c>
      <c r="B218" t="s">
        <v>3033</v>
      </c>
      <c r="C218" s="5"/>
      <c r="D218" s="2"/>
      <c r="G218" s="6"/>
      <c r="K218" s="7"/>
      <c r="L218" s="6"/>
      <c r="M218" s="7"/>
      <c r="N218" s="6"/>
      <c r="O218" s="6"/>
      <c r="P218" s="6"/>
      <c r="R218" s="2"/>
      <c r="S218" s="2"/>
      <c r="T218" s="6"/>
      <c r="U218" s="6"/>
      <c r="V218" s="2"/>
      <c r="W218" s="6"/>
      <c r="X218" s="6"/>
      <c r="Y218" s="8"/>
      <c r="Z218" s="6"/>
      <c r="AA218" s="6"/>
      <c r="AB218" s="6"/>
      <c r="AC218" s="6"/>
      <c r="AD218" s="6"/>
      <c r="AE218" s="6"/>
      <c r="AF218" s="6"/>
      <c r="AG218" s="6"/>
      <c r="AH218" s="1"/>
      <c r="AI218" s="6"/>
      <c r="AJ218" s="6"/>
      <c r="AK218" s="9"/>
      <c r="AL218" s="9"/>
      <c r="AM218" t="s">
        <v>2763</v>
      </c>
      <c r="AO218" t="s">
        <v>99</v>
      </c>
      <c r="AP218" t="s">
        <v>2932</v>
      </c>
      <c r="AQ218" t="s">
        <v>3015</v>
      </c>
    </row>
    <row r="219" spans="1:43" ht="11.25" customHeight="1" x14ac:dyDescent="0.2">
      <c r="A219" t="s">
        <v>3032</v>
      </c>
      <c r="B219" t="s">
        <v>3033</v>
      </c>
      <c r="C219" s="5"/>
      <c r="D219" s="2"/>
      <c r="G219" s="6"/>
      <c r="K219" s="7"/>
      <c r="L219" s="6"/>
      <c r="M219" s="7"/>
      <c r="N219" s="6"/>
      <c r="O219" s="6"/>
      <c r="P219" s="6"/>
      <c r="R219" s="2"/>
      <c r="S219" s="2"/>
      <c r="T219" s="6"/>
      <c r="U219" s="6"/>
      <c r="V219" s="2"/>
      <c r="W219" s="6"/>
      <c r="X219" s="6"/>
      <c r="Y219" s="8"/>
      <c r="Z219" s="6"/>
      <c r="AA219" s="6"/>
      <c r="AB219" s="6"/>
      <c r="AC219" s="6"/>
      <c r="AD219" s="6"/>
      <c r="AE219" s="6"/>
      <c r="AF219" s="6"/>
      <c r="AG219" s="6"/>
      <c r="AH219" s="1"/>
      <c r="AI219" s="6"/>
      <c r="AJ219" s="6"/>
      <c r="AK219" s="9"/>
      <c r="AL219" s="9"/>
      <c r="AM219" t="s">
        <v>2763</v>
      </c>
      <c r="AO219" t="s">
        <v>91</v>
      </c>
      <c r="AP219" t="s">
        <v>2932</v>
      </c>
      <c r="AQ219" t="s">
        <v>3015</v>
      </c>
    </row>
    <row r="220" spans="1:43" ht="11.25" customHeight="1" x14ac:dyDescent="0.2">
      <c r="A220" t="s">
        <v>3032</v>
      </c>
      <c r="B220" t="s">
        <v>3033</v>
      </c>
      <c r="C220" s="5"/>
      <c r="D220" s="2"/>
      <c r="G220" s="6"/>
      <c r="K220" s="7"/>
      <c r="L220" s="6"/>
      <c r="M220" s="7"/>
      <c r="N220" s="6"/>
      <c r="O220" s="6"/>
      <c r="P220" s="6"/>
      <c r="R220" s="2"/>
      <c r="S220" s="2"/>
      <c r="T220" s="6"/>
      <c r="U220" s="6"/>
      <c r="V220" s="2"/>
      <c r="W220" s="6"/>
      <c r="X220" s="6"/>
      <c r="Y220" s="8"/>
      <c r="Z220" s="6"/>
      <c r="AA220" s="6"/>
      <c r="AB220" s="6"/>
      <c r="AC220" s="6"/>
      <c r="AD220" s="6"/>
      <c r="AE220" s="6"/>
      <c r="AF220" s="6"/>
      <c r="AG220" s="6"/>
      <c r="AH220" s="1"/>
      <c r="AI220" s="6"/>
      <c r="AJ220" s="6"/>
      <c r="AK220" s="9"/>
      <c r="AL220" s="9"/>
      <c r="AM220" t="s">
        <v>2763</v>
      </c>
      <c r="AO220" t="s">
        <v>227</v>
      </c>
      <c r="AP220" t="s">
        <v>2932</v>
      </c>
      <c r="AQ220" t="s">
        <v>3015</v>
      </c>
    </row>
    <row r="221" spans="1:43" ht="11.25" customHeight="1" x14ac:dyDescent="0.2">
      <c r="A221" t="s">
        <v>3032</v>
      </c>
      <c r="B221" t="s">
        <v>3033</v>
      </c>
      <c r="C221" s="5"/>
      <c r="D221" s="2"/>
      <c r="G221" s="6"/>
      <c r="K221" s="7"/>
      <c r="L221" s="6"/>
      <c r="M221" s="7"/>
      <c r="N221" s="6"/>
      <c r="O221" s="6"/>
      <c r="P221" s="6"/>
      <c r="R221" s="2"/>
      <c r="S221" s="2"/>
      <c r="T221" s="6"/>
      <c r="U221" s="6"/>
      <c r="V221" s="2"/>
      <c r="W221" s="6"/>
      <c r="X221" s="6"/>
      <c r="Y221" s="8"/>
      <c r="Z221" s="6"/>
      <c r="AA221" s="6"/>
      <c r="AB221" s="6"/>
      <c r="AC221" s="6"/>
      <c r="AD221" s="6"/>
      <c r="AE221" s="6"/>
      <c r="AF221" s="6"/>
      <c r="AG221" s="6"/>
      <c r="AH221" s="1"/>
      <c r="AI221" s="6"/>
      <c r="AJ221" s="6"/>
      <c r="AK221" s="9"/>
      <c r="AL221" s="9"/>
      <c r="AM221" t="s">
        <v>3016</v>
      </c>
      <c r="AO221" t="s">
        <v>227</v>
      </c>
      <c r="AP221" t="s">
        <v>2932</v>
      </c>
      <c r="AQ221" t="s">
        <v>3017</v>
      </c>
    </row>
    <row r="222" spans="1:43" ht="11.25" customHeight="1" x14ac:dyDescent="0.2">
      <c r="A222" t="s">
        <v>3032</v>
      </c>
      <c r="B222" t="s">
        <v>3033</v>
      </c>
      <c r="C222" s="5"/>
      <c r="D222" s="2"/>
      <c r="G222" s="6"/>
      <c r="K222" s="7"/>
      <c r="L222" s="6"/>
      <c r="M222" s="7"/>
      <c r="N222" s="6"/>
      <c r="O222" s="6"/>
      <c r="P222" s="6"/>
      <c r="R222" s="2"/>
      <c r="S222" s="2"/>
      <c r="T222" s="6"/>
      <c r="U222" s="6"/>
      <c r="V222" s="2"/>
      <c r="W222" s="6"/>
      <c r="X222" s="6"/>
      <c r="Y222" s="8"/>
      <c r="Z222" s="6"/>
      <c r="AA222" s="6"/>
      <c r="AB222" s="6"/>
      <c r="AC222" s="6"/>
      <c r="AD222" s="6"/>
      <c r="AE222" s="6"/>
      <c r="AF222" s="6"/>
      <c r="AG222" s="6"/>
      <c r="AH222" s="1"/>
      <c r="AI222" s="6"/>
      <c r="AJ222" s="6"/>
      <c r="AK222" s="9"/>
      <c r="AL222" s="9"/>
      <c r="AM222" t="s">
        <v>3018</v>
      </c>
      <c r="AO222" t="s">
        <v>227</v>
      </c>
      <c r="AP222" t="s">
        <v>2932</v>
      </c>
      <c r="AQ222" t="s">
        <v>3036</v>
      </c>
    </row>
    <row r="223" spans="1:43" ht="11.25" customHeight="1" x14ac:dyDescent="0.2">
      <c r="A223" t="s">
        <v>3032</v>
      </c>
      <c r="B223" t="s">
        <v>3033</v>
      </c>
      <c r="C223" s="5"/>
      <c r="D223" s="2"/>
      <c r="G223" s="6"/>
      <c r="K223" s="7"/>
      <c r="L223" s="6"/>
      <c r="M223" s="7"/>
      <c r="N223" s="6"/>
      <c r="O223" s="6"/>
      <c r="P223" s="6"/>
      <c r="R223" s="2"/>
      <c r="S223" s="2"/>
      <c r="T223" s="6"/>
      <c r="U223" s="6"/>
      <c r="V223" s="2"/>
      <c r="W223" s="6"/>
      <c r="X223" s="6"/>
      <c r="Y223" s="8"/>
      <c r="Z223" s="6"/>
      <c r="AA223" s="6"/>
      <c r="AB223" s="6"/>
      <c r="AC223" s="6"/>
      <c r="AD223" s="6"/>
      <c r="AE223" s="6"/>
      <c r="AF223" s="6"/>
      <c r="AG223" s="6"/>
      <c r="AH223" s="1"/>
      <c r="AI223" s="6"/>
      <c r="AJ223" s="6"/>
      <c r="AK223" s="9"/>
      <c r="AL223" s="9"/>
      <c r="AM223" t="s">
        <v>3018</v>
      </c>
      <c r="AO223" t="s">
        <v>227</v>
      </c>
      <c r="AP223" t="s">
        <v>2932</v>
      </c>
      <c r="AQ223" t="s">
        <v>3037</v>
      </c>
    </row>
    <row r="224" spans="1:43" ht="11.25" customHeight="1" x14ac:dyDescent="0.2">
      <c r="A224" t="s">
        <v>3032</v>
      </c>
      <c r="B224" t="s">
        <v>3033</v>
      </c>
      <c r="C224" s="5"/>
      <c r="D224" s="2"/>
      <c r="G224" s="6"/>
      <c r="K224" s="7"/>
      <c r="L224" s="6"/>
      <c r="M224" s="7"/>
      <c r="N224" s="6"/>
      <c r="O224" s="6"/>
      <c r="P224" s="6"/>
      <c r="R224" s="2"/>
      <c r="S224" s="2"/>
      <c r="T224" s="6"/>
      <c r="U224" s="6"/>
      <c r="V224" s="2"/>
      <c r="W224" s="6"/>
      <c r="X224" s="6"/>
      <c r="Y224" s="8"/>
      <c r="Z224" s="6"/>
      <c r="AA224" s="6"/>
      <c r="AB224" s="6"/>
      <c r="AC224" s="6"/>
      <c r="AD224" s="6"/>
      <c r="AE224" s="6"/>
      <c r="AF224" s="6"/>
      <c r="AG224" s="6"/>
      <c r="AH224" s="1"/>
      <c r="AI224" s="6"/>
      <c r="AJ224" s="6"/>
      <c r="AK224" s="9"/>
      <c r="AL224" s="9"/>
      <c r="AM224" t="s">
        <v>3018</v>
      </c>
      <c r="AO224" t="s">
        <v>227</v>
      </c>
      <c r="AP224" t="s">
        <v>2932</v>
      </c>
      <c r="AQ224" t="s">
        <v>3038</v>
      </c>
    </row>
    <row r="225" spans="1:43" ht="11.25" customHeight="1" x14ac:dyDescent="0.2">
      <c r="A225" t="s">
        <v>3032</v>
      </c>
      <c r="B225" t="s">
        <v>3033</v>
      </c>
      <c r="C225" s="5"/>
      <c r="D225" s="2"/>
      <c r="G225" s="6"/>
      <c r="K225" s="7"/>
      <c r="L225" s="6"/>
      <c r="M225" s="7"/>
      <c r="N225" s="6"/>
      <c r="O225" s="6"/>
      <c r="P225" s="6"/>
      <c r="R225" s="2"/>
      <c r="S225" s="2"/>
      <c r="T225" s="6"/>
      <c r="U225" s="6"/>
      <c r="V225" s="2"/>
      <c r="W225" s="6"/>
      <c r="X225" s="6"/>
      <c r="Y225" s="8"/>
      <c r="Z225" s="6"/>
      <c r="AA225" s="6"/>
      <c r="AB225" s="6"/>
      <c r="AC225" s="6"/>
      <c r="AD225" s="6"/>
      <c r="AE225" s="6"/>
      <c r="AF225" s="6"/>
      <c r="AG225" s="6"/>
      <c r="AH225" s="1"/>
      <c r="AI225" s="6"/>
      <c r="AJ225" s="6"/>
      <c r="AK225" s="9"/>
      <c r="AL225" s="9"/>
      <c r="AM225" t="s">
        <v>3018</v>
      </c>
      <c r="AO225" t="s">
        <v>227</v>
      </c>
      <c r="AP225" t="s">
        <v>2932</v>
      </c>
      <c r="AQ225" t="s">
        <v>3039</v>
      </c>
    </row>
    <row r="226" spans="1:43" ht="11.25" customHeight="1" x14ac:dyDescent="0.2">
      <c r="A226" t="s">
        <v>3032</v>
      </c>
      <c r="B226" t="s">
        <v>3033</v>
      </c>
      <c r="C226" s="5"/>
      <c r="D226" s="2"/>
      <c r="G226" s="6"/>
      <c r="K226" s="7"/>
      <c r="L226" s="6"/>
      <c r="M226" s="7"/>
      <c r="N226" s="6"/>
      <c r="O226" s="6"/>
      <c r="P226" s="6"/>
      <c r="R226" s="2"/>
      <c r="S226" s="2"/>
      <c r="T226" s="6"/>
      <c r="U226" s="6"/>
      <c r="V226" s="2"/>
      <c r="W226" s="6"/>
      <c r="X226" s="6"/>
      <c r="Y226" s="8"/>
      <c r="Z226" s="6"/>
      <c r="AA226" s="6"/>
      <c r="AB226" s="6"/>
      <c r="AC226" s="6"/>
      <c r="AD226" s="6"/>
      <c r="AE226" s="6"/>
      <c r="AF226" s="6"/>
      <c r="AG226" s="6"/>
      <c r="AH226" s="1"/>
      <c r="AI226" s="6"/>
      <c r="AJ226" s="6"/>
      <c r="AK226" s="9"/>
      <c r="AL226" s="9"/>
      <c r="AM226" t="s">
        <v>3018</v>
      </c>
      <c r="AO226" t="s">
        <v>227</v>
      </c>
      <c r="AP226" t="s">
        <v>2932</v>
      </c>
      <c r="AQ226" t="s">
        <v>3040</v>
      </c>
    </row>
    <row r="227" spans="1:43" ht="11.25" customHeight="1" x14ac:dyDescent="0.2">
      <c r="A227" t="s">
        <v>3032</v>
      </c>
      <c r="B227" t="s">
        <v>3033</v>
      </c>
      <c r="C227" s="5"/>
      <c r="D227" s="2"/>
      <c r="G227" s="6"/>
      <c r="K227" s="7"/>
      <c r="L227" s="6"/>
      <c r="M227" s="7"/>
      <c r="N227" s="6"/>
      <c r="O227" s="6"/>
      <c r="P227" s="6"/>
      <c r="R227" s="2"/>
      <c r="S227" s="2"/>
      <c r="T227" s="6"/>
      <c r="U227" s="6"/>
      <c r="V227" s="2"/>
      <c r="W227" s="6"/>
      <c r="X227" s="6"/>
      <c r="Y227" s="8"/>
      <c r="Z227" s="6"/>
      <c r="AA227" s="6"/>
      <c r="AB227" s="6"/>
      <c r="AC227" s="6"/>
      <c r="AD227" s="6"/>
      <c r="AE227" s="6"/>
      <c r="AF227" s="6"/>
      <c r="AG227" s="6"/>
      <c r="AH227" s="1"/>
      <c r="AI227" s="6"/>
      <c r="AJ227" s="6"/>
      <c r="AK227" s="9"/>
      <c r="AL227" s="9"/>
      <c r="AM227" t="s">
        <v>3018</v>
      </c>
      <c r="AO227" t="s">
        <v>227</v>
      </c>
      <c r="AP227" t="s">
        <v>2932</v>
      </c>
      <c r="AQ227" t="s">
        <v>3041</v>
      </c>
    </row>
    <row r="228" spans="1:43" ht="11.25" customHeight="1" x14ac:dyDescent="0.2">
      <c r="A228" t="s">
        <v>3032</v>
      </c>
      <c r="B228" t="s">
        <v>3033</v>
      </c>
      <c r="C228" s="5"/>
      <c r="D228" s="2"/>
      <c r="G228" s="6"/>
      <c r="K228" s="7"/>
      <c r="L228" s="6"/>
      <c r="M228" s="7"/>
      <c r="N228" s="6"/>
      <c r="O228" s="6"/>
      <c r="P228" s="6"/>
      <c r="R228" s="2"/>
      <c r="S228" s="2"/>
      <c r="T228" s="6"/>
      <c r="U228" s="6"/>
      <c r="V228" s="2"/>
      <c r="W228" s="6"/>
      <c r="X228" s="6"/>
      <c r="Y228" s="8"/>
      <c r="Z228" s="6"/>
      <c r="AA228" s="6"/>
      <c r="AB228" s="6"/>
      <c r="AC228" s="6"/>
      <c r="AD228" s="6"/>
      <c r="AE228" s="6"/>
      <c r="AF228" s="6"/>
      <c r="AG228" s="6"/>
      <c r="AH228" s="1"/>
      <c r="AI228" s="6"/>
      <c r="AJ228" s="6"/>
      <c r="AK228" s="9"/>
      <c r="AL228" s="9"/>
      <c r="AM228" t="s">
        <v>3018</v>
      </c>
      <c r="AO228" t="s">
        <v>227</v>
      </c>
      <c r="AP228" t="s">
        <v>2932</v>
      </c>
      <c r="AQ228" t="s">
        <v>3042</v>
      </c>
    </row>
    <row r="229" spans="1:43" ht="11.25" customHeight="1" x14ac:dyDescent="0.2">
      <c r="A229" t="s">
        <v>3032</v>
      </c>
      <c r="B229" t="s">
        <v>3033</v>
      </c>
      <c r="C229" s="5"/>
      <c r="D229" s="2"/>
      <c r="G229" s="6"/>
      <c r="K229" s="7"/>
      <c r="L229" s="6"/>
      <c r="M229" s="7"/>
      <c r="N229" s="6"/>
      <c r="O229" s="6"/>
      <c r="P229" s="6"/>
      <c r="R229" s="2"/>
      <c r="S229" s="2"/>
      <c r="T229" s="6"/>
      <c r="U229" s="6"/>
      <c r="V229" s="2"/>
      <c r="W229" s="6"/>
      <c r="X229" s="6"/>
      <c r="Y229" s="8"/>
      <c r="Z229" s="6"/>
      <c r="AA229" s="6"/>
      <c r="AB229" s="6"/>
      <c r="AC229" s="6"/>
      <c r="AD229" s="6"/>
      <c r="AE229" s="6"/>
      <c r="AF229" s="6"/>
      <c r="AG229" s="6"/>
      <c r="AH229" s="1"/>
      <c r="AI229" s="6"/>
      <c r="AJ229" s="6"/>
      <c r="AK229" s="9"/>
      <c r="AL229" s="9"/>
      <c r="AM229" t="s">
        <v>3018</v>
      </c>
      <c r="AO229" t="s">
        <v>227</v>
      </c>
      <c r="AP229" t="s">
        <v>2932</v>
      </c>
      <c r="AQ229" t="s">
        <v>3043</v>
      </c>
    </row>
    <row r="230" spans="1:43" ht="11.25" customHeight="1" x14ac:dyDescent="0.2">
      <c r="A230" t="s">
        <v>3032</v>
      </c>
      <c r="B230" t="s">
        <v>3033</v>
      </c>
      <c r="C230" s="5"/>
      <c r="D230" s="2"/>
      <c r="G230" s="6"/>
      <c r="K230" s="7"/>
      <c r="L230" s="6"/>
      <c r="M230" s="7"/>
      <c r="N230" s="6"/>
      <c r="O230" s="6"/>
      <c r="P230" s="6"/>
      <c r="R230" s="2"/>
      <c r="S230" s="2"/>
      <c r="T230" s="6"/>
      <c r="U230" s="6"/>
      <c r="V230" s="2"/>
      <c r="W230" s="6"/>
      <c r="X230" s="6"/>
      <c r="Y230" s="8"/>
      <c r="Z230" s="6"/>
      <c r="AA230" s="6"/>
      <c r="AB230" s="6"/>
      <c r="AC230" s="6"/>
      <c r="AD230" s="6"/>
      <c r="AE230" s="6"/>
      <c r="AF230" s="6"/>
      <c r="AG230" s="6"/>
      <c r="AH230" s="1"/>
      <c r="AI230" s="6"/>
      <c r="AJ230" s="6"/>
      <c r="AK230" s="9"/>
      <c r="AL230" s="9"/>
      <c r="AM230" t="s">
        <v>3018</v>
      </c>
      <c r="AO230" t="s">
        <v>227</v>
      </c>
      <c r="AP230" t="s">
        <v>2932</v>
      </c>
      <c r="AQ230" t="s">
        <v>3044</v>
      </c>
    </row>
    <row r="231" spans="1:43" ht="11.25" customHeight="1" x14ac:dyDescent="0.2">
      <c r="A231" t="s">
        <v>3032</v>
      </c>
      <c r="B231" t="s">
        <v>3033</v>
      </c>
      <c r="C231" s="5"/>
      <c r="D231" s="2"/>
      <c r="G231" s="6"/>
      <c r="K231" s="7"/>
      <c r="L231" s="6"/>
      <c r="M231" s="7"/>
      <c r="N231" s="6"/>
      <c r="O231" s="6"/>
      <c r="P231" s="6"/>
      <c r="R231" s="2"/>
      <c r="S231" s="2"/>
      <c r="T231" s="6"/>
      <c r="U231" s="6"/>
      <c r="V231" s="2"/>
      <c r="W231" s="6"/>
      <c r="X231" s="6"/>
      <c r="Y231" s="8"/>
      <c r="Z231" s="6"/>
      <c r="AA231" s="6"/>
      <c r="AB231" s="6"/>
      <c r="AC231" s="6"/>
      <c r="AD231" s="6"/>
      <c r="AE231" s="6"/>
      <c r="AF231" s="6"/>
      <c r="AG231" s="6"/>
      <c r="AH231" s="1"/>
      <c r="AI231" s="6"/>
      <c r="AJ231" s="6"/>
      <c r="AK231" s="9"/>
      <c r="AL231" s="9"/>
      <c r="AM231" t="s">
        <v>3018</v>
      </c>
      <c r="AO231" t="s">
        <v>227</v>
      </c>
      <c r="AP231" t="s">
        <v>2932</v>
      </c>
      <c r="AQ231" t="s">
        <v>3045</v>
      </c>
    </row>
    <row r="232" spans="1:43" ht="11.25" customHeight="1" x14ac:dyDescent="0.2">
      <c r="A232" t="s">
        <v>3032</v>
      </c>
      <c r="B232" t="s">
        <v>3033</v>
      </c>
      <c r="C232" s="5"/>
      <c r="D232" s="2"/>
      <c r="G232" s="6"/>
      <c r="K232" s="7"/>
      <c r="L232" s="6"/>
      <c r="M232" s="7"/>
      <c r="N232" s="6"/>
      <c r="O232" s="6"/>
      <c r="P232" s="6"/>
      <c r="R232" s="2"/>
      <c r="S232" s="2"/>
      <c r="T232" s="6"/>
      <c r="U232" s="6"/>
      <c r="V232" s="2"/>
      <c r="W232" s="6"/>
      <c r="X232" s="6"/>
      <c r="Y232" s="8"/>
      <c r="Z232" s="6"/>
      <c r="AA232" s="6"/>
      <c r="AB232" s="6"/>
      <c r="AC232" s="6"/>
      <c r="AD232" s="6"/>
      <c r="AE232" s="6"/>
      <c r="AF232" s="6"/>
      <c r="AG232" s="6"/>
      <c r="AH232" s="1"/>
      <c r="AI232" s="6"/>
      <c r="AJ232" s="6"/>
      <c r="AK232" s="9"/>
      <c r="AL232" s="9"/>
      <c r="AM232" t="s">
        <v>3018</v>
      </c>
      <c r="AO232" t="s">
        <v>227</v>
      </c>
      <c r="AP232" t="s">
        <v>2932</v>
      </c>
      <c r="AQ232" t="s">
        <v>3046</v>
      </c>
    </row>
    <row r="233" spans="1:43" ht="11.25" customHeight="1" x14ac:dyDescent="0.2">
      <c r="A233" t="s">
        <v>3032</v>
      </c>
      <c r="B233" t="s">
        <v>3033</v>
      </c>
      <c r="C233" s="5"/>
      <c r="D233" s="2"/>
      <c r="G233" s="6"/>
      <c r="K233" s="7"/>
      <c r="L233" s="6"/>
      <c r="M233" s="7"/>
      <c r="N233" s="6"/>
      <c r="O233" s="6"/>
      <c r="P233" s="6"/>
      <c r="R233" s="2"/>
      <c r="S233" s="2"/>
      <c r="T233" s="6"/>
      <c r="U233" s="6"/>
      <c r="V233" s="2"/>
      <c r="W233" s="6"/>
      <c r="X233" s="6"/>
      <c r="Y233" s="8"/>
      <c r="Z233" s="6"/>
      <c r="AA233" s="6"/>
      <c r="AB233" s="6"/>
      <c r="AC233" s="6"/>
      <c r="AD233" s="6"/>
      <c r="AE233" s="6"/>
      <c r="AF233" s="6"/>
      <c r="AG233" s="6"/>
      <c r="AH233" s="1"/>
      <c r="AI233" s="6"/>
      <c r="AJ233" s="6"/>
      <c r="AK233" s="9"/>
      <c r="AL233" s="9"/>
      <c r="AM233" t="s">
        <v>3030</v>
      </c>
      <c r="AO233" t="s">
        <v>227</v>
      </c>
      <c r="AP233" t="s">
        <v>2932</v>
      </c>
      <c r="AQ233" t="s">
        <v>3047</v>
      </c>
    </row>
    <row r="234" spans="1:43" ht="11.25" customHeight="1" x14ac:dyDescent="0.2">
      <c r="A234" t="s">
        <v>3032</v>
      </c>
      <c r="B234" t="s">
        <v>3033</v>
      </c>
      <c r="C234" s="5"/>
      <c r="D234" s="2"/>
      <c r="G234" s="6"/>
      <c r="K234" s="7"/>
      <c r="L234" s="6"/>
      <c r="M234" s="7"/>
      <c r="N234" s="6"/>
      <c r="O234" s="6"/>
      <c r="P234" s="6"/>
      <c r="R234" s="2"/>
      <c r="S234" s="2"/>
      <c r="T234" s="6"/>
      <c r="U234" s="6"/>
      <c r="V234" s="2"/>
      <c r="W234" s="6"/>
      <c r="X234" s="6"/>
      <c r="Y234" s="8"/>
      <c r="Z234" s="6"/>
      <c r="AA234" s="6"/>
      <c r="AB234" s="6"/>
      <c r="AC234" s="6"/>
      <c r="AD234" s="6"/>
      <c r="AE234" s="6"/>
      <c r="AF234" s="6"/>
      <c r="AG234" s="6"/>
      <c r="AH234" s="1"/>
      <c r="AI234" s="6"/>
      <c r="AJ234" s="6"/>
      <c r="AK234" s="9"/>
      <c r="AL234" s="9"/>
      <c r="AM234" t="s">
        <v>3030</v>
      </c>
      <c r="AO234" t="s">
        <v>227</v>
      </c>
      <c r="AP234" t="s">
        <v>2932</v>
      </c>
      <c r="AQ234" t="s">
        <v>3048</v>
      </c>
    </row>
    <row r="235" spans="1:43" ht="11.25" customHeight="1" x14ac:dyDescent="0.2">
      <c r="A235" t="s">
        <v>3032</v>
      </c>
      <c r="B235" t="s">
        <v>3033</v>
      </c>
      <c r="C235" s="5"/>
      <c r="D235" s="2"/>
      <c r="G235" s="6"/>
      <c r="K235" s="7"/>
      <c r="L235" s="6"/>
      <c r="M235" s="7"/>
      <c r="N235" s="6"/>
      <c r="O235" s="6"/>
      <c r="P235" s="6"/>
      <c r="R235" s="2"/>
      <c r="S235" s="2"/>
      <c r="T235" s="6"/>
      <c r="U235" s="6"/>
      <c r="V235" s="2"/>
      <c r="W235" s="6"/>
      <c r="X235" s="6"/>
      <c r="Y235" s="8"/>
      <c r="Z235" s="6"/>
      <c r="AA235" s="6"/>
      <c r="AB235" s="6"/>
      <c r="AC235" s="6"/>
      <c r="AD235" s="6"/>
      <c r="AE235" s="6"/>
      <c r="AF235" s="6"/>
      <c r="AG235" s="6"/>
      <c r="AH235" s="1"/>
      <c r="AI235" s="6"/>
      <c r="AJ235" s="6"/>
      <c r="AK235" s="9"/>
      <c r="AL235" s="9"/>
      <c r="AM235" t="s">
        <v>3030</v>
      </c>
      <c r="AO235" t="s">
        <v>227</v>
      </c>
      <c r="AP235" t="s">
        <v>2932</v>
      </c>
      <c r="AQ235" t="s">
        <v>3049</v>
      </c>
    </row>
    <row r="236" spans="1:43" ht="11.25" customHeight="1" x14ac:dyDescent="0.2">
      <c r="A236" t="s">
        <v>3032</v>
      </c>
      <c r="B236" t="s">
        <v>3033</v>
      </c>
      <c r="C236" s="5"/>
      <c r="D236" s="2"/>
      <c r="G236" s="6"/>
      <c r="K236" s="7"/>
      <c r="L236" s="6"/>
      <c r="M236" s="7"/>
      <c r="N236" s="6"/>
      <c r="O236" s="6"/>
      <c r="P236" s="6"/>
      <c r="R236" s="2"/>
      <c r="S236" s="2"/>
      <c r="T236" s="6"/>
      <c r="U236" s="6"/>
      <c r="V236" s="2"/>
      <c r="W236" s="6"/>
      <c r="X236" s="6"/>
      <c r="Y236" s="8"/>
      <c r="Z236" s="6"/>
      <c r="AA236" s="6"/>
      <c r="AB236" s="6"/>
      <c r="AC236" s="6"/>
      <c r="AD236" s="6"/>
      <c r="AE236" s="6"/>
      <c r="AF236" s="6"/>
      <c r="AG236" s="6"/>
      <c r="AH236" s="1"/>
      <c r="AI236" s="6"/>
      <c r="AJ236" s="6"/>
      <c r="AK236" s="9"/>
      <c r="AL236" s="9"/>
      <c r="AM236" t="s">
        <v>3030</v>
      </c>
      <c r="AO236" t="s">
        <v>227</v>
      </c>
      <c r="AP236" t="s">
        <v>2932</v>
      </c>
      <c r="AQ236" t="s">
        <v>3050</v>
      </c>
    </row>
    <row r="237" spans="1:43" ht="11.25" customHeight="1" x14ac:dyDescent="0.2">
      <c r="A237" t="s">
        <v>3032</v>
      </c>
      <c r="B237" t="s">
        <v>3033</v>
      </c>
      <c r="C237" s="5"/>
      <c r="D237" s="2"/>
      <c r="G237" s="6"/>
      <c r="K237" s="7"/>
      <c r="L237" s="6"/>
      <c r="M237" s="7"/>
      <c r="N237" s="6"/>
      <c r="O237" s="6"/>
      <c r="P237" s="6"/>
      <c r="R237" s="2"/>
      <c r="S237" s="2"/>
      <c r="T237" s="6"/>
      <c r="U237" s="6"/>
      <c r="V237" s="2"/>
      <c r="W237" s="6"/>
      <c r="X237" s="6"/>
      <c r="Y237" s="8"/>
      <c r="Z237" s="6"/>
      <c r="AA237" s="6"/>
      <c r="AB237" s="6"/>
      <c r="AC237" s="6"/>
      <c r="AD237" s="6"/>
      <c r="AE237" s="6"/>
      <c r="AF237" s="6"/>
      <c r="AG237" s="6"/>
      <c r="AH237" s="1"/>
      <c r="AI237" s="6"/>
      <c r="AJ237" s="6"/>
      <c r="AK237" s="9"/>
      <c r="AL237" s="9"/>
      <c r="AM237" t="s">
        <v>3030</v>
      </c>
      <c r="AO237" t="s">
        <v>227</v>
      </c>
      <c r="AP237" t="s">
        <v>2932</v>
      </c>
      <c r="AQ237" t="s">
        <v>3048</v>
      </c>
    </row>
    <row r="238" spans="1:43" ht="11.25" customHeight="1" x14ac:dyDescent="0.2">
      <c r="A238" t="s">
        <v>3032</v>
      </c>
      <c r="B238" t="s">
        <v>3033</v>
      </c>
      <c r="C238" s="5"/>
      <c r="D238" s="2"/>
      <c r="G238" s="6"/>
      <c r="K238" s="7"/>
      <c r="L238" s="6"/>
      <c r="M238" s="7"/>
      <c r="N238" s="6"/>
      <c r="O238" s="6"/>
      <c r="P238" s="6"/>
      <c r="R238" s="2"/>
      <c r="S238" s="2"/>
      <c r="T238" s="6"/>
      <c r="U238" s="6"/>
      <c r="V238" s="2"/>
      <c r="W238" s="6"/>
      <c r="X238" s="6"/>
      <c r="Y238" s="8"/>
      <c r="Z238" s="6"/>
      <c r="AA238" s="6"/>
      <c r="AB238" s="6"/>
      <c r="AC238" s="6"/>
      <c r="AD238" s="6"/>
      <c r="AE238" s="6"/>
      <c r="AF238" s="6"/>
      <c r="AG238" s="6"/>
      <c r="AH238" s="1"/>
      <c r="AI238" s="6"/>
      <c r="AJ238" s="6"/>
      <c r="AK238" s="9"/>
      <c r="AL238" s="9"/>
      <c r="AM238" t="s">
        <v>3030</v>
      </c>
      <c r="AO238" t="s">
        <v>227</v>
      </c>
      <c r="AP238" t="s">
        <v>2932</v>
      </c>
      <c r="AQ238" t="s">
        <v>3049</v>
      </c>
    </row>
    <row r="239" spans="1:43" ht="11.25" customHeight="1" x14ac:dyDescent="0.2">
      <c r="A239" t="s">
        <v>3032</v>
      </c>
      <c r="B239" t="s">
        <v>3033</v>
      </c>
      <c r="C239" s="5"/>
      <c r="D239" s="2"/>
      <c r="G239" s="6"/>
      <c r="K239" s="7"/>
      <c r="L239" s="6"/>
      <c r="M239" s="7"/>
      <c r="N239" s="6"/>
      <c r="O239" s="6"/>
      <c r="P239" s="6"/>
      <c r="R239" s="2"/>
      <c r="S239" s="2"/>
      <c r="T239" s="6"/>
      <c r="U239" s="6"/>
      <c r="V239" s="2"/>
      <c r="W239" s="6"/>
      <c r="X239" s="6"/>
      <c r="Y239" s="8"/>
      <c r="Z239" s="6"/>
      <c r="AA239" s="6"/>
      <c r="AB239" s="6"/>
      <c r="AC239" s="6"/>
      <c r="AD239" s="6"/>
      <c r="AE239" s="6"/>
      <c r="AF239" s="6"/>
      <c r="AG239" s="6"/>
      <c r="AH239" s="1"/>
      <c r="AI239" s="6"/>
      <c r="AJ239" s="6"/>
      <c r="AK239" s="9"/>
      <c r="AL239" s="9"/>
      <c r="AM239" t="s">
        <v>3030</v>
      </c>
      <c r="AO239" t="s">
        <v>227</v>
      </c>
      <c r="AP239" t="s">
        <v>2932</v>
      </c>
      <c r="AQ239" t="s">
        <v>3050</v>
      </c>
    </row>
  </sheetData>
  <conditionalFormatting sqref="C118:C239 K118:M239 AB118:AB239 AE118:AE239">
    <cfRule type="expression" dxfId="97" priority="68" stopIfTrue="1">
      <formula>LEFT($B118,1)="O"</formula>
    </cfRule>
    <cfRule type="expression" dxfId="96" priority="69"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95" priority="66" stopIfTrue="1">
      <formula>LEFT($B118,1)="O"</formula>
    </cfRule>
    <cfRule type="expression" dxfId="94" priority="67"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93" priority="64" stopIfTrue="1">
      <formula>LEFT($B118,1)="O"</formula>
    </cfRule>
    <cfRule type="expression" dxfId="92" priority="65" stopIfTrue="1">
      <formula>LEFT($B118,1)="S"</formula>
    </cfRule>
  </conditionalFormatting>
  <conditionalFormatting sqref="O118:O160">
    <cfRule type="expression" dxfId="91" priority="62" stopIfTrue="1">
      <formula>LEFT($B118,1)="O"</formula>
    </cfRule>
    <cfRule type="expression" dxfId="90" priority="63" stopIfTrue="1">
      <formula>LEFT($B118,1)="S"</formula>
    </cfRule>
  </conditionalFormatting>
  <conditionalFormatting sqref="D118:D239 V118:Y239 AB118:AB239 R118:S239 AE118:AE239">
    <cfRule type="expression" dxfId="89" priority="61">
      <formula>$C118="Context"</formula>
    </cfRule>
  </conditionalFormatting>
  <conditionalFormatting sqref="AE118">
    <cfRule type="expression" dxfId="88" priority="59" stopIfTrue="1">
      <formula>LEFT($B118,1)="O"</formula>
    </cfRule>
    <cfRule type="expression" dxfId="87" priority="60" stopIfTrue="1">
      <formula>LEFT($B118,1)="S"</formula>
    </cfRule>
  </conditionalFormatting>
  <conditionalFormatting sqref="AE119">
    <cfRule type="expression" dxfId="86" priority="57" stopIfTrue="1">
      <formula>LEFT($B119,1)="O"</formula>
    </cfRule>
    <cfRule type="expression" dxfId="85" priority="58" stopIfTrue="1">
      <formula>LEFT($B119,1)="S"</formula>
    </cfRule>
  </conditionalFormatting>
  <conditionalFormatting sqref="AE120">
    <cfRule type="expression" dxfId="84" priority="55" stopIfTrue="1">
      <formula>LEFT($B120,1)="O"</formula>
    </cfRule>
    <cfRule type="expression" dxfId="83" priority="56" stopIfTrue="1">
      <formula>LEFT($B120,1)="S"</formula>
    </cfRule>
  </conditionalFormatting>
  <conditionalFormatting sqref="AE121">
    <cfRule type="expression" dxfId="82" priority="53" stopIfTrue="1">
      <formula>LEFT($B121,1)="O"</formula>
    </cfRule>
    <cfRule type="expression" dxfId="81" priority="54" stopIfTrue="1">
      <formula>LEFT($B121,1)="S"</formula>
    </cfRule>
  </conditionalFormatting>
  <conditionalFormatting sqref="AE122">
    <cfRule type="expression" dxfId="80" priority="51" stopIfTrue="1">
      <formula>LEFT($B122,1)="O"</formula>
    </cfRule>
    <cfRule type="expression" dxfId="79" priority="52" stopIfTrue="1">
      <formula>LEFT($B122,1)="S"</formula>
    </cfRule>
  </conditionalFormatting>
  <conditionalFormatting sqref="AE123">
    <cfRule type="expression" dxfId="78" priority="49" stopIfTrue="1">
      <formula>LEFT($B123,1)="O"</formula>
    </cfRule>
    <cfRule type="expression" dxfId="77" priority="50" stopIfTrue="1">
      <formula>LEFT($B123,1)="S"</formula>
    </cfRule>
  </conditionalFormatting>
  <conditionalFormatting sqref="AE124">
    <cfRule type="expression" dxfId="76" priority="47" stopIfTrue="1">
      <formula>LEFT($B124,1)="O"</formula>
    </cfRule>
    <cfRule type="expression" dxfId="75" priority="48" stopIfTrue="1">
      <formula>LEFT($B124,1)="S"</formula>
    </cfRule>
  </conditionalFormatting>
  <conditionalFormatting sqref="AE125">
    <cfRule type="expression" dxfId="74" priority="45" stopIfTrue="1">
      <formula>LEFT($B125,1)="O"</formula>
    </cfRule>
    <cfRule type="expression" dxfId="73" priority="46" stopIfTrue="1">
      <formula>LEFT($B125,1)="S"</formula>
    </cfRule>
  </conditionalFormatting>
  <conditionalFormatting sqref="AE126">
    <cfRule type="expression" dxfId="72" priority="43" stopIfTrue="1">
      <formula>LEFT($B126,1)="O"</formula>
    </cfRule>
    <cfRule type="expression" dxfId="71" priority="44" stopIfTrue="1">
      <formula>LEFT($B126,1)="S"</formula>
    </cfRule>
  </conditionalFormatting>
  <conditionalFormatting sqref="AE127">
    <cfRule type="expression" dxfId="70" priority="41" stopIfTrue="1">
      <formula>LEFT($B127,1)="O"</formula>
    </cfRule>
    <cfRule type="expression" dxfId="69" priority="42" stopIfTrue="1">
      <formula>LEFT($B127,1)="S"</formula>
    </cfRule>
  </conditionalFormatting>
  <conditionalFormatting sqref="AE128">
    <cfRule type="expression" dxfId="68" priority="39" stopIfTrue="1">
      <formula>LEFT($B128,1)="O"</formula>
    </cfRule>
    <cfRule type="expression" dxfId="67" priority="40" stopIfTrue="1">
      <formula>LEFT($B128,1)="S"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66" priority="37" stopIfTrue="1">
      <formula>LEFT($B136,1)="O"</formula>
    </cfRule>
    <cfRule type="expression" dxfId="65" priority="38" stopIfTrue="1">
      <formula>LEFT($B136,1)="S"</formula>
    </cfRule>
  </conditionalFormatting>
  <conditionalFormatting sqref="AE129">
    <cfRule type="expression" dxfId="64" priority="35" stopIfTrue="1">
      <formula>LEFT($B129,1)="O"</formula>
    </cfRule>
    <cfRule type="expression" dxfId="63" priority="36" stopIfTrue="1">
      <formula>LEFT($B129,1)="S"</formula>
    </cfRule>
  </conditionalFormatting>
  <conditionalFormatting sqref="AE130">
    <cfRule type="expression" dxfId="62" priority="33" stopIfTrue="1">
      <formula>LEFT($B130,1)="O"</formula>
    </cfRule>
    <cfRule type="expression" dxfId="61" priority="34" stopIfTrue="1">
      <formula>LEFT($B130,1)="S"</formula>
    </cfRule>
  </conditionalFormatting>
  <conditionalFormatting sqref="AE131">
    <cfRule type="expression" dxfId="60" priority="31" stopIfTrue="1">
      <formula>LEFT($B131,1)="O"</formula>
    </cfRule>
    <cfRule type="expression" dxfId="59" priority="32" stopIfTrue="1">
      <formula>LEFT($B131,1)="S"</formula>
    </cfRule>
  </conditionalFormatting>
  <conditionalFormatting sqref="AE132">
    <cfRule type="expression" dxfId="58" priority="29" stopIfTrue="1">
      <formula>LEFT($B132,1)="O"</formula>
    </cfRule>
    <cfRule type="expression" dxfId="57" priority="30" stopIfTrue="1">
      <formula>LEFT($B132,1)="S"</formula>
    </cfRule>
  </conditionalFormatting>
  <conditionalFormatting sqref="AE133">
    <cfRule type="expression" dxfId="56" priority="27" stopIfTrue="1">
      <formula>LEFT($B133,1)="O"</formula>
    </cfRule>
    <cfRule type="expression" dxfId="55" priority="28" stopIfTrue="1">
      <formula>LEFT($B133,1)="S"</formula>
    </cfRule>
  </conditionalFormatting>
  <conditionalFormatting sqref="AE134">
    <cfRule type="expression" dxfId="54" priority="25" stopIfTrue="1">
      <formula>LEFT($B134,1)="O"</formula>
    </cfRule>
    <cfRule type="expression" dxfId="53" priority="26" stopIfTrue="1">
      <formula>LEFT($B134,1)="S"</formula>
    </cfRule>
  </conditionalFormatting>
  <conditionalFormatting sqref="AE135">
    <cfRule type="expression" dxfId="52" priority="23" stopIfTrue="1">
      <formula>LEFT($B135,1)="O"</formula>
    </cfRule>
    <cfRule type="expression" dxfId="51" priority="24" stopIfTrue="1">
      <formula>LEFT($B135,1)="S"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50" priority="21" stopIfTrue="1">
      <formula>LEFT($B136,1)="O"</formula>
    </cfRule>
    <cfRule type="expression" dxfId="49" priority="22" stopIfTrue="1">
      <formula>LEFT($B136,1)="S"</formula>
    </cfRule>
  </conditionalFormatting>
  <conditionalFormatting sqref="C161:AL161 C162:D239 G162:G239 K162:P239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48" priority="19" stopIfTrue="1">
      <formula>LEFT($B161,1)="O"</formula>
    </cfRule>
    <cfRule type="expression" dxfId="47" priority="2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46" priority="17" stopIfTrue="1">
      <formula>LEFT($B161,1)="O"</formula>
    </cfRule>
    <cfRule type="expression" dxfId="45" priority="18" stopIfTrue="1">
      <formula>LEFT($B161,1)="S"</formula>
    </cfRule>
  </conditionalFormatting>
  <conditionalFormatting sqref="O161:O239">
    <cfRule type="expression" dxfId="44" priority="15" stopIfTrue="1">
      <formula>LEFT($B161,1)="O"</formula>
    </cfRule>
    <cfRule type="expression" dxfId="43" priority="1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42" priority="13" stopIfTrue="1">
      <formula>LEFT($B161,1)="O"</formula>
    </cfRule>
    <cfRule type="expression" dxfId="41" priority="1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40" priority="11" stopIfTrue="1">
      <formula>LEFT($B161,1)="O"</formula>
    </cfRule>
    <cfRule type="expression" dxfId="39" priority="12"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38" priority="9" stopIfTrue="1">
      <formula>LEFT($B161,1)="O"</formula>
    </cfRule>
    <cfRule type="expression" dxfId="37" priority="1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36" priority="7" stopIfTrue="1">
      <formula>LEFT($B161,1)="O"</formula>
    </cfRule>
    <cfRule type="expression" dxfId="35" priority="8" stopIfTrue="1">
      <formula>LEFT($B161,1)="S"</formula>
    </cfRule>
  </conditionalFormatting>
  <conditionalFormatting sqref="O161:O239">
    <cfRule type="expression" dxfId="34" priority="5" stopIfTrue="1">
      <formula>LEFT($B161,1)="O"</formula>
    </cfRule>
    <cfRule type="expression" dxfId="33" priority="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32" priority="3" stopIfTrue="1">
      <formula>LEFT($B161,1)="O"</formula>
    </cfRule>
    <cfRule type="expression" dxfId="31" priority="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30" priority="1" stopIfTrue="1">
      <formula>LEFT($B161,1)="O"</formula>
    </cfRule>
    <cfRule type="expression" dxfId="29" priority="2" stopIfTrue="1">
      <formula>LEFT($B161,1)="S"</formula>
    </cfRule>
  </conditionalFormatting>
  <dataValidations count="12">
    <dataValidation type="list" allowBlank="1" showDropDown="1" showInputMessage="1" showErrorMessage="1" sqref="L118:L239" xr:uid="{00000000-0002-0000-0700-000000000000}">
      <formula1>$BF$2:$BF$3</formula1>
    </dataValidation>
    <dataValidation type="list" allowBlank="1" showDropDown="1" showInputMessage="1" showErrorMessage="1" sqref="C118:C239" xr:uid="{00000000-0002-0000-0700-000001000000}">
      <formula1>$BC$2:$BC$5</formula1>
    </dataValidation>
    <dataValidation type="list" allowBlank="1" showDropDown="1" showInputMessage="1" showErrorMessage="1" sqref="D118:D239" xr:uid="{00000000-0002-0000-0700-000002000000}">
      <formula1>$BD$2:$BD$3</formula1>
    </dataValidation>
    <dataValidation type="list" allowBlank="1" showDropDown="1" showInputMessage="1" showErrorMessage="1" sqref="J118:J161" xr:uid="{00000000-0002-0000-0700-000003000000}">
      <formula1>$BE$2</formula1>
    </dataValidation>
    <dataValidation type="whole" allowBlank="1" showInputMessage="1" showErrorMessage="1" sqref="M118:N239 K118:K239" xr:uid="{00000000-0002-0000-0700-000004000000}">
      <formula1>1</formula1>
      <formula2>1000000</formula2>
    </dataValidation>
    <dataValidation type="list" allowBlank="1" showDropDown="1" showInputMessage="1" showErrorMessage="1" sqref="O118:O239" xr:uid="{00000000-0002-0000-0700-000005000000}">
      <formula1>$BG$2:$BG$3</formula1>
    </dataValidation>
    <dataValidation type="list" allowBlank="1" showDropDown="1" showInputMessage="1" showErrorMessage="1" sqref="W118:W239" xr:uid="{00000000-0002-0000-0700-000006000000}">
      <formula1>$BH$2:$BH$3</formula1>
    </dataValidation>
    <dataValidation type="whole" allowBlank="1" showInputMessage="1" showErrorMessage="1" sqref="V118:V239" xr:uid="{00000000-0002-0000-0700-000007000000}">
      <formula1>2000</formula1>
      <formula2>2020</formula2>
    </dataValidation>
    <dataValidation type="list" allowBlank="1" showDropDown="1" showInputMessage="1" showErrorMessage="1" sqref="X118:X239" xr:uid="{00000000-0002-0000-0700-000008000000}">
      <formula1>$BI$2:$BI$4</formula1>
    </dataValidation>
    <dataValidation type="list" allowBlank="1" showDropDown="1" showInputMessage="1" showErrorMessage="1" sqref="Y118:Y239" xr:uid="{00000000-0002-0000-0700-000009000000}">
      <formula1>$BJ$2:$BJ$4</formula1>
    </dataValidation>
    <dataValidation type="list" allowBlank="1" showDropDown="1" showInputMessage="1" showErrorMessage="1" sqref="AC118:AC239" xr:uid="{00000000-0002-0000-0700-00000A000000}">
      <formula1>$BK$2:$BK$3</formula1>
    </dataValidation>
    <dataValidation type="list" allowBlank="1" showDropDown="1" showInputMessage="1" showErrorMessage="1" sqref="AE118:AE239" xr:uid="{00000000-0002-0000-0700-00000B000000}">
      <formula1>$BL$2:$BL$4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3"/>
  </sheetPr>
  <dimension ref="A1:H317"/>
  <sheetViews>
    <sheetView zoomScaleNormal="100" workbookViewId="0">
      <selection activeCell="H19" sqref="H19"/>
    </sheetView>
  </sheetViews>
  <sheetFormatPr defaultColWidth="9.28515625" defaultRowHeight="10.199999999999999" x14ac:dyDescent="0.2"/>
  <cols>
    <col min="1" max="2" width="9.28515625" style="1"/>
    <col min="3" max="3" width="61.140625" style="1" customWidth="1"/>
    <col min="4" max="4" width="19.140625" customWidth="1"/>
    <col min="5" max="5" width="17.85546875" style="1" customWidth="1"/>
    <col min="6" max="6" width="11" style="1" customWidth="1"/>
    <col min="7" max="16384" width="9.28515625" style="1"/>
  </cols>
  <sheetData>
    <row r="1" spans="1:7" x14ac:dyDescent="0.2">
      <c r="D1" s="1"/>
    </row>
    <row r="2" spans="1:7" x14ac:dyDescent="0.2">
      <c r="A2" s="1" t="s">
        <v>3051</v>
      </c>
      <c r="D2" t="s">
        <v>2657</v>
      </c>
      <c r="E2" s="1" t="s">
        <v>3052</v>
      </c>
      <c r="F2" s="1">
        <v>2014</v>
      </c>
      <c r="G2" s="1" t="s">
        <v>2291</v>
      </c>
    </row>
    <row r="3" spans="1:7" x14ac:dyDescent="0.2">
      <c r="A3" s="1" t="s">
        <v>3053</v>
      </c>
      <c r="D3" t="s">
        <v>2619</v>
      </c>
      <c r="E3" s="1" t="s">
        <v>3054</v>
      </c>
      <c r="F3" s="1">
        <v>2014</v>
      </c>
      <c r="G3" s="1" t="s">
        <v>2291</v>
      </c>
    </row>
    <row r="4" spans="1:7" x14ac:dyDescent="0.2">
      <c r="A4" s="1" t="s">
        <v>3055</v>
      </c>
      <c r="D4" t="s">
        <v>2635</v>
      </c>
      <c r="E4" s="1" t="s">
        <v>3056</v>
      </c>
      <c r="F4" s="1">
        <v>2014</v>
      </c>
      <c r="G4" s="1" t="s">
        <v>2291</v>
      </c>
    </row>
    <row r="5" spans="1:7" x14ac:dyDescent="0.2">
      <c r="D5" t="s">
        <v>2637</v>
      </c>
      <c r="E5" s="1" t="s">
        <v>3057</v>
      </c>
      <c r="F5" s="1">
        <v>2014</v>
      </c>
      <c r="G5" s="1" t="s">
        <v>2291</v>
      </c>
    </row>
    <row r="6" spans="1:7" x14ac:dyDescent="0.2">
      <c r="A6" s="77" t="s">
        <v>3058</v>
      </c>
    </row>
    <row r="7" spans="1:7" x14ac:dyDescent="0.2">
      <c r="B7" s="1" t="s">
        <v>3059</v>
      </c>
    </row>
    <row r="8" spans="1:7" x14ac:dyDescent="0.2">
      <c r="A8" s="1" t="s">
        <v>2637</v>
      </c>
      <c r="B8" s="1" t="s">
        <v>3060</v>
      </c>
    </row>
    <row r="9" spans="1:7" x14ac:dyDescent="0.2">
      <c r="A9" s="1" t="s">
        <v>2635</v>
      </c>
      <c r="B9" s="1" t="s">
        <v>3061</v>
      </c>
      <c r="D9" s="1"/>
    </row>
    <row r="10" spans="1:7" x14ac:dyDescent="0.2">
      <c r="A10" s="1" t="s">
        <v>2657</v>
      </c>
      <c r="B10" s="1" t="s">
        <v>3062</v>
      </c>
      <c r="D10" s="1"/>
    </row>
    <row r="11" spans="1:7" x14ac:dyDescent="0.2">
      <c r="A11" s="1" t="s">
        <v>2619</v>
      </c>
      <c r="B11" s="1" t="s">
        <v>3062</v>
      </c>
      <c r="D11" s="1"/>
    </row>
    <row r="12" spans="1:7" x14ac:dyDescent="0.2">
      <c r="D12" s="1"/>
    </row>
    <row r="13" spans="1:7" x14ac:dyDescent="0.2">
      <c r="A13" s="77" t="s">
        <v>3063</v>
      </c>
      <c r="D13" s="1"/>
    </row>
    <row r="14" spans="1:7" x14ac:dyDescent="0.2">
      <c r="A14" s="1" t="s">
        <v>3064</v>
      </c>
      <c r="D14" s="1"/>
    </row>
    <row r="15" spans="1:7" x14ac:dyDescent="0.2">
      <c r="A15" s="78" t="s">
        <v>3065</v>
      </c>
      <c r="D15" s="1"/>
    </row>
    <row r="16" spans="1:7" x14ac:dyDescent="0.2">
      <c r="A16" s="78" t="s">
        <v>3066</v>
      </c>
      <c r="D16" s="1"/>
    </row>
    <row r="17" spans="1:8" x14ac:dyDescent="0.2">
      <c r="D17" s="1"/>
    </row>
    <row r="18" spans="1:8" x14ac:dyDescent="0.2">
      <c r="A18" s="1" t="s">
        <v>3067</v>
      </c>
      <c r="D18" s="1" t="s">
        <v>3068</v>
      </c>
      <c r="E18" s="1" t="s">
        <v>3069</v>
      </c>
      <c r="F18" s="1" t="s">
        <v>2637</v>
      </c>
    </row>
    <row r="19" spans="1:8" ht="12" x14ac:dyDescent="0.2">
      <c r="A19" s="76" t="s">
        <v>2688</v>
      </c>
      <c r="B19" s="76" t="s">
        <v>3070</v>
      </c>
      <c r="C19" s="76" t="s">
        <v>74</v>
      </c>
      <c r="D19" s="1"/>
      <c r="F19" s="1" t="s">
        <v>3071</v>
      </c>
      <c r="H19" s="1" t="e">
        <f>VLOOKUP(C19,#REF!,25,FALSE)</f>
        <v>#REF!</v>
      </c>
    </row>
    <row r="20" spans="1:8" ht="12" x14ac:dyDescent="0.2">
      <c r="A20" s="76" t="s">
        <v>2688</v>
      </c>
      <c r="B20" s="76" t="s">
        <v>3033</v>
      </c>
      <c r="C20" s="76" t="s">
        <v>94</v>
      </c>
      <c r="D20" s="1"/>
      <c r="F20" s="1" t="s">
        <v>3071</v>
      </c>
      <c r="H20" s="1" t="e">
        <f>VLOOKUP(C20,#REF!,25,FALSE)</f>
        <v>#REF!</v>
      </c>
    </row>
    <row r="21" spans="1:8" ht="12" x14ac:dyDescent="0.2">
      <c r="A21" s="76" t="s">
        <v>2688</v>
      </c>
      <c r="B21" s="76" t="s">
        <v>3033</v>
      </c>
      <c r="C21" s="76" t="s">
        <v>102</v>
      </c>
      <c r="D21" s="1"/>
      <c r="F21" s="1" t="s">
        <v>3071</v>
      </c>
      <c r="H21" s="1" t="e">
        <f>VLOOKUP(C21,#REF!,25,FALSE)</f>
        <v>#REF!</v>
      </c>
    </row>
    <row r="22" spans="1:8" ht="12" x14ac:dyDescent="0.2">
      <c r="A22" s="76" t="s">
        <v>2688</v>
      </c>
      <c r="B22" s="76" t="s">
        <v>3072</v>
      </c>
      <c r="C22" s="76" t="s">
        <v>107</v>
      </c>
      <c r="D22" s="1"/>
      <c r="F22" s="1" t="s">
        <v>3071</v>
      </c>
      <c r="H22" s="1" t="e">
        <f>VLOOKUP(C22,#REF!,25,FALSE)</f>
        <v>#REF!</v>
      </c>
    </row>
    <row r="23" spans="1:8" s="3" customFormat="1" ht="12" x14ac:dyDescent="0.2">
      <c r="A23" s="79" t="s">
        <v>2688</v>
      </c>
      <c r="B23" s="79" t="s">
        <v>3073</v>
      </c>
      <c r="C23" s="79" t="s">
        <v>115</v>
      </c>
      <c r="D23" s="3" t="s">
        <v>3074</v>
      </c>
      <c r="E23" s="3" t="s">
        <v>3075</v>
      </c>
      <c r="F23" s="3" t="s">
        <v>2637</v>
      </c>
      <c r="H23" s="1" t="e">
        <f>VLOOKUP(C23,#REF!,25,FALSE)</f>
        <v>#REF!</v>
      </c>
    </row>
    <row r="24" spans="1:8" ht="12" x14ac:dyDescent="0.2">
      <c r="A24" s="76" t="s">
        <v>2688</v>
      </c>
      <c r="B24" s="76" t="s">
        <v>2829</v>
      </c>
      <c r="C24" s="76" t="s">
        <v>126</v>
      </c>
      <c r="D24" s="1" t="s">
        <v>3074</v>
      </c>
      <c r="E24" s="1" t="s">
        <v>3062</v>
      </c>
      <c r="F24" s="1" t="s">
        <v>2637</v>
      </c>
      <c r="H24" s="1" t="e">
        <f>VLOOKUP(C24,#REF!,25,FALSE)</f>
        <v>#REF!</v>
      </c>
    </row>
    <row r="25" spans="1:8" ht="12" x14ac:dyDescent="0.2">
      <c r="A25" s="76" t="s">
        <v>2688</v>
      </c>
      <c r="B25" s="76" t="s">
        <v>3076</v>
      </c>
      <c r="C25" s="76" t="s">
        <v>132</v>
      </c>
      <c r="D25" s="1"/>
      <c r="F25" s="1" t="s">
        <v>2637</v>
      </c>
      <c r="H25" s="1" t="e">
        <f>VLOOKUP(C25,#REF!,25,FALSE)</f>
        <v>#REF!</v>
      </c>
    </row>
    <row r="26" spans="1:8" ht="12" x14ac:dyDescent="0.2">
      <c r="A26" s="76" t="s">
        <v>2688</v>
      </c>
      <c r="B26" s="76" t="s">
        <v>3077</v>
      </c>
      <c r="C26" s="76" t="s">
        <v>150</v>
      </c>
      <c r="D26" s="1"/>
      <c r="F26" s="1" t="s">
        <v>2637</v>
      </c>
      <c r="H26" s="1" t="e">
        <f>VLOOKUP(C26,#REF!,25,FALSE)</f>
        <v>#REF!</v>
      </c>
    </row>
    <row r="27" spans="1:8" ht="12" x14ac:dyDescent="0.2">
      <c r="A27" s="76" t="s">
        <v>2688</v>
      </c>
      <c r="B27" s="76" t="s">
        <v>3077</v>
      </c>
      <c r="C27" s="76" t="s">
        <v>156</v>
      </c>
      <c r="D27" s="1"/>
      <c r="F27" s="1" t="s">
        <v>2637</v>
      </c>
      <c r="H27" s="1" t="e">
        <f>VLOOKUP(C27,#REF!,25,FALSE)</f>
        <v>#REF!</v>
      </c>
    </row>
    <row r="28" spans="1:8" ht="12" x14ac:dyDescent="0.2">
      <c r="A28" s="76" t="s">
        <v>2688</v>
      </c>
      <c r="B28" s="76" t="s">
        <v>3077</v>
      </c>
      <c r="C28" s="76" t="s">
        <v>161</v>
      </c>
      <c r="D28" s="1"/>
      <c r="F28" s="1" t="s">
        <v>2637</v>
      </c>
      <c r="H28" s="1" t="e">
        <f>VLOOKUP(C28,#REF!,25,FALSE)</f>
        <v>#REF!</v>
      </c>
    </row>
    <row r="29" spans="1:8" ht="12" x14ac:dyDescent="0.2">
      <c r="A29" s="76" t="s">
        <v>2688</v>
      </c>
      <c r="B29" s="76" t="s">
        <v>3077</v>
      </c>
      <c r="C29" s="76" t="s">
        <v>166</v>
      </c>
      <c r="D29" s="1"/>
      <c r="F29" s="1" t="s">
        <v>2637</v>
      </c>
      <c r="H29" s="1" t="e">
        <f>VLOOKUP(C29,#REF!,25,FALSE)</f>
        <v>#REF!</v>
      </c>
    </row>
    <row r="30" spans="1:8" ht="12" x14ac:dyDescent="0.2">
      <c r="A30" s="75" t="s">
        <v>2688</v>
      </c>
      <c r="B30" s="75" t="s">
        <v>3077</v>
      </c>
      <c r="C30" s="76" t="s">
        <v>171</v>
      </c>
      <c r="D30" s="1"/>
      <c r="F30" s="1" t="s">
        <v>2637</v>
      </c>
      <c r="H30" s="1" t="e">
        <f>VLOOKUP(C30,#REF!,25,FALSE)</f>
        <v>#REF!</v>
      </c>
    </row>
    <row r="31" spans="1:8" ht="12" x14ac:dyDescent="0.2">
      <c r="A31" s="75" t="s">
        <v>2688</v>
      </c>
      <c r="B31" s="75" t="s">
        <v>3077</v>
      </c>
      <c r="C31" s="76" t="s">
        <v>176</v>
      </c>
      <c r="D31" s="1"/>
      <c r="F31" s="1" t="s">
        <v>2637</v>
      </c>
      <c r="H31" s="1" t="e">
        <f>VLOOKUP(C31,#REF!,25,FALSE)</f>
        <v>#REF!</v>
      </c>
    </row>
    <row r="32" spans="1:8" ht="12" x14ac:dyDescent="0.2">
      <c r="A32" s="75" t="s">
        <v>2688</v>
      </c>
      <c r="B32" s="75" t="s">
        <v>3077</v>
      </c>
      <c r="C32" s="76" t="s">
        <v>181</v>
      </c>
      <c r="D32" s="1"/>
      <c r="F32" s="1" t="s">
        <v>2637</v>
      </c>
      <c r="H32" s="1" t="e">
        <f>VLOOKUP(C32,#REF!,25,FALSE)</f>
        <v>#REF!</v>
      </c>
    </row>
    <row r="33" spans="1:8" ht="12" x14ac:dyDescent="0.2">
      <c r="A33" s="75" t="s">
        <v>2688</v>
      </c>
      <c r="B33" s="75" t="s">
        <v>3077</v>
      </c>
      <c r="C33" s="76" t="s">
        <v>185</v>
      </c>
      <c r="D33" s="1"/>
      <c r="F33" s="1" t="s">
        <v>2637</v>
      </c>
      <c r="H33" s="1" t="e">
        <f>VLOOKUP(C33,#REF!,25,FALSE)</f>
        <v>#REF!</v>
      </c>
    </row>
    <row r="34" spans="1:8" ht="12" x14ac:dyDescent="0.2">
      <c r="A34" s="75" t="s">
        <v>2688</v>
      </c>
      <c r="B34" s="75" t="s">
        <v>3077</v>
      </c>
      <c r="C34" s="76" t="s">
        <v>189</v>
      </c>
      <c r="D34" s="1"/>
      <c r="F34" s="1" t="s">
        <v>2637</v>
      </c>
      <c r="H34" s="1" t="e">
        <f>VLOOKUP(C34,#REF!,25,FALSE)</f>
        <v>#REF!</v>
      </c>
    </row>
    <row r="35" spans="1:8" ht="12" x14ac:dyDescent="0.2">
      <c r="A35" s="75" t="s">
        <v>2688</v>
      </c>
      <c r="B35" s="75" t="s">
        <v>3077</v>
      </c>
      <c r="C35" s="76" t="s">
        <v>193</v>
      </c>
      <c r="D35" s="1"/>
      <c r="F35" s="1" t="s">
        <v>2637</v>
      </c>
      <c r="H35" s="1" t="e">
        <f>VLOOKUP(C35,#REF!,25,FALSE)</f>
        <v>#REF!</v>
      </c>
    </row>
    <row r="36" spans="1:8" ht="12" x14ac:dyDescent="0.2">
      <c r="A36" s="75" t="s">
        <v>2688</v>
      </c>
      <c r="B36" s="75" t="s">
        <v>3077</v>
      </c>
      <c r="C36" s="76" t="s">
        <v>197</v>
      </c>
      <c r="D36" s="1"/>
      <c r="F36" s="1" t="s">
        <v>2637</v>
      </c>
      <c r="H36" s="1" t="e">
        <f>VLOOKUP(C36,#REF!,25,FALSE)</f>
        <v>#REF!</v>
      </c>
    </row>
    <row r="37" spans="1:8" ht="12" x14ac:dyDescent="0.2">
      <c r="A37" s="75" t="s">
        <v>2688</v>
      </c>
      <c r="B37" s="75" t="s">
        <v>3077</v>
      </c>
      <c r="C37" s="76" t="s">
        <v>200</v>
      </c>
      <c r="D37" s="1"/>
      <c r="F37" s="1" t="s">
        <v>2637</v>
      </c>
      <c r="H37" s="1" t="e">
        <f>VLOOKUP(C37,#REF!,25,FALSE)</f>
        <v>#REF!</v>
      </c>
    </row>
    <row r="38" spans="1:8" ht="12" x14ac:dyDescent="0.2">
      <c r="A38" s="75" t="s">
        <v>2688</v>
      </c>
      <c r="B38" s="75" t="s">
        <v>3077</v>
      </c>
      <c r="C38" s="76" t="s">
        <v>204</v>
      </c>
      <c r="D38" s="1"/>
      <c r="F38" s="1" t="s">
        <v>2637</v>
      </c>
      <c r="H38" s="1" t="e">
        <f>VLOOKUP(C38,#REF!,25,FALSE)</f>
        <v>#REF!</v>
      </c>
    </row>
    <row r="39" spans="1:8" ht="12" x14ac:dyDescent="0.2">
      <c r="A39" s="75" t="s">
        <v>2688</v>
      </c>
      <c r="B39" s="75" t="s">
        <v>3077</v>
      </c>
      <c r="C39" s="76" t="s">
        <v>208</v>
      </c>
      <c r="D39" s="1"/>
      <c r="F39" s="1" t="s">
        <v>2637</v>
      </c>
      <c r="H39" s="1" t="e">
        <f>VLOOKUP(C39,#REF!,25,FALSE)</f>
        <v>#REF!</v>
      </c>
    </row>
    <row r="40" spans="1:8" ht="12" x14ac:dyDescent="0.2">
      <c r="A40" s="75" t="s">
        <v>2688</v>
      </c>
      <c r="B40" s="75" t="s">
        <v>3077</v>
      </c>
      <c r="C40" s="76" t="s">
        <v>212</v>
      </c>
      <c r="D40" s="1"/>
      <c r="F40" s="1" t="s">
        <v>2637</v>
      </c>
      <c r="H40" s="1" t="e">
        <f>VLOOKUP(C40,#REF!,25,FALSE)</f>
        <v>#REF!</v>
      </c>
    </row>
    <row r="41" spans="1:8" ht="12" x14ac:dyDescent="0.2">
      <c r="A41" s="75" t="s">
        <v>2688</v>
      </c>
      <c r="B41" s="75" t="s">
        <v>3077</v>
      </c>
      <c r="C41" s="76" t="s">
        <v>216</v>
      </c>
      <c r="D41" s="1"/>
      <c r="F41" s="1" t="s">
        <v>2637</v>
      </c>
      <c r="H41" s="1" t="e">
        <f>VLOOKUP(C41,#REF!,25,FALSE)</f>
        <v>#REF!</v>
      </c>
    </row>
    <row r="42" spans="1:8" ht="12" x14ac:dyDescent="0.2">
      <c r="A42" s="75" t="s">
        <v>2688</v>
      </c>
      <c r="B42" s="75" t="s">
        <v>3077</v>
      </c>
      <c r="C42" s="76" t="s">
        <v>220</v>
      </c>
      <c r="D42" s="1"/>
      <c r="F42" s="1" t="s">
        <v>2637</v>
      </c>
      <c r="H42" s="1" t="e">
        <f>VLOOKUP(C42,#REF!,25,FALSE)</f>
        <v>#REF!</v>
      </c>
    </row>
    <row r="43" spans="1:8" ht="12" x14ac:dyDescent="0.2">
      <c r="A43" s="75" t="s">
        <v>2688</v>
      </c>
      <c r="B43" s="75" t="s">
        <v>3077</v>
      </c>
      <c r="C43" s="76" t="s">
        <v>224</v>
      </c>
      <c r="D43" s="1"/>
      <c r="F43" s="1" t="s">
        <v>2637</v>
      </c>
      <c r="H43" s="1" t="e">
        <f>VLOOKUP(C43,#REF!,25,FALSE)</f>
        <v>#REF!</v>
      </c>
    </row>
    <row r="44" spans="1:8" ht="12" x14ac:dyDescent="0.2">
      <c r="A44" s="75" t="s">
        <v>2688</v>
      </c>
      <c r="B44" s="75" t="s">
        <v>3078</v>
      </c>
      <c r="C44" s="76" t="s">
        <v>230</v>
      </c>
      <c r="D44" s="1"/>
      <c r="F44" s="1" t="s">
        <v>3071</v>
      </c>
      <c r="H44" s="1" t="e">
        <f>VLOOKUP(C44,#REF!,25,FALSE)</f>
        <v>#REF!</v>
      </c>
    </row>
    <row r="45" spans="1:8" ht="12" x14ac:dyDescent="0.2">
      <c r="A45" s="75" t="s">
        <v>2688</v>
      </c>
      <c r="B45" s="75" t="s">
        <v>3078</v>
      </c>
      <c r="C45" s="76" t="s">
        <v>238</v>
      </c>
      <c r="D45" s="1"/>
      <c r="F45" s="1" t="s">
        <v>2637</v>
      </c>
      <c r="H45" s="1" t="e">
        <f>VLOOKUP(C45,#REF!,25,FALSE)</f>
        <v>#REF!</v>
      </c>
    </row>
    <row r="46" spans="1:8" ht="12" x14ac:dyDescent="0.2">
      <c r="A46" s="75" t="s">
        <v>2688</v>
      </c>
      <c r="B46" s="75" t="s">
        <v>3078</v>
      </c>
      <c r="C46" s="76" t="s">
        <v>242</v>
      </c>
      <c r="D46" s="1"/>
      <c r="F46" s="1" t="s">
        <v>2637</v>
      </c>
      <c r="H46" s="1" t="e">
        <f>VLOOKUP(C46,#REF!,25,FALSE)</f>
        <v>#REF!</v>
      </c>
    </row>
    <row r="47" spans="1:8" ht="12" x14ac:dyDescent="0.2">
      <c r="A47" s="75" t="s">
        <v>2688</v>
      </c>
      <c r="B47" s="75" t="s">
        <v>3078</v>
      </c>
      <c r="C47" s="76" t="s">
        <v>245</v>
      </c>
      <c r="D47" s="1"/>
      <c r="F47" s="1" t="s">
        <v>2637</v>
      </c>
      <c r="H47" s="1" t="e">
        <f>VLOOKUP(C47,#REF!,25,FALSE)</f>
        <v>#REF!</v>
      </c>
    </row>
    <row r="48" spans="1:8" ht="12" x14ac:dyDescent="0.2">
      <c r="A48" s="75" t="s">
        <v>2688</v>
      </c>
      <c r="B48" s="75" t="s">
        <v>3078</v>
      </c>
      <c r="C48" s="76" t="s">
        <v>248</v>
      </c>
      <c r="D48" s="1"/>
      <c r="F48" s="1" t="s">
        <v>2637</v>
      </c>
      <c r="H48" s="1" t="e">
        <f>VLOOKUP(C48,#REF!,25,FALSE)</f>
        <v>#REF!</v>
      </c>
    </row>
    <row r="49" spans="1:8" ht="12" x14ac:dyDescent="0.2">
      <c r="A49" s="75" t="s">
        <v>2688</v>
      </c>
      <c r="B49" s="75" t="s">
        <v>3078</v>
      </c>
      <c r="C49" s="76" t="s">
        <v>251</v>
      </c>
      <c r="D49" s="1"/>
      <c r="F49" s="1" t="s">
        <v>2637</v>
      </c>
      <c r="H49" s="1" t="e">
        <f>VLOOKUP(C49,#REF!,25,FALSE)</f>
        <v>#REF!</v>
      </c>
    </row>
    <row r="50" spans="1:8" ht="12" x14ac:dyDescent="0.2">
      <c r="A50" s="75" t="s">
        <v>2688</v>
      </c>
      <c r="B50" s="75" t="s">
        <v>3078</v>
      </c>
      <c r="C50" s="76" t="s">
        <v>254</v>
      </c>
      <c r="D50" s="1"/>
      <c r="F50" s="1" t="s">
        <v>2637</v>
      </c>
      <c r="H50" s="1" t="e">
        <f>VLOOKUP(C50,#REF!,25,FALSE)</f>
        <v>#REF!</v>
      </c>
    </row>
    <row r="51" spans="1:8" ht="12" x14ac:dyDescent="0.2">
      <c r="A51" s="75" t="s">
        <v>2688</v>
      </c>
      <c r="B51" s="75" t="s">
        <v>3078</v>
      </c>
      <c r="C51" s="76" t="s">
        <v>257</v>
      </c>
      <c r="D51" s="1"/>
      <c r="F51" s="1" t="s">
        <v>2637</v>
      </c>
      <c r="H51" s="1" t="e">
        <f>VLOOKUP(C51,#REF!,25,FALSE)</f>
        <v>#REF!</v>
      </c>
    </row>
    <row r="52" spans="1:8" ht="12" x14ac:dyDescent="0.2">
      <c r="A52" s="75" t="s">
        <v>2688</v>
      </c>
      <c r="B52" s="75" t="s">
        <v>3078</v>
      </c>
      <c r="C52" s="76" t="s">
        <v>260</v>
      </c>
      <c r="D52" s="1"/>
      <c r="F52" s="1" t="s">
        <v>2637</v>
      </c>
      <c r="H52" s="1" t="e">
        <f>VLOOKUP(C52,#REF!,25,FALSE)</f>
        <v>#REF!</v>
      </c>
    </row>
    <row r="53" spans="1:8" ht="12" x14ac:dyDescent="0.2">
      <c r="A53" s="75" t="s">
        <v>2688</v>
      </c>
      <c r="B53" s="75" t="s">
        <v>3078</v>
      </c>
      <c r="C53" s="76" t="s">
        <v>263</v>
      </c>
      <c r="D53" s="1"/>
      <c r="F53" s="1" t="s">
        <v>2637</v>
      </c>
      <c r="H53" s="1" t="e">
        <f>VLOOKUP(C53,#REF!,25,FALSE)</f>
        <v>#REF!</v>
      </c>
    </row>
    <row r="54" spans="1:8" ht="12" x14ac:dyDescent="0.2">
      <c r="A54" s="75" t="s">
        <v>2688</v>
      </c>
      <c r="B54" s="75" t="s">
        <v>3078</v>
      </c>
      <c r="C54" s="76" t="s">
        <v>266</v>
      </c>
      <c r="D54" s="1"/>
      <c r="F54" s="1" t="s">
        <v>2637</v>
      </c>
      <c r="H54" s="1" t="e">
        <f>VLOOKUP(C54,#REF!,25,FALSE)</f>
        <v>#REF!</v>
      </c>
    </row>
    <row r="55" spans="1:8" ht="12" x14ac:dyDescent="0.2">
      <c r="A55" s="75" t="s">
        <v>2688</v>
      </c>
      <c r="B55" s="75" t="s">
        <v>3078</v>
      </c>
      <c r="C55" s="76" t="s">
        <v>269</v>
      </c>
      <c r="D55" s="1"/>
      <c r="F55" s="1" t="s">
        <v>2637</v>
      </c>
      <c r="H55" s="1" t="e">
        <f>VLOOKUP(C55,#REF!,25,FALSE)</f>
        <v>#REF!</v>
      </c>
    </row>
    <row r="56" spans="1:8" ht="12" x14ac:dyDescent="0.2">
      <c r="A56" s="75" t="s">
        <v>2688</v>
      </c>
      <c r="B56" s="75" t="s">
        <v>3078</v>
      </c>
      <c r="C56" s="76" t="s">
        <v>273</v>
      </c>
      <c r="D56" s="1"/>
      <c r="F56" s="1" t="s">
        <v>2637</v>
      </c>
      <c r="H56" s="1" t="e">
        <f>VLOOKUP(C56,#REF!,25,FALSE)</f>
        <v>#REF!</v>
      </c>
    </row>
    <row r="57" spans="1:8" ht="12" x14ac:dyDescent="0.2">
      <c r="A57" s="75" t="s">
        <v>2688</v>
      </c>
      <c r="B57" s="75" t="s">
        <v>3078</v>
      </c>
      <c r="C57" s="76" t="s">
        <v>276</v>
      </c>
      <c r="D57" s="1"/>
      <c r="F57" s="1" t="s">
        <v>2637</v>
      </c>
      <c r="H57" s="1" t="e">
        <f>VLOOKUP(C57,#REF!,25,FALSE)</f>
        <v>#REF!</v>
      </c>
    </row>
    <row r="58" spans="1:8" ht="12" x14ac:dyDescent="0.2">
      <c r="A58" s="75" t="s">
        <v>2688</v>
      </c>
      <c r="B58" s="75" t="s">
        <v>3078</v>
      </c>
      <c r="C58" s="76" t="s">
        <v>279</v>
      </c>
      <c r="D58" s="1"/>
      <c r="F58" s="1" t="s">
        <v>2637</v>
      </c>
      <c r="H58" s="1" t="e">
        <f>VLOOKUP(C58,#REF!,25,FALSE)</f>
        <v>#REF!</v>
      </c>
    </row>
    <row r="59" spans="1:8" ht="12" x14ac:dyDescent="0.2">
      <c r="A59" s="75" t="s">
        <v>2688</v>
      </c>
      <c r="B59" s="75" t="s">
        <v>3078</v>
      </c>
      <c r="C59" s="76" t="s">
        <v>282</v>
      </c>
      <c r="D59" s="1"/>
      <c r="F59" s="1" t="s">
        <v>2637</v>
      </c>
      <c r="H59" s="1" t="e">
        <f>VLOOKUP(C59,#REF!,25,FALSE)</f>
        <v>#REF!</v>
      </c>
    </row>
    <row r="60" spans="1:8" ht="12" x14ac:dyDescent="0.2">
      <c r="A60" s="75" t="s">
        <v>2688</v>
      </c>
      <c r="B60" s="75" t="s">
        <v>3078</v>
      </c>
      <c r="C60" s="76" t="s">
        <v>285</v>
      </c>
      <c r="D60" s="1"/>
      <c r="F60" s="1" t="s">
        <v>2637</v>
      </c>
      <c r="H60" s="1" t="e">
        <f>VLOOKUP(C60,#REF!,25,FALSE)</f>
        <v>#REF!</v>
      </c>
    </row>
    <row r="61" spans="1:8" ht="12" x14ac:dyDescent="0.2">
      <c r="A61" s="75" t="s">
        <v>2688</v>
      </c>
      <c r="B61" s="75" t="s">
        <v>3078</v>
      </c>
      <c r="C61" s="76" t="s">
        <v>288</v>
      </c>
      <c r="D61" s="1"/>
      <c r="F61" s="1" t="s">
        <v>2637</v>
      </c>
      <c r="H61" s="1" t="e">
        <f>VLOOKUP(C61,#REF!,25,FALSE)</f>
        <v>#REF!</v>
      </c>
    </row>
    <row r="62" spans="1:8" ht="12" x14ac:dyDescent="0.2">
      <c r="A62" s="75" t="s">
        <v>2688</v>
      </c>
      <c r="B62" s="75" t="s">
        <v>3078</v>
      </c>
      <c r="C62" s="76" t="s">
        <v>291</v>
      </c>
      <c r="D62" s="1"/>
      <c r="F62" s="1" t="s">
        <v>2637</v>
      </c>
      <c r="H62" s="1" t="e">
        <f>VLOOKUP(C62,#REF!,25,FALSE)</f>
        <v>#REF!</v>
      </c>
    </row>
    <row r="63" spans="1:8" ht="12" x14ac:dyDescent="0.2">
      <c r="A63" s="75" t="s">
        <v>2688</v>
      </c>
      <c r="B63" s="75" t="s">
        <v>3078</v>
      </c>
      <c r="C63" s="76" t="s">
        <v>295</v>
      </c>
      <c r="D63" s="1"/>
      <c r="F63" s="1" t="s">
        <v>2637</v>
      </c>
      <c r="H63" s="1" t="e">
        <f>VLOOKUP(C63,#REF!,25,FALSE)</f>
        <v>#REF!</v>
      </c>
    </row>
    <row r="64" spans="1:8" ht="12" x14ac:dyDescent="0.2">
      <c r="A64" s="75" t="s">
        <v>2688</v>
      </c>
      <c r="B64" s="75" t="s">
        <v>3078</v>
      </c>
      <c r="C64" s="76" t="s">
        <v>3079</v>
      </c>
      <c r="D64" s="1"/>
      <c r="F64" s="1" t="s">
        <v>2637</v>
      </c>
      <c r="H64" s="1" t="e">
        <f>VLOOKUP(C64,#REF!,25,FALSE)</f>
        <v>#REF!</v>
      </c>
    </row>
    <row r="65" spans="1:8" ht="12" x14ac:dyDescent="0.2">
      <c r="A65" s="75" t="s">
        <v>2688</v>
      </c>
      <c r="B65" s="75" t="s">
        <v>3078</v>
      </c>
      <c r="C65" s="76" t="s">
        <v>3080</v>
      </c>
      <c r="D65" s="1"/>
      <c r="F65" s="1" t="s">
        <v>2637</v>
      </c>
      <c r="H65" s="1" t="e">
        <f>VLOOKUP(C65,#REF!,25,FALSE)</f>
        <v>#REF!</v>
      </c>
    </row>
    <row r="66" spans="1:8" ht="12" x14ac:dyDescent="0.2">
      <c r="A66" s="75" t="s">
        <v>2688</v>
      </c>
      <c r="B66" s="75" t="s">
        <v>3078</v>
      </c>
      <c r="C66" s="76" t="s">
        <v>309</v>
      </c>
      <c r="D66" s="1" t="s">
        <v>3074</v>
      </c>
      <c r="E66" s="1" t="s">
        <v>3062</v>
      </c>
      <c r="F66" s="1" t="s">
        <v>2637</v>
      </c>
      <c r="H66" s="1" t="e">
        <f>VLOOKUP(C66,#REF!,25,FALSE)</f>
        <v>#REF!</v>
      </c>
    </row>
    <row r="67" spans="1:8" ht="12" x14ac:dyDescent="0.2">
      <c r="A67" s="75" t="s">
        <v>2688</v>
      </c>
      <c r="B67" s="75" t="s">
        <v>3078</v>
      </c>
      <c r="C67" s="76" t="s">
        <v>314</v>
      </c>
      <c r="D67" s="1" t="s">
        <v>3074</v>
      </c>
      <c r="E67" s="1" t="s">
        <v>3062</v>
      </c>
      <c r="F67" s="1" t="s">
        <v>2637</v>
      </c>
      <c r="H67" s="1" t="e">
        <f>VLOOKUP(C67,#REF!,25,FALSE)</f>
        <v>#REF!</v>
      </c>
    </row>
    <row r="68" spans="1:8" ht="12" x14ac:dyDescent="0.2">
      <c r="A68" s="75" t="s">
        <v>2688</v>
      </c>
      <c r="B68" s="75" t="s">
        <v>3078</v>
      </c>
      <c r="C68" s="76" t="s">
        <v>319</v>
      </c>
      <c r="D68" s="1" t="s">
        <v>3074</v>
      </c>
      <c r="E68" s="1" t="s">
        <v>3062</v>
      </c>
      <c r="F68" s="1" t="s">
        <v>2637</v>
      </c>
      <c r="H68" s="1" t="e">
        <f>VLOOKUP(C68,#REF!,25,FALSE)</f>
        <v>#REF!</v>
      </c>
    </row>
    <row r="69" spans="1:8" ht="12" x14ac:dyDescent="0.2">
      <c r="A69" s="75" t="s">
        <v>2688</v>
      </c>
      <c r="B69" s="75" t="s">
        <v>3081</v>
      </c>
      <c r="C69" s="76" t="s">
        <v>325</v>
      </c>
      <c r="D69" s="1"/>
      <c r="F69" s="1" t="s">
        <v>3071</v>
      </c>
      <c r="H69" s="1" t="e">
        <f>VLOOKUP(C69,#REF!,25,FALSE)</f>
        <v>#REF!</v>
      </c>
    </row>
    <row r="70" spans="1:8" ht="12" x14ac:dyDescent="0.2">
      <c r="A70" s="75" t="s">
        <v>2688</v>
      </c>
      <c r="B70" s="75" t="s">
        <v>3081</v>
      </c>
      <c r="C70" s="76" t="s">
        <v>329</v>
      </c>
      <c r="D70" s="1"/>
      <c r="F70" s="1" t="s">
        <v>2637</v>
      </c>
      <c r="H70" s="1" t="e">
        <f>VLOOKUP(C70,#REF!,25,FALSE)</f>
        <v>#REF!</v>
      </c>
    </row>
    <row r="71" spans="1:8" ht="12" x14ac:dyDescent="0.2">
      <c r="A71" s="75" t="s">
        <v>2688</v>
      </c>
      <c r="B71" s="75" t="s">
        <v>3081</v>
      </c>
      <c r="C71" s="76" t="s">
        <v>332</v>
      </c>
      <c r="D71" s="1"/>
      <c r="F71" s="1" t="s">
        <v>2637</v>
      </c>
      <c r="H71" s="1" t="e">
        <f>VLOOKUP(C71,#REF!,25,FALSE)</f>
        <v>#REF!</v>
      </c>
    </row>
    <row r="72" spans="1:8" ht="12" x14ac:dyDescent="0.2">
      <c r="A72" s="75" t="s">
        <v>2688</v>
      </c>
      <c r="B72" s="75" t="s">
        <v>3081</v>
      </c>
      <c r="C72" s="76" t="s">
        <v>334</v>
      </c>
      <c r="D72" s="1"/>
      <c r="F72" s="1" t="s">
        <v>2637</v>
      </c>
      <c r="H72" s="1" t="e">
        <f>VLOOKUP(C72,#REF!,25,FALSE)</f>
        <v>#REF!</v>
      </c>
    </row>
    <row r="73" spans="1:8" ht="12" x14ac:dyDescent="0.2">
      <c r="A73" s="75" t="s">
        <v>2688</v>
      </c>
      <c r="B73" s="75" t="s">
        <v>3081</v>
      </c>
      <c r="C73" s="76" t="s">
        <v>336</v>
      </c>
      <c r="D73" s="1"/>
      <c r="F73" s="1" t="s">
        <v>2637</v>
      </c>
      <c r="H73" s="1" t="e">
        <f>VLOOKUP(C73,#REF!,25,FALSE)</f>
        <v>#REF!</v>
      </c>
    </row>
    <row r="74" spans="1:8" ht="12" x14ac:dyDescent="0.2">
      <c r="A74" s="75" t="s">
        <v>2688</v>
      </c>
      <c r="B74" s="75" t="s">
        <v>3081</v>
      </c>
      <c r="C74" s="76" t="s">
        <v>338</v>
      </c>
      <c r="D74" s="1"/>
      <c r="F74" s="1" t="s">
        <v>2637</v>
      </c>
      <c r="H74" s="1" t="e">
        <f>VLOOKUP(C74,#REF!,25,FALSE)</f>
        <v>#REF!</v>
      </c>
    </row>
    <row r="75" spans="1:8" ht="12" x14ac:dyDescent="0.2">
      <c r="A75" s="75" t="s">
        <v>2688</v>
      </c>
      <c r="B75" s="75" t="s">
        <v>3081</v>
      </c>
      <c r="C75" s="76" t="s">
        <v>340</v>
      </c>
      <c r="D75" s="1"/>
      <c r="F75" s="1" t="s">
        <v>2637</v>
      </c>
      <c r="H75" s="1" t="e">
        <f>VLOOKUP(C75,#REF!,25,FALSE)</f>
        <v>#REF!</v>
      </c>
    </row>
    <row r="76" spans="1:8" ht="12" x14ac:dyDescent="0.2">
      <c r="A76" s="75" t="s">
        <v>2688</v>
      </c>
      <c r="B76" s="75" t="s">
        <v>3081</v>
      </c>
      <c r="C76" s="76" t="s">
        <v>342</v>
      </c>
      <c r="D76" s="1"/>
      <c r="F76" s="1" t="s">
        <v>2637</v>
      </c>
      <c r="H76" s="1" t="e">
        <f>VLOOKUP(C76,#REF!,25,FALSE)</f>
        <v>#REF!</v>
      </c>
    </row>
    <row r="77" spans="1:8" ht="12" x14ac:dyDescent="0.2">
      <c r="A77" s="75" t="s">
        <v>2688</v>
      </c>
      <c r="B77" s="75" t="s">
        <v>3081</v>
      </c>
      <c r="C77" s="76" t="s">
        <v>344</v>
      </c>
      <c r="D77" s="1"/>
      <c r="F77" s="1" t="s">
        <v>2637</v>
      </c>
      <c r="H77" s="1" t="e">
        <f>VLOOKUP(C77,#REF!,25,FALSE)</f>
        <v>#REF!</v>
      </c>
    </row>
    <row r="78" spans="1:8" ht="12" x14ac:dyDescent="0.2">
      <c r="A78" s="75" t="s">
        <v>2688</v>
      </c>
      <c r="B78" s="75" t="s">
        <v>3081</v>
      </c>
      <c r="C78" s="76" t="s">
        <v>346</v>
      </c>
      <c r="D78" s="1"/>
      <c r="F78" s="1" t="s">
        <v>2637</v>
      </c>
      <c r="H78" s="1" t="e">
        <f>VLOOKUP(C78,#REF!,25,FALSE)</f>
        <v>#REF!</v>
      </c>
    </row>
    <row r="79" spans="1:8" ht="12" x14ac:dyDescent="0.2">
      <c r="A79" s="75" t="s">
        <v>2688</v>
      </c>
      <c r="B79" s="75" t="s">
        <v>3081</v>
      </c>
      <c r="C79" s="76" t="s">
        <v>348</v>
      </c>
      <c r="D79" s="1"/>
      <c r="F79" s="1" t="s">
        <v>2637</v>
      </c>
      <c r="H79" s="1" t="e">
        <f>VLOOKUP(C79,#REF!,25,FALSE)</f>
        <v>#REF!</v>
      </c>
    </row>
    <row r="80" spans="1:8" ht="12" x14ac:dyDescent="0.2">
      <c r="A80" s="75" t="s">
        <v>2688</v>
      </c>
      <c r="B80" s="75" t="s">
        <v>3081</v>
      </c>
      <c r="C80" s="76" t="s">
        <v>350</v>
      </c>
      <c r="D80" s="1"/>
      <c r="F80" s="1" t="s">
        <v>2637</v>
      </c>
      <c r="H80" s="1" t="e">
        <f>VLOOKUP(C80,#REF!,25,FALSE)</f>
        <v>#REF!</v>
      </c>
    </row>
    <row r="81" spans="1:8" ht="12" x14ac:dyDescent="0.2">
      <c r="A81" s="75" t="s">
        <v>2688</v>
      </c>
      <c r="B81" s="75" t="s">
        <v>3081</v>
      </c>
      <c r="C81" s="76" t="s">
        <v>352</v>
      </c>
      <c r="D81" s="1"/>
      <c r="F81" s="1" t="s">
        <v>2637</v>
      </c>
      <c r="H81" s="1" t="e">
        <f>VLOOKUP(C81,#REF!,25,FALSE)</f>
        <v>#REF!</v>
      </c>
    </row>
    <row r="82" spans="1:8" ht="12" x14ac:dyDescent="0.2">
      <c r="A82" s="75" t="s">
        <v>2688</v>
      </c>
      <c r="B82" s="75" t="s">
        <v>3081</v>
      </c>
      <c r="C82" s="76" t="s">
        <v>354</v>
      </c>
      <c r="D82" s="1"/>
      <c r="F82" s="1" t="s">
        <v>2637</v>
      </c>
      <c r="H82" s="1" t="e">
        <f>VLOOKUP(C82,#REF!,25,FALSE)</f>
        <v>#REF!</v>
      </c>
    </row>
    <row r="83" spans="1:8" ht="12" x14ac:dyDescent="0.2">
      <c r="A83" s="75" t="s">
        <v>2688</v>
      </c>
      <c r="B83" s="75" t="s">
        <v>3081</v>
      </c>
      <c r="C83" s="76" t="s">
        <v>356</v>
      </c>
      <c r="D83" s="1"/>
      <c r="F83" s="1" t="s">
        <v>2637</v>
      </c>
      <c r="H83" s="1" t="e">
        <f>VLOOKUP(C83,#REF!,25,FALSE)</f>
        <v>#REF!</v>
      </c>
    </row>
    <row r="84" spans="1:8" ht="12" x14ac:dyDescent="0.2">
      <c r="A84" s="75" t="s">
        <v>2688</v>
      </c>
      <c r="B84" s="75" t="s">
        <v>3081</v>
      </c>
      <c r="C84" s="76" t="s">
        <v>358</v>
      </c>
      <c r="D84" s="1"/>
      <c r="F84" s="1" t="s">
        <v>2637</v>
      </c>
      <c r="H84" s="1" t="e">
        <f>VLOOKUP(C84,#REF!,25,FALSE)</f>
        <v>#REF!</v>
      </c>
    </row>
    <row r="85" spans="1:8" ht="12" x14ac:dyDescent="0.2">
      <c r="A85" s="75" t="s">
        <v>2688</v>
      </c>
      <c r="B85" s="75" t="s">
        <v>3081</v>
      </c>
      <c r="C85" s="76" t="s">
        <v>360</v>
      </c>
      <c r="D85" s="1"/>
      <c r="F85" s="1" t="s">
        <v>2637</v>
      </c>
      <c r="H85" s="1" t="e">
        <f>VLOOKUP(C85,#REF!,25,FALSE)</f>
        <v>#REF!</v>
      </c>
    </row>
    <row r="86" spans="1:8" ht="12" x14ac:dyDescent="0.2">
      <c r="A86" s="75" t="s">
        <v>2688</v>
      </c>
      <c r="B86" s="75" t="s">
        <v>3081</v>
      </c>
      <c r="C86" s="76" t="s">
        <v>362</v>
      </c>
      <c r="D86" s="1"/>
      <c r="F86" s="1" t="s">
        <v>2637</v>
      </c>
      <c r="H86" s="1" t="e">
        <f>VLOOKUP(C86,#REF!,25,FALSE)</f>
        <v>#REF!</v>
      </c>
    </row>
    <row r="87" spans="1:8" ht="12" x14ac:dyDescent="0.2">
      <c r="A87" s="75" t="s">
        <v>2688</v>
      </c>
      <c r="B87" s="75" t="s">
        <v>3081</v>
      </c>
      <c r="C87" s="76" t="s">
        <v>364</v>
      </c>
      <c r="D87" s="1"/>
      <c r="F87" s="1" t="s">
        <v>2637</v>
      </c>
      <c r="H87" s="1" t="e">
        <f>VLOOKUP(C87,#REF!,25,FALSE)</f>
        <v>#REF!</v>
      </c>
    </row>
    <row r="88" spans="1:8" ht="12" x14ac:dyDescent="0.2">
      <c r="A88" s="75" t="s">
        <v>2688</v>
      </c>
      <c r="B88" s="75" t="s">
        <v>3081</v>
      </c>
      <c r="C88" s="76" t="s">
        <v>366</v>
      </c>
      <c r="D88" s="1"/>
      <c r="F88" s="1" t="s">
        <v>2637</v>
      </c>
      <c r="H88" s="1" t="e">
        <f>VLOOKUP(C88,#REF!,25,FALSE)</f>
        <v>#REF!</v>
      </c>
    </row>
    <row r="89" spans="1:8" ht="12" x14ac:dyDescent="0.2">
      <c r="A89" s="75" t="s">
        <v>2688</v>
      </c>
      <c r="B89" s="75" t="s">
        <v>3081</v>
      </c>
      <c r="C89" s="76" t="s">
        <v>3082</v>
      </c>
      <c r="D89" s="1"/>
      <c r="F89" s="1" t="s">
        <v>2637</v>
      </c>
      <c r="H89" s="1" t="e">
        <f>VLOOKUP(C89,#REF!,25,FALSE)</f>
        <v>#REF!</v>
      </c>
    </row>
    <row r="90" spans="1:8" ht="12" x14ac:dyDescent="0.2">
      <c r="A90" s="75" t="s">
        <v>2688</v>
      </c>
      <c r="B90" s="75" t="s">
        <v>3081</v>
      </c>
      <c r="C90" s="76" t="s">
        <v>3083</v>
      </c>
      <c r="D90" s="1"/>
      <c r="F90" s="1" t="s">
        <v>2637</v>
      </c>
      <c r="H90" s="1" t="e">
        <f>VLOOKUP(C90,#REF!,25,FALSE)</f>
        <v>#REF!</v>
      </c>
    </row>
    <row r="91" spans="1:8" ht="12" x14ac:dyDescent="0.2">
      <c r="A91" s="75" t="s">
        <v>2688</v>
      </c>
      <c r="B91" s="75" t="s">
        <v>3081</v>
      </c>
      <c r="C91" s="76" t="s">
        <v>375</v>
      </c>
      <c r="D91" s="1" t="s">
        <v>3074</v>
      </c>
      <c r="E91" s="1" t="s">
        <v>3062</v>
      </c>
      <c r="F91" s="1" t="s">
        <v>2637</v>
      </c>
      <c r="H91" s="1" t="e">
        <f>VLOOKUP(C91,#REF!,25,FALSE)</f>
        <v>#REF!</v>
      </c>
    </row>
    <row r="92" spans="1:8" ht="12" x14ac:dyDescent="0.2">
      <c r="A92" s="75" t="s">
        <v>2688</v>
      </c>
      <c r="B92" s="75" t="s">
        <v>3081</v>
      </c>
      <c r="C92" s="76" t="s">
        <v>379</v>
      </c>
      <c r="D92" s="1" t="s">
        <v>3074</v>
      </c>
      <c r="E92" s="1" t="s">
        <v>3062</v>
      </c>
      <c r="F92" s="1" t="s">
        <v>2637</v>
      </c>
      <c r="H92" s="1" t="e">
        <f>VLOOKUP(C92,#REF!,25,FALSE)</f>
        <v>#REF!</v>
      </c>
    </row>
    <row r="93" spans="1:8" ht="12" x14ac:dyDescent="0.2">
      <c r="A93" s="75" t="s">
        <v>2688</v>
      </c>
      <c r="B93" s="75" t="s">
        <v>3081</v>
      </c>
      <c r="C93" s="76" t="s">
        <v>382</v>
      </c>
      <c r="D93" s="1" t="s">
        <v>3074</v>
      </c>
      <c r="E93" s="1" t="s">
        <v>3062</v>
      </c>
      <c r="F93" s="1" t="s">
        <v>2637</v>
      </c>
      <c r="H93" s="1" t="e">
        <f>VLOOKUP(C93,#REF!,25,FALSE)</f>
        <v>#REF!</v>
      </c>
    </row>
    <row r="94" spans="1:8" ht="12" x14ac:dyDescent="0.2">
      <c r="A94" s="75" t="s">
        <v>2691</v>
      </c>
      <c r="B94" s="75" t="s">
        <v>3070</v>
      </c>
      <c r="C94" s="76" t="s">
        <v>392</v>
      </c>
      <c r="D94" s="1" t="s">
        <v>3074</v>
      </c>
      <c r="E94" s="1" t="s">
        <v>3061</v>
      </c>
      <c r="F94" s="1" t="s">
        <v>2637</v>
      </c>
      <c r="H94" s="1" t="e">
        <f>VLOOKUP(C94,#REF!,25,FALSE)</f>
        <v>#REF!</v>
      </c>
    </row>
    <row r="95" spans="1:8" ht="12" x14ac:dyDescent="0.2">
      <c r="A95" s="75" t="s">
        <v>2691</v>
      </c>
      <c r="B95" s="75" t="s">
        <v>3033</v>
      </c>
      <c r="C95" s="76" t="s">
        <v>400</v>
      </c>
      <c r="D95" s="1" t="s">
        <v>3074</v>
      </c>
      <c r="E95" s="1" t="s">
        <v>3061</v>
      </c>
      <c r="F95" s="1" t="s">
        <v>2637</v>
      </c>
      <c r="H95" s="1" t="e">
        <f>VLOOKUP(C95,#REF!,25,FALSE)</f>
        <v>#REF!</v>
      </c>
    </row>
    <row r="96" spans="1:8" ht="12" x14ac:dyDescent="0.2">
      <c r="A96" s="75" t="s">
        <v>2691</v>
      </c>
      <c r="B96" s="75" t="s">
        <v>3033</v>
      </c>
      <c r="C96" s="76" t="s">
        <v>403</v>
      </c>
      <c r="D96" s="1" t="s">
        <v>3074</v>
      </c>
      <c r="E96" s="1" t="s">
        <v>3061</v>
      </c>
      <c r="F96" s="1" t="s">
        <v>2637</v>
      </c>
      <c r="H96" s="1" t="e">
        <f>VLOOKUP(C96,#REF!,25,FALSE)</f>
        <v>#REF!</v>
      </c>
    </row>
    <row r="97" spans="1:8" ht="12" x14ac:dyDescent="0.2">
      <c r="A97" s="75" t="s">
        <v>2691</v>
      </c>
      <c r="B97" s="75" t="s">
        <v>3072</v>
      </c>
      <c r="C97" s="76" t="s">
        <v>406</v>
      </c>
      <c r="D97" s="1"/>
      <c r="F97" s="1" t="s">
        <v>3084</v>
      </c>
      <c r="H97" s="1" t="e">
        <f>VLOOKUP(C97,#REF!,25,FALSE)</f>
        <v>#REF!</v>
      </c>
    </row>
    <row r="98" spans="1:8" ht="12" x14ac:dyDescent="0.2">
      <c r="A98" s="75" t="s">
        <v>2691</v>
      </c>
      <c r="B98" s="75" t="s">
        <v>3073</v>
      </c>
      <c r="C98" s="76" t="s">
        <v>410</v>
      </c>
      <c r="D98" s="1"/>
      <c r="F98" s="1" t="s">
        <v>2637</v>
      </c>
      <c r="H98" s="1" t="e">
        <f>VLOOKUP(C98,#REF!,25,FALSE)</f>
        <v>#REF!</v>
      </c>
    </row>
    <row r="99" spans="1:8" ht="12" x14ac:dyDescent="0.2">
      <c r="A99" s="75" t="s">
        <v>2691</v>
      </c>
      <c r="B99" s="75" t="s">
        <v>2829</v>
      </c>
      <c r="C99" s="76" t="s">
        <v>416</v>
      </c>
      <c r="D99" s="1"/>
      <c r="F99" s="1" t="s">
        <v>2637</v>
      </c>
      <c r="H99" s="1" t="e">
        <f>VLOOKUP(C99,#REF!,25,FALSE)</f>
        <v>#REF!</v>
      </c>
    </row>
    <row r="100" spans="1:8" ht="12" x14ac:dyDescent="0.2">
      <c r="A100" s="75" t="s">
        <v>2691</v>
      </c>
      <c r="B100" s="75" t="s">
        <v>3076</v>
      </c>
      <c r="C100" s="76" t="s">
        <v>424</v>
      </c>
      <c r="D100" s="1" t="s">
        <v>3074</v>
      </c>
      <c r="E100" s="1" t="s">
        <v>3061</v>
      </c>
      <c r="F100" s="1" t="s">
        <v>2637</v>
      </c>
      <c r="H100" s="1" t="e">
        <f>VLOOKUP(C100,#REF!,25,FALSE)</f>
        <v>#REF!</v>
      </c>
    </row>
    <row r="101" spans="1:8" ht="12" x14ac:dyDescent="0.2">
      <c r="A101" s="75" t="s">
        <v>2691</v>
      </c>
      <c r="B101" s="75" t="s">
        <v>3085</v>
      </c>
      <c r="C101" s="76" t="s">
        <v>428</v>
      </c>
      <c r="D101" s="1" t="s">
        <v>3074</v>
      </c>
      <c r="E101" s="1" t="s">
        <v>3061</v>
      </c>
      <c r="F101" s="1" t="s">
        <v>2637</v>
      </c>
      <c r="H101" s="1" t="e">
        <f>VLOOKUP(C101,#REF!,25,FALSE)</f>
        <v>#REF!</v>
      </c>
    </row>
    <row r="102" spans="1:8" ht="12" x14ac:dyDescent="0.2">
      <c r="A102" s="75" t="s">
        <v>2691</v>
      </c>
      <c r="B102" s="75" t="s">
        <v>3086</v>
      </c>
      <c r="C102" s="76" t="s">
        <v>433</v>
      </c>
      <c r="D102" s="1" t="s">
        <v>3074</v>
      </c>
      <c r="E102" s="1" t="s">
        <v>3061</v>
      </c>
      <c r="F102" s="1" t="s">
        <v>2637</v>
      </c>
      <c r="H102" s="1" t="e">
        <f>VLOOKUP(C102,#REF!,25,FALSE)</f>
        <v>#REF!</v>
      </c>
    </row>
    <row r="103" spans="1:8" ht="12" x14ac:dyDescent="0.2">
      <c r="A103" s="75" t="s">
        <v>2691</v>
      </c>
      <c r="B103" s="75" t="s">
        <v>3086</v>
      </c>
      <c r="C103" s="76" t="s">
        <v>436</v>
      </c>
      <c r="D103" s="1" t="s">
        <v>3074</v>
      </c>
      <c r="E103" s="1" t="s">
        <v>3061</v>
      </c>
      <c r="F103" s="1" t="s">
        <v>2637</v>
      </c>
      <c r="H103" s="1" t="e">
        <f>VLOOKUP(C103,#REF!,25,FALSE)</f>
        <v>#REF!</v>
      </c>
    </row>
    <row r="104" spans="1:8" ht="12" x14ac:dyDescent="0.2">
      <c r="A104" s="75" t="s">
        <v>2691</v>
      </c>
      <c r="B104" s="75" t="s">
        <v>3086</v>
      </c>
      <c r="C104" s="76" t="s">
        <v>439</v>
      </c>
      <c r="D104" s="1" t="s">
        <v>3074</v>
      </c>
      <c r="E104" s="1" t="s">
        <v>3061</v>
      </c>
      <c r="F104" s="1" t="s">
        <v>2637</v>
      </c>
      <c r="H104" s="1" t="e">
        <f>VLOOKUP(C104,#REF!,25,FALSE)</f>
        <v>#REF!</v>
      </c>
    </row>
    <row r="105" spans="1:8" ht="12" x14ac:dyDescent="0.2">
      <c r="A105" s="75" t="s">
        <v>2691</v>
      </c>
      <c r="B105" s="75" t="s">
        <v>3086</v>
      </c>
      <c r="C105" s="76" t="s">
        <v>442</v>
      </c>
      <c r="D105" s="1" t="s">
        <v>3074</v>
      </c>
      <c r="E105" s="1" t="s">
        <v>3061</v>
      </c>
      <c r="F105" s="1" t="s">
        <v>2637</v>
      </c>
      <c r="H105" s="1" t="e">
        <f>VLOOKUP(C105,#REF!,25,FALSE)</f>
        <v>#REF!</v>
      </c>
    </row>
    <row r="106" spans="1:8" ht="12" x14ac:dyDescent="0.2">
      <c r="A106" s="75" t="s">
        <v>2691</v>
      </c>
      <c r="B106" s="75" t="s">
        <v>3086</v>
      </c>
      <c r="C106" s="76" t="s">
        <v>447</v>
      </c>
      <c r="D106" s="1" t="s">
        <v>3074</v>
      </c>
      <c r="E106" s="1" t="s">
        <v>3061</v>
      </c>
      <c r="F106" s="1" t="s">
        <v>2637</v>
      </c>
      <c r="H106" s="1" t="e">
        <f>VLOOKUP(C106,#REF!,25,FALSE)</f>
        <v>#REF!</v>
      </c>
    </row>
    <row r="107" spans="1:8" ht="12" x14ac:dyDescent="0.2">
      <c r="A107" s="75" t="s">
        <v>2691</v>
      </c>
      <c r="B107" s="75" t="s">
        <v>3086</v>
      </c>
      <c r="C107" s="76" t="s">
        <v>451</v>
      </c>
      <c r="D107" s="1" t="s">
        <v>3074</v>
      </c>
      <c r="E107" s="1" t="s">
        <v>3061</v>
      </c>
      <c r="F107" s="1" t="s">
        <v>2637</v>
      </c>
      <c r="H107" s="1" t="e">
        <f>VLOOKUP(C107,#REF!,25,FALSE)</f>
        <v>#REF!</v>
      </c>
    </row>
    <row r="108" spans="1:8" ht="12" x14ac:dyDescent="0.2">
      <c r="A108" s="75" t="s">
        <v>2691</v>
      </c>
      <c r="B108" s="75" t="s">
        <v>3086</v>
      </c>
      <c r="C108" s="76" t="s">
        <v>455</v>
      </c>
      <c r="D108" s="1" t="s">
        <v>3074</v>
      </c>
      <c r="E108" s="1" t="s">
        <v>3061</v>
      </c>
      <c r="F108" s="1" t="s">
        <v>2637</v>
      </c>
      <c r="H108" s="1" t="e">
        <f>VLOOKUP(C108,#REF!,25,FALSE)</f>
        <v>#REF!</v>
      </c>
    </row>
    <row r="109" spans="1:8" ht="12" x14ac:dyDescent="0.2">
      <c r="A109" s="75" t="s">
        <v>2691</v>
      </c>
      <c r="B109" s="75" t="s">
        <v>3086</v>
      </c>
      <c r="C109" s="76" t="s">
        <v>460</v>
      </c>
      <c r="D109" s="1" t="s">
        <v>3074</v>
      </c>
      <c r="E109" s="1" t="s">
        <v>3061</v>
      </c>
      <c r="F109" s="1" t="s">
        <v>2637</v>
      </c>
      <c r="H109" s="1" t="e">
        <f>VLOOKUP(C109,#REF!,25,FALSE)</f>
        <v>#REF!</v>
      </c>
    </row>
    <row r="110" spans="1:8" ht="12" x14ac:dyDescent="0.2">
      <c r="A110" s="75" t="s">
        <v>2691</v>
      </c>
      <c r="B110" s="75" t="s">
        <v>3086</v>
      </c>
      <c r="C110" s="76" t="s">
        <v>464</v>
      </c>
      <c r="D110" s="1" t="s">
        <v>3074</v>
      </c>
      <c r="E110" s="1" t="s">
        <v>3061</v>
      </c>
      <c r="F110" s="1" t="s">
        <v>2637</v>
      </c>
      <c r="H110" s="1" t="e">
        <f>VLOOKUP(C110,#REF!,25,FALSE)</f>
        <v>#REF!</v>
      </c>
    </row>
    <row r="111" spans="1:8" ht="12" x14ac:dyDescent="0.2">
      <c r="A111" s="75" t="s">
        <v>2691</v>
      </c>
      <c r="B111" s="75" t="s">
        <v>3077</v>
      </c>
      <c r="C111" s="76" t="s">
        <v>469</v>
      </c>
      <c r="D111" s="1" t="s">
        <v>3074</v>
      </c>
      <c r="E111" s="1" t="s">
        <v>3087</v>
      </c>
      <c r="F111" s="1" t="s">
        <v>2637</v>
      </c>
      <c r="H111" s="1" t="e">
        <f>VLOOKUP(C111,#REF!,25,FALSE)</f>
        <v>#REF!</v>
      </c>
    </row>
    <row r="112" spans="1:8" ht="12" x14ac:dyDescent="0.2">
      <c r="A112" s="75" t="s">
        <v>2691</v>
      </c>
      <c r="B112" s="75" t="s">
        <v>3077</v>
      </c>
      <c r="C112" s="76" t="s">
        <v>475</v>
      </c>
      <c r="D112" s="1" t="s">
        <v>3074</v>
      </c>
      <c r="E112" s="1" t="s">
        <v>3087</v>
      </c>
      <c r="F112" s="1" t="s">
        <v>2637</v>
      </c>
      <c r="H112" s="1" t="e">
        <f>VLOOKUP(C112,#REF!,25,FALSE)</f>
        <v>#REF!</v>
      </c>
    </row>
    <row r="113" spans="1:8" ht="12" x14ac:dyDescent="0.2">
      <c r="A113" s="75" t="s">
        <v>2691</v>
      </c>
      <c r="B113" s="75" t="s">
        <v>3077</v>
      </c>
      <c r="C113" s="76" t="s">
        <v>479</v>
      </c>
      <c r="D113" s="1" t="s">
        <v>3074</v>
      </c>
      <c r="E113" s="1" t="s">
        <v>3087</v>
      </c>
      <c r="F113" s="1" t="s">
        <v>2637</v>
      </c>
      <c r="H113" s="1" t="e">
        <f>VLOOKUP(C113,#REF!,25,FALSE)</f>
        <v>#REF!</v>
      </c>
    </row>
    <row r="114" spans="1:8" ht="12" x14ac:dyDescent="0.2">
      <c r="A114" s="75" t="s">
        <v>2691</v>
      </c>
      <c r="B114" s="75" t="s">
        <v>3077</v>
      </c>
      <c r="C114" s="76" t="s">
        <v>483</v>
      </c>
      <c r="D114" s="1" t="s">
        <v>3074</v>
      </c>
      <c r="E114" s="1" t="s">
        <v>3087</v>
      </c>
      <c r="F114" s="1" t="s">
        <v>2637</v>
      </c>
      <c r="H114" s="1" t="e">
        <f>VLOOKUP(C114,#REF!,25,FALSE)</f>
        <v>#REF!</v>
      </c>
    </row>
    <row r="115" spans="1:8" ht="12" x14ac:dyDescent="0.2">
      <c r="A115" s="75" t="s">
        <v>2691</v>
      </c>
      <c r="B115" s="75" t="s">
        <v>3077</v>
      </c>
      <c r="C115" s="76" t="s">
        <v>488</v>
      </c>
      <c r="D115" s="1" t="s">
        <v>3074</v>
      </c>
      <c r="E115" s="1" t="s">
        <v>3087</v>
      </c>
      <c r="F115" s="1" t="s">
        <v>2637</v>
      </c>
      <c r="H115" s="1" t="e">
        <f>VLOOKUP(C115,#REF!,25,FALSE)</f>
        <v>#REF!</v>
      </c>
    </row>
    <row r="116" spans="1:8" ht="12" x14ac:dyDescent="0.2">
      <c r="A116" s="75" t="s">
        <v>2691</v>
      </c>
      <c r="B116" s="75" t="s">
        <v>3077</v>
      </c>
      <c r="C116" s="76" t="s">
        <v>492</v>
      </c>
      <c r="D116" s="1" t="s">
        <v>3074</v>
      </c>
      <c r="E116" s="1" t="s">
        <v>3087</v>
      </c>
      <c r="F116" s="1" t="s">
        <v>2637</v>
      </c>
      <c r="H116" s="1" t="e">
        <f>VLOOKUP(C116,#REF!,25,FALSE)</f>
        <v>#REF!</v>
      </c>
    </row>
    <row r="117" spans="1:8" ht="12" x14ac:dyDescent="0.2">
      <c r="A117" s="75" t="s">
        <v>2691</v>
      </c>
      <c r="B117" s="75" t="s">
        <v>3078</v>
      </c>
      <c r="C117" s="76" t="s">
        <v>497</v>
      </c>
      <c r="D117" s="1" t="s">
        <v>3074</v>
      </c>
      <c r="E117" s="1" t="s">
        <v>3061</v>
      </c>
      <c r="F117" s="1" t="s">
        <v>2637</v>
      </c>
      <c r="H117" s="1" t="e">
        <f>VLOOKUP(C117,#REF!,25,FALSE)</f>
        <v>#REF!</v>
      </c>
    </row>
    <row r="118" spans="1:8" ht="12" x14ac:dyDescent="0.2">
      <c r="A118" s="75" t="s">
        <v>2691</v>
      </c>
      <c r="B118" s="75" t="s">
        <v>3078</v>
      </c>
      <c r="C118" s="76" t="s">
        <v>500</v>
      </c>
      <c r="D118" s="1" t="s">
        <v>3074</v>
      </c>
      <c r="E118" s="1" t="s">
        <v>3061</v>
      </c>
      <c r="F118" s="1" t="s">
        <v>2637</v>
      </c>
      <c r="H118" s="1" t="e">
        <f>VLOOKUP(C118,#REF!,25,FALSE)</f>
        <v>#REF!</v>
      </c>
    </row>
    <row r="119" spans="1:8" ht="12" x14ac:dyDescent="0.2">
      <c r="A119" s="75" t="s">
        <v>2691</v>
      </c>
      <c r="B119" s="75" t="s">
        <v>3078</v>
      </c>
      <c r="C119" s="76" t="s">
        <v>503</v>
      </c>
      <c r="D119" s="1" t="s">
        <v>3074</v>
      </c>
      <c r="E119" s="1" t="s">
        <v>3061</v>
      </c>
      <c r="F119" s="1" t="s">
        <v>2637</v>
      </c>
      <c r="H119" s="1" t="e">
        <f>VLOOKUP(C119,#REF!,25,FALSE)</f>
        <v>#REF!</v>
      </c>
    </row>
    <row r="120" spans="1:8" ht="12" x14ac:dyDescent="0.2">
      <c r="A120" s="75" t="s">
        <v>2691</v>
      </c>
      <c r="B120" s="75" t="s">
        <v>3078</v>
      </c>
      <c r="C120" s="76" t="s">
        <v>506</v>
      </c>
      <c r="D120" s="1" t="s">
        <v>3074</v>
      </c>
      <c r="E120" s="1" t="s">
        <v>3061</v>
      </c>
      <c r="F120" s="1" t="s">
        <v>2637</v>
      </c>
      <c r="H120" s="1" t="e">
        <f>VLOOKUP(C120,#REF!,25,FALSE)</f>
        <v>#REF!</v>
      </c>
    </row>
    <row r="121" spans="1:8" ht="12" x14ac:dyDescent="0.2">
      <c r="A121" s="75" t="s">
        <v>2691</v>
      </c>
      <c r="B121" s="75" t="s">
        <v>3081</v>
      </c>
      <c r="C121" s="76" t="s">
        <v>509</v>
      </c>
      <c r="D121" s="1"/>
      <c r="F121" s="1" t="s">
        <v>3071</v>
      </c>
      <c r="H121" s="1" t="e">
        <f>VLOOKUP(C121,#REF!,25,FALSE)</f>
        <v>#REF!</v>
      </c>
    </row>
    <row r="122" spans="1:8" ht="12" x14ac:dyDescent="0.2">
      <c r="A122" s="75" t="s">
        <v>2691</v>
      </c>
      <c r="B122" s="75" t="s">
        <v>3081</v>
      </c>
      <c r="C122" s="76" t="s">
        <v>511</v>
      </c>
      <c r="D122" s="1"/>
      <c r="F122" s="1" t="s">
        <v>3071</v>
      </c>
      <c r="H122" s="1" t="e">
        <f>VLOOKUP(C122,#REF!,25,FALSE)</f>
        <v>#REF!</v>
      </c>
    </row>
    <row r="123" spans="1:8" ht="12" x14ac:dyDescent="0.2">
      <c r="A123" s="75" t="s">
        <v>2691</v>
      </c>
      <c r="B123" s="75" t="s">
        <v>3088</v>
      </c>
      <c r="C123" s="76" t="s">
        <v>515</v>
      </c>
      <c r="D123" s="1"/>
      <c r="F123" s="1" t="s">
        <v>2637</v>
      </c>
      <c r="H123" s="1" t="e">
        <f>VLOOKUP(C123,#REF!,25,FALSE)</f>
        <v>#REF!</v>
      </c>
    </row>
    <row r="124" spans="1:8" ht="12" x14ac:dyDescent="0.2">
      <c r="A124" s="75" t="s">
        <v>2691</v>
      </c>
      <c r="B124" s="75" t="s">
        <v>3088</v>
      </c>
      <c r="C124" s="76" t="s">
        <v>518</v>
      </c>
      <c r="D124" s="1"/>
      <c r="F124" s="1" t="s">
        <v>2637</v>
      </c>
      <c r="H124" s="1" t="e">
        <f>VLOOKUP(C124,#REF!,25,FALSE)</f>
        <v>#REF!</v>
      </c>
    </row>
    <row r="125" spans="1:8" ht="12" x14ac:dyDescent="0.2">
      <c r="A125" s="75" t="s">
        <v>2691</v>
      </c>
      <c r="B125" s="75" t="s">
        <v>3089</v>
      </c>
      <c r="C125" s="76" t="s">
        <v>161</v>
      </c>
      <c r="D125" s="1"/>
      <c r="F125" s="1" t="s">
        <v>2637</v>
      </c>
      <c r="H125" s="1" t="e">
        <f>VLOOKUP(C125,#REF!,25,FALSE)</f>
        <v>#REF!</v>
      </c>
    </row>
    <row r="126" spans="1:8" ht="12" x14ac:dyDescent="0.2">
      <c r="A126" s="75" t="s">
        <v>2693</v>
      </c>
      <c r="B126" s="75" t="s">
        <v>3070</v>
      </c>
      <c r="C126" s="76" t="s">
        <v>107</v>
      </c>
      <c r="D126" s="1"/>
      <c r="F126" s="1" t="s">
        <v>2637</v>
      </c>
      <c r="H126" s="1" t="e">
        <f>VLOOKUP(C126,#REF!,25,FALSE)</f>
        <v>#REF!</v>
      </c>
    </row>
    <row r="127" spans="1:8" ht="12" x14ac:dyDescent="0.2">
      <c r="A127" s="75" t="s">
        <v>2693</v>
      </c>
      <c r="B127" s="75" t="s">
        <v>3033</v>
      </c>
      <c r="C127" s="76" t="s">
        <v>529</v>
      </c>
      <c r="D127" s="1"/>
      <c r="F127" s="1" t="s">
        <v>2637</v>
      </c>
      <c r="H127" s="1" t="e">
        <f>VLOOKUP(C127,#REF!,25,FALSE)</f>
        <v>#REF!</v>
      </c>
    </row>
    <row r="128" spans="1:8" ht="12" x14ac:dyDescent="0.2">
      <c r="A128" s="75" t="s">
        <v>2693</v>
      </c>
      <c r="B128" s="75" t="s">
        <v>3033</v>
      </c>
      <c r="C128" s="76" t="s">
        <v>534</v>
      </c>
      <c r="D128" s="1"/>
      <c r="F128" s="1" t="s">
        <v>2637</v>
      </c>
      <c r="H128" s="1" t="e">
        <f>VLOOKUP(C128,#REF!,25,FALSE)</f>
        <v>#REF!</v>
      </c>
    </row>
    <row r="129" spans="1:8" ht="12" x14ac:dyDescent="0.2">
      <c r="A129" s="75" t="s">
        <v>2693</v>
      </c>
      <c r="B129" s="75" t="s">
        <v>3033</v>
      </c>
      <c r="C129" s="76" t="s">
        <v>537</v>
      </c>
      <c r="D129" s="1"/>
      <c r="F129" s="1" t="s">
        <v>2637</v>
      </c>
      <c r="H129" s="1" t="e">
        <f>VLOOKUP(C129,#REF!,25,FALSE)</f>
        <v>#REF!</v>
      </c>
    </row>
    <row r="130" spans="1:8" ht="12" x14ac:dyDescent="0.2">
      <c r="A130" s="75" t="s">
        <v>2693</v>
      </c>
      <c r="B130" s="75" t="s">
        <v>3033</v>
      </c>
      <c r="C130" s="76" t="s">
        <v>541</v>
      </c>
      <c r="D130" s="1"/>
      <c r="F130" s="1" t="s">
        <v>2637</v>
      </c>
      <c r="H130" s="1" t="e">
        <f>VLOOKUP(C130,#REF!,25,FALSE)</f>
        <v>#REF!</v>
      </c>
    </row>
    <row r="131" spans="1:8" ht="12" x14ac:dyDescent="0.2">
      <c r="A131" s="75" t="s">
        <v>2693</v>
      </c>
      <c r="B131" s="75" t="s">
        <v>3072</v>
      </c>
      <c r="C131" s="76" t="s">
        <v>544</v>
      </c>
      <c r="D131" s="1"/>
      <c r="F131" s="1" t="s">
        <v>3090</v>
      </c>
      <c r="H131" s="1" t="e">
        <f>VLOOKUP(C131,#REF!,25,FALSE)</f>
        <v>#REF!</v>
      </c>
    </row>
    <row r="132" spans="1:8" ht="12" x14ac:dyDescent="0.2">
      <c r="A132" s="75" t="s">
        <v>2693</v>
      </c>
      <c r="B132" s="75" t="s">
        <v>3072</v>
      </c>
      <c r="C132" s="76" t="s">
        <v>548</v>
      </c>
      <c r="D132" s="1"/>
      <c r="F132" s="1" t="s">
        <v>3090</v>
      </c>
      <c r="H132" s="1" t="e">
        <f>VLOOKUP(C132,#REF!,25,FALSE)</f>
        <v>#REF!</v>
      </c>
    </row>
    <row r="133" spans="1:8" ht="12" x14ac:dyDescent="0.2">
      <c r="A133" s="75" t="s">
        <v>2693</v>
      </c>
      <c r="B133" s="75" t="s">
        <v>3072</v>
      </c>
      <c r="C133" s="76" t="s">
        <v>549</v>
      </c>
      <c r="D133" s="1"/>
      <c r="F133" s="1" t="s">
        <v>3090</v>
      </c>
      <c r="H133" s="1" t="e">
        <f>VLOOKUP(C133,#REF!,25,FALSE)</f>
        <v>#REF!</v>
      </c>
    </row>
    <row r="134" spans="1:8" ht="12" x14ac:dyDescent="0.2">
      <c r="A134" s="75" t="s">
        <v>2693</v>
      </c>
      <c r="B134" s="75" t="s">
        <v>3073</v>
      </c>
      <c r="C134" s="76" t="s">
        <v>552</v>
      </c>
      <c r="D134" s="1" t="s">
        <v>3074</v>
      </c>
      <c r="E134" s="1" t="s">
        <v>3061</v>
      </c>
      <c r="F134" s="1" t="s">
        <v>2637</v>
      </c>
      <c r="H134" s="1" t="e">
        <f>VLOOKUP(C134,#REF!,25,FALSE)</f>
        <v>#REF!</v>
      </c>
    </row>
    <row r="135" spans="1:8" ht="12" x14ac:dyDescent="0.2">
      <c r="A135" s="75" t="s">
        <v>2693</v>
      </c>
      <c r="B135" s="75" t="s">
        <v>2829</v>
      </c>
      <c r="C135" s="76" t="s">
        <v>3091</v>
      </c>
      <c r="D135" s="1"/>
      <c r="F135" s="1" t="s">
        <v>2637</v>
      </c>
      <c r="H135" s="1" t="e">
        <f>VLOOKUP(C135,#REF!,25,FALSE)</f>
        <v>#REF!</v>
      </c>
    </row>
    <row r="136" spans="1:8" ht="12" x14ac:dyDescent="0.2">
      <c r="A136" s="75" t="s">
        <v>2693</v>
      </c>
      <c r="B136" s="75" t="s">
        <v>3076</v>
      </c>
      <c r="C136" s="76" t="s">
        <v>566</v>
      </c>
      <c r="D136" s="1"/>
      <c r="F136" s="1" t="s">
        <v>2637</v>
      </c>
      <c r="H136" s="1" t="e">
        <f>VLOOKUP(C136,#REF!,25,FALSE)</f>
        <v>#REF!</v>
      </c>
    </row>
    <row r="137" spans="1:8" ht="12" x14ac:dyDescent="0.2">
      <c r="A137" s="75" t="s">
        <v>2693</v>
      </c>
      <c r="B137" s="75" t="s">
        <v>3086</v>
      </c>
      <c r="C137" s="76" t="s">
        <v>573</v>
      </c>
      <c r="D137" s="1" t="s">
        <v>3074</v>
      </c>
      <c r="E137" s="1" t="s">
        <v>3061</v>
      </c>
      <c r="F137" s="1" t="s">
        <v>2637</v>
      </c>
      <c r="H137" s="1" t="e">
        <f>VLOOKUP(C137,#REF!,25,FALSE)</f>
        <v>#REF!</v>
      </c>
    </row>
    <row r="138" spans="1:8" ht="12" x14ac:dyDescent="0.2">
      <c r="A138" s="75" t="s">
        <v>2693</v>
      </c>
      <c r="B138" s="75" t="s">
        <v>3077</v>
      </c>
      <c r="C138" s="76" t="s">
        <v>581</v>
      </c>
      <c r="D138" s="1"/>
      <c r="F138" s="1" t="s">
        <v>2637</v>
      </c>
      <c r="H138" s="1" t="e">
        <f>VLOOKUP(C138,#REF!,25,FALSE)</f>
        <v>#REF!</v>
      </c>
    </row>
    <row r="139" spans="1:8" ht="12" x14ac:dyDescent="0.2">
      <c r="A139" s="75" t="s">
        <v>2693</v>
      </c>
      <c r="B139" s="75" t="s">
        <v>3077</v>
      </c>
      <c r="C139" s="76" t="s">
        <v>590</v>
      </c>
      <c r="D139" s="1"/>
      <c r="F139" s="1" t="s">
        <v>2637</v>
      </c>
      <c r="H139" s="1" t="e">
        <f>VLOOKUP(C139,#REF!,25,FALSE)</f>
        <v>#REF!</v>
      </c>
    </row>
    <row r="140" spans="1:8" ht="12" x14ac:dyDescent="0.2">
      <c r="A140" s="75" t="s">
        <v>2693</v>
      </c>
      <c r="B140" s="75" t="s">
        <v>3078</v>
      </c>
      <c r="C140" s="76" t="s">
        <v>599</v>
      </c>
      <c r="D140" s="1"/>
      <c r="F140" s="1" t="s">
        <v>2637</v>
      </c>
      <c r="H140" s="1" t="e">
        <f>VLOOKUP(C140,#REF!,25,FALSE)</f>
        <v>#REF!</v>
      </c>
    </row>
    <row r="141" spans="1:8" ht="12" x14ac:dyDescent="0.2">
      <c r="A141" s="75" t="s">
        <v>2693</v>
      </c>
      <c r="B141" s="75" t="s">
        <v>3092</v>
      </c>
      <c r="C141" s="76" t="s">
        <v>636</v>
      </c>
      <c r="D141" s="1" t="s">
        <v>3074</v>
      </c>
      <c r="E141" s="1" t="s">
        <v>3062</v>
      </c>
      <c r="F141" s="1" t="s">
        <v>2637</v>
      </c>
      <c r="H141" s="1" t="e">
        <f>VLOOKUP(C141,#REF!,25,FALSE)</f>
        <v>#REF!</v>
      </c>
    </row>
    <row r="142" spans="1:8" ht="12" x14ac:dyDescent="0.2">
      <c r="A142" s="75" t="s">
        <v>2693</v>
      </c>
      <c r="B142" s="75" t="s">
        <v>3092</v>
      </c>
      <c r="C142" s="76" t="s">
        <v>640</v>
      </c>
      <c r="D142" s="1" t="s">
        <v>3074</v>
      </c>
      <c r="E142" s="1" t="s">
        <v>3062</v>
      </c>
      <c r="F142" s="1" t="s">
        <v>2637</v>
      </c>
      <c r="H142" s="1" t="e">
        <f>VLOOKUP(C142,#REF!,25,FALSE)</f>
        <v>#REF!</v>
      </c>
    </row>
    <row r="143" spans="1:8" ht="12" x14ac:dyDescent="0.2">
      <c r="A143" s="75" t="s">
        <v>2693</v>
      </c>
      <c r="B143" s="75" t="s">
        <v>3092</v>
      </c>
      <c r="C143" s="76" t="s">
        <v>644</v>
      </c>
      <c r="D143" s="1" t="s">
        <v>3074</v>
      </c>
      <c r="E143" s="1" t="s">
        <v>3062</v>
      </c>
      <c r="F143" s="1" t="s">
        <v>2637</v>
      </c>
      <c r="H143" s="1" t="e">
        <f>VLOOKUP(C143,#REF!,25,FALSE)</f>
        <v>#REF!</v>
      </c>
    </row>
    <row r="144" spans="1:8" ht="12" x14ac:dyDescent="0.2">
      <c r="A144" s="75" t="s">
        <v>2693</v>
      </c>
      <c r="B144" s="75" t="s">
        <v>3093</v>
      </c>
      <c r="C144" s="76" t="s">
        <v>649</v>
      </c>
      <c r="D144" s="1"/>
      <c r="F144" s="1" t="s">
        <v>2637</v>
      </c>
      <c r="H144" s="1" t="e">
        <f>VLOOKUP(C144,#REF!,25,FALSE)</f>
        <v>#REF!</v>
      </c>
    </row>
    <row r="145" spans="1:8" ht="12" x14ac:dyDescent="0.2">
      <c r="A145" s="75" t="s">
        <v>2693</v>
      </c>
      <c r="B145" s="75" t="s">
        <v>3094</v>
      </c>
      <c r="C145" s="76" t="s">
        <v>655</v>
      </c>
      <c r="D145" s="1"/>
      <c r="F145" s="1" t="s">
        <v>2637</v>
      </c>
      <c r="H145" s="1" t="e">
        <f>VLOOKUP(C145,#REF!,25,FALSE)</f>
        <v>#REF!</v>
      </c>
    </row>
    <row r="146" spans="1:8" ht="12" x14ac:dyDescent="0.2">
      <c r="A146" s="75" t="s">
        <v>2693</v>
      </c>
      <c r="B146" s="75" t="s">
        <v>3094</v>
      </c>
      <c r="C146" s="76" t="s">
        <v>660</v>
      </c>
      <c r="D146" s="1"/>
      <c r="F146" s="1" t="s">
        <v>2637</v>
      </c>
      <c r="H146" s="1" t="e">
        <f>VLOOKUP(C146,#REF!,25,FALSE)</f>
        <v>#REF!</v>
      </c>
    </row>
    <row r="147" spans="1:8" ht="12" x14ac:dyDescent="0.2">
      <c r="A147" s="75" t="s">
        <v>2693</v>
      </c>
      <c r="B147" s="75" t="s">
        <v>3094</v>
      </c>
      <c r="C147" s="76" t="s">
        <v>664</v>
      </c>
      <c r="D147" s="1"/>
      <c r="F147" s="1" t="s">
        <v>2637</v>
      </c>
      <c r="H147" s="1" t="e">
        <f>VLOOKUP(C147,#REF!,25,FALSE)</f>
        <v>#REF!</v>
      </c>
    </row>
    <row r="148" spans="1:8" ht="12" x14ac:dyDescent="0.2">
      <c r="A148" s="75" t="s">
        <v>2693</v>
      </c>
      <c r="B148" s="75" t="s">
        <v>3094</v>
      </c>
      <c r="C148" s="76" t="s">
        <v>667</v>
      </c>
      <c r="D148" s="1"/>
      <c r="F148" s="1" t="s">
        <v>2637</v>
      </c>
      <c r="H148" s="1" t="e">
        <f>VLOOKUP(C148,#REF!,25,FALSE)</f>
        <v>#REF!</v>
      </c>
    </row>
    <row r="149" spans="1:8" ht="12" x14ac:dyDescent="0.2">
      <c r="A149" s="75" t="s">
        <v>2693</v>
      </c>
      <c r="B149" s="75" t="s">
        <v>3095</v>
      </c>
      <c r="C149" s="76" t="s">
        <v>671</v>
      </c>
      <c r="D149" s="1"/>
      <c r="F149" s="1" t="s">
        <v>2637</v>
      </c>
      <c r="H149" s="1" t="e">
        <f>VLOOKUP(C149,#REF!,25,FALSE)</f>
        <v>#REF!</v>
      </c>
    </row>
    <row r="150" spans="1:8" ht="12" x14ac:dyDescent="0.2">
      <c r="A150" s="75" t="s">
        <v>2693</v>
      </c>
      <c r="B150" s="75" t="s">
        <v>3095</v>
      </c>
      <c r="C150" s="76" t="s">
        <v>674</v>
      </c>
      <c r="D150" s="1"/>
      <c r="F150" s="1" t="s">
        <v>2637</v>
      </c>
      <c r="H150" s="1" t="e">
        <f>VLOOKUP(C150,#REF!,25,FALSE)</f>
        <v>#REF!</v>
      </c>
    </row>
    <row r="151" spans="1:8" ht="12" x14ac:dyDescent="0.2">
      <c r="A151" s="75" t="s">
        <v>2693</v>
      </c>
      <c r="B151" s="75" t="s">
        <v>3095</v>
      </c>
      <c r="C151" s="76" t="s">
        <v>677</v>
      </c>
      <c r="D151" s="1"/>
      <c r="F151" s="1" t="s">
        <v>2637</v>
      </c>
      <c r="H151" s="1" t="e">
        <f>VLOOKUP(C151,#REF!,25,FALSE)</f>
        <v>#REF!</v>
      </c>
    </row>
    <row r="152" spans="1:8" ht="12" x14ac:dyDescent="0.2">
      <c r="A152" s="75" t="s">
        <v>2693</v>
      </c>
      <c r="B152" s="75" t="s">
        <v>3096</v>
      </c>
      <c r="C152" s="76" t="s">
        <v>681</v>
      </c>
      <c r="D152" s="1"/>
      <c r="F152" s="1" t="s">
        <v>2637</v>
      </c>
      <c r="H152" s="1" t="e">
        <f>VLOOKUP(C152,#REF!,25,FALSE)</f>
        <v>#REF!</v>
      </c>
    </row>
    <row r="153" spans="1:8" ht="12" x14ac:dyDescent="0.2">
      <c r="A153" s="75" t="s">
        <v>2693</v>
      </c>
      <c r="B153" s="75" t="s">
        <v>3097</v>
      </c>
      <c r="C153" s="76" t="s">
        <v>686</v>
      </c>
      <c r="D153" s="1"/>
      <c r="F153" s="1" t="s">
        <v>2637</v>
      </c>
      <c r="H153" s="1" t="e">
        <f>VLOOKUP(C153,#REF!,25,FALSE)</f>
        <v>#REF!</v>
      </c>
    </row>
    <row r="154" spans="1:8" ht="12" x14ac:dyDescent="0.2">
      <c r="A154" s="75" t="s">
        <v>2693</v>
      </c>
      <c r="B154" s="75" t="s">
        <v>3097</v>
      </c>
      <c r="C154" s="76" t="s">
        <v>693</v>
      </c>
      <c r="D154" s="1"/>
      <c r="F154" s="1" t="s">
        <v>2637</v>
      </c>
      <c r="H154" s="1" t="e">
        <f>VLOOKUP(C154,#REF!,25,FALSE)</f>
        <v>#REF!</v>
      </c>
    </row>
    <row r="155" spans="1:8" ht="12" x14ac:dyDescent="0.2">
      <c r="A155" s="75" t="s">
        <v>2693</v>
      </c>
      <c r="B155" s="75" t="s">
        <v>3097</v>
      </c>
      <c r="C155" s="76" t="s">
        <v>700</v>
      </c>
      <c r="D155" s="1"/>
      <c r="F155" s="1" t="s">
        <v>2637</v>
      </c>
      <c r="H155" s="1" t="e">
        <f>VLOOKUP(C155,#REF!,25,FALSE)</f>
        <v>#REF!</v>
      </c>
    </row>
    <row r="156" spans="1:8" ht="12" x14ac:dyDescent="0.2">
      <c r="A156" s="75" t="s">
        <v>2693</v>
      </c>
      <c r="B156" s="75" t="s">
        <v>3098</v>
      </c>
      <c r="C156" s="76" t="s">
        <v>708</v>
      </c>
      <c r="D156" s="1"/>
      <c r="F156" s="1" t="s">
        <v>2637</v>
      </c>
      <c r="H156" s="1" t="e">
        <f>VLOOKUP(C156,#REF!,25,FALSE)</f>
        <v>#REF!</v>
      </c>
    </row>
    <row r="157" spans="1:8" ht="12" x14ac:dyDescent="0.2">
      <c r="A157" s="75" t="s">
        <v>2693</v>
      </c>
      <c r="B157" s="75" t="s">
        <v>3099</v>
      </c>
      <c r="C157" s="76" t="s">
        <v>713</v>
      </c>
      <c r="D157" s="1" t="s">
        <v>3074</v>
      </c>
      <c r="E157" s="1" t="s">
        <v>3062</v>
      </c>
      <c r="F157" s="1" t="s">
        <v>2637</v>
      </c>
      <c r="H157" s="1" t="e">
        <f>VLOOKUP(C157,#REF!,25,FALSE)</f>
        <v>#REF!</v>
      </c>
    </row>
    <row r="158" spans="1:8" ht="12" x14ac:dyDescent="0.2">
      <c r="A158" s="75" t="s">
        <v>2693</v>
      </c>
      <c r="B158" s="75" t="s">
        <v>3099</v>
      </c>
      <c r="C158" s="76" t="s">
        <v>716</v>
      </c>
      <c r="D158" s="1" t="s">
        <v>3074</v>
      </c>
      <c r="E158" s="1" t="s">
        <v>3062</v>
      </c>
      <c r="F158" s="1" t="s">
        <v>2637</v>
      </c>
      <c r="H158" s="1" t="e">
        <f>VLOOKUP(C158,#REF!,25,FALSE)</f>
        <v>#REF!</v>
      </c>
    </row>
    <row r="159" spans="1:8" ht="12" x14ac:dyDescent="0.2">
      <c r="A159" s="75" t="s">
        <v>2693</v>
      </c>
      <c r="B159" s="75" t="s">
        <v>3099</v>
      </c>
      <c r="C159" s="76" t="s">
        <v>718</v>
      </c>
      <c r="D159" s="1" t="s">
        <v>3074</v>
      </c>
      <c r="E159" s="1" t="s">
        <v>3062</v>
      </c>
      <c r="F159" s="1" t="s">
        <v>2637</v>
      </c>
      <c r="H159" s="1" t="e">
        <f>VLOOKUP(C159,#REF!,25,FALSE)</f>
        <v>#REF!</v>
      </c>
    </row>
    <row r="160" spans="1:8" ht="12" x14ac:dyDescent="0.2">
      <c r="A160" s="75" t="s">
        <v>2695</v>
      </c>
      <c r="B160" s="75" t="s">
        <v>3070</v>
      </c>
      <c r="C160" s="76" t="s">
        <v>132</v>
      </c>
      <c r="D160" s="1"/>
      <c r="F160" s="1" t="s">
        <v>2637</v>
      </c>
      <c r="H160" s="1" t="e">
        <f>VLOOKUP(C160,#REF!,25,FALSE)</f>
        <v>#REF!</v>
      </c>
    </row>
    <row r="161" spans="1:8" ht="12" x14ac:dyDescent="0.2">
      <c r="A161" s="75" t="s">
        <v>2695</v>
      </c>
      <c r="B161" s="75" t="s">
        <v>3033</v>
      </c>
      <c r="C161" s="76" t="s">
        <v>725</v>
      </c>
      <c r="D161" s="1"/>
      <c r="F161" s="1" t="s">
        <v>2637</v>
      </c>
      <c r="H161" s="1" t="e">
        <f>VLOOKUP(C161,#REF!,25,FALSE)</f>
        <v>#REF!</v>
      </c>
    </row>
    <row r="162" spans="1:8" ht="12" x14ac:dyDescent="0.2">
      <c r="A162" s="75" t="s">
        <v>2695</v>
      </c>
      <c r="B162" s="75" t="s">
        <v>3033</v>
      </c>
      <c r="C162" s="76" t="s">
        <v>729</v>
      </c>
      <c r="D162" s="1"/>
      <c r="F162" s="1" t="s">
        <v>2637</v>
      </c>
      <c r="H162" s="1" t="e">
        <f>VLOOKUP(C162,#REF!,25,FALSE)</f>
        <v>#REF!</v>
      </c>
    </row>
    <row r="163" spans="1:8" ht="12" x14ac:dyDescent="0.2">
      <c r="A163" s="75" t="s">
        <v>2695</v>
      </c>
      <c r="B163" s="75" t="s">
        <v>3072</v>
      </c>
      <c r="C163" s="76" t="s">
        <v>734</v>
      </c>
      <c r="D163" s="1"/>
      <c r="F163" s="1" t="s">
        <v>2637</v>
      </c>
      <c r="H163" s="1" t="e">
        <f>VLOOKUP(C163,#REF!,25,FALSE)</f>
        <v>#REF!</v>
      </c>
    </row>
    <row r="164" spans="1:8" ht="12" x14ac:dyDescent="0.2">
      <c r="A164" s="75" t="s">
        <v>2695</v>
      </c>
      <c r="B164" s="75" t="s">
        <v>3072</v>
      </c>
      <c r="C164" s="76" t="s">
        <v>740</v>
      </c>
      <c r="D164" s="1"/>
      <c r="F164" s="1" t="s">
        <v>2637</v>
      </c>
      <c r="H164" s="1" t="e">
        <f>VLOOKUP(C164,#REF!,25,FALSE)</f>
        <v>#REF!</v>
      </c>
    </row>
    <row r="165" spans="1:8" ht="12" x14ac:dyDescent="0.2">
      <c r="A165" s="75" t="s">
        <v>2695</v>
      </c>
      <c r="B165" s="75" t="s">
        <v>3072</v>
      </c>
      <c r="C165" s="76" t="s">
        <v>744</v>
      </c>
      <c r="D165" s="1"/>
      <c r="F165" s="1" t="s">
        <v>2637</v>
      </c>
      <c r="H165" s="1" t="e">
        <f>VLOOKUP(C165,#REF!,25,FALSE)</f>
        <v>#REF!</v>
      </c>
    </row>
    <row r="166" spans="1:8" ht="12" x14ac:dyDescent="0.2">
      <c r="A166" s="75" t="s">
        <v>2695</v>
      </c>
      <c r="B166" s="75" t="s">
        <v>3086</v>
      </c>
      <c r="C166" s="76" t="s">
        <v>749</v>
      </c>
      <c r="D166" s="1"/>
      <c r="F166" s="1" t="s">
        <v>2637</v>
      </c>
      <c r="H166" s="1" t="e">
        <f>VLOOKUP(C166,#REF!,25,FALSE)</f>
        <v>#REF!</v>
      </c>
    </row>
    <row r="167" spans="1:8" ht="12" x14ac:dyDescent="0.2">
      <c r="A167" s="75" t="s">
        <v>2695</v>
      </c>
      <c r="B167" s="75" t="s">
        <v>3086</v>
      </c>
      <c r="C167" s="76" t="s">
        <v>754</v>
      </c>
      <c r="D167" s="1"/>
      <c r="F167" s="1" t="s">
        <v>2637</v>
      </c>
      <c r="H167" s="1" t="e">
        <f>VLOOKUP(C167,#REF!,25,FALSE)</f>
        <v>#REF!</v>
      </c>
    </row>
    <row r="168" spans="1:8" ht="12" x14ac:dyDescent="0.2">
      <c r="A168" s="75" t="s">
        <v>2695</v>
      </c>
      <c r="B168" s="75" t="s">
        <v>3086</v>
      </c>
      <c r="C168" s="76" t="s">
        <v>757</v>
      </c>
      <c r="D168" s="1"/>
      <c r="F168" s="1" t="s">
        <v>2637</v>
      </c>
      <c r="H168" s="1" t="e">
        <f>VLOOKUP(C168,#REF!,25,FALSE)</f>
        <v>#REF!</v>
      </c>
    </row>
    <row r="169" spans="1:8" ht="12" x14ac:dyDescent="0.2">
      <c r="A169" s="75" t="s">
        <v>2695</v>
      </c>
      <c r="B169" s="75" t="s">
        <v>3077</v>
      </c>
      <c r="C169" s="76" t="s">
        <v>762</v>
      </c>
      <c r="D169" s="1"/>
      <c r="F169" s="1" t="s">
        <v>2637</v>
      </c>
      <c r="H169" s="1" t="e">
        <f>VLOOKUP(C169,#REF!,25,FALSE)</f>
        <v>#REF!</v>
      </c>
    </row>
    <row r="170" spans="1:8" ht="12" x14ac:dyDescent="0.2">
      <c r="A170" s="75" t="s">
        <v>2695</v>
      </c>
      <c r="B170" s="75" t="s">
        <v>3077</v>
      </c>
      <c r="C170" s="76" t="s">
        <v>767</v>
      </c>
      <c r="D170" s="1"/>
      <c r="F170" s="1" t="s">
        <v>2637</v>
      </c>
      <c r="H170" s="1" t="e">
        <f>VLOOKUP(C170,#REF!,25,FALSE)</f>
        <v>#REF!</v>
      </c>
    </row>
    <row r="171" spans="1:8" ht="12" x14ac:dyDescent="0.2">
      <c r="A171" s="75" t="s">
        <v>2695</v>
      </c>
      <c r="B171" s="75" t="s">
        <v>3077</v>
      </c>
      <c r="C171" s="76" t="s">
        <v>771</v>
      </c>
      <c r="D171" s="1"/>
      <c r="F171" s="1" t="s">
        <v>2637</v>
      </c>
      <c r="H171" s="1" t="e">
        <f>VLOOKUP(C171,#REF!,25,FALSE)</f>
        <v>#REF!</v>
      </c>
    </row>
    <row r="172" spans="1:8" ht="12" x14ac:dyDescent="0.2">
      <c r="A172" s="75" t="s">
        <v>2695</v>
      </c>
      <c r="B172" s="75" t="s">
        <v>3078</v>
      </c>
      <c r="C172" s="76" t="s">
        <v>777</v>
      </c>
      <c r="D172" s="1"/>
      <c r="F172" s="1" t="s">
        <v>2637</v>
      </c>
      <c r="H172" s="1" t="e">
        <f>VLOOKUP(C172,#REF!,25,FALSE)</f>
        <v>#REF!</v>
      </c>
    </row>
    <row r="173" spans="1:8" ht="12" x14ac:dyDescent="0.2">
      <c r="A173" s="75" t="s">
        <v>2695</v>
      </c>
      <c r="B173" s="75" t="s">
        <v>3078</v>
      </c>
      <c r="C173" s="76" t="s">
        <v>781</v>
      </c>
      <c r="D173" s="1"/>
      <c r="F173" s="1" t="s">
        <v>2637</v>
      </c>
      <c r="H173" s="1" t="e">
        <f>VLOOKUP(C173,#REF!,25,FALSE)</f>
        <v>#REF!</v>
      </c>
    </row>
    <row r="174" spans="1:8" ht="12" x14ac:dyDescent="0.2">
      <c r="A174" s="75" t="s">
        <v>2695</v>
      </c>
      <c r="B174" s="75" t="s">
        <v>3078</v>
      </c>
      <c r="C174" s="76" t="s">
        <v>784</v>
      </c>
      <c r="D174" s="1"/>
      <c r="F174" s="1" t="s">
        <v>2637</v>
      </c>
      <c r="H174" s="1" t="e">
        <f>VLOOKUP(C174,#REF!,25,FALSE)</f>
        <v>#REF!</v>
      </c>
    </row>
    <row r="175" spans="1:8" ht="12" x14ac:dyDescent="0.2">
      <c r="A175" s="75" t="s">
        <v>2695</v>
      </c>
      <c r="B175" s="75" t="s">
        <v>3081</v>
      </c>
      <c r="C175" s="76" t="s">
        <v>788</v>
      </c>
      <c r="D175" s="1"/>
      <c r="F175" s="1" t="s">
        <v>2637</v>
      </c>
      <c r="H175" s="1" t="e">
        <f>VLOOKUP(C175,#REF!,25,FALSE)</f>
        <v>#REF!</v>
      </c>
    </row>
    <row r="176" spans="1:8" ht="12" x14ac:dyDescent="0.2">
      <c r="A176" s="75" t="s">
        <v>2695</v>
      </c>
      <c r="B176" s="75" t="s">
        <v>3081</v>
      </c>
      <c r="C176" s="76" t="s">
        <v>791</v>
      </c>
      <c r="D176" s="1"/>
      <c r="F176" s="1" t="s">
        <v>2637</v>
      </c>
      <c r="H176" s="1" t="e">
        <f>VLOOKUP(C176,#REF!,25,FALSE)</f>
        <v>#REF!</v>
      </c>
    </row>
    <row r="177" spans="1:8" ht="12" x14ac:dyDescent="0.2">
      <c r="A177" s="75" t="s">
        <v>2695</v>
      </c>
      <c r="B177" s="75" t="s">
        <v>3081</v>
      </c>
      <c r="C177" s="76" t="s">
        <v>794</v>
      </c>
      <c r="D177" s="1"/>
      <c r="F177" s="1" t="s">
        <v>2637</v>
      </c>
      <c r="H177" s="1" t="e">
        <f>VLOOKUP(C177,#REF!,25,FALSE)</f>
        <v>#REF!</v>
      </c>
    </row>
    <row r="178" spans="1:8" ht="12" x14ac:dyDescent="0.2">
      <c r="A178" s="75" t="s">
        <v>2695</v>
      </c>
      <c r="B178" s="75" t="s">
        <v>3088</v>
      </c>
      <c r="C178" s="76" t="s">
        <v>798</v>
      </c>
      <c r="D178" s="1"/>
      <c r="F178" s="1" t="s">
        <v>2637</v>
      </c>
      <c r="H178" s="1" t="e">
        <f>VLOOKUP(C178,#REF!,25,FALSE)</f>
        <v>#REF!</v>
      </c>
    </row>
    <row r="179" spans="1:8" ht="12" x14ac:dyDescent="0.2">
      <c r="A179" s="75" t="s">
        <v>2695</v>
      </c>
      <c r="B179" s="75" t="s">
        <v>3088</v>
      </c>
      <c r="C179" s="76" t="s">
        <v>801</v>
      </c>
      <c r="D179" s="1"/>
      <c r="F179" s="1" t="s">
        <v>2637</v>
      </c>
      <c r="H179" s="1" t="e">
        <f>VLOOKUP(C179,#REF!,25,FALSE)</f>
        <v>#REF!</v>
      </c>
    </row>
    <row r="180" spans="1:8" ht="12" x14ac:dyDescent="0.2">
      <c r="A180" s="75" t="s">
        <v>2695</v>
      </c>
      <c r="B180" s="75" t="s">
        <v>3088</v>
      </c>
      <c r="C180" s="76" t="s">
        <v>804</v>
      </c>
      <c r="D180" s="1"/>
      <c r="F180" s="1" t="s">
        <v>2637</v>
      </c>
      <c r="H180" s="1" t="e">
        <f>VLOOKUP(C180,#REF!,25,FALSE)</f>
        <v>#REF!</v>
      </c>
    </row>
    <row r="181" spans="1:8" ht="12" x14ac:dyDescent="0.2">
      <c r="A181" s="75" t="s">
        <v>2695</v>
      </c>
      <c r="B181" s="75" t="s">
        <v>3089</v>
      </c>
      <c r="C181" s="76" t="s">
        <v>808</v>
      </c>
      <c r="D181" s="1"/>
      <c r="F181" s="1" t="s">
        <v>2637</v>
      </c>
      <c r="H181" s="1" t="e">
        <f>VLOOKUP(C181,#REF!,25,FALSE)</f>
        <v>#REF!</v>
      </c>
    </row>
    <row r="182" spans="1:8" ht="12" x14ac:dyDescent="0.2">
      <c r="A182" s="75" t="s">
        <v>2695</v>
      </c>
      <c r="B182" s="75" t="s">
        <v>3089</v>
      </c>
      <c r="C182" s="76" t="s">
        <v>812</v>
      </c>
      <c r="D182" s="1"/>
      <c r="F182" s="1" t="s">
        <v>2637</v>
      </c>
      <c r="H182" s="1" t="e">
        <f>VLOOKUP(C182,#REF!,25,FALSE)</f>
        <v>#REF!</v>
      </c>
    </row>
    <row r="183" spans="1:8" ht="12" x14ac:dyDescent="0.2">
      <c r="A183" s="75" t="s">
        <v>2695</v>
      </c>
      <c r="B183" s="75" t="s">
        <v>3089</v>
      </c>
      <c r="C183" s="76" t="s">
        <v>815</v>
      </c>
      <c r="D183" s="1"/>
      <c r="F183" s="1" t="s">
        <v>2637</v>
      </c>
      <c r="H183" s="1" t="e">
        <f>VLOOKUP(C183,#REF!,25,FALSE)</f>
        <v>#REF!</v>
      </c>
    </row>
    <row r="184" spans="1:8" ht="12" x14ac:dyDescent="0.2">
      <c r="A184" s="75" t="s">
        <v>2697</v>
      </c>
      <c r="B184" s="75" t="s">
        <v>3070</v>
      </c>
      <c r="C184" s="76" t="s">
        <v>820</v>
      </c>
      <c r="D184" s="1"/>
      <c r="F184" s="1" t="s">
        <v>2637</v>
      </c>
      <c r="H184" s="1" t="e">
        <f>VLOOKUP(C184,#REF!,25,FALSE)</f>
        <v>#REF!</v>
      </c>
    </row>
    <row r="185" spans="1:8" ht="12" x14ac:dyDescent="0.2">
      <c r="A185" s="75" t="s">
        <v>2697</v>
      </c>
      <c r="B185" s="75" t="s">
        <v>3033</v>
      </c>
      <c r="C185" s="76" t="s">
        <v>832</v>
      </c>
      <c r="D185" s="1"/>
      <c r="F185" s="1" t="s">
        <v>2637</v>
      </c>
      <c r="H185" s="1" t="e">
        <f>VLOOKUP(C185,#REF!,25,FALSE)</f>
        <v>#REF!</v>
      </c>
    </row>
    <row r="186" spans="1:8" ht="12" x14ac:dyDescent="0.2">
      <c r="A186" s="75" t="s">
        <v>2697</v>
      </c>
      <c r="B186" s="75" t="s">
        <v>3033</v>
      </c>
      <c r="C186" s="76" t="s">
        <v>840</v>
      </c>
      <c r="D186" s="1" t="s">
        <v>3074</v>
      </c>
      <c r="E186" s="1" t="s">
        <v>81</v>
      </c>
      <c r="F186" s="1" t="s">
        <v>2637</v>
      </c>
      <c r="H186" s="1" t="e">
        <f>VLOOKUP(C186,#REF!,25,FALSE)</f>
        <v>#REF!</v>
      </c>
    </row>
    <row r="187" spans="1:8" ht="12" x14ac:dyDescent="0.2">
      <c r="A187" s="75" t="s">
        <v>2697</v>
      </c>
      <c r="B187" s="75" t="s">
        <v>3033</v>
      </c>
      <c r="C187" s="76" t="s">
        <v>849</v>
      </c>
      <c r="D187" s="1"/>
      <c r="F187" s="1" t="s">
        <v>2637</v>
      </c>
      <c r="H187" s="1" t="e">
        <f>VLOOKUP(C187,#REF!,25,FALSE)</f>
        <v>#REF!</v>
      </c>
    </row>
    <row r="188" spans="1:8" ht="12" x14ac:dyDescent="0.2">
      <c r="A188" s="75" t="s">
        <v>2697</v>
      </c>
      <c r="B188" s="75" t="s">
        <v>3072</v>
      </c>
      <c r="C188" s="76" t="s">
        <v>857</v>
      </c>
      <c r="D188" s="1"/>
      <c r="F188" s="1" t="s">
        <v>2637</v>
      </c>
      <c r="H188" s="1" t="e">
        <f>VLOOKUP(C188,#REF!,25,FALSE)</f>
        <v>#REF!</v>
      </c>
    </row>
    <row r="189" spans="1:8" ht="12" x14ac:dyDescent="0.2">
      <c r="A189" s="75" t="s">
        <v>2697</v>
      </c>
      <c r="B189" s="75" t="s">
        <v>3072</v>
      </c>
      <c r="C189" s="76" t="s">
        <v>864</v>
      </c>
      <c r="D189" s="1"/>
      <c r="F189" s="1" t="s">
        <v>2637</v>
      </c>
      <c r="H189" s="1" t="e">
        <f>VLOOKUP(C189,#REF!,25,FALSE)</f>
        <v>#REF!</v>
      </c>
    </row>
    <row r="190" spans="1:8" ht="12" x14ac:dyDescent="0.2">
      <c r="A190" s="75" t="s">
        <v>2697</v>
      </c>
      <c r="B190" s="75" t="s">
        <v>3073</v>
      </c>
      <c r="C190" s="76" t="s">
        <v>872</v>
      </c>
      <c r="D190" s="1"/>
      <c r="F190" s="1" t="s">
        <v>2637</v>
      </c>
      <c r="H190" s="1" t="e">
        <f>VLOOKUP(C190,#REF!,25,FALSE)</f>
        <v>#REF!</v>
      </c>
    </row>
    <row r="191" spans="1:8" ht="12" x14ac:dyDescent="0.2">
      <c r="A191" s="75" t="s">
        <v>2697</v>
      </c>
      <c r="B191" s="75" t="s">
        <v>2829</v>
      </c>
      <c r="C191" s="76" t="s">
        <v>876</v>
      </c>
      <c r="D191" s="1"/>
      <c r="F191" s="1" t="s">
        <v>2637</v>
      </c>
      <c r="H191" s="1" t="e">
        <f>VLOOKUP(C191,#REF!,25,FALSE)</f>
        <v>#REF!</v>
      </c>
    </row>
    <row r="192" spans="1:8" ht="12" x14ac:dyDescent="0.2">
      <c r="A192" s="75" t="s">
        <v>2697</v>
      </c>
      <c r="B192" s="75" t="s">
        <v>3085</v>
      </c>
      <c r="C192" s="76" t="s">
        <v>891</v>
      </c>
      <c r="D192" s="1"/>
      <c r="F192" s="1" t="s">
        <v>2637</v>
      </c>
      <c r="H192" s="1" t="e">
        <f>VLOOKUP(C192,#REF!,25,FALSE)</f>
        <v>#REF!</v>
      </c>
    </row>
    <row r="193" spans="1:8" ht="12" x14ac:dyDescent="0.2">
      <c r="A193" s="75" t="s">
        <v>2697</v>
      </c>
      <c r="B193" s="75" t="s">
        <v>3085</v>
      </c>
      <c r="C193" s="76" t="s">
        <v>896</v>
      </c>
      <c r="D193" s="1"/>
      <c r="F193" s="1" t="s">
        <v>2637</v>
      </c>
      <c r="H193" s="1" t="e">
        <f>VLOOKUP(C193,#REF!,25,FALSE)</f>
        <v>#REF!</v>
      </c>
    </row>
    <row r="194" spans="1:8" ht="12" x14ac:dyDescent="0.2">
      <c r="A194" s="75" t="s">
        <v>2697</v>
      </c>
      <c r="B194" s="75" t="s">
        <v>3085</v>
      </c>
      <c r="C194" s="76" t="s">
        <v>900</v>
      </c>
      <c r="D194" s="1"/>
      <c r="F194" s="1" t="s">
        <v>2637</v>
      </c>
      <c r="H194" s="1" t="e">
        <f>VLOOKUP(C194,#REF!,25,FALSE)</f>
        <v>#REF!</v>
      </c>
    </row>
    <row r="195" spans="1:8" ht="12" x14ac:dyDescent="0.2">
      <c r="A195" s="75" t="s">
        <v>2697</v>
      </c>
      <c r="B195" s="75" t="s">
        <v>3085</v>
      </c>
      <c r="C195" s="76" t="s">
        <v>904</v>
      </c>
      <c r="D195" s="1"/>
      <c r="F195" s="1" t="s">
        <v>2637</v>
      </c>
      <c r="H195" s="1" t="e">
        <f>VLOOKUP(C195,#REF!,25,FALSE)</f>
        <v>#REF!</v>
      </c>
    </row>
    <row r="196" spans="1:8" ht="12" x14ac:dyDescent="0.2">
      <c r="A196" s="75" t="s">
        <v>2697</v>
      </c>
      <c r="B196" s="75" t="s">
        <v>3081</v>
      </c>
      <c r="C196" s="76" t="s">
        <v>937</v>
      </c>
      <c r="D196" s="1" t="s">
        <v>3074</v>
      </c>
      <c r="E196" s="1" t="s">
        <v>3062</v>
      </c>
      <c r="F196" s="1" t="s">
        <v>2637</v>
      </c>
      <c r="H196" s="1" t="e">
        <f>VLOOKUP(C196,#REF!,25,FALSE)</f>
        <v>#REF!</v>
      </c>
    </row>
    <row r="197" spans="1:8" ht="12" x14ac:dyDescent="0.2">
      <c r="A197" s="75" t="s">
        <v>2697</v>
      </c>
      <c r="B197" s="75" t="s">
        <v>3081</v>
      </c>
      <c r="C197" s="76" t="s">
        <v>940</v>
      </c>
      <c r="D197" s="1" t="s">
        <v>3074</v>
      </c>
      <c r="E197" s="1" t="s">
        <v>3062</v>
      </c>
      <c r="F197" s="1" t="s">
        <v>2637</v>
      </c>
      <c r="H197" s="1" t="e">
        <f>VLOOKUP(C197,#REF!,25,FALSE)</f>
        <v>#REF!</v>
      </c>
    </row>
    <row r="198" spans="1:8" ht="12" x14ac:dyDescent="0.2">
      <c r="A198" s="75" t="s">
        <v>2697</v>
      </c>
      <c r="B198" s="75" t="s">
        <v>3081</v>
      </c>
      <c r="C198" s="76" t="s">
        <v>944</v>
      </c>
      <c r="D198" s="1" t="s">
        <v>3074</v>
      </c>
      <c r="E198" s="1" t="s">
        <v>3062</v>
      </c>
      <c r="F198" s="1" t="s">
        <v>2637</v>
      </c>
      <c r="H198" s="1" t="e">
        <f>VLOOKUP(C198,#REF!,25,FALSE)</f>
        <v>#REF!</v>
      </c>
    </row>
    <row r="199" spans="1:8" ht="12" x14ac:dyDescent="0.2">
      <c r="A199" s="75" t="s">
        <v>2697</v>
      </c>
      <c r="B199" s="75" t="s">
        <v>3088</v>
      </c>
      <c r="C199" s="76" t="s">
        <v>949</v>
      </c>
      <c r="D199" s="1" t="s">
        <v>3074</v>
      </c>
      <c r="E199" s="1" t="s">
        <v>3062</v>
      </c>
      <c r="F199" s="1" t="s">
        <v>2637</v>
      </c>
      <c r="H199" s="1" t="e">
        <f>VLOOKUP(C199,#REF!,25,FALSE)</f>
        <v>#REF!</v>
      </c>
    </row>
    <row r="200" spans="1:8" ht="12" x14ac:dyDescent="0.2">
      <c r="A200" s="75" t="s">
        <v>2697</v>
      </c>
      <c r="B200" s="75" t="s">
        <v>3088</v>
      </c>
      <c r="C200" s="76" t="s">
        <v>955</v>
      </c>
      <c r="D200" s="1" t="s">
        <v>3074</v>
      </c>
      <c r="E200" s="1" t="s">
        <v>3062</v>
      </c>
      <c r="F200" s="1" t="s">
        <v>2637</v>
      </c>
      <c r="H200" s="1" t="e">
        <f>VLOOKUP(C200,#REF!,25,FALSE)</f>
        <v>#REF!</v>
      </c>
    </row>
    <row r="201" spans="1:8" ht="12" x14ac:dyDescent="0.2">
      <c r="A201" s="75" t="s">
        <v>2697</v>
      </c>
      <c r="B201" s="75" t="s">
        <v>3088</v>
      </c>
      <c r="C201" s="76" t="s">
        <v>960</v>
      </c>
      <c r="D201" s="1" t="s">
        <v>3074</v>
      </c>
      <c r="E201" s="1" t="s">
        <v>3062</v>
      </c>
      <c r="F201" s="1" t="s">
        <v>2637</v>
      </c>
      <c r="H201" s="1" t="e">
        <f>VLOOKUP(C201,#REF!,25,FALSE)</f>
        <v>#REF!</v>
      </c>
    </row>
    <row r="202" spans="1:8" ht="12" x14ac:dyDescent="0.2">
      <c r="A202" s="75" t="s">
        <v>2700</v>
      </c>
      <c r="B202" s="75" t="s">
        <v>3070</v>
      </c>
      <c r="C202" s="76" t="s">
        <v>966</v>
      </c>
      <c r="D202" s="1"/>
      <c r="F202" s="1" t="s">
        <v>2637</v>
      </c>
      <c r="H202" s="1" t="e">
        <f>VLOOKUP(C202,#REF!,25,FALSE)</f>
        <v>#REF!</v>
      </c>
    </row>
    <row r="203" spans="1:8" ht="12" x14ac:dyDescent="0.2">
      <c r="A203" s="75" t="s">
        <v>2700</v>
      </c>
      <c r="B203" s="75" t="s">
        <v>3033</v>
      </c>
      <c r="C203" s="76" t="s">
        <v>972</v>
      </c>
      <c r="D203" s="1"/>
      <c r="F203" s="1" t="s">
        <v>2637</v>
      </c>
      <c r="H203" s="1" t="e">
        <f>VLOOKUP(C203,#REF!,25,FALSE)</f>
        <v>#REF!</v>
      </c>
    </row>
    <row r="204" spans="1:8" ht="12" x14ac:dyDescent="0.2">
      <c r="A204" s="75" t="s">
        <v>2700</v>
      </c>
      <c r="B204" s="75" t="s">
        <v>3072</v>
      </c>
      <c r="C204" s="76" t="s">
        <v>977</v>
      </c>
      <c r="D204" s="1"/>
      <c r="F204" s="1" t="s">
        <v>2637</v>
      </c>
      <c r="H204" s="1" t="e">
        <f>VLOOKUP(C204,#REF!,25,FALSE)</f>
        <v>#REF!</v>
      </c>
    </row>
    <row r="205" spans="1:8" ht="12" x14ac:dyDescent="0.2">
      <c r="A205" s="75" t="s">
        <v>2700</v>
      </c>
      <c r="B205" s="75" t="s">
        <v>2829</v>
      </c>
      <c r="C205" s="76" t="s">
        <v>987</v>
      </c>
      <c r="D205" s="1"/>
      <c r="F205" s="1" t="s">
        <v>2637</v>
      </c>
      <c r="H205" s="1" t="e">
        <f>VLOOKUP(C205,#REF!,25,FALSE)</f>
        <v>#REF!</v>
      </c>
    </row>
    <row r="206" spans="1:8" ht="12" x14ac:dyDescent="0.2">
      <c r="A206" s="75" t="s">
        <v>2700</v>
      </c>
      <c r="B206" s="75" t="s">
        <v>2829</v>
      </c>
      <c r="C206" s="76" t="s">
        <v>992</v>
      </c>
      <c r="D206" s="1"/>
      <c r="F206" s="1" t="s">
        <v>2637</v>
      </c>
      <c r="H206" s="1" t="e">
        <f>VLOOKUP(C206,#REF!,25,FALSE)</f>
        <v>#REF!</v>
      </c>
    </row>
    <row r="207" spans="1:8" ht="12" x14ac:dyDescent="0.2">
      <c r="A207" s="75" t="s">
        <v>2700</v>
      </c>
      <c r="B207" s="75" t="s">
        <v>2829</v>
      </c>
      <c r="C207" s="76" t="s">
        <v>994</v>
      </c>
      <c r="D207" s="1"/>
      <c r="F207" s="1" t="s">
        <v>2637</v>
      </c>
      <c r="H207" s="1" t="e">
        <f>VLOOKUP(C207,#REF!,25,FALSE)</f>
        <v>#REF!</v>
      </c>
    </row>
    <row r="208" spans="1:8" ht="12" x14ac:dyDescent="0.2">
      <c r="A208" s="75" t="s">
        <v>2700</v>
      </c>
      <c r="B208" s="75" t="s">
        <v>2829</v>
      </c>
      <c r="C208" s="76" t="s">
        <v>997</v>
      </c>
      <c r="D208" s="1"/>
      <c r="F208" s="1" t="s">
        <v>2637</v>
      </c>
      <c r="H208" s="1" t="e">
        <f>VLOOKUP(C208,#REF!,25,FALSE)</f>
        <v>#REF!</v>
      </c>
    </row>
    <row r="209" spans="1:8" ht="12" x14ac:dyDescent="0.2">
      <c r="A209" s="75" t="s">
        <v>2700</v>
      </c>
      <c r="B209" s="75" t="s">
        <v>3076</v>
      </c>
      <c r="C209" s="76" t="s">
        <v>999</v>
      </c>
      <c r="D209" s="3" t="s">
        <v>3074</v>
      </c>
      <c r="E209" s="3" t="s">
        <v>3075</v>
      </c>
      <c r="F209" s="1" t="s">
        <v>2637</v>
      </c>
      <c r="H209" s="1" t="e">
        <f>VLOOKUP(C209,#REF!,25,FALSE)</f>
        <v>#REF!</v>
      </c>
    </row>
    <row r="210" spans="1:8" ht="12" x14ac:dyDescent="0.2">
      <c r="A210" s="75" t="s">
        <v>2700</v>
      </c>
      <c r="B210" s="75" t="s">
        <v>3085</v>
      </c>
      <c r="C210" s="76" t="s">
        <v>1007</v>
      </c>
      <c r="D210" s="3" t="s">
        <v>3074</v>
      </c>
      <c r="E210" s="3" t="s">
        <v>3075</v>
      </c>
      <c r="F210" s="1" t="s">
        <v>2637</v>
      </c>
      <c r="H210" s="1" t="e">
        <f>VLOOKUP(C210,#REF!,25,FALSE)</f>
        <v>#REF!</v>
      </c>
    </row>
    <row r="211" spans="1:8" ht="12" x14ac:dyDescent="0.2">
      <c r="A211" s="75" t="s">
        <v>2700</v>
      </c>
      <c r="B211" s="75" t="s">
        <v>3100</v>
      </c>
      <c r="C211" s="76" t="s">
        <v>1011</v>
      </c>
      <c r="D211" s="1"/>
      <c r="F211" s="1" t="s">
        <v>2637</v>
      </c>
      <c r="H211" s="1" t="e">
        <f>VLOOKUP(C211,#REF!,25,FALSE)</f>
        <v>#REF!</v>
      </c>
    </row>
    <row r="212" spans="1:8" ht="12" x14ac:dyDescent="0.2">
      <c r="A212" s="75" t="s">
        <v>2700</v>
      </c>
      <c r="B212" s="75" t="s">
        <v>3101</v>
      </c>
      <c r="C212" s="76" t="s">
        <v>1017</v>
      </c>
      <c r="D212" s="1"/>
      <c r="F212" s="1" t="s">
        <v>2637</v>
      </c>
      <c r="H212" s="1" t="e">
        <f>VLOOKUP(C212,#REF!,25,FALSE)</f>
        <v>#REF!</v>
      </c>
    </row>
    <row r="213" spans="1:8" ht="12" x14ac:dyDescent="0.2">
      <c r="A213" s="75" t="s">
        <v>2700</v>
      </c>
      <c r="B213" s="75" t="s">
        <v>3077</v>
      </c>
      <c r="C213" s="76" t="s">
        <v>1024</v>
      </c>
      <c r="D213" s="1"/>
      <c r="F213" s="1" t="s">
        <v>2637</v>
      </c>
      <c r="H213" s="1" t="e">
        <f>VLOOKUP(C213,#REF!,25,FALSE)</f>
        <v>#REF!</v>
      </c>
    </row>
    <row r="214" spans="1:8" ht="12" x14ac:dyDescent="0.2">
      <c r="A214" s="75" t="s">
        <v>2702</v>
      </c>
      <c r="B214" s="75" t="s">
        <v>3070</v>
      </c>
      <c r="C214" s="76" t="s">
        <v>1031</v>
      </c>
      <c r="D214" s="1"/>
      <c r="F214" s="1" t="s">
        <v>2637</v>
      </c>
      <c r="H214" s="1" t="e">
        <f>VLOOKUP(C214,#REF!,25,FALSE)</f>
        <v>#REF!</v>
      </c>
    </row>
    <row r="215" spans="1:8" ht="12" x14ac:dyDescent="0.2">
      <c r="A215" s="75" t="s">
        <v>2702</v>
      </c>
      <c r="B215" s="75" t="s">
        <v>3033</v>
      </c>
      <c r="C215" s="76" t="s">
        <v>1036</v>
      </c>
      <c r="D215" s="1"/>
      <c r="F215" s="1" t="s">
        <v>2637</v>
      </c>
      <c r="H215" s="1" t="e">
        <f>VLOOKUP(C215,#REF!,25,FALSE)</f>
        <v>#REF!</v>
      </c>
    </row>
    <row r="216" spans="1:8" ht="12" x14ac:dyDescent="0.2">
      <c r="A216" s="75" t="s">
        <v>2702</v>
      </c>
      <c r="B216" s="75" t="s">
        <v>3072</v>
      </c>
      <c r="C216" s="76" t="s">
        <v>1044</v>
      </c>
      <c r="D216" s="1"/>
      <c r="F216" s="1" t="s">
        <v>2637</v>
      </c>
      <c r="H216" s="1" t="e">
        <f>VLOOKUP(C216,#REF!,25,FALSE)</f>
        <v>#REF!</v>
      </c>
    </row>
    <row r="217" spans="1:8" ht="12" x14ac:dyDescent="0.2">
      <c r="A217" s="75" t="s">
        <v>2704</v>
      </c>
      <c r="B217" s="75" t="s">
        <v>3033</v>
      </c>
      <c r="C217" s="76" t="s">
        <v>1126</v>
      </c>
      <c r="D217" s="1"/>
      <c r="F217" s="1" t="s">
        <v>2637</v>
      </c>
      <c r="H217" s="1" t="e">
        <f>VLOOKUP(C217,#REF!,25,FALSE)</f>
        <v>#REF!</v>
      </c>
    </row>
    <row r="218" spans="1:8" ht="12" x14ac:dyDescent="0.2">
      <c r="A218" s="75" t="s">
        <v>2704</v>
      </c>
      <c r="B218" s="75" t="s">
        <v>3081</v>
      </c>
      <c r="C218" s="76" t="s">
        <v>230</v>
      </c>
      <c r="D218" s="1"/>
      <c r="F218" s="1" t="s">
        <v>2637</v>
      </c>
      <c r="H218" s="1" t="e">
        <f>VLOOKUP(C218,#REF!,25,FALSE)</f>
        <v>#REF!</v>
      </c>
    </row>
    <row r="219" spans="1:8" ht="12" x14ac:dyDescent="0.2">
      <c r="A219" s="75" t="s">
        <v>2709</v>
      </c>
      <c r="B219" s="75" t="s">
        <v>3070</v>
      </c>
      <c r="C219" s="76" t="s">
        <v>1246</v>
      </c>
      <c r="D219" s="1"/>
      <c r="F219" s="1" t="s">
        <v>2637</v>
      </c>
      <c r="H219" s="1" t="e">
        <f>VLOOKUP(C219,#REF!,25,FALSE)</f>
        <v>#REF!</v>
      </c>
    </row>
    <row r="220" spans="1:8" ht="12" x14ac:dyDescent="0.2">
      <c r="A220" s="75" t="s">
        <v>2709</v>
      </c>
      <c r="B220" s="75" t="s">
        <v>3033</v>
      </c>
      <c r="C220" s="76" t="s">
        <v>1254</v>
      </c>
      <c r="D220" s="1"/>
      <c r="F220" s="1" t="s">
        <v>2637</v>
      </c>
      <c r="H220" s="1" t="e">
        <f>VLOOKUP(C220,#REF!,25,FALSE)</f>
        <v>#REF!</v>
      </c>
    </row>
    <row r="221" spans="1:8" ht="12" x14ac:dyDescent="0.2">
      <c r="A221" s="75" t="s">
        <v>2709</v>
      </c>
      <c r="B221" s="75" t="s">
        <v>3033</v>
      </c>
      <c r="C221" s="76" t="s">
        <v>1259</v>
      </c>
      <c r="D221" s="1"/>
      <c r="F221" s="1" t="s">
        <v>2637</v>
      </c>
      <c r="H221" s="1" t="e">
        <f>VLOOKUP(C221,#REF!,25,FALSE)</f>
        <v>#REF!</v>
      </c>
    </row>
    <row r="222" spans="1:8" ht="12" x14ac:dyDescent="0.2">
      <c r="A222" s="75" t="s">
        <v>2709</v>
      </c>
      <c r="B222" s="75" t="s">
        <v>3033</v>
      </c>
      <c r="C222" s="76" t="s">
        <v>1263</v>
      </c>
      <c r="D222" s="1"/>
      <c r="F222" s="1" t="s">
        <v>2637</v>
      </c>
      <c r="H222" s="1" t="e">
        <f>VLOOKUP(C222,#REF!,25,FALSE)</f>
        <v>#REF!</v>
      </c>
    </row>
    <row r="223" spans="1:8" ht="12" x14ac:dyDescent="0.2">
      <c r="A223" s="75" t="s">
        <v>2709</v>
      </c>
      <c r="B223" s="75" t="s">
        <v>3033</v>
      </c>
      <c r="C223" s="76" t="s">
        <v>1267</v>
      </c>
      <c r="D223" s="1"/>
      <c r="F223" s="1" t="s">
        <v>2637</v>
      </c>
      <c r="H223" s="1" t="e">
        <f>VLOOKUP(C223,#REF!,25,FALSE)</f>
        <v>#REF!</v>
      </c>
    </row>
    <row r="224" spans="1:8" ht="12" x14ac:dyDescent="0.2">
      <c r="A224" s="75" t="s">
        <v>2709</v>
      </c>
      <c r="B224" s="75" t="s">
        <v>3072</v>
      </c>
      <c r="C224" s="76" t="s">
        <v>1271</v>
      </c>
      <c r="D224" s="1"/>
      <c r="F224" s="1" t="s">
        <v>2637</v>
      </c>
      <c r="H224" s="1" t="e">
        <f>VLOOKUP(C224,#REF!,25,FALSE)</f>
        <v>#REF!</v>
      </c>
    </row>
    <row r="225" spans="1:8" ht="12" x14ac:dyDescent="0.2">
      <c r="A225" s="75" t="s">
        <v>2709</v>
      </c>
      <c r="B225" s="75" t="s">
        <v>3076</v>
      </c>
      <c r="C225" s="76" t="s">
        <v>1305</v>
      </c>
      <c r="D225" s="1"/>
      <c r="F225" s="1" t="s">
        <v>2637</v>
      </c>
      <c r="H225" s="1" t="e">
        <f>VLOOKUP(C225,#REF!,25,FALSE)</f>
        <v>#REF!</v>
      </c>
    </row>
    <row r="226" spans="1:8" ht="12" x14ac:dyDescent="0.2">
      <c r="A226" s="75" t="s">
        <v>2709</v>
      </c>
      <c r="B226" s="75" t="s">
        <v>3085</v>
      </c>
      <c r="C226" s="76" t="s">
        <v>1315</v>
      </c>
      <c r="D226" s="1"/>
      <c r="F226" s="1" t="s">
        <v>2637</v>
      </c>
      <c r="H226" s="1" t="e">
        <f>VLOOKUP(C226,#REF!,25,FALSE)</f>
        <v>#REF!</v>
      </c>
    </row>
    <row r="227" spans="1:8" ht="12" x14ac:dyDescent="0.2">
      <c r="A227" s="75" t="s">
        <v>2709</v>
      </c>
      <c r="B227" s="75" t="s">
        <v>3086</v>
      </c>
      <c r="C227" s="76" t="s">
        <v>1325</v>
      </c>
      <c r="D227" s="1"/>
      <c r="F227" s="1" t="s">
        <v>2637</v>
      </c>
      <c r="H227" s="1" t="e">
        <f>VLOOKUP(C227,#REF!,25,FALSE)</f>
        <v>#REF!</v>
      </c>
    </row>
    <row r="228" spans="1:8" ht="12" x14ac:dyDescent="0.2">
      <c r="A228" s="75" t="s">
        <v>2709</v>
      </c>
      <c r="B228" s="75" t="s">
        <v>3086</v>
      </c>
      <c r="C228" s="76" t="s">
        <v>1326</v>
      </c>
      <c r="D228" s="1"/>
      <c r="F228" s="1" t="s">
        <v>2637</v>
      </c>
      <c r="H228" s="1" t="e">
        <f>VLOOKUP(C228,#REF!,25,FALSE)</f>
        <v>#REF!</v>
      </c>
    </row>
    <row r="229" spans="1:8" ht="12" x14ac:dyDescent="0.2">
      <c r="A229" s="75" t="s">
        <v>2709</v>
      </c>
      <c r="B229" s="75" t="s">
        <v>3077</v>
      </c>
      <c r="C229" s="76" t="s">
        <v>1328</v>
      </c>
      <c r="D229" s="1"/>
      <c r="F229" s="1" t="s">
        <v>2637</v>
      </c>
      <c r="H229" s="1" t="e">
        <f>VLOOKUP(C229,#REF!,25,FALSE)</f>
        <v>#REF!</v>
      </c>
    </row>
    <row r="230" spans="1:8" ht="12" x14ac:dyDescent="0.2">
      <c r="A230" s="75" t="s">
        <v>2709</v>
      </c>
      <c r="B230" s="75" t="s">
        <v>3077</v>
      </c>
      <c r="C230" s="76" t="s">
        <v>1329</v>
      </c>
      <c r="D230" s="1"/>
      <c r="F230" s="1" t="s">
        <v>2637</v>
      </c>
      <c r="H230" s="1" t="e">
        <f>VLOOKUP(C230,#REF!,25,FALSE)</f>
        <v>#REF!</v>
      </c>
    </row>
    <row r="231" spans="1:8" ht="12" x14ac:dyDescent="0.2">
      <c r="A231" s="75" t="s">
        <v>2709</v>
      </c>
      <c r="B231" s="75" t="s">
        <v>3078</v>
      </c>
      <c r="C231" s="76" t="s">
        <v>1331</v>
      </c>
      <c r="D231" s="1"/>
      <c r="F231" s="1" t="s">
        <v>2637</v>
      </c>
      <c r="H231" s="1" t="e">
        <f>VLOOKUP(C231,#REF!,25,FALSE)</f>
        <v>#REF!</v>
      </c>
    </row>
    <row r="232" spans="1:8" s="82" customFormat="1" ht="12" x14ac:dyDescent="0.2">
      <c r="A232" s="80" t="s">
        <v>2709</v>
      </c>
      <c r="B232" s="80" t="s">
        <v>3078</v>
      </c>
      <c r="C232" s="81" t="s">
        <v>1334</v>
      </c>
      <c r="F232" s="82" t="s">
        <v>2637</v>
      </c>
      <c r="H232" s="1" t="e">
        <f>VLOOKUP(C232,#REF!,25,FALSE)</f>
        <v>#REF!</v>
      </c>
    </row>
    <row r="233" spans="1:8" ht="12" x14ac:dyDescent="0.2">
      <c r="A233" s="75" t="s">
        <v>2711</v>
      </c>
      <c r="B233" s="75" t="s">
        <v>3033</v>
      </c>
      <c r="C233" s="76" t="s">
        <v>1351</v>
      </c>
      <c r="D233" s="1"/>
      <c r="F233" s="1" t="s">
        <v>2637</v>
      </c>
      <c r="H233" s="1" t="e">
        <f>VLOOKUP(C233,#REF!,25,FALSE)</f>
        <v>#REF!</v>
      </c>
    </row>
    <row r="234" spans="1:8" ht="12" x14ac:dyDescent="0.2">
      <c r="A234" s="75" t="s">
        <v>2711</v>
      </c>
      <c r="B234" s="75" t="s">
        <v>3033</v>
      </c>
      <c r="C234" s="76" t="s">
        <v>1358</v>
      </c>
      <c r="D234" s="1"/>
      <c r="F234" s="1" t="s">
        <v>2637</v>
      </c>
      <c r="H234" s="1" t="e">
        <f>VLOOKUP(C234,#REF!,25,FALSE)</f>
        <v>#REF!</v>
      </c>
    </row>
    <row r="235" spans="1:8" ht="12" x14ac:dyDescent="0.2">
      <c r="A235" s="75" t="s">
        <v>2711</v>
      </c>
      <c r="B235" s="75" t="s">
        <v>3073</v>
      </c>
      <c r="C235" s="76" t="s">
        <v>1409</v>
      </c>
      <c r="D235" s="1"/>
      <c r="F235" s="1" t="s">
        <v>2637</v>
      </c>
      <c r="H235" s="1" t="e">
        <f>VLOOKUP(C235,#REF!,25,FALSE)</f>
        <v>#REF!</v>
      </c>
    </row>
    <row r="236" spans="1:8" ht="12" x14ac:dyDescent="0.2">
      <c r="A236" s="75" t="s">
        <v>2711</v>
      </c>
      <c r="B236" s="75" t="s">
        <v>2829</v>
      </c>
      <c r="C236" s="76" t="s">
        <v>1417</v>
      </c>
      <c r="D236" s="1"/>
      <c r="F236" s="1" t="s">
        <v>2637</v>
      </c>
      <c r="H236" s="1" t="e">
        <f>VLOOKUP(C236,#REF!,25,FALSE)</f>
        <v>#REF!</v>
      </c>
    </row>
    <row r="237" spans="1:8" ht="12" x14ac:dyDescent="0.2">
      <c r="A237" s="75" t="s">
        <v>2711</v>
      </c>
      <c r="B237" s="75" t="s">
        <v>3085</v>
      </c>
      <c r="C237" s="76" t="s">
        <v>1432</v>
      </c>
      <c r="D237" s="1"/>
      <c r="F237" s="1" t="s">
        <v>2637</v>
      </c>
      <c r="H237" s="1" t="e">
        <f>VLOOKUP(C237,#REF!,25,FALSE)</f>
        <v>#REF!</v>
      </c>
    </row>
    <row r="238" spans="1:8" ht="12" x14ac:dyDescent="0.2">
      <c r="A238" s="75" t="s">
        <v>2711</v>
      </c>
      <c r="B238" s="75" t="s">
        <v>3077</v>
      </c>
      <c r="C238" s="76" t="s">
        <v>1474</v>
      </c>
      <c r="D238" s="1"/>
      <c r="F238" s="1" t="s">
        <v>2637</v>
      </c>
      <c r="H238" s="1" t="e">
        <f>VLOOKUP(C238,#REF!,25,FALSE)</f>
        <v>#REF!</v>
      </c>
    </row>
    <row r="239" spans="1:8" ht="12" x14ac:dyDescent="0.2">
      <c r="A239" s="75" t="s">
        <v>2711</v>
      </c>
      <c r="B239" s="75" t="s">
        <v>3077</v>
      </c>
      <c r="C239" s="76" t="s">
        <v>1479</v>
      </c>
      <c r="D239" s="1"/>
      <c r="F239" s="1" t="s">
        <v>2637</v>
      </c>
      <c r="H239" s="1" t="e">
        <f>VLOOKUP(C239,#REF!,25,FALSE)</f>
        <v>#REF!</v>
      </c>
    </row>
    <row r="240" spans="1:8" ht="12" x14ac:dyDescent="0.2">
      <c r="A240" s="75" t="s">
        <v>2711</v>
      </c>
      <c r="B240" s="75" t="s">
        <v>3077</v>
      </c>
      <c r="C240" s="76" t="s">
        <v>1484</v>
      </c>
      <c r="D240" s="1"/>
      <c r="F240" s="1" t="s">
        <v>2637</v>
      </c>
      <c r="H240" s="1" t="e">
        <f>VLOOKUP(C240,#REF!,25,FALSE)</f>
        <v>#REF!</v>
      </c>
    </row>
    <row r="241" spans="1:8" ht="12" x14ac:dyDescent="0.2">
      <c r="A241" s="75" t="s">
        <v>2711</v>
      </c>
      <c r="B241" s="75" t="s">
        <v>3077</v>
      </c>
      <c r="C241" s="76" t="s">
        <v>1495</v>
      </c>
      <c r="D241" s="1"/>
      <c r="F241" s="1" t="s">
        <v>2637</v>
      </c>
      <c r="H241" s="1" t="e">
        <f>VLOOKUP(C241,#REF!,25,FALSE)</f>
        <v>#REF!</v>
      </c>
    </row>
    <row r="242" spans="1:8" ht="12" x14ac:dyDescent="0.2">
      <c r="A242" s="75" t="s">
        <v>2713</v>
      </c>
      <c r="B242" s="75" t="s">
        <v>3073</v>
      </c>
      <c r="C242" s="76" t="s">
        <v>1538</v>
      </c>
      <c r="D242" s="1"/>
      <c r="F242" s="1" t="s">
        <v>2637</v>
      </c>
      <c r="H242" s="1" t="e">
        <f>VLOOKUP(C242,#REF!,25,FALSE)</f>
        <v>#REF!</v>
      </c>
    </row>
    <row r="243" spans="1:8" ht="12" x14ac:dyDescent="0.2">
      <c r="A243" s="75" t="s">
        <v>2715</v>
      </c>
      <c r="B243" s="75" t="s">
        <v>3070</v>
      </c>
      <c r="C243" s="76" t="s">
        <v>1572</v>
      </c>
      <c r="D243" s="1"/>
      <c r="F243" s="1" t="s">
        <v>2637</v>
      </c>
      <c r="H243" s="1" t="e">
        <f>VLOOKUP(C243,#REF!,25,FALSE)</f>
        <v>#REF!</v>
      </c>
    </row>
    <row r="244" spans="1:8" ht="12" x14ac:dyDescent="0.2">
      <c r="A244" s="75" t="s">
        <v>2715</v>
      </c>
      <c r="B244" s="75" t="s">
        <v>3033</v>
      </c>
      <c r="C244" s="76" t="s">
        <v>1580</v>
      </c>
      <c r="D244" s="1" t="s">
        <v>3074</v>
      </c>
      <c r="E244" s="3" t="s">
        <v>3075</v>
      </c>
      <c r="F244" s="1" t="s">
        <v>2637</v>
      </c>
      <c r="H244" s="1" t="e">
        <f>VLOOKUP(C244,#REF!,25,FALSE)</f>
        <v>#REF!</v>
      </c>
    </row>
    <row r="245" spans="1:8" ht="12" x14ac:dyDescent="0.2">
      <c r="A245" s="75" t="s">
        <v>2715</v>
      </c>
      <c r="B245" s="75" t="s">
        <v>3033</v>
      </c>
      <c r="C245" s="76" t="s">
        <v>1587</v>
      </c>
      <c r="D245" s="1" t="s">
        <v>3074</v>
      </c>
      <c r="E245" s="3" t="s">
        <v>3075</v>
      </c>
      <c r="F245" s="1" t="s">
        <v>2637</v>
      </c>
      <c r="H245" s="1" t="e">
        <f>VLOOKUP(C245,#REF!,25,FALSE)</f>
        <v>#REF!</v>
      </c>
    </row>
    <row r="246" spans="1:8" ht="12" x14ac:dyDescent="0.2">
      <c r="A246" s="75" t="s">
        <v>2715</v>
      </c>
      <c r="B246" s="75" t="s">
        <v>3033</v>
      </c>
      <c r="C246" s="76" t="s">
        <v>1593</v>
      </c>
      <c r="D246" s="1"/>
      <c r="F246" s="1" t="s">
        <v>2637</v>
      </c>
      <c r="H246" s="1" t="e">
        <f>VLOOKUP(C246,#REF!,25,FALSE)</f>
        <v>#REF!</v>
      </c>
    </row>
    <row r="247" spans="1:8" ht="12" x14ac:dyDescent="0.2">
      <c r="A247" s="75" t="s">
        <v>2715</v>
      </c>
      <c r="B247" s="75" t="s">
        <v>3072</v>
      </c>
      <c r="C247" s="76" t="s">
        <v>1601</v>
      </c>
      <c r="D247" s="1"/>
      <c r="F247" s="1" t="s">
        <v>2637</v>
      </c>
      <c r="H247" s="1" t="e">
        <f>VLOOKUP(C247,#REF!,25,FALSE)</f>
        <v>#REF!</v>
      </c>
    </row>
    <row r="248" spans="1:8" ht="12" x14ac:dyDescent="0.2">
      <c r="A248" s="75" t="s">
        <v>2715</v>
      </c>
      <c r="B248" s="75" t="s">
        <v>3073</v>
      </c>
      <c r="C248" s="76" t="s">
        <v>1609</v>
      </c>
      <c r="D248" s="1"/>
      <c r="F248" s="1" t="s">
        <v>2637</v>
      </c>
      <c r="H248" s="1" t="e">
        <f>VLOOKUP(C248,#REF!,25,FALSE)</f>
        <v>#REF!</v>
      </c>
    </row>
    <row r="249" spans="1:8" ht="12" x14ac:dyDescent="0.2">
      <c r="A249" s="75" t="s">
        <v>2715</v>
      </c>
      <c r="B249" s="75" t="s">
        <v>3073</v>
      </c>
      <c r="C249" s="76" t="s">
        <v>1614</v>
      </c>
      <c r="D249" s="1"/>
      <c r="F249" s="1" t="s">
        <v>2637</v>
      </c>
      <c r="H249" s="1" t="e">
        <f>VLOOKUP(C249,#REF!,25,FALSE)</f>
        <v>#REF!</v>
      </c>
    </row>
    <row r="250" spans="1:8" s="82" customFormat="1" ht="12" x14ac:dyDescent="0.2">
      <c r="A250" s="80" t="s">
        <v>2715</v>
      </c>
      <c r="B250" s="80" t="s">
        <v>2829</v>
      </c>
      <c r="C250" s="81" t="s">
        <v>3102</v>
      </c>
      <c r="D250" s="82" t="s">
        <v>3074</v>
      </c>
      <c r="E250" s="83"/>
      <c r="F250" s="82" t="s">
        <v>2637</v>
      </c>
      <c r="H250" s="1" t="e">
        <f>VLOOKUP(C250,#REF!,25,FALSE)</f>
        <v>#REF!</v>
      </c>
    </row>
    <row r="251" spans="1:8" ht="12" x14ac:dyDescent="0.2">
      <c r="A251" s="75" t="s">
        <v>2715</v>
      </c>
      <c r="B251" s="75" t="s">
        <v>3086</v>
      </c>
      <c r="C251" s="76" t="s">
        <v>1627</v>
      </c>
      <c r="D251" s="1"/>
      <c r="F251" s="1" t="s">
        <v>2637</v>
      </c>
      <c r="H251" s="1" t="e">
        <f>VLOOKUP(C251,#REF!,25,FALSE)</f>
        <v>#REF!</v>
      </c>
    </row>
    <row r="252" spans="1:8" ht="12" x14ac:dyDescent="0.2">
      <c r="A252" s="75" t="s">
        <v>2715</v>
      </c>
      <c r="B252" s="75" t="s">
        <v>3081</v>
      </c>
      <c r="C252" s="76" t="s">
        <v>1637</v>
      </c>
      <c r="D252" s="1"/>
      <c r="F252" s="1" t="s">
        <v>2637</v>
      </c>
      <c r="H252" s="1" t="e">
        <f>VLOOKUP(C252,#REF!,25,FALSE)</f>
        <v>#REF!</v>
      </c>
    </row>
    <row r="253" spans="1:8" ht="12" x14ac:dyDescent="0.2">
      <c r="A253" s="75" t="s">
        <v>2715</v>
      </c>
      <c r="B253" s="75" t="s">
        <v>3088</v>
      </c>
      <c r="C253" s="76" t="s">
        <v>1644</v>
      </c>
      <c r="D253" s="1"/>
      <c r="F253" s="1" t="s">
        <v>2637</v>
      </c>
      <c r="H253" s="1" t="e">
        <f>VLOOKUP(C253,#REF!,25,FALSE)</f>
        <v>#REF!</v>
      </c>
    </row>
    <row r="254" spans="1:8" ht="12" x14ac:dyDescent="0.2">
      <c r="A254" s="75" t="s">
        <v>2715</v>
      </c>
      <c r="B254" s="75" t="s">
        <v>3089</v>
      </c>
      <c r="C254" s="76" t="s">
        <v>1649</v>
      </c>
      <c r="D254" s="1"/>
      <c r="F254" s="1" t="s">
        <v>2637</v>
      </c>
      <c r="H254" s="1" t="e">
        <f>VLOOKUP(C254,#REF!,25,FALSE)</f>
        <v>#REF!</v>
      </c>
    </row>
    <row r="255" spans="1:8" ht="12" x14ac:dyDescent="0.2">
      <c r="A255" s="75" t="s">
        <v>2718</v>
      </c>
      <c r="B255" s="75" t="s">
        <v>3033</v>
      </c>
      <c r="C255" s="76" t="s">
        <v>1663</v>
      </c>
      <c r="D255" s="1"/>
      <c r="F255" s="1" t="s">
        <v>2637</v>
      </c>
      <c r="H255" s="1" t="e">
        <f>VLOOKUP(C255,#REF!,25,FALSE)</f>
        <v>#REF!</v>
      </c>
    </row>
    <row r="256" spans="1:8" ht="12" x14ac:dyDescent="0.2">
      <c r="A256" s="75" t="s">
        <v>2718</v>
      </c>
      <c r="B256" s="75" t="s">
        <v>3033</v>
      </c>
      <c r="C256" s="76" t="s">
        <v>1601</v>
      </c>
      <c r="D256" s="1"/>
      <c r="F256" s="1" t="s">
        <v>2637</v>
      </c>
      <c r="H256" s="1" t="e">
        <f>VLOOKUP(C256,#REF!,25,FALSE)</f>
        <v>#REF!</v>
      </c>
    </row>
    <row r="257" spans="1:8" ht="12" x14ac:dyDescent="0.2">
      <c r="A257" s="75" t="s">
        <v>2719</v>
      </c>
      <c r="B257" s="75" t="s">
        <v>3070</v>
      </c>
      <c r="C257" s="76" t="s">
        <v>1697</v>
      </c>
      <c r="D257" s="1" t="s">
        <v>3074</v>
      </c>
      <c r="E257" s="1" t="s">
        <v>3062</v>
      </c>
      <c r="F257" s="1" t="s">
        <v>2637</v>
      </c>
      <c r="H257" s="1" t="e">
        <f>VLOOKUP(C257,#REF!,25,FALSE)</f>
        <v>#REF!</v>
      </c>
    </row>
    <row r="258" spans="1:8" ht="12" x14ac:dyDescent="0.2">
      <c r="A258" s="75" t="s">
        <v>2719</v>
      </c>
      <c r="B258" s="75" t="s">
        <v>3033</v>
      </c>
      <c r="C258" s="76" t="s">
        <v>1704</v>
      </c>
      <c r="D258" s="1" t="s">
        <v>3074</v>
      </c>
      <c r="E258" s="1" t="s">
        <v>3062</v>
      </c>
      <c r="F258" s="1" t="s">
        <v>2637</v>
      </c>
      <c r="H258" s="1" t="e">
        <f>VLOOKUP(C258,#REF!,25,FALSE)</f>
        <v>#REF!</v>
      </c>
    </row>
    <row r="259" spans="1:8" ht="12" x14ac:dyDescent="0.2">
      <c r="A259" s="75" t="s">
        <v>2719</v>
      </c>
      <c r="B259" s="75" t="s">
        <v>3033</v>
      </c>
      <c r="C259" s="76" t="s">
        <v>1709</v>
      </c>
      <c r="D259" s="1" t="s">
        <v>3074</v>
      </c>
      <c r="E259" s="1" t="s">
        <v>3062</v>
      </c>
      <c r="F259" s="1" t="s">
        <v>2637</v>
      </c>
      <c r="H259" s="1" t="e">
        <f>VLOOKUP(C259,#REF!,25,FALSE)</f>
        <v>#REF!</v>
      </c>
    </row>
    <row r="260" spans="1:8" ht="12" x14ac:dyDescent="0.2">
      <c r="A260" s="75" t="s">
        <v>2719</v>
      </c>
      <c r="B260" s="75" t="s">
        <v>3072</v>
      </c>
      <c r="C260" s="76" t="s">
        <v>1714</v>
      </c>
      <c r="D260" s="1" t="s">
        <v>3074</v>
      </c>
      <c r="E260" s="1" t="s">
        <v>3062</v>
      </c>
      <c r="F260" s="1" t="s">
        <v>2637</v>
      </c>
      <c r="H260" s="1" t="e">
        <f>VLOOKUP(C260,#REF!,25,FALSE)</f>
        <v>#REF!</v>
      </c>
    </row>
    <row r="261" spans="1:8" ht="12" x14ac:dyDescent="0.2">
      <c r="A261" s="75" t="s">
        <v>2719</v>
      </c>
      <c r="B261" s="75" t="s">
        <v>3086</v>
      </c>
      <c r="C261" s="76" t="s">
        <v>1751</v>
      </c>
      <c r="D261" s="1" t="s">
        <v>3074</v>
      </c>
      <c r="E261" s="1" t="s">
        <v>3062</v>
      </c>
      <c r="F261" s="1" t="s">
        <v>2637</v>
      </c>
      <c r="H261" s="1" t="e">
        <f>VLOOKUP(C261,#REF!,25,FALSE)</f>
        <v>#REF!</v>
      </c>
    </row>
    <row r="262" spans="1:8" ht="12" x14ac:dyDescent="0.2">
      <c r="A262" s="75" t="s">
        <v>2719</v>
      </c>
      <c r="B262" s="75" t="s">
        <v>3086</v>
      </c>
      <c r="C262" s="76" t="s">
        <v>1754</v>
      </c>
      <c r="D262" s="1" t="s">
        <v>3074</v>
      </c>
      <c r="E262" s="1" t="s">
        <v>3062</v>
      </c>
      <c r="F262" s="1" t="s">
        <v>2637</v>
      </c>
      <c r="H262" s="1" t="e">
        <f>VLOOKUP(C262,#REF!,25,FALSE)</f>
        <v>#REF!</v>
      </c>
    </row>
    <row r="263" spans="1:8" ht="12" x14ac:dyDescent="0.2">
      <c r="A263" s="75" t="s">
        <v>2719</v>
      </c>
      <c r="B263" s="75" t="s">
        <v>3086</v>
      </c>
      <c r="C263" s="76" t="s">
        <v>1759</v>
      </c>
      <c r="D263" s="1" t="s">
        <v>3074</v>
      </c>
      <c r="E263" s="1" t="s">
        <v>3062</v>
      </c>
      <c r="F263" s="1" t="s">
        <v>2637</v>
      </c>
      <c r="H263" s="1" t="e">
        <f>VLOOKUP(C263,#REF!,25,FALSE)</f>
        <v>#REF!</v>
      </c>
    </row>
    <row r="264" spans="1:8" ht="12" x14ac:dyDescent="0.2">
      <c r="A264" s="75" t="s">
        <v>2719</v>
      </c>
      <c r="B264" s="75" t="s">
        <v>3086</v>
      </c>
      <c r="C264" s="76" t="s">
        <v>1765</v>
      </c>
      <c r="D264" s="1" t="s">
        <v>3074</v>
      </c>
      <c r="E264" s="1" t="s">
        <v>3062</v>
      </c>
      <c r="F264" s="1" t="s">
        <v>2637</v>
      </c>
      <c r="H264" s="1" t="e">
        <f>VLOOKUP(C264,#REF!,25,FALSE)</f>
        <v>#REF!</v>
      </c>
    </row>
    <row r="265" spans="1:8" ht="12" x14ac:dyDescent="0.2">
      <c r="A265" s="75" t="s">
        <v>2722</v>
      </c>
      <c r="B265" s="75" t="s">
        <v>3070</v>
      </c>
      <c r="C265" s="76" t="s">
        <v>1788</v>
      </c>
      <c r="D265" s="1"/>
      <c r="F265" s="1" t="s">
        <v>2637</v>
      </c>
      <c r="H265" s="1" t="e">
        <f>VLOOKUP(C265,#REF!,25,FALSE)</f>
        <v>#REF!</v>
      </c>
    </row>
    <row r="266" spans="1:8" ht="12" x14ac:dyDescent="0.2">
      <c r="A266" s="75" t="s">
        <v>2722</v>
      </c>
      <c r="B266" s="75" t="s">
        <v>3033</v>
      </c>
      <c r="C266" s="76" t="s">
        <v>1792</v>
      </c>
      <c r="D266" s="1" t="s">
        <v>3074</v>
      </c>
      <c r="E266" s="1" t="s">
        <v>3061</v>
      </c>
      <c r="F266" s="1" t="s">
        <v>2637</v>
      </c>
      <c r="H266" s="1" t="e">
        <f>VLOOKUP(C266,#REF!,25,FALSE)</f>
        <v>#REF!</v>
      </c>
    </row>
    <row r="267" spans="1:8" ht="12" x14ac:dyDescent="0.2">
      <c r="A267" s="75" t="s">
        <v>2722</v>
      </c>
      <c r="B267" s="75" t="s">
        <v>3072</v>
      </c>
      <c r="C267" s="76" t="s">
        <v>1799</v>
      </c>
      <c r="D267" s="1" t="s">
        <v>3074</v>
      </c>
      <c r="E267" s="1" t="s">
        <v>3061</v>
      </c>
      <c r="F267" s="1" t="s">
        <v>2637</v>
      </c>
      <c r="H267" s="1" t="e">
        <f>VLOOKUP(C267,#REF!,25,FALSE)</f>
        <v>#REF!</v>
      </c>
    </row>
    <row r="268" spans="1:8" ht="12" x14ac:dyDescent="0.2">
      <c r="A268" s="75" t="s">
        <v>2722</v>
      </c>
      <c r="B268" s="75" t="s">
        <v>3073</v>
      </c>
      <c r="C268" s="76" t="s">
        <v>1805</v>
      </c>
      <c r="D268" s="1" t="s">
        <v>3074</v>
      </c>
      <c r="E268" s="1" t="s">
        <v>3061</v>
      </c>
      <c r="F268" s="1" t="s">
        <v>2637</v>
      </c>
      <c r="H268" s="1" t="e">
        <f>VLOOKUP(C268,#REF!,25,FALSE)</f>
        <v>#REF!</v>
      </c>
    </row>
    <row r="269" spans="1:8" ht="12" x14ac:dyDescent="0.2">
      <c r="A269" s="75" t="s">
        <v>2722</v>
      </c>
      <c r="B269" s="75" t="s">
        <v>3086</v>
      </c>
      <c r="C269" s="76" t="s">
        <v>1828</v>
      </c>
      <c r="D269" s="1" t="s">
        <v>3074</v>
      </c>
      <c r="E269" s="1" t="s">
        <v>3061</v>
      </c>
      <c r="F269" s="1" t="s">
        <v>2637</v>
      </c>
      <c r="H269" s="1" t="e">
        <f>VLOOKUP(C269,#REF!,25,FALSE)</f>
        <v>#REF!</v>
      </c>
    </row>
    <row r="270" spans="1:8" ht="12" x14ac:dyDescent="0.2">
      <c r="A270" s="75" t="s">
        <v>2722</v>
      </c>
      <c r="B270" s="75" t="s">
        <v>3086</v>
      </c>
      <c r="C270" s="76" t="s">
        <v>1832</v>
      </c>
      <c r="D270" s="1" t="s">
        <v>3074</v>
      </c>
      <c r="E270" s="1" t="s">
        <v>3061</v>
      </c>
      <c r="F270" s="1" t="s">
        <v>2637</v>
      </c>
      <c r="H270" s="1" t="e">
        <f>VLOOKUP(C270,#REF!,25,FALSE)</f>
        <v>#REF!</v>
      </c>
    </row>
    <row r="271" spans="1:8" ht="12" x14ac:dyDescent="0.2">
      <c r="A271" s="75" t="s">
        <v>2722</v>
      </c>
      <c r="B271" s="75" t="s">
        <v>3086</v>
      </c>
      <c r="C271" s="76" t="s">
        <v>1835</v>
      </c>
      <c r="D271" s="1" t="s">
        <v>3074</v>
      </c>
      <c r="E271" s="1" t="s">
        <v>3061</v>
      </c>
      <c r="F271" s="1" t="s">
        <v>2637</v>
      </c>
      <c r="H271" s="1" t="e">
        <f>VLOOKUP(C271,#REF!,25,FALSE)</f>
        <v>#REF!</v>
      </c>
    </row>
    <row r="272" spans="1:8" ht="12" x14ac:dyDescent="0.2">
      <c r="A272" s="75" t="s">
        <v>2722</v>
      </c>
      <c r="B272" s="75" t="s">
        <v>3086</v>
      </c>
      <c r="C272" s="76" t="s">
        <v>1839</v>
      </c>
      <c r="D272" s="1" t="s">
        <v>3074</v>
      </c>
      <c r="E272" s="1" t="s">
        <v>3061</v>
      </c>
      <c r="F272" s="1" t="s">
        <v>2637</v>
      </c>
      <c r="H272" s="1" t="e">
        <f>VLOOKUP(C272,#REF!,25,FALSE)</f>
        <v>#REF!</v>
      </c>
    </row>
    <row r="273" spans="1:8" ht="12" x14ac:dyDescent="0.2">
      <c r="A273" s="75" t="s">
        <v>2722</v>
      </c>
      <c r="B273" s="75" t="s">
        <v>3086</v>
      </c>
      <c r="C273" s="76" t="s">
        <v>1843</v>
      </c>
      <c r="D273" s="1" t="s">
        <v>3074</v>
      </c>
      <c r="E273" s="1" t="s">
        <v>3061</v>
      </c>
      <c r="F273" s="1" t="s">
        <v>2637</v>
      </c>
      <c r="H273" s="1" t="e">
        <f>VLOOKUP(C273,#REF!,25,FALSE)</f>
        <v>#REF!</v>
      </c>
    </row>
    <row r="274" spans="1:8" ht="12" x14ac:dyDescent="0.2">
      <c r="A274" s="75" t="s">
        <v>2722</v>
      </c>
      <c r="B274" s="75" t="s">
        <v>3086</v>
      </c>
      <c r="C274" s="76" t="s">
        <v>1847</v>
      </c>
      <c r="D274" s="1" t="s">
        <v>3074</v>
      </c>
      <c r="E274" s="1" t="s">
        <v>3061</v>
      </c>
      <c r="F274" s="1" t="s">
        <v>2637</v>
      </c>
      <c r="H274" s="1" t="e">
        <f>VLOOKUP(C274,#REF!,25,FALSE)</f>
        <v>#REF!</v>
      </c>
    </row>
    <row r="275" spans="1:8" ht="12" x14ac:dyDescent="0.2">
      <c r="A275" s="75" t="s">
        <v>2722</v>
      </c>
      <c r="B275" s="75" t="s">
        <v>3086</v>
      </c>
      <c r="C275" s="76" t="s">
        <v>1851</v>
      </c>
      <c r="D275" s="1" t="s">
        <v>3074</v>
      </c>
      <c r="E275" s="1" t="s">
        <v>3061</v>
      </c>
      <c r="F275" s="1" t="s">
        <v>2637</v>
      </c>
      <c r="H275" s="1" t="e">
        <f>VLOOKUP(C275,#REF!,25,FALSE)</f>
        <v>#REF!</v>
      </c>
    </row>
    <row r="276" spans="1:8" ht="12" x14ac:dyDescent="0.2">
      <c r="A276" s="75" t="s">
        <v>2722</v>
      </c>
      <c r="B276" s="75" t="s">
        <v>3086</v>
      </c>
      <c r="C276" s="76" t="s">
        <v>1855</v>
      </c>
      <c r="D276" s="1" t="s">
        <v>3074</v>
      </c>
      <c r="E276" s="1" t="s">
        <v>3061</v>
      </c>
      <c r="F276" s="1" t="s">
        <v>2637</v>
      </c>
      <c r="H276" s="1" t="e">
        <f>VLOOKUP(C276,#REF!,25,FALSE)</f>
        <v>#REF!</v>
      </c>
    </row>
    <row r="277" spans="1:8" ht="12" x14ac:dyDescent="0.2">
      <c r="A277" s="75" t="s">
        <v>2722</v>
      </c>
      <c r="B277" s="75" t="s">
        <v>3086</v>
      </c>
      <c r="C277" s="76" t="s">
        <v>1859</v>
      </c>
      <c r="D277" s="1" t="s">
        <v>3074</v>
      </c>
      <c r="E277" s="1" t="s">
        <v>3061</v>
      </c>
      <c r="F277" s="1" t="s">
        <v>2637</v>
      </c>
      <c r="H277" s="1" t="e">
        <f>VLOOKUP(C277,#REF!,25,FALSE)</f>
        <v>#REF!</v>
      </c>
    </row>
    <row r="278" spans="1:8" ht="12" x14ac:dyDescent="0.2">
      <c r="A278" s="75" t="s">
        <v>2722</v>
      </c>
      <c r="B278" s="75" t="s">
        <v>3086</v>
      </c>
      <c r="C278" s="76" t="s">
        <v>1864</v>
      </c>
      <c r="D278" s="1" t="s">
        <v>3074</v>
      </c>
      <c r="E278" s="1" t="s">
        <v>3061</v>
      </c>
      <c r="F278" s="1" t="s">
        <v>2637</v>
      </c>
      <c r="H278" s="1" t="e">
        <f>VLOOKUP(C278,#REF!,25,FALSE)</f>
        <v>#REF!</v>
      </c>
    </row>
    <row r="279" spans="1:8" ht="12" x14ac:dyDescent="0.2">
      <c r="A279" s="75" t="s">
        <v>2722</v>
      </c>
      <c r="B279" s="75" t="s">
        <v>3086</v>
      </c>
      <c r="C279" s="76" t="s">
        <v>1868</v>
      </c>
      <c r="D279" s="1" t="s">
        <v>3074</v>
      </c>
      <c r="E279" s="1" t="s">
        <v>3061</v>
      </c>
      <c r="F279" s="1" t="s">
        <v>2637</v>
      </c>
      <c r="H279" s="1" t="e">
        <f>VLOOKUP(C279,#REF!,25,FALSE)</f>
        <v>#REF!</v>
      </c>
    </row>
    <row r="280" spans="1:8" ht="12" x14ac:dyDescent="0.2">
      <c r="A280" s="75" t="s">
        <v>2722</v>
      </c>
      <c r="B280" s="75" t="s">
        <v>3086</v>
      </c>
      <c r="C280" s="76" t="s">
        <v>1872</v>
      </c>
      <c r="D280" s="1" t="s">
        <v>3074</v>
      </c>
      <c r="E280" s="1" t="s">
        <v>3061</v>
      </c>
      <c r="F280" s="1" t="s">
        <v>2637</v>
      </c>
      <c r="H280" s="1" t="e">
        <f>VLOOKUP(C280,#REF!,25,FALSE)</f>
        <v>#REF!</v>
      </c>
    </row>
    <row r="281" spans="1:8" ht="12" x14ac:dyDescent="0.2">
      <c r="A281" s="75" t="s">
        <v>2722</v>
      </c>
      <c r="B281" s="75" t="s">
        <v>3086</v>
      </c>
      <c r="C281" s="76" t="s">
        <v>1875</v>
      </c>
      <c r="D281" s="1" t="s">
        <v>3074</v>
      </c>
      <c r="E281" s="1" t="s">
        <v>3061</v>
      </c>
      <c r="F281" s="1" t="s">
        <v>2637</v>
      </c>
      <c r="H281" s="1" t="e">
        <f>VLOOKUP(C281,#REF!,25,FALSE)</f>
        <v>#REF!</v>
      </c>
    </row>
    <row r="282" spans="1:8" ht="12" x14ac:dyDescent="0.2">
      <c r="A282" s="75" t="s">
        <v>2722</v>
      </c>
      <c r="B282" s="75" t="s">
        <v>3086</v>
      </c>
      <c r="C282" s="76" t="s">
        <v>1878</v>
      </c>
      <c r="D282" s="1" t="s">
        <v>3074</v>
      </c>
      <c r="E282" s="1" t="s">
        <v>3061</v>
      </c>
      <c r="F282" s="1" t="s">
        <v>2637</v>
      </c>
      <c r="H282" s="1" t="e">
        <f>VLOOKUP(C282,#REF!,25,FALSE)</f>
        <v>#REF!</v>
      </c>
    </row>
    <row r="283" spans="1:8" ht="12" x14ac:dyDescent="0.2">
      <c r="A283" s="75" t="s">
        <v>2724</v>
      </c>
      <c r="B283" s="75" t="s">
        <v>3070</v>
      </c>
      <c r="C283" s="76" t="s">
        <v>1892</v>
      </c>
      <c r="D283" s="1" t="s">
        <v>3074</v>
      </c>
      <c r="E283" s="1" t="s">
        <v>3062</v>
      </c>
      <c r="F283" s="1" t="s">
        <v>2637</v>
      </c>
      <c r="H283" s="1" t="e">
        <f>VLOOKUP(C283,#REF!,25,FALSE)</f>
        <v>#REF!</v>
      </c>
    </row>
    <row r="284" spans="1:8" ht="12" x14ac:dyDescent="0.2">
      <c r="A284" s="75" t="s">
        <v>2724</v>
      </c>
      <c r="B284" s="75" t="s">
        <v>3072</v>
      </c>
      <c r="C284" s="76" t="s">
        <v>392</v>
      </c>
      <c r="D284" s="1"/>
      <c r="F284" s="1" t="s">
        <v>2637</v>
      </c>
      <c r="H284" s="1" t="e">
        <f>VLOOKUP(C284,#REF!,25,FALSE)</f>
        <v>#REF!</v>
      </c>
    </row>
    <row r="285" spans="1:8" ht="12" x14ac:dyDescent="0.2">
      <c r="A285" s="75" t="s">
        <v>2724</v>
      </c>
      <c r="B285" s="75" t="s">
        <v>3073</v>
      </c>
      <c r="C285" s="76" t="s">
        <v>1910</v>
      </c>
      <c r="D285" s="1" t="s">
        <v>3074</v>
      </c>
      <c r="E285" s="1" t="s">
        <v>3062</v>
      </c>
      <c r="F285" s="1" t="s">
        <v>2637</v>
      </c>
      <c r="H285" s="1" t="e">
        <f>VLOOKUP(C285,#REF!,25,FALSE)</f>
        <v>#REF!</v>
      </c>
    </row>
    <row r="286" spans="1:8" ht="12" x14ac:dyDescent="0.2">
      <c r="A286" s="75" t="s">
        <v>2724</v>
      </c>
      <c r="B286" s="75" t="s">
        <v>2829</v>
      </c>
      <c r="C286" s="76" t="s">
        <v>1916</v>
      </c>
      <c r="D286" s="1" t="s">
        <v>3074</v>
      </c>
      <c r="E286" s="1" t="s">
        <v>3062</v>
      </c>
      <c r="F286" s="1" t="s">
        <v>2637</v>
      </c>
      <c r="H286" s="1" t="e">
        <f>VLOOKUP(C286,#REF!,25,FALSE)</f>
        <v>#REF!</v>
      </c>
    </row>
    <row r="287" spans="1:8" ht="12" x14ac:dyDescent="0.2">
      <c r="A287" s="75" t="s">
        <v>2724</v>
      </c>
      <c r="B287" s="75" t="s">
        <v>3076</v>
      </c>
      <c r="C287" s="76" t="s">
        <v>1919</v>
      </c>
      <c r="D287" s="1"/>
      <c r="F287" s="1" t="s">
        <v>2637</v>
      </c>
      <c r="H287" s="1" t="e">
        <f>VLOOKUP(C287,#REF!,25,FALSE)</f>
        <v>#REF!</v>
      </c>
    </row>
    <row r="288" spans="1:8" ht="12" x14ac:dyDescent="0.2">
      <c r="A288" s="75" t="s">
        <v>2724</v>
      </c>
      <c r="B288" s="75" t="s">
        <v>3086</v>
      </c>
      <c r="C288" s="76" t="s">
        <v>1931</v>
      </c>
      <c r="D288" s="1" t="s">
        <v>3074</v>
      </c>
      <c r="E288" s="1" t="s">
        <v>3062</v>
      </c>
      <c r="F288" s="1" t="s">
        <v>2637</v>
      </c>
      <c r="H288" s="1" t="e">
        <f>VLOOKUP(C288,#REF!,25,FALSE)</f>
        <v>#REF!</v>
      </c>
    </row>
    <row r="289" spans="1:8" ht="12" x14ac:dyDescent="0.2">
      <c r="A289" s="75" t="s">
        <v>2724</v>
      </c>
      <c r="B289" s="75" t="s">
        <v>3086</v>
      </c>
      <c r="C289" s="76" t="s">
        <v>1936</v>
      </c>
      <c r="D289" s="1" t="s">
        <v>3074</v>
      </c>
      <c r="E289" s="1" t="s">
        <v>3062</v>
      </c>
      <c r="F289" s="1" t="s">
        <v>2637</v>
      </c>
      <c r="H289" s="1" t="e">
        <f>VLOOKUP(C289,#REF!,25,FALSE)</f>
        <v>#REF!</v>
      </c>
    </row>
    <row r="290" spans="1:8" ht="12" x14ac:dyDescent="0.2">
      <c r="A290" s="75" t="s">
        <v>2724</v>
      </c>
      <c r="B290" s="75" t="s">
        <v>3086</v>
      </c>
      <c r="C290" s="76" t="s">
        <v>1953</v>
      </c>
      <c r="D290" s="1" t="s">
        <v>3074</v>
      </c>
      <c r="E290" s="1" t="s">
        <v>3062</v>
      </c>
      <c r="F290" s="1" t="s">
        <v>2637</v>
      </c>
      <c r="H290" s="1" t="e">
        <f>VLOOKUP(C290,#REF!,25,FALSE)</f>
        <v>#REF!</v>
      </c>
    </row>
    <row r="291" spans="1:8" ht="12" x14ac:dyDescent="0.2">
      <c r="A291" s="75" t="s">
        <v>2724</v>
      </c>
      <c r="B291" s="75" t="s">
        <v>3086</v>
      </c>
      <c r="C291" s="76" t="s">
        <v>3103</v>
      </c>
      <c r="D291" s="1" t="s">
        <v>3074</v>
      </c>
      <c r="E291" s="1" t="s">
        <v>3062</v>
      </c>
      <c r="F291" s="1" t="s">
        <v>2637</v>
      </c>
      <c r="H291" s="1" t="e">
        <f>VLOOKUP(C291,#REF!,25,FALSE)</f>
        <v>#REF!</v>
      </c>
    </row>
    <row r="292" spans="1:8" ht="12" x14ac:dyDescent="0.2">
      <c r="A292" s="75" t="s">
        <v>2724</v>
      </c>
      <c r="B292" s="75" t="s">
        <v>3086</v>
      </c>
      <c r="C292" s="76" t="s">
        <v>3104</v>
      </c>
      <c r="D292" s="1" t="s">
        <v>3074</v>
      </c>
      <c r="E292" s="1" t="s">
        <v>3062</v>
      </c>
      <c r="F292" s="1" t="s">
        <v>2637</v>
      </c>
      <c r="H292" s="1" t="e">
        <f>VLOOKUP(C292,#REF!,25,FALSE)</f>
        <v>#REF!</v>
      </c>
    </row>
    <row r="293" spans="1:8" ht="12" x14ac:dyDescent="0.2">
      <c r="A293" s="75" t="s">
        <v>2724</v>
      </c>
      <c r="B293" s="75" t="s">
        <v>3077</v>
      </c>
      <c r="C293" s="76" t="s">
        <v>400</v>
      </c>
      <c r="D293" s="1"/>
      <c r="F293" s="1" t="s">
        <v>2637</v>
      </c>
      <c r="H293" s="1" t="e">
        <f>VLOOKUP(C293,#REF!,25,FALSE)</f>
        <v>#REF!</v>
      </c>
    </row>
    <row r="294" spans="1:8" ht="12" x14ac:dyDescent="0.2">
      <c r="A294" s="75" t="s">
        <v>2724</v>
      </c>
      <c r="B294" s="75" t="s">
        <v>3077</v>
      </c>
      <c r="C294" s="76" t="s">
        <v>403</v>
      </c>
      <c r="D294" s="1"/>
      <c r="F294" s="1" t="s">
        <v>2637</v>
      </c>
      <c r="H294" s="1" t="e">
        <f>VLOOKUP(C294,#REF!,25,FALSE)</f>
        <v>#REF!</v>
      </c>
    </row>
    <row r="295" spans="1:8" ht="12" x14ac:dyDescent="0.2">
      <c r="A295" s="75" t="s">
        <v>2724</v>
      </c>
      <c r="B295" s="75" t="s">
        <v>3078</v>
      </c>
      <c r="C295" s="76" t="s">
        <v>1973</v>
      </c>
      <c r="D295" s="1" t="s">
        <v>3074</v>
      </c>
      <c r="E295" s="1" t="s">
        <v>3062</v>
      </c>
      <c r="F295" s="1" t="s">
        <v>2637</v>
      </c>
      <c r="H295" s="1" t="e">
        <f>VLOOKUP(C295,#REF!,25,FALSE)</f>
        <v>#REF!</v>
      </c>
    </row>
    <row r="296" spans="1:8" ht="12" x14ac:dyDescent="0.2">
      <c r="A296" s="75" t="s">
        <v>2724</v>
      </c>
      <c r="B296" s="75" t="s">
        <v>3078</v>
      </c>
      <c r="C296" s="76" t="s">
        <v>1978</v>
      </c>
      <c r="D296" s="1" t="s">
        <v>3074</v>
      </c>
      <c r="E296" s="1" t="s">
        <v>3062</v>
      </c>
      <c r="F296" s="1" t="s">
        <v>2637</v>
      </c>
      <c r="H296" s="1" t="e">
        <f>VLOOKUP(C296,#REF!,25,FALSE)</f>
        <v>#REF!</v>
      </c>
    </row>
    <row r="297" spans="1:8" ht="12" x14ac:dyDescent="0.2">
      <c r="A297" s="75" t="s">
        <v>2726</v>
      </c>
      <c r="B297" s="75" t="s">
        <v>3070</v>
      </c>
      <c r="C297" s="76" t="s">
        <v>1989</v>
      </c>
      <c r="D297" s="1" t="s">
        <v>3074</v>
      </c>
      <c r="E297" s="1" t="s">
        <v>3062</v>
      </c>
      <c r="F297" s="1" t="s">
        <v>2637</v>
      </c>
      <c r="H297" s="1" t="e">
        <f>VLOOKUP(C297,#REF!,25,FALSE)</f>
        <v>#REF!</v>
      </c>
    </row>
    <row r="298" spans="1:8" ht="12" x14ac:dyDescent="0.2">
      <c r="A298" s="75" t="s">
        <v>2726</v>
      </c>
      <c r="B298" s="75" t="s">
        <v>3072</v>
      </c>
      <c r="C298" s="76" t="s">
        <v>2014</v>
      </c>
      <c r="D298" s="1" t="s">
        <v>3074</v>
      </c>
      <c r="E298" s="1" t="s">
        <v>3062</v>
      </c>
      <c r="F298" s="1" t="s">
        <v>2637</v>
      </c>
      <c r="H298" s="1" t="e">
        <f>VLOOKUP(C298,#REF!,25,FALSE)</f>
        <v>#REF!</v>
      </c>
    </row>
    <row r="299" spans="1:8" ht="12" x14ac:dyDescent="0.2">
      <c r="A299" s="75" t="s">
        <v>2726</v>
      </c>
      <c r="B299" s="75" t="s">
        <v>3073</v>
      </c>
      <c r="C299" s="76" t="s">
        <v>2019</v>
      </c>
      <c r="D299" s="1" t="s">
        <v>3074</v>
      </c>
      <c r="E299" s="1" t="s">
        <v>3062</v>
      </c>
      <c r="F299" s="1" t="s">
        <v>2637</v>
      </c>
      <c r="H299" s="1" t="e">
        <f>VLOOKUP(C299,#REF!,25,FALSE)</f>
        <v>#REF!</v>
      </c>
    </row>
    <row r="300" spans="1:8" ht="12" x14ac:dyDescent="0.2">
      <c r="A300" s="75" t="s">
        <v>2726</v>
      </c>
      <c r="B300" s="75" t="s">
        <v>2829</v>
      </c>
      <c r="C300" s="76" t="s">
        <v>2023</v>
      </c>
      <c r="D300" s="1"/>
      <c r="F300" s="1" t="s">
        <v>2637</v>
      </c>
      <c r="H300" s="1" t="e">
        <f>VLOOKUP(C300,#REF!,25,FALSE)</f>
        <v>#REF!</v>
      </c>
    </row>
    <row r="301" spans="1:8" ht="12" x14ac:dyDescent="0.2">
      <c r="A301" s="75" t="s">
        <v>2726</v>
      </c>
      <c r="B301" s="75" t="s">
        <v>3076</v>
      </c>
      <c r="C301" s="76" t="s">
        <v>2027</v>
      </c>
      <c r="D301" s="1" t="s">
        <v>3074</v>
      </c>
      <c r="E301" s="1" t="s">
        <v>3062</v>
      </c>
      <c r="F301" s="1" t="s">
        <v>2637</v>
      </c>
      <c r="H301" s="1" t="e">
        <f>VLOOKUP(C301,#REF!,25,FALSE)</f>
        <v>#REF!</v>
      </c>
    </row>
    <row r="302" spans="1:8" ht="12" x14ac:dyDescent="0.2">
      <c r="A302" s="75" t="s">
        <v>2726</v>
      </c>
      <c r="B302" s="75" t="s">
        <v>3086</v>
      </c>
      <c r="C302" s="76" t="s">
        <v>2036</v>
      </c>
      <c r="D302" s="1" t="s">
        <v>3074</v>
      </c>
      <c r="E302" s="1" t="s">
        <v>3062</v>
      </c>
      <c r="F302" s="1" t="s">
        <v>2637</v>
      </c>
      <c r="H302" s="1" t="e">
        <f>VLOOKUP(C302,#REF!,25,FALSE)</f>
        <v>#REF!</v>
      </c>
    </row>
    <row r="303" spans="1:8" ht="12" x14ac:dyDescent="0.2">
      <c r="A303" s="75" t="s">
        <v>2726</v>
      </c>
      <c r="B303" s="75" t="s">
        <v>3086</v>
      </c>
      <c r="C303" s="76" t="s">
        <v>2041</v>
      </c>
      <c r="D303" s="1" t="s">
        <v>3074</v>
      </c>
      <c r="E303" s="1" t="s">
        <v>3062</v>
      </c>
      <c r="F303" s="1" t="s">
        <v>2637</v>
      </c>
      <c r="H303" s="1" t="e">
        <f>VLOOKUP(C303,#REF!,25,FALSE)</f>
        <v>#REF!</v>
      </c>
    </row>
    <row r="304" spans="1:8" ht="12" x14ac:dyDescent="0.2">
      <c r="A304" s="75" t="s">
        <v>2726</v>
      </c>
      <c r="B304" s="75" t="s">
        <v>3086</v>
      </c>
      <c r="C304" s="76" t="s">
        <v>2049</v>
      </c>
      <c r="D304" s="1" t="s">
        <v>3074</v>
      </c>
      <c r="E304" s="1" t="s">
        <v>3062</v>
      </c>
      <c r="F304" s="1" t="s">
        <v>2637</v>
      </c>
      <c r="H304" s="1" t="e">
        <f>VLOOKUP(C304,#REF!,25,FALSE)</f>
        <v>#REF!</v>
      </c>
    </row>
    <row r="305" spans="1:8" ht="12" x14ac:dyDescent="0.2">
      <c r="A305" s="75" t="s">
        <v>2726</v>
      </c>
      <c r="B305" s="75" t="s">
        <v>3086</v>
      </c>
      <c r="C305" s="76" t="s">
        <v>2051</v>
      </c>
      <c r="D305" s="1" t="s">
        <v>3074</v>
      </c>
      <c r="E305" s="1" t="s">
        <v>3062</v>
      </c>
      <c r="F305" s="1" t="s">
        <v>2637</v>
      </c>
      <c r="H305" s="1" t="e">
        <f>VLOOKUP(C305,#REF!,25,FALSE)</f>
        <v>#REF!</v>
      </c>
    </row>
    <row r="306" spans="1:8" ht="12" x14ac:dyDescent="0.2">
      <c r="A306" s="75" t="s">
        <v>2726</v>
      </c>
      <c r="B306" s="75" t="s">
        <v>3086</v>
      </c>
      <c r="C306" s="76" t="s">
        <v>2052</v>
      </c>
      <c r="D306" s="1" t="s">
        <v>3074</v>
      </c>
      <c r="E306" s="1" t="s">
        <v>3062</v>
      </c>
      <c r="F306" s="1" t="s">
        <v>2637</v>
      </c>
      <c r="H306" s="1" t="e">
        <f>VLOOKUP(C306,#REF!,25,FALSE)</f>
        <v>#REF!</v>
      </c>
    </row>
    <row r="307" spans="1:8" ht="12" x14ac:dyDescent="0.2">
      <c r="A307" s="75" t="s">
        <v>2726</v>
      </c>
      <c r="B307" s="75" t="s">
        <v>3077</v>
      </c>
      <c r="C307" s="76" t="s">
        <v>2055</v>
      </c>
      <c r="D307" s="1" t="s">
        <v>3074</v>
      </c>
      <c r="E307" s="1" t="s">
        <v>3062</v>
      </c>
      <c r="F307" s="1" t="s">
        <v>2637</v>
      </c>
      <c r="H307" s="1" t="e">
        <f>VLOOKUP(C307,#REF!,25,FALSE)</f>
        <v>#REF!</v>
      </c>
    </row>
    <row r="308" spans="1:8" ht="12" x14ac:dyDescent="0.2">
      <c r="A308" s="75" t="s">
        <v>2726</v>
      </c>
      <c r="B308" s="75" t="s">
        <v>3077</v>
      </c>
      <c r="C308" s="76" t="s">
        <v>2059</v>
      </c>
      <c r="D308" s="1" t="s">
        <v>3074</v>
      </c>
      <c r="E308" s="1" t="s">
        <v>3062</v>
      </c>
      <c r="F308" s="1" t="s">
        <v>2637</v>
      </c>
      <c r="H308" s="1" t="e">
        <f>VLOOKUP(C308,#REF!,25,FALSE)</f>
        <v>#REF!</v>
      </c>
    </row>
    <row r="309" spans="1:8" ht="12" x14ac:dyDescent="0.2">
      <c r="A309" s="75" t="s">
        <v>2726</v>
      </c>
      <c r="B309" s="75" t="s">
        <v>3078</v>
      </c>
      <c r="C309" s="76" t="s">
        <v>2064</v>
      </c>
      <c r="D309" s="1" t="s">
        <v>3074</v>
      </c>
      <c r="E309" s="1" t="s">
        <v>3062</v>
      </c>
      <c r="F309" s="1" t="s">
        <v>2637</v>
      </c>
      <c r="H309" s="1" t="e">
        <f>VLOOKUP(C309,#REF!,25,FALSE)</f>
        <v>#REF!</v>
      </c>
    </row>
    <row r="310" spans="1:8" ht="12" x14ac:dyDescent="0.2">
      <c r="A310" s="75" t="s">
        <v>2726</v>
      </c>
      <c r="B310" s="75" t="s">
        <v>3078</v>
      </c>
      <c r="C310" s="76" t="s">
        <v>2067</v>
      </c>
      <c r="D310" s="1" t="s">
        <v>3074</v>
      </c>
      <c r="E310" s="1" t="s">
        <v>3062</v>
      </c>
      <c r="F310" s="1" t="s">
        <v>2637</v>
      </c>
      <c r="H310" s="1" t="e">
        <f>VLOOKUP(C310,#REF!,25,FALSE)</f>
        <v>#REF!</v>
      </c>
    </row>
    <row r="311" spans="1:8" ht="12" x14ac:dyDescent="0.2">
      <c r="A311" s="75" t="s">
        <v>2726</v>
      </c>
      <c r="B311" s="75" t="s">
        <v>3081</v>
      </c>
      <c r="C311" s="76" t="s">
        <v>2072</v>
      </c>
      <c r="D311" s="1"/>
      <c r="F311" s="1" t="s">
        <v>2637</v>
      </c>
      <c r="H311" s="1" t="e">
        <f>VLOOKUP(C311,#REF!,25,FALSE)</f>
        <v>#REF!</v>
      </c>
    </row>
    <row r="312" spans="1:8" ht="12" x14ac:dyDescent="0.2">
      <c r="A312" s="75" t="s">
        <v>2730</v>
      </c>
      <c r="B312" s="75" t="s">
        <v>3081</v>
      </c>
      <c r="C312" s="76" t="s">
        <v>2219</v>
      </c>
      <c r="D312" s="1"/>
      <c r="F312" s="1" t="s">
        <v>2637</v>
      </c>
      <c r="H312" s="1" t="e">
        <f>VLOOKUP(C312,#REF!,25,FALSE)</f>
        <v>#REF!</v>
      </c>
    </row>
    <row r="313" spans="1:8" ht="12" x14ac:dyDescent="0.2">
      <c r="A313" s="75" t="s">
        <v>2730</v>
      </c>
      <c r="B313" s="75" t="s">
        <v>3081</v>
      </c>
      <c r="C313" s="76" t="s">
        <v>2223</v>
      </c>
      <c r="D313" s="1"/>
      <c r="F313" s="1" t="s">
        <v>2637</v>
      </c>
      <c r="H313" s="1" t="e">
        <f>VLOOKUP(C313,#REF!,25,FALSE)</f>
        <v>#REF!</v>
      </c>
    </row>
    <row r="314" spans="1:8" ht="12" x14ac:dyDescent="0.2">
      <c r="A314" s="75" t="s">
        <v>2730</v>
      </c>
      <c r="B314" s="75" t="s">
        <v>3081</v>
      </c>
      <c r="C314" s="76" t="s">
        <v>2227</v>
      </c>
      <c r="D314" s="1"/>
      <c r="F314" s="1" t="s">
        <v>2637</v>
      </c>
      <c r="H314" s="1" t="e">
        <f>VLOOKUP(C314,#REF!,25,FALSE)</f>
        <v>#REF!</v>
      </c>
    </row>
    <row r="315" spans="1:8" ht="12" x14ac:dyDescent="0.2">
      <c r="A315" s="75" t="s">
        <v>2732</v>
      </c>
      <c r="B315" s="75" t="s">
        <v>3078</v>
      </c>
      <c r="C315" s="76" t="s">
        <v>1892</v>
      </c>
      <c r="D315" s="1" t="s">
        <v>3074</v>
      </c>
      <c r="E315" s="1" t="s">
        <v>3062</v>
      </c>
      <c r="F315" s="1" t="s">
        <v>2637</v>
      </c>
      <c r="H315" s="1" t="e">
        <f>VLOOKUP(C315,#REF!,25,FALSE)</f>
        <v>#REF!</v>
      </c>
    </row>
    <row r="316" spans="1:8" ht="12" x14ac:dyDescent="0.2">
      <c r="A316" s="75" t="s">
        <v>2734</v>
      </c>
      <c r="B316" s="75" t="s">
        <v>3088</v>
      </c>
      <c r="C316" s="76" t="s">
        <v>1792</v>
      </c>
      <c r="D316" s="1" t="s">
        <v>3074</v>
      </c>
      <c r="E316" s="1" t="s">
        <v>3061</v>
      </c>
      <c r="F316" s="1" t="s">
        <v>2637</v>
      </c>
      <c r="H316" s="1" t="e">
        <f>VLOOKUP(C316,#REF!,25,FALSE)</f>
        <v>#REF!</v>
      </c>
    </row>
    <row r="317" spans="1:8" ht="12" x14ac:dyDescent="0.2">
      <c r="A317" s="75" t="s">
        <v>2734</v>
      </c>
      <c r="B317" s="75" t="s">
        <v>3088</v>
      </c>
      <c r="C317" s="76" t="s">
        <v>1805</v>
      </c>
      <c r="D317" s="1" t="s">
        <v>3074</v>
      </c>
      <c r="E317" s="1" t="s">
        <v>3061</v>
      </c>
      <c r="F317" s="1" t="s">
        <v>2637</v>
      </c>
      <c r="H317" s="1" t="e">
        <f>VLOOKUP(C317,#REF!,25,FALSE)</f>
        <v>#REF!</v>
      </c>
    </row>
  </sheetData>
  <autoFilter ref="A18:AD317" xr:uid="{00000000-0009-0000-0000-000008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 I n d i c a t o r s T a b l e < / E x c e l T a b l e N a m e > < G e m i n i T a b l e I d > T a b l e 3 - 0 0 2 5 9 2 d 2 - 5 d 4 6 - 4 0 f 6 - b 1 d 4 - 4 f a e d 8 0 c 4 e f b < / G e m i n i T a b l e I d > < L i n k e d C o l u m n L i s t   / > < U p d a t e N e e d e d > f a l s e 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E4094C6D4272844986017EC9A15405F0" ma:contentTypeVersion="4" ma:contentTypeDescription="Create a new document." ma:contentTypeScope="" ma:versionID="1e44a6cbfc4dff4da4be35e52de7b633">
  <xsd:schema xmlns:xsd="http://www.w3.org/2001/XMLSchema" xmlns:xs="http://www.w3.org/2001/XMLSchema" xmlns:p="http://schemas.microsoft.com/office/2006/metadata/properties" xmlns:ns2="00fe7c35-42ee-45c3-b409-f50c0959dac6" targetNamespace="http://schemas.microsoft.com/office/2006/metadata/properties" ma:root="true" ma:fieldsID="fdf9dd6fa0dfe6dff6b55f2cbb650aba" ns2:_="">
    <xsd:import namespace="00fe7c35-42ee-45c3-b409-f50c0959d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fe7c35-42ee-45c3-b409-f50c0959da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6D9845-E961-4C41-9CB0-211ACECEC1A6}">
  <ds:schemaRefs>
    <ds:schemaRef ds:uri="http://gemini/pivotcustomization/LinkedTables"/>
  </ds:schemaRefs>
</ds:datastoreItem>
</file>

<file path=customXml/itemProps2.xml><?xml version="1.0" encoding="utf-8"?>
<ds:datastoreItem xmlns:ds="http://schemas.openxmlformats.org/officeDocument/2006/customXml" ds:itemID="{53D8FC5C-58A0-474B-ACDE-FE9766662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fe7c35-42ee-45c3-b409-f50c0959d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2F64F5-3FE3-4A73-A348-2C739FD0F3C9}">
  <ds:schemaRefs>
    <ds:schemaRef ds:uri="http://schemas.microsoft.com/sharepoint/v3/contenttype/forms"/>
  </ds:schemaRefs>
</ds:datastoreItem>
</file>

<file path=customXml/itemProps4.xml><?xml version="1.0" encoding="utf-8"?>
<ds:datastoreItem xmlns:ds="http://schemas.openxmlformats.org/officeDocument/2006/customXml" ds:itemID="{CE251C2A-67C8-4D80-B4D6-758B9FE6D4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IndicatorsTable</vt:lpstr>
      <vt:lpstr>Countries</vt:lpstr>
      <vt:lpstr>Years</vt:lpstr>
      <vt:lpstr>Policies</vt:lpstr>
      <vt:lpstr>Eurobase</vt:lpstr>
      <vt:lpstr>Sources</vt:lpstr>
      <vt:lpstr>table description</vt:lpstr>
      <vt:lpstr>formulas</vt:lpstr>
      <vt:lpstr>breaks 2014</vt:lpstr>
      <vt:lpstr>documents</vt:lpstr>
      <vt:lpstr>04-05-22 not working indicators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GRZEGORZEWSKA Magdalena (EMPL)</dc:creator>
  <cp:keywords/>
  <dc:description/>
  <cp:lastModifiedBy>Fiona Sinclair</cp:lastModifiedBy>
  <cp:revision/>
  <dcterms:created xsi:type="dcterms:W3CDTF">2012-10-09T09:10:39Z</dcterms:created>
  <dcterms:modified xsi:type="dcterms:W3CDTF">2023-06-29T07:22:45Z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0x010100E4094C6D4272844986017EC9A15405F0</vt:lpwstr>
  </property>
</Properties>
</file>