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Social_Scoreboard_in_R/FRESH NEW APPROACH/"/>
    </mc:Choice>
  </mc:AlternateContent>
  <xr:revisionPtr revIDLastSave="0" documentId="8_{DBB81580-DC28-427B-A32F-0B58CB6B1CE7}" xr6:coauthVersionLast="47" xr6:coauthVersionMax="47" xr10:uidLastSave="{00000000-0000-0000-0000-000000000000}"/>
  <bookViews>
    <workbookView xWindow="-103" yWindow="-103" windowWidth="33120" windowHeight="21549" tabRatio="599" xr2:uid="{73FAA94A-4B7D-4F9B-9579-CB3F410DB44F}"/>
  </bookViews>
  <sheets>
    <sheet name="MS Tables" sheetId="7" r:id="rId1"/>
    <sheet name="Input data" sheetId="6" state="hidden" r:id="rId2"/>
    <sheet name="MS Tables JER24" sheetId="10" state="hidden" r:id="rId3"/>
    <sheet name="Input data JER25June" sheetId="11" state="hidden" r:id="rId4"/>
    <sheet name="Categories' Changes" sheetId="12" state="hidden" r:id="rId5"/>
  </sheets>
  <definedNames>
    <definedName name="_xlnm._FilterDatabase" localSheetId="4" hidden="1">'Categories'' Changes'!$A$1:$AE$91</definedName>
    <definedName name="_xlnm._FilterDatabase" localSheetId="1" hidden="1">'Input data'!$A$1:$AE$91</definedName>
    <definedName name="_xlnm._FilterDatabase" localSheetId="3" hidden="1">'Input data JER25June'!$A$1:$AE$91</definedName>
    <definedName name="Slicer_sex1">CUBESET("PowerPivot Data","{"&amp;"[TOTLEVELS].[sex].&amp;[T]"&amp;"}")</definedName>
    <definedName name="Slicer_sex11">CUBESET("PowerPivot Data","{"&amp;"[TOTLEVELS].[sex].&amp;[T]"&amp;"}")</definedName>
    <definedName name="Slicer_sex12">CUBESET("PowerPivot Data","{"&amp;"[YDIFF].[sex].&amp;[T]"&amp;"}")</definedName>
    <definedName name="Slicer_sex13">CUBESET("PowerPivot Data","{"&amp;"[YDIFF].[sex].&amp;[T]"&amp;"}")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8" i="12" l="1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H127" i="10"/>
  <c r="G127" i="10"/>
  <c r="F127" i="10"/>
  <c r="I127" i="10" s="1"/>
  <c r="D127" i="10"/>
  <c r="C127" i="10"/>
  <c r="B127" i="10"/>
  <c r="E127" i="10" s="1"/>
  <c r="H126" i="10"/>
  <c r="G126" i="10"/>
  <c r="I126" i="10" s="1"/>
  <c r="F126" i="10"/>
  <c r="D126" i="10"/>
  <c r="C126" i="10"/>
  <c r="B126" i="10"/>
  <c r="E126" i="10" s="1"/>
  <c r="H125" i="10"/>
  <c r="G125" i="10"/>
  <c r="F125" i="10"/>
  <c r="I125" i="10" s="1"/>
  <c r="D125" i="10"/>
  <c r="C125" i="10"/>
  <c r="B125" i="10"/>
  <c r="E125" i="10" s="1"/>
  <c r="H124" i="10"/>
  <c r="G124" i="10"/>
  <c r="I124" i="10" s="1"/>
  <c r="F124" i="10"/>
  <c r="D124" i="10"/>
  <c r="C124" i="10"/>
  <c r="B124" i="10"/>
  <c r="E124" i="10" s="1"/>
  <c r="H123" i="10"/>
  <c r="G123" i="10"/>
  <c r="F123" i="10"/>
  <c r="I123" i="10" s="1"/>
  <c r="D123" i="10"/>
  <c r="C123" i="10"/>
  <c r="B123" i="10"/>
  <c r="E123" i="10" s="1"/>
  <c r="H122" i="10"/>
  <c r="G122" i="10"/>
  <c r="I122" i="10" s="1"/>
  <c r="F122" i="10"/>
  <c r="D122" i="10"/>
  <c r="C122" i="10"/>
  <c r="B122" i="10"/>
  <c r="E122" i="10" s="1"/>
  <c r="H121" i="10"/>
  <c r="G121" i="10"/>
  <c r="F121" i="10"/>
  <c r="I121" i="10" s="1"/>
  <c r="D121" i="10"/>
  <c r="C121" i="10"/>
  <c r="B121" i="10"/>
  <c r="E121" i="10" s="1"/>
  <c r="H120" i="10"/>
  <c r="G120" i="10"/>
  <c r="F120" i="10"/>
  <c r="I120" i="10" s="1"/>
  <c r="D120" i="10"/>
  <c r="C120" i="10"/>
  <c r="B120" i="10"/>
  <c r="E120" i="10" s="1"/>
  <c r="H119" i="10"/>
  <c r="G119" i="10"/>
  <c r="F119" i="10"/>
  <c r="I119" i="10" s="1"/>
  <c r="D119" i="10"/>
  <c r="C119" i="10"/>
  <c r="B119" i="10"/>
  <c r="E119" i="10" s="1"/>
  <c r="H118" i="10"/>
  <c r="G118" i="10"/>
  <c r="F118" i="10"/>
  <c r="I118" i="10" s="1"/>
  <c r="D118" i="10"/>
  <c r="C118" i="10"/>
  <c r="B118" i="10"/>
  <c r="E118" i="10" s="1"/>
  <c r="H117" i="10"/>
  <c r="G117" i="10"/>
  <c r="F117" i="10"/>
  <c r="I117" i="10" s="1"/>
  <c r="D117" i="10"/>
  <c r="C117" i="10"/>
  <c r="B117" i="10"/>
  <c r="E117" i="10" s="1"/>
  <c r="H116" i="10"/>
  <c r="G116" i="10"/>
  <c r="F116" i="10"/>
  <c r="I116" i="10" s="1"/>
  <c r="D116" i="10"/>
  <c r="C116" i="10"/>
  <c r="B116" i="10"/>
  <c r="E116" i="10" s="1"/>
  <c r="H115" i="10"/>
  <c r="G115" i="10"/>
  <c r="F115" i="10"/>
  <c r="I115" i="10" s="1"/>
  <c r="D115" i="10"/>
  <c r="C115" i="10"/>
  <c r="B115" i="10"/>
  <c r="E115" i="10" s="1"/>
  <c r="H114" i="10"/>
  <c r="G114" i="10"/>
  <c r="F114" i="10"/>
  <c r="I114" i="10" s="1"/>
  <c r="D114" i="10"/>
  <c r="C114" i="10"/>
  <c r="B114" i="10"/>
  <c r="E114" i="10" s="1"/>
  <c r="H113" i="10"/>
  <c r="G113" i="10"/>
  <c r="F113" i="10"/>
  <c r="I113" i="10" s="1"/>
  <c r="D113" i="10"/>
  <c r="C113" i="10"/>
  <c r="B113" i="10"/>
  <c r="E113" i="10" s="1"/>
  <c r="H112" i="10"/>
  <c r="G112" i="10"/>
  <c r="F112" i="10"/>
  <c r="I112" i="10" s="1"/>
  <c r="D112" i="10"/>
  <c r="C112" i="10"/>
  <c r="B112" i="10"/>
  <c r="E112" i="10" s="1"/>
  <c r="H111" i="10"/>
  <c r="G111" i="10"/>
  <c r="F111" i="10"/>
  <c r="I111" i="10" s="1"/>
  <c r="D111" i="10"/>
  <c r="C111" i="10"/>
  <c r="B111" i="10"/>
  <c r="E111" i="10" s="1"/>
  <c r="T106" i="10"/>
  <c r="S106" i="10"/>
  <c r="U106" i="10" s="1"/>
  <c r="R106" i="10"/>
  <c r="P106" i="10"/>
  <c r="O106" i="10"/>
  <c r="Q106" i="10" s="1"/>
  <c r="N106" i="10"/>
  <c r="L106" i="10"/>
  <c r="K106" i="10"/>
  <c r="J106" i="10"/>
  <c r="M106" i="10" s="1"/>
  <c r="I106" i="10"/>
  <c r="H106" i="10"/>
  <c r="G106" i="10"/>
  <c r="F106" i="10"/>
  <c r="D106" i="10"/>
  <c r="C106" i="10"/>
  <c r="E106" i="10" s="1"/>
  <c r="B106" i="10"/>
  <c r="U105" i="10"/>
  <c r="T105" i="10"/>
  <c r="S105" i="10"/>
  <c r="R105" i="10"/>
  <c r="P105" i="10"/>
  <c r="O105" i="10"/>
  <c r="N105" i="10"/>
  <c r="Q105" i="10" s="1"/>
  <c r="M105" i="10"/>
  <c r="L105" i="10"/>
  <c r="K105" i="10"/>
  <c r="J105" i="10"/>
  <c r="H105" i="10"/>
  <c r="G105" i="10"/>
  <c r="I105" i="10" s="1"/>
  <c r="F105" i="10"/>
  <c r="E105" i="10"/>
  <c r="D105" i="10"/>
  <c r="C105" i="10"/>
  <c r="B105" i="10"/>
  <c r="T104" i="10"/>
  <c r="S104" i="10"/>
  <c r="R104" i="10"/>
  <c r="U104" i="10" s="1"/>
  <c r="Q104" i="10"/>
  <c r="P104" i="10"/>
  <c r="O104" i="10"/>
  <c r="N104" i="10"/>
  <c r="L104" i="10"/>
  <c r="K104" i="10"/>
  <c r="M104" i="10" s="1"/>
  <c r="J104" i="10"/>
  <c r="I104" i="10"/>
  <c r="H104" i="10"/>
  <c r="G104" i="10"/>
  <c r="F104" i="10"/>
  <c r="D104" i="10"/>
  <c r="C104" i="10"/>
  <c r="B104" i="10"/>
  <c r="E104" i="10" s="1"/>
  <c r="U103" i="10"/>
  <c r="T103" i="10"/>
  <c r="S103" i="10"/>
  <c r="R103" i="10"/>
  <c r="P103" i="10"/>
  <c r="O103" i="10"/>
  <c r="Q103" i="10" s="1"/>
  <c r="N103" i="10"/>
  <c r="M103" i="10"/>
  <c r="L103" i="10"/>
  <c r="K103" i="10"/>
  <c r="J103" i="10"/>
  <c r="H103" i="10"/>
  <c r="G103" i="10"/>
  <c r="F103" i="10"/>
  <c r="I103" i="10" s="1"/>
  <c r="E103" i="10"/>
  <c r="D103" i="10"/>
  <c r="C103" i="10"/>
  <c r="B103" i="10"/>
  <c r="T102" i="10"/>
  <c r="S102" i="10"/>
  <c r="U102" i="10" s="1"/>
  <c r="R102" i="10"/>
  <c r="Q102" i="10"/>
  <c r="P102" i="10"/>
  <c r="O102" i="10"/>
  <c r="N102" i="10"/>
  <c r="L102" i="10"/>
  <c r="K102" i="10"/>
  <c r="J102" i="10"/>
  <c r="M102" i="10" s="1"/>
  <c r="I102" i="10"/>
  <c r="H102" i="10"/>
  <c r="G102" i="10"/>
  <c r="F102" i="10"/>
  <c r="D102" i="10"/>
  <c r="C102" i="10"/>
  <c r="E102" i="10" s="1"/>
  <c r="B102" i="10"/>
  <c r="U101" i="10"/>
  <c r="T101" i="10"/>
  <c r="S101" i="10"/>
  <c r="R101" i="10"/>
  <c r="P101" i="10"/>
  <c r="O101" i="10"/>
  <c r="N101" i="10"/>
  <c r="Q101" i="10" s="1"/>
  <c r="M101" i="10"/>
  <c r="L101" i="10"/>
  <c r="K101" i="10"/>
  <c r="J101" i="10"/>
  <c r="H101" i="10"/>
  <c r="G101" i="10"/>
  <c r="I101" i="10" s="1"/>
  <c r="F101" i="10"/>
  <c r="E101" i="10"/>
  <c r="D101" i="10"/>
  <c r="C101" i="10"/>
  <c r="B101" i="10"/>
  <c r="T100" i="10"/>
  <c r="S100" i="10"/>
  <c r="R100" i="10"/>
  <c r="U100" i="10" s="1"/>
  <c r="Q100" i="10"/>
  <c r="P100" i="10"/>
  <c r="O100" i="10"/>
  <c r="N100" i="10"/>
  <c r="L100" i="10"/>
  <c r="K100" i="10"/>
  <c r="J100" i="10"/>
  <c r="M100" i="10" s="1"/>
  <c r="I100" i="10"/>
  <c r="H100" i="10"/>
  <c r="G100" i="10"/>
  <c r="F100" i="10"/>
  <c r="D100" i="10"/>
  <c r="C100" i="10"/>
  <c r="B100" i="10"/>
  <c r="E100" i="10" s="1"/>
  <c r="U99" i="10"/>
  <c r="T99" i="10"/>
  <c r="S99" i="10"/>
  <c r="R99" i="10"/>
  <c r="P99" i="10"/>
  <c r="O99" i="10"/>
  <c r="N99" i="10"/>
  <c r="Q99" i="10" s="1"/>
  <c r="M99" i="10"/>
  <c r="L99" i="10"/>
  <c r="K99" i="10"/>
  <c r="J99" i="10"/>
  <c r="H99" i="10"/>
  <c r="G99" i="10"/>
  <c r="F99" i="10"/>
  <c r="I99" i="10" s="1"/>
  <c r="E99" i="10"/>
  <c r="D99" i="10"/>
  <c r="C99" i="10"/>
  <c r="B99" i="10"/>
  <c r="T98" i="10"/>
  <c r="S98" i="10"/>
  <c r="R98" i="10"/>
  <c r="U98" i="10" s="1"/>
  <c r="Q98" i="10"/>
  <c r="P98" i="10"/>
  <c r="O98" i="10"/>
  <c r="N98" i="10"/>
  <c r="L98" i="10"/>
  <c r="K98" i="10"/>
  <c r="J98" i="10"/>
  <c r="M98" i="10" s="1"/>
  <c r="I98" i="10"/>
  <c r="H98" i="10"/>
  <c r="G98" i="10"/>
  <c r="F98" i="10"/>
  <c r="D98" i="10"/>
  <c r="C98" i="10"/>
  <c r="B98" i="10"/>
  <c r="E98" i="10" s="1"/>
  <c r="U97" i="10"/>
  <c r="T97" i="10"/>
  <c r="S97" i="10"/>
  <c r="R97" i="10"/>
  <c r="P97" i="10"/>
  <c r="O97" i="10"/>
  <c r="N97" i="10"/>
  <c r="Q97" i="10" s="1"/>
  <c r="M97" i="10"/>
  <c r="L97" i="10"/>
  <c r="K97" i="10"/>
  <c r="J97" i="10"/>
  <c r="H97" i="10"/>
  <c r="G97" i="10"/>
  <c r="F97" i="10"/>
  <c r="I97" i="10" s="1"/>
  <c r="E97" i="10"/>
  <c r="D97" i="10"/>
  <c r="C97" i="10"/>
  <c r="B97" i="10"/>
  <c r="T96" i="10"/>
  <c r="S96" i="10"/>
  <c r="R96" i="10"/>
  <c r="U96" i="10" s="1"/>
  <c r="Q96" i="10"/>
  <c r="P96" i="10"/>
  <c r="O96" i="10"/>
  <c r="N96" i="10"/>
  <c r="L96" i="10"/>
  <c r="K96" i="10"/>
  <c r="J96" i="10"/>
  <c r="M96" i="10" s="1"/>
  <c r="I96" i="10"/>
  <c r="H96" i="10"/>
  <c r="G96" i="10"/>
  <c r="F96" i="10"/>
  <c r="D96" i="10"/>
  <c r="C96" i="10"/>
  <c r="B96" i="10"/>
  <c r="E96" i="10" s="1"/>
  <c r="U95" i="10"/>
  <c r="T95" i="10"/>
  <c r="S95" i="10"/>
  <c r="R95" i="10"/>
  <c r="P95" i="10"/>
  <c r="O95" i="10"/>
  <c r="N95" i="10"/>
  <c r="Q95" i="10" s="1"/>
  <c r="M95" i="10"/>
  <c r="L95" i="10"/>
  <c r="K95" i="10"/>
  <c r="J95" i="10"/>
  <c r="H95" i="10"/>
  <c r="G95" i="10"/>
  <c r="F95" i="10"/>
  <c r="I95" i="10" s="1"/>
  <c r="E95" i="10"/>
  <c r="D95" i="10"/>
  <c r="C95" i="10"/>
  <c r="B95" i="10"/>
  <c r="T94" i="10"/>
  <c r="S94" i="10"/>
  <c r="R94" i="10"/>
  <c r="U94" i="10" s="1"/>
  <c r="Q94" i="10"/>
  <c r="P94" i="10"/>
  <c r="O94" i="10"/>
  <c r="N94" i="10"/>
  <c r="L94" i="10"/>
  <c r="K94" i="10"/>
  <c r="J94" i="10"/>
  <c r="M94" i="10" s="1"/>
  <c r="I94" i="10"/>
  <c r="H94" i="10"/>
  <c r="G94" i="10"/>
  <c r="F94" i="10"/>
  <c r="D94" i="10"/>
  <c r="C94" i="10"/>
  <c r="B94" i="10"/>
  <c r="E94" i="10" s="1"/>
  <c r="U93" i="10"/>
  <c r="T93" i="10"/>
  <c r="S93" i="10"/>
  <c r="R93" i="10"/>
  <c r="P93" i="10"/>
  <c r="O93" i="10"/>
  <c r="N93" i="10"/>
  <c r="Q93" i="10" s="1"/>
  <c r="M93" i="10"/>
  <c r="L93" i="10"/>
  <c r="K93" i="10"/>
  <c r="J93" i="10"/>
  <c r="H93" i="10"/>
  <c r="G93" i="10"/>
  <c r="F93" i="10"/>
  <c r="I93" i="10" s="1"/>
  <c r="E93" i="10"/>
  <c r="D93" i="10"/>
  <c r="C93" i="10"/>
  <c r="B93" i="10"/>
  <c r="T92" i="10"/>
  <c r="S92" i="10"/>
  <c r="R92" i="10"/>
  <c r="U92" i="10" s="1"/>
  <c r="Q92" i="10"/>
  <c r="P92" i="10"/>
  <c r="O92" i="10"/>
  <c r="N92" i="10"/>
  <c r="L92" i="10"/>
  <c r="K92" i="10"/>
  <c r="J92" i="10"/>
  <c r="M92" i="10" s="1"/>
  <c r="I92" i="10"/>
  <c r="H92" i="10"/>
  <c r="G92" i="10"/>
  <c r="F92" i="10"/>
  <c r="D92" i="10"/>
  <c r="C92" i="10"/>
  <c r="B92" i="10"/>
  <c r="E92" i="10" s="1"/>
  <c r="U91" i="10"/>
  <c r="T91" i="10"/>
  <c r="S91" i="10"/>
  <c r="R91" i="10"/>
  <c r="P91" i="10"/>
  <c r="O91" i="10"/>
  <c r="N91" i="10"/>
  <c r="Q91" i="10" s="1"/>
  <c r="M91" i="10"/>
  <c r="L91" i="10"/>
  <c r="K91" i="10"/>
  <c r="J91" i="10"/>
  <c r="H91" i="10"/>
  <c r="G91" i="10"/>
  <c r="F91" i="10"/>
  <c r="I91" i="10" s="1"/>
  <c r="E91" i="10"/>
  <c r="D91" i="10"/>
  <c r="C91" i="10"/>
  <c r="B91" i="10"/>
  <c r="T90" i="10"/>
  <c r="S90" i="10"/>
  <c r="R90" i="10"/>
  <c r="U90" i="10" s="1"/>
  <c r="Q90" i="10"/>
  <c r="P90" i="10"/>
  <c r="O90" i="10"/>
  <c r="N90" i="10"/>
  <c r="L90" i="10"/>
  <c r="K90" i="10"/>
  <c r="J90" i="10"/>
  <c r="M90" i="10" s="1"/>
  <c r="I90" i="10"/>
  <c r="H90" i="10"/>
  <c r="G90" i="10"/>
  <c r="F90" i="10"/>
  <c r="D90" i="10"/>
  <c r="C90" i="10"/>
  <c r="B90" i="10"/>
  <c r="E90" i="10" s="1"/>
  <c r="T84" i="10"/>
  <c r="S84" i="10"/>
  <c r="R84" i="10"/>
  <c r="U84" i="10" s="1"/>
  <c r="P84" i="10"/>
  <c r="O84" i="10"/>
  <c r="Q84" i="10" s="1"/>
  <c r="N84" i="10"/>
  <c r="L84" i="10"/>
  <c r="K84" i="10"/>
  <c r="J84" i="10"/>
  <c r="M84" i="10" s="1"/>
  <c r="H84" i="10"/>
  <c r="G84" i="10"/>
  <c r="I84" i="10" s="1"/>
  <c r="F84" i="10"/>
  <c r="D84" i="10"/>
  <c r="C84" i="10"/>
  <c r="B84" i="10"/>
  <c r="E84" i="10" s="1"/>
  <c r="T83" i="10"/>
  <c r="S83" i="10"/>
  <c r="U83" i="10" s="1"/>
  <c r="R83" i="10"/>
  <c r="P83" i="10"/>
  <c r="O83" i="10"/>
  <c r="N83" i="10"/>
  <c r="Q83" i="10" s="1"/>
  <c r="L83" i="10"/>
  <c r="K83" i="10"/>
  <c r="M83" i="10" s="1"/>
  <c r="J83" i="10"/>
  <c r="H83" i="10"/>
  <c r="G83" i="10"/>
  <c r="F83" i="10"/>
  <c r="I83" i="10" s="1"/>
  <c r="D83" i="10"/>
  <c r="C83" i="10"/>
  <c r="E83" i="10" s="1"/>
  <c r="B83" i="10"/>
  <c r="T82" i="10"/>
  <c r="S82" i="10"/>
  <c r="R82" i="10"/>
  <c r="U82" i="10" s="1"/>
  <c r="P82" i="10"/>
  <c r="O82" i="10"/>
  <c r="Q82" i="10" s="1"/>
  <c r="N82" i="10"/>
  <c r="L82" i="10"/>
  <c r="K82" i="10"/>
  <c r="J82" i="10"/>
  <c r="M82" i="10" s="1"/>
  <c r="H82" i="10"/>
  <c r="G82" i="10"/>
  <c r="I82" i="10" s="1"/>
  <c r="F82" i="10"/>
  <c r="D82" i="10"/>
  <c r="C82" i="10"/>
  <c r="B82" i="10"/>
  <c r="E82" i="10" s="1"/>
  <c r="T81" i="10"/>
  <c r="S81" i="10"/>
  <c r="U81" i="10" s="1"/>
  <c r="R81" i="10"/>
  <c r="P81" i="10"/>
  <c r="O81" i="10"/>
  <c r="N81" i="10"/>
  <c r="Q81" i="10" s="1"/>
  <c r="L81" i="10"/>
  <c r="K81" i="10"/>
  <c r="M81" i="10" s="1"/>
  <c r="J81" i="10"/>
  <c r="H81" i="10"/>
  <c r="G81" i="10"/>
  <c r="F81" i="10"/>
  <c r="I81" i="10" s="1"/>
  <c r="D81" i="10"/>
  <c r="C81" i="10"/>
  <c r="E81" i="10" s="1"/>
  <c r="B81" i="10"/>
  <c r="T80" i="10"/>
  <c r="S80" i="10"/>
  <c r="R80" i="10"/>
  <c r="U80" i="10" s="1"/>
  <c r="P80" i="10"/>
  <c r="O80" i="10"/>
  <c r="Q80" i="10" s="1"/>
  <c r="N80" i="10"/>
  <c r="L80" i="10"/>
  <c r="K80" i="10"/>
  <c r="J80" i="10"/>
  <c r="M80" i="10" s="1"/>
  <c r="H80" i="10"/>
  <c r="G80" i="10"/>
  <c r="I80" i="10" s="1"/>
  <c r="F80" i="10"/>
  <c r="D80" i="10"/>
  <c r="C80" i="10"/>
  <c r="B80" i="10"/>
  <c r="E80" i="10" s="1"/>
  <c r="T79" i="10"/>
  <c r="S79" i="10"/>
  <c r="U79" i="10" s="1"/>
  <c r="R79" i="10"/>
  <c r="P79" i="10"/>
  <c r="O79" i="10"/>
  <c r="N79" i="10"/>
  <c r="Q79" i="10" s="1"/>
  <c r="L79" i="10"/>
  <c r="K79" i="10"/>
  <c r="M79" i="10" s="1"/>
  <c r="J79" i="10"/>
  <c r="H79" i="10"/>
  <c r="G79" i="10"/>
  <c r="F79" i="10"/>
  <c r="I79" i="10" s="1"/>
  <c r="D79" i="10"/>
  <c r="C79" i="10"/>
  <c r="E79" i="10" s="1"/>
  <c r="B79" i="10"/>
  <c r="T78" i="10"/>
  <c r="S78" i="10"/>
  <c r="R78" i="10"/>
  <c r="U78" i="10" s="1"/>
  <c r="P78" i="10"/>
  <c r="O78" i="10"/>
  <c r="Q78" i="10" s="1"/>
  <c r="N78" i="10"/>
  <c r="L78" i="10"/>
  <c r="K78" i="10"/>
  <c r="J78" i="10"/>
  <c r="M78" i="10" s="1"/>
  <c r="H78" i="10"/>
  <c r="G78" i="10"/>
  <c r="I78" i="10" s="1"/>
  <c r="F78" i="10"/>
  <c r="D78" i="10"/>
  <c r="C78" i="10"/>
  <c r="B78" i="10"/>
  <c r="E78" i="10" s="1"/>
  <c r="T77" i="10"/>
  <c r="S77" i="10"/>
  <c r="U77" i="10" s="1"/>
  <c r="R77" i="10"/>
  <c r="P77" i="10"/>
  <c r="O77" i="10"/>
  <c r="N77" i="10"/>
  <c r="Q77" i="10" s="1"/>
  <c r="L77" i="10"/>
  <c r="K77" i="10"/>
  <c r="M77" i="10" s="1"/>
  <c r="J77" i="10"/>
  <c r="H77" i="10"/>
  <c r="G77" i="10"/>
  <c r="F77" i="10"/>
  <c r="I77" i="10" s="1"/>
  <c r="D77" i="10"/>
  <c r="C77" i="10"/>
  <c r="E77" i="10" s="1"/>
  <c r="B77" i="10"/>
  <c r="T76" i="10"/>
  <c r="S76" i="10"/>
  <c r="R76" i="10"/>
  <c r="U76" i="10" s="1"/>
  <c r="P76" i="10"/>
  <c r="O76" i="10"/>
  <c r="Q76" i="10" s="1"/>
  <c r="N76" i="10"/>
  <c r="L76" i="10"/>
  <c r="K76" i="10"/>
  <c r="J76" i="10"/>
  <c r="M76" i="10" s="1"/>
  <c r="H76" i="10"/>
  <c r="G76" i="10"/>
  <c r="I76" i="10" s="1"/>
  <c r="F76" i="10"/>
  <c r="D76" i="10"/>
  <c r="C76" i="10"/>
  <c r="B76" i="10"/>
  <c r="E76" i="10" s="1"/>
  <c r="T75" i="10"/>
  <c r="S75" i="10"/>
  <c r="U75" i="10" s="1"/>
  <c r="R75" i="10"/>
  <c r="P75" i="10"/>
  <c r="O75" i="10"/>
  <c r="N75" i="10"/>
  <c r="Q75" i="10" s="1"/>
  <c r="L75" i="10"/>
  <c r="K75" i="10"/>
  <c r="M75" i="10" s="1"/>
  <c r="J75" i="10"/>
  <c r="H75" i="10"/>
  <c r="G75" i="10"/>
  <c r="F75" i="10"/>
  <c r="I75" i="10" s="1"/>
  <c r="D75" i="10"/>
  <c r="C75" i="10"/>
  <c r="E75" i="10" s="1"/>
  <c r="B75" i="10"/>
  <c r="T74" i="10"/>
  <c r="S74" i="10"/>
  <c r="R74" i="10"/>
  <c r="U74" i="10" s="1"/>
  <c r="P74" i="10"/>
  <c r="O74" i="10"/>
  <c r="Q74" i="10" s="1"/>
  <c r="N74" i="10"/>
  <c r="L74" i="10"/>
  <c r="K74" i="10"/>
  <c r="J74" i="10"/>
  <c r="M74" i="10" s="1"/>
  <c r="H74" i="10"/>
  <c r="G74" i="10"/>
  <c r="I74" i="10" s="1"/>
  <c r="F74" i="10"/>
  <c r="D74" i="10"/>
  <c r="C74" i="10"/>
  <c r="B74" i="10"/>
  <c r="E74" i="10" s="1"/>
  <c r="T73" i="10"/>
  <c r="S73" i="10"/>
  <c r="U73" i="10" s="1"/>
  <c r="R73" i="10"/>
  <c r="P73" i="10"/>
  <c r="O73" i="10"/>
  <c r="N73" i="10"/>
  <c r="Q73" i="10" s="1"/>
  <c r="L73" i="10"/>
  <c r="K73" i="10"/>
  <c r="M73" i="10" s="1"/>
  <c r="J73" i="10"/>
  <c r="H73" i="10"/>
  <c r="G73" i="10"/>
  <c r="F73" i="10"/>
  <c r="I73" i="10" s="1"/>
  <c r="D73" i="10"/>
  <c r="C73" i="10"/>
  <c r="E73" i="10" s="1"/>
  <c r="B73" i="10"/>
  <c r="T72" i="10"/>
  <c r="S72" i="10"/>
  <c r="R72" i="10"/>
  <c r="U72" i="10" s="1"/>
  <c r="P72" i="10"/>
  <c r="O72" i="10"/>
  <c r="Q72" i="10" s="1"/>
  <c r="N72" i="10"/>
  <c r="L72" i="10"/>
  <c r="K72" i="10"/>
  <c r="J72" i="10"/>
  <c r="M72" i="10" s="1"/>
  <c r="H72" i="10"/>
  <c r="G72" i="10"/>
  <c r="I72" i="10" s="1"/>
  <c r="F72" i="10"/>
  <c r="D72" i="10"/>
  <c r="C72" i="10"/>
  <c r="B72" i="10"/>
  <c r="E72" i="10" s="1"/>
  <c r="T71" i="10"/>
  <c r="S71" i="10"/>
  <c r="U71" i="10" s="1"/>
  <c r="R71" i="10"/>
  <c r="P71" i="10"/>
  <c r="O71" i="10"/>
  <c r="N71" i="10"/>
  <c r="Q71" i="10" s="1"/>
  <c r="L71" i="10"/>
  <c r="K71" i="10"/>
  <c r="M71" i="10" s="1"/>
  <c r="J71" i="10"/>
  <c r="H71" i="10"/>
  <c r="G71" i="10"/>
  <c r="F71" i="10"/>
  <c r="I71" i="10" s="1"/>
  <c r="D71" i="10"/>
  <c r="C71" i="10"/>
  <c r="E71" i="10" s="1"/>
  <c r="B71" i="10"/>
  <c r="T70" i="10"/>
  <c r="S70" i="10"/>
  <c r="R70" i="10"/>
  <c r="U70" i="10" s="1"/>
  <c r="P70" i="10"/>
  <c r="O70" i="10"/>
  <c r="Q70" i="10" s="1"/>
  <c r="N70" i="10"/>
  <c r="L70" i="10"/>
  <c r="K70" i="10"/>
  <c r="J70" i="10"/>
  <c r="M70" i="10" s="1"/>
  <c r="H70" i="10"/>
  <c r="G70" i="10"/>
  <c r="I70" i="10" s="1"/>
  <c r="F70" i="10"/>
  <c r="D70" i="10"/>
  <c r="C70" i="10"/>
  <c r="B70" i="10"/>
  <c r="E70" i="10" s="1"/>
  <c r="T69" i="10"/>
  <c r="S69" i="10"/>
  <c r="U69" i="10" s="1"/>
  <c r="R69" i="10"/>
  <c r="P69" i="10"/>
  <c r="O69" i="10"/>
  <c r="N69" i="10"/>
  <c r="Q69" i="10" s="1"/>
  <c r="L69" i="10"/>
  <c r="K69" i="10"/>
  <c r="M69" i="10" s="1"/>
  <c r="J69" i="10"/>
  <c r="H69" i="10"/>
  <c r="G69" i="10"/>
  <c r="F69" i="10"/>
  <c r="I69" i="10" s="1"/>
  <c r="D69" i="10"/>
  <c r="C69" i="10"/>
  <c r="E69" i="10" s="1"/>
  <c r="B69" i="10"/>
  <c r="T68" i="10"/>
  <c r="S68" i="10"/>
  <c r="R68" i="10"/>
  <c r="U68" i="10" s="1"/>
  <c r="P68" i="10"/>
  <c r="O68" i="10"/>
  <c r="Q68" i="10" s="1"/>
  <c r="N68" i="10"/>
  <c r="L68" i="10"/>
  <c r="K68" i="10"/>
  <c r="J68" i="10"/>
  <c r="M68" i="10" s="1"/>
  <c r="H68" i="10"/>
  <c r="G68" i="10"/>
  <c r="I68" i="10" s="1"/>
  <c r="F68" i="10"/>
  <c r="D68" i="10"/>
  <c r="C68" i="10"/>
  <c r="B68" i="10"/>
  <c r="E68" i="10" s="1"/>
  <c r="T63" i="10"/>
  <c r="S63" i="10"/>
  <c r="R63" i="10"/>
  <c r="U63" i="10" s="1"/>
  <c r="P63" i="10"/>
  <c r="Q63" i="10" s="1"/>
  <c r="O63" i="10"/>
  <c r="N63" i="10"/>
  <c r="L63" i="10"/>
  <c r="K63" i="10"/>
  <c r="J63" i="10"/>
  <c r="M63" i="10" s="1"/>
  <c r="H63" i="10"/>
  <c r="I63" i="10" s="1"/>
  <c r="G63" i="10"/>
  <c r="F63" i="10"/>
  <c r="D63" i="10"/>
  <c r="C63" i="10"/>
  <c r="B63" i="10"/>
  <c r="E63" i="10" s="1"/>
  <c r="T62" i="10"/>
  <c r="U62" i="10" s="1"/>
  <c r="S62" i="10"/>
  <c r="R62" i="10"/>
  <c r="P62" i="10"/>
  <c r="O62" i="10"/>
  <c r="N62" i="10"/>
  <c r="Q62" i="10" s="1"/>
  <c r="L62" i="10"/>
  <c r="M62" i="10" s="1"/>
  <c r="K62" i="10"/>
  <c r="J62" i="10"/>
  <c r="H62" i="10"/>
  <c r="G62" i="10"/>
  <c r="F62" i="10"/>
  <c r="I62" i="10" s="1"/>
  <c r="D62" i="10"/>
  <c r="E62" i="10" s="1"/>
  <c r="C62" i="10"/>
  <c r="B62" i="10"/>
  <c r="T61" i="10"/>
  <c r="S61" i="10"/>
  <c r="R61" i="10"/>
  <c r="U61" i="10" s="1"/>
  <c r="P61" i="10"/>
  <c r="Q61" i="10" s="1"/>
  <c r="O61" i="10"/>
  <c r="N61" i="10"/>
  <c r="L61" i="10"/>
  <c r="K61" i="10"/>
  <c r="J61" i="10"/>
  <c r="M61" i="10" s="1"/>
  <c r="H61" i="10"/>
  <c r="I61" i="10" s="1"/>
  <c r="G61" i="10"/>
  <c r="F61" i="10"/>
  <c r="D61" i="10"/>
  <c r="C61" i="10"/>
  <c r="B61" i="10"/>
  <c r="E61" i="10" s="1"/>
  <c r="T60" i="10"/>
  <c r="U60" i="10" s="1"/>
  <c r="S60" i="10"/>
  <c r="R60" i="10"/>
  <c r="P60" i="10"/>
  <c r="O60" i="10"/>
  <c r="N60" i="10"/>
  <c r="Q60" i="10" s="1"/>
  <c r="L60" i="10"/>
  <c r="M60" i="10" s="1"/>
  <c r="K60" i="10"/>
  <c r="J60" i="10"/>
  <c r="H60" i="10"/>
  <c r="G60" i="10"/>
  <c r="F60" i="10"/>
  <c r="I60" i="10" s="1"/>
  <c r="D60" i="10"/>
  <c r="E60" i="10" s="1"/>
  <c r="C60" i="10"/>
  <c r="B60" i="10"/>
  <c r="T59" i="10"/>
  <c r="S59" i="10"/>
  <c r="R59" i="10"/>
  <c r="U59" i="10" s="1"/>
  <c r="P59" i="10"/>
  <c r="Q59" i="10" s="1"/>
  <c r="O59" i="10"/>
  <c r="N59" i="10"/>
  <c r="L59" i="10"/>
  <c r="K59" i="10"/>
  <c r="J59" i="10"/>
  <c r="M59" i="10" s="1"/>
  <c r="H59" i="10"/>
  <c r="I59" i="10" s="1"/>
  <c r="G59" i="10"/>
  <c r="F59" i="10"/>
  <c r="D59" i="10"/>
  <c r="C59" i="10"/>
  <c r="B59" i="10"/>
  <c r="E59" i="10" s="1"/>
  <c r="T58" i="10"/>
  <c r="U58" i="10" s="1"/>
  <c r="S58" i="10"/>
  <c r="R58" i="10"/>
  <c r="P58" i="10"/>
  <c r="O58" i="10"/>
  <c r="N58" i="10"/>
  <c r="Q58" i="10" s="1"/>
  <c r="L58" i="10"/>
  <c r="K58" i="10"/>
  <c r="J58" i="10"/>
  <c r="M58" i="10" s="1"/>
  <c r="H58" i="10"/>
  <c r="G58" i="10"/>
  <c r="F58" i="10"/>
  <c r="I58" i="10" s="1"/>
  <c r="D58" i="10"/>
  <c r="E58" i="10" s="1"/>
  <c r="C58" i="10"/>
  <c r="B58" i="10"/>
  <c r="T57" i="10"/>
  <c r="S57" i="10"/>
  <c r="R57" i="10"/>
  <c r="U57" i="10" s="1"/>
  <c r="P57" i="10"/>
  <c r="O57" i="10"/>
  <c r="N57" i="10"/>
  <c r="Q57" i="10" s="1"/>
  <c r="L57" i="10"/>
  <c r="K57" i="10"/>
  <c r="J57" i="10"/>
  <c r="M57" i="10" s="1"/>
  <c r="H57" i="10"/>
  <c r="I57" i="10" s="1"/>
  <c r="G57" i="10"/>
  <c r="F57" i="10"/>
  <c r="D57" i="10"/>
  <c r="C57" i="10"/>
  <c r="B57" i="10"/>
  <c r="E57" i="10" s="1"/>
  <c r="T56" i="10"/>
  <c r="S56" i="10"/>
  <c r="R56" i="10"/>
  <c r="U56" i="10" s="1"/>
  <c r="P56" i="10"/>
  <c r="O56" i="10"/>
  <c r="N56" i="10"/>
  <c r="Q56" i="10" s="1"/>
  <c r="L56" i="10"/>
  <c r="M56" i="10" s="1"/>
  <c r="K56" i="10"/>
  <c r="J56" i="10"/>
  <c r="H56" i="10"/>
  <c r="G56" i="10"/>
  <c r="F56" i="10"/>
  <c r="I56" i="10" s="1"/>
  <c r="D56" i="10"/>
  <c r="C56" i="10"/>
  <c r="B56" i="10"/>
  <c r="E56" i="10" s="1"/>
  <c r="T55" i="10"/>
  <c r="S55" i="10"/>
  <c r="R55" i="10"/>
  <c r="U55" i="10" s="1"/>
  <c r="P55" i="10"/>
  <c r="Q55" i="10" s="1"/>
  <c r="O55" i="10"/>
  <c r="N55" i="10"/>
  <c r="L55" i="10"/>
  <c r="K55" i="10"/>
  <c r="J55" i="10"/>
  <c r="M55" i="10" s="1"/>
  <c r="H55" i="10"/>
  <c r="G55" i="10"/>
  <c r="F55" i="10"/>
  <c r="I55" i="10" s="1"/>
  <c r="D55" i="10"/>
  <c r="C55" i="10"/>
  <c r="B55" i="10"/>
  <c r="E55" i="10" s="1"/>
  <c r="T54" i="10"/>
  <c r="U54" i="10" s="1"/>
  <c r="S54" i="10"/>
  <c r="R54" i="10"/>
  <c r="P54" i="10"/>
  <c r="O54" i="10"/>
  <c r="N54" i="10"/>
  <c r="Q54" i="10" s="1"/>
  <c r="L54" i="10"/>
  <c r="K54" i="10"/>
  <c r="J54" i="10"/>
  <c r="M54" i="10" s="1"/>
  <c r="H54" i="10"/>
  <c r="G54" i="10"/>
  <c r="F54" i="10"/>
  <c r="I54" i="10" s="1"/>
  <c r="D54" i="10"/>
  <c r="E54" i="10" s="1"/>
  <c r="C54" i="10"/>
  <c r="B54" i="10"/>
  <c r="T53" i="10"/>
  <c r="S53" i="10"/>
  <c r="R53" i="10"/>
  <c r="U53" i="10" s="1"/>
  <c r="P53" i="10"/>
  <c r="O53" i="10"/>
  <c r="N53" i="10"/>
  <c r="Q53" i="10" s="1"/>
  <c r="L53" i="10"/>
  <c r="K53" i="10"/>
  <c r="J53" i="10"/>
  <c r="M53" i="10" s="1"/>
  <c r="H53" i="10"/>
  <c r="I53" i="10" s="1"/>
  <c r="G53" i="10"/>
  <c r="F53" i="10"/>
  <c r="D53" i="10"/>
  <c r="C53" i="10"/>
  <c r="B53" i="10"/>
  <c r="E53" i="10" s="1"/>
  <c r="T52" i="10"/>
  <c r="S52" i="10"/>
  <c r="R52" i="10"/>
  <c r="U52" i="10" s="1"/>
  <c r="P52" i="10"/>
  <c r="O52" i="10"/>
  <c r="N52" i="10"/>
  <c r="Q52" i="10" s="1"/>
  <c r="L52" i="10"/>
  <c r="M52" i="10" s="1"/>
  <c r="K52" i="10"/>
  <c r="J52" i="10"/>
  <c r="H52" i="10"/>
  <c r="G52" i="10"/>
  <c r="F52" i="10"/>
  <c r="I52" i="10" s="1"/>
  <c r="D52" i="10"/>
  <c r="C52" i="10"/>
  <c r="B52" i="10"/>
  <c r="E52" i="10" s="1"/>
  <c r="T51" i="10"/>
  <c r="S51" i="10"/>
  <c r="R51" i="10"/>
  <c r="U51" i="10" s="1"/>
  <c r="P51" i="10"/>
  <c r="Q51" i="10" s="1"/>
  <c r="O51" i="10"/>
  <c r="N51" i="10"/>
  <c r="L51" i="10"/>
  <c r="K51" i="10"/>
  <c r="J51" i="10"/>
  <c r="M51" i="10" s="1"/>
  <c r="H51" i="10"/>
  <c r="G51" i="10"/>
  <c r="F51" i="10"/>
  <c r="I51" i="10" s="1"/>
  <c r="D51" i="10"/>
  <c r="C51" i="10"/>
  <c r="B51" i="10"/>
  <c r="E51" i="10" s="1"/>
  <c r="T50" i="10"/>
  <c r="U50" i="10" s="1"/>
  <c r="S50" i="10"/>
  <c r="R50" i="10"/>
  <c r="P50" i="10"/>
  <c r="O50" i="10"/>
  <c r="N50" i="10"/>
  <c r="Q50" i="10" s="1"/>
  <c r="L50" i="10"/>
  <c r="K50" i="10"/>
  <c r="J50" i="10"/>
  <c r="M50" i="10" s="1"/>
  <c r="H50" i="10"/>
  <c r="G50" i="10"/>
  <c r="F50" i="10"/>
  <c r="I50" i="10" s="1"/>
  <c r="D50" i="10"/>
  <c r="E50" i="10" s="1"/>
  <c r="C50" i="10"/>
  <c r="B50" i="10"/>
  <c r="T49" i="10"/>
  <c r="S49" i="10"/>
  <c r="R49" i="10"/>
  <c r="U49" i="10" s="1"/>
  <c r="P49" i="10"/>
  <c r="O49" i="10"/>
  <c r="N49" i="10"/>
  <c r="Q49" i="10" s="1"/>
  <c r="L49" i="10"/>
  <c r="K49" i="10"/>
  <c r="J49" i="10"/>
  <c r="M49" i="10" s="1"/>
  <c r="H49" i="10"/>
  <c r="I49" i="10" s="1"/>
  <c r="G49" i="10"/>
  <c r="F49" i="10"/>
  <c r="D49" i="10"/>
  <c r="C49" i="10"/>
  <c r="B49" i="10"/>
  <c r="E49" i="10" s="1"/>
  <c r="T48" i="10"/>
  <c r="S48" i="10"/>
  <c r="R48" i="10"/>
  <c r="U48" i="10" s="1"/>
  <c r="P48" i="10"/>
  <c r="O48" i="10"/>
  <c r="N48" i="10"/>
  <c r="Q48" i="10" s="1"/>
  <c r="L48" i="10"/>
  <c r="M48" i="10" s="1"/>
  <c r="K48" i="10"/>
  <c r="J48" i="10"/>
  <c r="H48" i="10"/>
  <c r="G48" i="10"/>
  <c r="F48" i="10"/>
  <c r="I48" i="10" s="1"/>
  <c r="D48" i="10"/>
  <c r="C48" i="10"/>
  <c r="B48" i="10"/>
  <c r="E48" i="10" s="1"/>
  <c r="T47" i="10"/>
  <c r="S47" i="10"/>
  <c r="R47" i="10"/>
  <c r="U47" i="10" s="1"/>
  <c r="P47" i="10"/>
  <c r="Q47" i="10" s="1"/>
  <c r="O47" i="10"/>
  <c r="N47" i="10"/>
  <c r="L47" i="10"/>
  <c r="K47" i="10"/>
  <c r="J47" i="10"/>
  <c r="M47" i="10" s="1"/>
  <c r="H47" i="10"/>
  <c r="G47" i="10"/>
  <c r="F47" i="10"/>
  <c r="I47" i="10" s="1"/>
  <c r="D47" i="10"/>
  <c r="C47" i="10"/>
  <c r="B47" i="10"/>
  <c r="E47" i="10" s="1"/>
  <c r="T41" i="10"/>
  <c r="U41" i="10" s="1"/>
  <c r="S41" i="10"/>
  <c r="R41" i="10"/>
  <c r="Q41" i="10"/>
  <c r="P41" i="10"/>
  <c r="O41" i="10"/>
  <c r="N41" i="10"/>
  <c r="L41" i="10"/>
  <c r="K41" i="10"/>
  <c r="J41" i="10"/>
  <c r="M41" i="10" s="1"/>
  <c r="I41" i="10"/>
  <c r="H41" i="10"/>
  <c r="G41" i="10"/>
  <c r="F41" i="10"/>
  <c r="D41" i="10"/>
  <c r="E41" i="10" s="1"/>
  <c r="C41" i="10"/>
  <c r="B41" i="10"/>
  <c r="T40" i="10"/>
  <c r="S40" i="10"/>
  <c r="U40" i="10" s="1"/>
  <c r="R40" i="10"/>
  <c r="P40" i="10"/>
  <c r="O40" i="10"/>
  <c r="N40" i="10"/>
  <c r="Q40" i="10" s="1"/>
  <c r="M40" i="10"/>
  <c r="L40" i="10"/>
  <c r="K40" i="10"/>
  <c r="J40" i="10"/>
  <c r="H40" i="10"/>
  <c r="I40" i="10" s="1"/>
  <c r="G40" i="10"/>
  <c r="F40" i="10"/>
  <c r="D40" i="10"/>
  <c r="C40" i="10"/>
  <c r="E40" i="10" s="1"/>
  <c r="B40" i="10"/>
  <c r="T39" i="10"/>
  <c r="S39" i="10"/>
  <c r="R39" i="10"/>
  <c r="U39" i="10" s="1"/>
  <c r="Q39" i="10"/>
  <c r="P39" i="10"/>
  <c r="O39" i="10"/>
  <c r="N39" i="10"/>
  <c r="L39" i="10"/>
  <c r="M39" i="10" s="1"/>
  <c r="K39" i="10"/>
  <c r="J39" i="10"/>
  <c r="H39" i="10"/>
  <c r="G39" i="10"/>
  <c r="I39" i="10" s="1"/>
  <c r="F39" i="10"/>
  <c r="D39" i="10"/>
  <c r="C39" i="10"/>
  <c r="B39" i="10"/>
  <c r="E39" i="10" s="1"/>
  <c r="U38" i="10"/>
  <c r="T38" i="10"/>
  <c r="S38" i="10"/>
  <c r="R38" i="10"/>
  <c r="P38" i="10"/>
  <c r="Q38" i="10" s="1"/>
  <c r="O38" i="10"/>
  <c r="N38" i="10"/>
  <c r="L38" i="10"/>
  <c r="K38" i="10"/>
  <c r="M38" i="10" s="1"/>
  <c r="J38" i="10"/>
  <c r="H38" i="10"/>
  <c r="G38" i="10"/>
  <c r="F38" i="10"/>
  <c r="I38" i="10" s="1"/>
  <c r="E38" i="10"/>
  <c r="D38" i="10"/>
  <c r="C38" i="10"/>
  <c r="B38" i="10"/>
  <c r="T37" i="10"/>
  <c r="U37" i="10" s="1"/>
  <c r="S37" i="10"/>
  <c r="R37" i="10"/>
  <c r="P37" i="10"/>
  <c r="O37" i="10"/>
  <c r="Q37" i="10" s="1"/>
  <c r="N37" i="10"/>
  <c r="L37" i="10"/>
  <c r="K37" i="10"/>
  <c r="J37" i="10"/>
  <c r="M37" i="10" s="1"/>
  <c r="I37" i="10"/>
  <c r="H37" i="10"/>
  <c r="G37" i="10"/>
  <c r="F37" i="10"/>
  <c r="D37" i="10"/>
  <c r="E37" i="10" s="1"/>
  <c r="C37" i="10"/>
  <c r="B37" i="10"/>
  <c r="T36" i="10"/>
  <c r="S36" i="10"/>
  <c r="U36" i="10" s="1"/>
  <c r="R36" i="10"/>
  <c r="P36" i="10"/>
  <c r="O36" i="10"/>
  <c r="N36" i="10"/>
  <c r="Q36" i="10" s="1"/>
  <c r="M36" i="10"/>
  <c r="L36" i="10"/>
  <c r="K36" i="10"/>
  <c r="J36" i="10"/>
  <c r="H36" i="10"/>
  <c r="I36" i="10" s="1"/>
  <c r="G36" i="10"/>
  <c r="F36" i="10"/>
  <c r="D36" i="10"/>
  <c r="C36" i="10"/>
  <c r="E36" i="10" s="1"/>
  <c r="B36" i="10"/>
  <c r="T35" i="10"/>
  <c r="S35" i="10"/>
  <c r="R35" i="10"/>
  <c r="U35" i="10" s="1"/>
  <c r="Q35" i="10"/>
  <c r="P35" i="10"/>
  <c r="O35" i="10"/>
  <c r="N35" i="10"/>
  <c r="L35" i="10"/>
  <c r="M35" i="10" s="1"/>
  <c r="K35" i="10"/>
  <c r="J35" i="10"/>
  <c r="H35" i="10"/>
  <c r="G35" i="10"/>
  <c r="I35" i="10" s="1"/>
  <c r="F35" i="10"/>
  <c r="D35" i="10"/>
  <c r="C35" i="10"/>
  <c r="B35" i="10"/>
  <c r="E35" i="10" s="1"/>
  <c r="U34" i="10"/>
  <c r="T34" i="10"/>
  <c r="S34" i="10"/>
  <c r="R34" i="10"/>
  <c r="P34" i="10"/>
  <c r="Q34" i="10" s="1"/>
  <c r="O34" i="10"/>
  <c r="N34" i="10"/>
  <c r="L34" i="10"/>
  <c r="K34" i="10"/>
  <c r="M34" i="10" s="1"/>
  <c r="J34" i="10"/>
  <c r="H34" i="10"/>
  <c r="G34" i="10"/>
  <c r="F34" i="10"/>
  <c r="I34" i="10" s="1"/>
  <c r="E34" i="10"/>
  <c r="D34" i="10"/>
  <c r="C34" i="10"/>
  <c r="B34" i="10"/>
  <c r="T33" i="10"/>
  <c r="U33" i="10" s="1"/>
  <c r="S33" i="10"/>
  <c r="R33" i="10"/>
  <c r="P33" i="10"/>
  <c r="O33" i="10"/>
  <c r="N33" i="10"/>
  <c r="Q33" i="10" s="1"/>
  <c r="L33" i="10"/>
  <c r="K33" i="10"/>
  <c r="J33" i="10"/>
  <c r="M33" i="10" s="1"/>
  <c r="I33" i="10"/>
  <c r="H33" i="10"/>
  <c r="G33" i="10"/>
  <c r="F33" i="10"/>
  <c r="D33" i="10"/>
  <c r="E33" i="10" s="1"/>
  <c r="C33" i="10"/>
  <c r="B33" i="10"/>
  <c r="T32" i="10"/>
  <c r="S32" i="10"/>
  <c r="R32" i="10"/>
  <c r="U32" i="10" s="1"/>
  <c r="P32" i="10"/>
  <c r="O32" i="10"/>
  <c r="N32" i="10"/>
  <c r="Q32" i="10" s="1"/>
  <c r="M32" i="10"/>
  <c r="L32" i="10"/>
  <c r="K32" i="10"/>
  <c r="J32" i="10"/>
  <c r="H32" i="10"/>
  <c r="I32" i="10" s="1"/>
  <c r="G32" i="10"/>
  <c r="F32" i="10"/>
  <c r="D32" i="10"/>
  <c r="C32" i="10"/>
  <c r="B32" i="10"/>
  <c r="E32" i="10" s="1"/>
  <c r="T31" i="10"/>
  <c r="S31" i="10"/>
  <c r="R31" i="10"/>
  <c r="U31" i="10" s="1"/>
  <c r="Q31" i="10"/>
  <c r="P31" i="10"/>
  <c r="O31" i="10"/>
  <c r="N31" i="10"/>
  <c r="L31" i="10"/>
  <c r="M31" i="10" s="1"/>
  <c r="K31" i="10"/>
  <c r="J31" i="10"/>
  <c r="H31" i="10"/>
  <c r="G31" i="10"/>
  <c r="F31" i="10"/>
  <c r="I31" i="10" s="1"/>
  <c r="D31" i="10"/>
  <c r="C31" i="10"/>
  <c r="B31" i="10"/>
  <c r="E31" i="10" s="1"/>
  <c r="U30" i="10"/>
  <c r="T30" i="10"/>
  <c r="S30" i="10"/>
  <c r="R30" i="10"/>
  <c r="P30" i="10"/>
  <c r="Q30" i="10" s="1"/>
  <c r="O30" i="10"/>
  <c r="N30" i="10"/>
  <c r="L30" i="10"/>
  <c r="K30" i="10"/>
  <c r="J30" i="10"/>
  <c r="M30" i="10" s="1"/>
  <c r="H30" i="10"/>
  <c r="G30" i="10"/>
  <c r="F30" i="10"/>
  <c r="I30" i="10" s="1"/>
  <c r="E30" i="10"/>
  <c r="D30" i="10"/>
  <c r="C30" i="10"/>
  <c r="B30" i="10"/>
  <c r="T29" i="10"/>
  <c r="U29" i="10" s="1"/>
  <c r="S29" i="10"/>
  <c r="R29" i="10"/>
  <c r="P29" i="10"/>
  <c r="O29" i="10"/>
  <c r="N29" i="10"/>
  <c r="Q29" i="10" s="1"/>
  <c r="L29" i="10"/>
  <c r="K29" i="10"/>
  <c r="J29" i="10"/>
  <c r="M29" i="10" s="1"/>
  <c r="I29" i="10"/>
  <c r="H29" i="10"/>
  <c r="G29" i="10"/>
  <c r="F29" i="10"/>
  <c r="D29" i="10"/>
  <c r="E29" i="10" s="1"/>
  <c r="C29" i="10"/>
  <c r="B29" i="10"/>
  <c r="T28" i="10"/>
  <c r="S28" i="10"/>
  <c r="R28" i="10"/>
  <c r="U28" i="10" s="1"/>
  <c r="P28" i="10"/>
  <c r="O28" i="10"/>
  <c r="N28" i="10"/>
  <c r="Q28" i="10" s="1"/>
  <c r="M28" i="10"/>
  <c r="L28" i="10"/>
  <c r="K28" i="10"/>
  <c r="J28" i="10"/>
  <c r="H28" i="10"/>
  <c r="I28" i="10" s="1"/>
  <c r="G28" i="10"/>
  <c r="F28" i="10"/>
  <c r="D28" i="10"/>
  <c r="C28" i="10"/>
  <c r="B28" i="10"/>
  <c r="E28" i="10" s="1"/>
  <c r="T27" i="10"/>
  <c r="S27" i="10"/>
  <c r="R27" i="10"/>
  <c r="U27" i="10" s="1"/>
  <c r="Q27" i="10"/>
  <c r="P27" i="10"/>
  <c r="O27" i="10"/>
  <c r="N27" i="10"/>
  <c r="L27" i="10"/>
  <c r="K27" i="10"/>
  <c r="J27" i="10"/>
  <c r="M27" i="10" s="1"/>
  <c r="H27" i="10"/>
  <c r="G27" i="10"/>
  <c r="F27" i="10"/>
  <c r="I27" i="10" s="1"/>
  <c r="D27" i="10"/>
  <c r="C27" i="10"/>
  <c r="B27" i="10"/>
  <c r="E27" i="10" s="1"/>
  <c r="U26" i="10"/>
  <c r="T26" i="10"/>
  <c r="S26" i="10"/>
  <c r="R26" i="10"/>
  <c r="P26" i="10"/>
  <c r="O26" i="10"/>
  <c r="N26" i="10"/>
  <c r="Q26" i="10" s="1"/>
  <c r="L26" i="10"/>
  <c r="K26" i="10"/>
  <c r="J26" i="10"/>
  <c r="M26" i="10" s="1"/>
  <c r="H26" i="10"/>
  <c r="G26" i="10"/>
  <c r="F26" i="10"/>
  <c r="I26" i="10" s="1"/>
  <c r="E26" i="10"/>
  <c r="D26" i="10"/>
  <c r="C26" i="10"/>
  <c r="B26" i="10"/>
  <c r="T25" i="10"/>
  <c r="S25" i="10"/>
  <c r="R25" i="10"/>
  <c r="U25" i="10" s="1"/>
  <c r="P25" i="10"/>
  <c r="O25" i="10"/>
  <c r="N25" i="10"/>
  <c r="Q25" i="10" s="1"/>
  <c r="L25" i="10"/>
  <c r="K25" i="10"/>
  <c r="J25" i="10"/>
  <c r="M25" i="10" s="1"/>
  <c r="I25" i="10"/>
  <c r="H25" i="10"/>
  <c r="G25" i="10"/>
  <c r="F25" i="10"/>
  <c r="D25" i="10"/>
  <c r="C25" i="10"/>
  <c r="B25" i="10"/>
  <c r="E25" i="10" s="1"/>
  <c r="T20" i="10"/>
  <c r="S20" i="10"/>
  <c r="R20" i="10"/>
  <c r="U20" i="10" s="1"/>
  <c r="P20" i="10"/>
  <c r="O20" i="10"/>
  <c r="N20" i="10"/>
  <c r="Q20" i="10" s="1"/>
  <c r="M20" i="10"/>
  <c r="L20" i="10"/>
  <c r="K20" i="10"/>
  <c r="J20" i="10"/>
  <c r="H20" i="10"/>
  <c r="G20" i="10"/>
  <c r="I20" i="10" s="1"/>
  <c r="F20" i="10"/>
  <c r="D20" i="10"/>
  <c r="C20" i="10"/>
  <c r="B20" i="10"/>
  <c r="E20" i="10" s="1"/>
  <c r="T19" i="10"/>
  <c r="S19" i="10"/>
  <c r="R19" i="10"/>
  <c r="U19" i="10" s="1"/>
  <c r="Q19" i="10"/>
  <c r="P19" i="10"/>
  <c r="O19" i="10"/>
  <c r="N19" i="10"/>
  <c r="L19" i="10"/>
  <c r="K19" i="10"/>
  <c r="M19" i="10" s="1"/>
  <c r="J19" i="10"/>
  <c r="H19" i="10"/>
  <c r="G19" i="10"/>
  <c r="F19" i="10"/>
  <c r="I19" i="10" s="1"/>
  <c r="D19" i="10"/>
  <c r="C19" i="10"/>
  <c r="B19" i="10"/>
  <c r="E19" i="10" s="1"/>
  <c r="U18" i="10"/>
  <c r="T18" i="10"/>
  <c r="S18" i="10"/>
  <c r="R18" i="10"/>
  <c r="P18" i="10"/>
  <c r="O18" i="10"/>
  <c r="Q18" i="10" s="1"/>
  <c r="N18" i="10"/>
  <c r="L18" i="10"/>
  <c r="K18" i="10"/>
  <c r="J18" i="10"/>
  <c r="M18" i="10" s="1"/>
  <c r="H18" i="10"/>
  <c r="G18" i="10"/>
  <c r="F18" i="10"/>
  <c r="I18" i="10" s="1"/>
  <c r="E18" i="10"/>
  <c r="D18" i="10"/>
  <c r="C18" i="10"/>
  <c r="B18" i="10"/>
  <c r="T17" i="10"/>
  <c r="S17" i="10"/>
  <c r="U17" i="10" s="1"/>
  <c r="R17" i="10"/>
  <c r="P17" i="10"/>
  <c r="O17" i="10"/>
  <c r="N17" i="10"/>
  <c r="Q17" i="10" s="1"/>
  <c r="L17" i="10"/>
  <c r="K17" i="10"/>
  <c r="J17" i="10"/>
  <c r="M17" i="10" s="1"/>
  <c r="I17" i="10"/>
  <c r="H17" i="10"/>
  <c r="G17" i="10"/>
  <c r="F17" i="10"/>
  <c r="D17" i="10"/>
  <c r="C17" i="10"/>
  <c r="E17" i="10" s="1"/>
  <c r="B17" i="10"/>
  <c r="T16" i="10"/>
  <c r="S16" i="10"/>
  <c r="R16" i="10"/>
  <c r="U16" i="10" s="1"/>
  <c r="P16" i="10"/>
  <c r="O16" i="10"/>
  <c r="N16" i="10"/>
  <c r="Q16" i="10" s="1"/>
  <c r="M16" i="10"/>
  <c r="L16" i="10"/>
  <c r="K16" i="10"/>
  <c r="J16" i="10"/>
  <c r="H16" i="10"/>
  <c r="G16" i="10"/>
  <c r="I16" i="10" s="1"/>
  <c r="F16" i="10"/>
  <c r="D16" i="10"/>
  <c r="C16" i="10"/>
  <c r="B16" i="10"/>
  <c r="E16" i="10" s="1"/>
  <c r="T15" i="10"/>
  <c r="S15" i="10"/>
  <c r="R15" i="10"/>
  <c r="U15" i="10" s="1"/>
  <c r="Q15" i="10"/>
  <c r="P15" i="10"/>
  <c r="O15" i="10"/>
  <c r="N15" i="10"/>
  <c r="L15" i="10"/>
  <c r="K15" i="10"/>
  <c r="M15" i="10" s="1"/>
  <c r="J15" i="10"/>
  <c r="H15" i="10"/>
  <c r="G15" i="10"/>
  <c r="F15" i="10"/>
  <c r="I15" i="10" s="1"/>
  <c r="D15" i="10"/>
  <c r="C15" i="10"/>
  <c r="B15" i="10"/>
  <c r="E15" i="10" s="1"/>
  <c r="U14" i="10"/>
  <c r="T14" i="10"/>
  <c r="S14" i="10"/>
  <c r="R14" i="10"/>
  <c r="P14" i="10"/>
  <c r="O14" i="10"/>
  <c r="Q14" i="10" s="1"/>
  <c r="N14" i="10"/>
  <c r="L14" i="10"/>
  <c r="K14" i="10"/>
  <c r="J14" i="10"/>
  <c r="M14" i="10" s="1"/>
  <c r="H14" i="10"/>
  <c r="G14" i="10"/>
  <c r="F14" i="10"/>
  <c r="I14" i="10" s="1"/>
  <c r="E14" i="10"/>
  <c r="D14" i="10"/>
  <c r="C14" i="10"/>
  <c r="B14" i="10"/>
  <c r="T13" i="10"/>
  <c r="S13" i="10"/>
  <c r="U13" i="10" s="1"/>
  <c r="R13" i="10"/>
  <c r="P13" i="10"/>
  <c r="O13" i="10"/>
  <c r="N13" i="10"/>
  <c r="Q13" i="10" s="1"/>
  <c r="L13" i="10"/>
  <c r="K13" i="10"/>
  <c r="J13" i="10"/>
  <c r="M13" i="10" s="1"/>
  <c r="I13" i="10"/>
  <c r="H13" i="10"/>
  <c r="G13" i="10"/>
  <c r="F13" i="10"/>
  <c r="D13" i="10"/>
  <c r="C13" i="10"/>
  <c r="E13" i="10" s="1"/>
  <c r="B13" i="10"/>
  <c r="T12" i="10"/>
  <c r="S12" i="10"/>
  <c r="R12" i="10"/>
  <c r="U12" i="10" s="1"/>
  <c r="P12" i="10"/>
  <c r="O12" i="10"/>
  <c r="N12" i="10"/>
  <c r="Q12" i="10" s="1"/>
  <c r="M12" i="10"/>
  <c r="L12" i="10"/>
  <c r="K12" i="10"/>
  <c r="J12" i="10"/>
  <c r="H12" i="10"/>
  <c r="G12" i="10"/>
  <c r="I12" i="10" s="1"/>
  <c r="F12" i="10"/>
  <c r="D12" i="10"/>
  <c r="C12" i="10"/>
  <c r="B12" i="10"/>
  <c r="E12" i="10" s="1"/>
  <c r="T11" i="10"/>
  <c r="S11" i="10"/>
  <c r="R11" i="10"/>
  <c r="U11" i="10" s="1"/>
  <c r="Q11" i="10"/>
  <c r="P11" i="10"/>
  <c r="O11" i="10"/>
  <c r="N11" i="10"/>
  <c r="L11" i="10"/>
  <c r="K11" i="10"/>
  <c r="M11" i="10" s="1"/>
  <c r="J11" i="10"/>
  <c r="H11" i="10"/>
  <c r="G11" i="10"/>
  <c r="F11" i="10"/>
  <c r="I11" i="10" s="1"/>
  <c r="D11" i="10"/>
  <c r="C11" i="10"/>
  <c r="B11" i="10"/>
  <c r="E11" i="10" s="1"/>
  <c r="U10" i="10"/>
  <c r="T10" i="10"/>
  <c r="S10" i="10"/>
  <c r="R10" i="10"/>
  <c r="P10" i="10"/>
  <c r="O10" i="10"/>
  <c r="Q10" i="10" s="1"/>
  <c r="N10" i="10"/>
  <c r="L10" i="10"/>
  <c r="K10" i="10"/>
  <c r="J10" i="10"/>
  <c r="M10" i="10" s="1"/>
  <c r="H10" i="10"/>
  <c r="G10" i="10"/>
  <c r="F10" i="10"/>
  <c r="I10" i="10" s="1"/>
  <c r="E10" i="10"/>
  <c r="D10" i="10"/>
  <c r="C10" i="10"/>
  <c r="B10" i="10"/>
  <c r="T9" i="10"/>
  <c r="S9" i="10"/>
  <c r="U9" i="10" s="1"/>
  <c r="R9" i="10"/>
  <c r="P9" i="10"/>
  <c r="O9" i="10"/>
  <c r="N9" i="10"/>
  <c r="Q9" i="10" s="1"/>
  <c r="L9" i="10"/>
  <c r="K9" i="10"/>
  <c r="J9" i="10"/>
  <c r="M9" i="10" s="1"/>
  <c r="I9" i="10"/>
  <c r="H9" i="10"/>
  <c r="G9" i="10"/>
  <c r="F9" i="10"/>
  <c r="D9" i="10"/>
  <c r="C9" i="10"/>
  <c r="E9" i="10" s="1"/>
  <c r="B9" i="10"/>
  <c r="T8" i="10"/>
  <c r="S8" i="10"/>
  <c r="R8" i="10"/>
  <c r="U8" i="10" s="1"/>
  <c r="P8" i="10"/>
  <c r="O8" i="10"/>
  <c r="N8" i="10"/>
  <c r="Q8" i="10" s="1"/>
  <c r="M8" i="10"/>
  <c r="L8" i="10"/>
  <c r="K8" i="10"/>
  <c r="J8" i="10"/>
  <c r="H8" i="10"/>
  <c r="G8" i="10"/>
  <c r="I8" i="10" s="1"/>
  <c r="F8" i="10"/>
  <c r="D8" i="10"/>
  <c r="C8" i="10"/>
  <c r="B8" i="10"/>
  <c r="E8" i="10" s="1"/>
  <c r="T7" i="10"/>
  <c r="S7" i="10"/>
  <c r="R7" i="10"/>
  <c r="U7" i="10" s="1"/>
  <c r="Q7" i="10"/>
  <c r="P7" i="10"/>
  <c r="O7" i="10"/>
  <c r="N7" i="10"/>
  <c r="L7" i="10"/>
  <c r="K7" i="10"/>
  <c r="M7" i="10" s="1"/>
  <c r="J7" i="10"/>
  <c r="H7" i="10"/>
  <c r="G7" i="10"/>
  <c r="F7" i="10"/>
  <c r="I7" i="10" s="1"/>
  <c r="D7" i="10"/>
  <c r="C7" i="10"/>
  <c r="B7" i="10"/>
  <c r="E7" i="10" s="1"/>
  <c r="U6" i="10"/>
  <c r="T6" i="10"/>
  <c r="S6" i="10"/>
  <c r="R6" i="10"/>
  <c r="P6" i="10"/>
  <c r="O6" i="10"/>
  <c r="Q6" i="10" s="1"/>
  <c r="N6" i="10"/>
  <c r="L6" i="10"/>
  <c r="K6" i="10"/>
  <c r="J6" i="10"/>
  <c r="M6" i="10" s="1"/>
  <c r="H6" i="10"/>
  <c r="G6" i="10"/>
  <c r="F6" i="10"/>
  <c r="I6" i="10" s="1"/>
  <c r="E6" i="10"/>
  <c r="D6" i="10"/>
  <c r="C6" i="10"/>
  <c r="B6" i="10"/>
  <c r="T5" i="10"/>
  <c r="S5" i="10"/>
  <c r="U5" i="10" s="1"/>
  <c r="R5" i="10"/>
  <c r="P5" i="10"/>
  <c r="O5" i="10"/>
  <c r="N5" i="10"/>
  <c r="Q5" i="10" s="1"/>
  <c r="L5" i="10"/>
  <c r="K5" i="10"/>
  <c r="J5" i="10"/>
  <c r="M5" i="10" s="1"/>
  <c r="I5" i="10"/>
  <c r="H5" i="10"/>
  <c r="G5" i="10"/>
  <c r="F5" i="10"/>
  <c r="D5" i="10"/>
  <c r="C5" i="10"/>
  <c r="E5" i="10" s="1"/>
  <c r="B5" i="10"/>
  <c r="T4" i="10"/>
  <c r="S4" i="10"/>
  <c r="R4" i="10"/>
  <c r="U4" i="10" s="1"/>
  <c r="P4" i="10"/>
  <c r="O4" i="10"/>
  <c r="N4" i="10"/>
  <c r="Q4" i="10" s="1"/>
  <c r="M4" i="10"/>
  <c r="L4" i="10"/>
  <c r="K4" i="10"/>
  <c r="J4" i="10"/>
  <c r="H4" i="10"/>
  <c r="G4" i="10"/>
  <c r="I4" i="10" s="1"/>
  <c r="F4" i="10"/>
  <c r="D4" i="10"/>
  <c r="C4" i="10"/>
  <c r="B4" i="10"/>
  <c r="E4" i="10" s="1"/>
  <c r="E21" i="10" s="1"/>
  <c r="I127" i="7"/>
  <c r="E127" i="7"/>
  <c r="I126" i="7"/>
  <c r="E126" i="7"/>
  <c r="I125" i="7"/>
  <c r="E125" i="7"/>
  <c r="I124" i="7"/>
  <c r="E124" i="7"/>
  <c r="I123" i="7"/>
  <c r="E123" i="7"/>
  <c r="I122" i="7"/>
  <c r="E122" i="7"/>
  <c r="I121" i="7"/>
  <c r="E121" i="7"/>
  <c r="I120" i="7"/>
  <c r="E120" i="7"/>
  <c r="I119" i="7"/>
  <c r="E119" i="7"/>
  <c r="I118" i="7"/>
  <c r="E118" i="7"/>
  <c r="I117" i="7"/>
  <c r="E117" i="7"/>
  <c r="I116" i="7"/>
  <c r="E116" i="7"/>
  <c r="I115" i="7"/>
  <c r="E115" i="7"/>
  <c r="I114" i="7"/>
  <c r="E114" i="7"/>
  <c r="I113" i="7"/>
  <c r="E113" i="7"/>
  <c r="I112" i="7"/>
  <c r="I128" i="7" s="1"/>
  <c r="E112" i="7"/>
  <c r="I111" i="7"/>
  <c r="E111" i="7"/>
  <c r="E128" i="7" s="1"/>
  <c r="U106" i="7"/>
  <c r="Q106" i="7"/>
  <c r="M106" i="7"/>
  <c r="I106" i="7"/>
  <c r="E106" i="7"/>
  <c r="U105" i="7"/>
  <c r="Q105" i="7"/>
  <c r="M105" i="7"/>
  <c r="I105" i="7"/>
  <c r="E105" i="7"/>
  <c r="U104" i="7"/>
  <c r="Q104" i="7"/>
  <c r="M104" i="7"/>
  <c r="I104" i="7"/>
  <c r="E104" i="7"/>
  <c r="U103" i="7"/>
  <c r="Q103" i="7"/>
  <c r="M103" i="7"/>
  <c r="I103" i="7"/>
  <c r="E103" i="7"/>
  <c r="U102" i="7"/>
  <c r="Q102" i="7"/>
  <c r="M102" i="7"/>
  <c r="I102" i="7"/>
  <c r="E102" i="7"/>
  <c r="U101" i="7"/>
  <c r="Q101" i="7"/>
  <c r="M101" i="7"/>
  <c r="I101" i="7"/>
  <c r="E101" i="7"/>
  <c r="U100" i="7"/>
  <c r="Q100" i="7"/>
  <c r="M100" i="7"/>
  <c r="I100" i="7"/>
  <c r="E100" i="7"/>
  <c r="U99" i="7"/>
  <c r="Q99" i="7"/>
  <c r="M99" i="7"/>
  <c r="I99" i="7"/>
  <c r="E99" i="7"/>
  <c r="U98" i="7"/>
  <c r="Q98" i="7"/>
  <c r="M98" i="7"/>
  <c r="I98" i="7"/>
  <c r="E98" i="7"/>
  <c r="U97" i="7"/>
  <c r="Q97" i="7"/>
  <c r="M97" i="7"/>
  <c r="I97" i="7"/>
  <c r="E97" i="7"/>
  <c r="U96" i="7"/>
  <c r="Q96" i="7"/>
  <c r="M96" i="7"/>
  <c r="I96" i="7"/>
  <c r="E96" i="7"/>
  <c r="U95" i="7"/>
  <c r="Q95" i="7"/>
  <c r="M95" i="7"/>
  <c r="I95" i="7"/>
  <c r="E95" i="7"/>
  <c r="U94" i="7"/>
  <c r="Q94" i="7"/>
  <c r="M94" i="7"/>
  <c r="I94" i="7"/>
  <c r="E94" i="7"/>
  <c r="U93" i="7"/>
  <c r="Q93" i="7"/>
  <c r="M93" i="7"/>
  <c r="I93" i="7"/>
  <c r="E93" i="7"/>
  <c r="U92" i="7"/>
  <c r="Q92" i="7"/>
  <c r="M92" i="7"/>
  <c r="I92" i="7"/>
  <c r="E92" i="7"/>
  <c r="U91" i="7"/>
  <c r="U107" i="7" s="1"/>
  <c r="Q91" i="7"/>
  <c r="M91" i="7"/>
  <c r="M107" i="7" s="1"/>
  <c r="I91" i="7"/>
  <c r="E91" i="7"/>
  <c r="U90" i="7"/>
  <c r="Q90" i="7"/>
  <c r="Q107" i="7" s="1"/>
  <c r="M90" i="7"/>
  <c r="I90" i="7"/>
  <c r="I107" i="7" s="1"/>
  <c r="E90" i="7"/>
  <c r="E107" i="7" s="1"/>
  <c r="Q85" i="7"/>
  <c r="U84" i="7"/>
  <c r="Q84" i="7"/>
  <c r="M84" i="7"/>
  <c r="I84" i="7"/>
  <c r="E84" i="7"/>
  <c r="U83" i="7"/>
  <c r="Q83" i="7"/>
  <c r="M83" i="7"/>
  <c r="I83" i="7"/>
  <c r="E83" i="7"/>
  <c r="U82" i="7"/>
  <c r="Q82" i="7"/>
  <c r="M82" i="7"/>
  <c r="I82" i="7"/>
  <c r="E82" i="7"/>
  <c r="U81" i="7"/>
  <c r="Q81" i="7"/>
  <c r="M81" i="7"/>
  <c r="I81" i="7"/>
  <c r="E81" i="7"/>
  <c r="U80" i="7"/>
  <c r="Q80" i="7"/>
  <c r="M80" i="7"/>
  <c r="I80" i="7"/>
  <c r="E80" i="7"/>
  <c r="U79" i="7"/>
  <c r="Q79" i="7"/>
  <c r="M79" i="7"/>
  <c r="I79" i="7"/>
  <c r="E79" i="7"/>
  <c r="U78" i="7"/>
  <c r="Q78" i="7"/>
  <c r="M78" i="7"/>
  <c r="I78" i="7"/>
  <c r="E78" i="7"/>
  <c r="U77" i="7"/>
  <c r="Q77" i="7"/>
  <c r="M77" i="7"/>
  <c r="I77" i="7"/>
  <c r="E77" i="7"/>
  <c r="U76" i="7"/>
  <c r="Q76" i="7"/>
  <c r="M76" i="7"/>
  <c r="I76" i="7"/>
  <c r="E76" i="7"/>
  <c r="U75" i="7"/>
  <c r="Q75" i="7"/>
  <c r="M75" i="7"/>
  <c r="I75" i="7"/>
  <c r="E75" i="7"/>
  <c r="U74" i="7"/>
  <c r="Q74" i="7"/>
  <c r="M74" i="7"/>
  <c r="I74" i="7"/>
  <c r="E74" i="7"/>
  <c r="U73" i="7"/>
  <c r="Q73" i="7"/>
  <c r="M73" i="7"/>
  <c r="I73" i="7"/>
  <c r="E73" i="7"/>
  <c r="U72" i="7"/>
  <c r="U85" i="7" s="1"/>
  <c r="Q72" i="7"/>
  <c r="M72" i="7"/>
  <c r="I72" i="7"/>
  <c r="E72" i="7"/>
  <c r="U71" i="7"/>
  <c r="Q71" i="7"/>
  <c r="M71" i="7"/>
  <c r="I71" i="7"/>
  <c r="E71" i="7"/>
  <c r="U70" i="7"/>
  <c r="Q70" i="7"/>
  <c r="M70" i="7"/>
  <c r="I70" i="7"/>
  <c r="E70" i="7"/>
  <c r="U69" i="7"/>
  <c r="Q69" i="7"/>
  <c r="M69" i="7"/>
  <c r="I69" i="7"/>
  <c r="E69" i="7"/>
  <c r="U68" i="7"/>
  <c r="Q68" i="7"/>
  <c r="M68" i="7"/>
  <c r="M85" i="7" s="1"/>
  <c r="I68" i="7"/>
  <c r="I85" i="7" s="1"/>
  <c r="E68" i="7"/>
  <c r="E85" i="7" s="1"/>
  <c r="U63" i="7"/>
  <c r="Q63" i="7"/>
  <c r="M63" i="7"/>
  <c r="I63" i="7"/>
  <c r="E63" i="7"/>
  <c r="U62" i="7"/>
  <c r="Q62" i="7"/>
  <c r="M62" i="7"/>
  <c r="I62" i="7"/>
  <c r="E62" i="7"/>
  <c r="U61" i="7"/>
  <c r="Q61" i="7"/>
  <c r="M61" i="7"/>
  <c r="I61" i="7"/>
  <c r="E61" i="7"/>
  <c r="U60" i="7"/>
  <c r="Q60" i="7"/>
  <c r="M60" i="7"/>
  <c r="I60" i="7"/>
  <c r="E60" i="7"/>
  <c r="U59" i="7"/>
  <c r="Q59" i="7"/>
  <c r="M59" i="7"/>
  <c r="I59" i="7"/>
  <c r="E59" i="7"/>
  <c r="U58" i="7"/>
  <c r="Q58" i="7"/>
  <c r="M58" i="7"/>
  <c r="I58" i="7"/>
  <c r="E58" i="7"/>
  <c r="U57" i="7"/>
  <c r="Q57" i="7"/>
  <c r="M57" i="7"/>
  <c r="I57" i="7"/>
  <c r="E57" i="7"/>
  <c r="U56" i="7"/>
  <c r="Q56" i="7"/>
  <c r="M56" i="7"/>
  <c r="I56" i="7"/>
  <c r="E56" i="7"/>
  <c r="U55" i="7"/>
  <c r="Q55" i="7"/>
  <c r="M55" i="7"/>
  <c r="I55" i="7"/>
  <c r="E55" i="7"/>
  <c r="U54" i="7"/>
  <c r="Q54" i="7"/>
  <c r="M54" i="7"/>
  <c r="I54" i="7"/>
  <c r="E54" i="7"/>
  <c r="U53" i="7"/>
  <c r="Q53" i="7"/>
  <c r="M53" i="7"/>
  <c r="I53" i="7"/>
  <c r="E53" i="7"/>
  <c r="U52" i="7"/>
  <c r="Q52" i="7"/>
  <c r="M52" i="7"/>
  <c r="I52" i="7"/>
  <c r="E52" i="7"/>
  <c r="U51" i="7"/>
  <c r="Q51" i="7"/>
  <c r="M51" i="7"/>
  <c r="I51" i="7"/>
  <c r="E51" i="7"/>
  <c r="U50" i="7"/>
  <c r="Q50" i="7"/>
  <c r="M50" i="7"/>
  <c r="I50" i="7"/>
  <c r="E50" i="7"/>
  <c r="U49" i="7"/>
  <c r="Q49" i="7"/>
  <c r="M49" i="7"/>
  <c r="I49" i="7"/>
  <c r="E49" i="7"/>
  <c r="U48" i="7"/>
  <c r="Q48" i="7"/>
  <c r="M48" i="7"/>
  <c r="I48" i="7"/>
  <c r="E48" i="7"/>
  <c r="E64" i="7" s="1"/>
  <c r="U47" i="7"/>
  <c r="U64" i="7" s="1"/>
  <c r="Q47" i="7"/>
  <c r="Q64" i="7" s="1"/>
  <c r="M47" i="7"/>
  <c r="M64" i="7" s="1"/>
  <c r="I47" i="7"/>
  <c r="I64" i="7" s="1"/>
  <c r="E47" i="7"/>
  <c r="U41" i="7"/>
  <c r="Q41" i="7"/>
  <c r="M41" i="7"/>
  <c r="I41" i="7"/>
  <c r="E41" i="7"/>
  <c r="U40" i="7"/>
  <c r="Q40" i="7"/>
  <c r="M40" i="7"/>
  <c r="I40" i="7"/>
  <c r="E40" i="7"/>
  <c r="U39" i="7"/>
  <c r="Q39" i="7"/>
  <c r="M39" i="7"/>
  <c r="I39" i="7"/>
  <c r="E39" i="7"/>
  <c r="U38" i="7"/>
  <c r="Q38" i="7"/>
  <c r="M38" i="7"/>
  <c r="I38" i="7"/>
  <c r="E38" i="7"/>
  <c r="U37" i="7"/>
  <c r="Q37" i="7"/>
  <c r="M37" i="7"/>
  <c r="I37" i="7"/>
  <c r="E37" i="7"/>
  <c r="U36" i="7"/>
  <c r="Q36" i="7"/>
  <c r="M36" i="7"/>
  <c r="I36" i="7"/>
  <c r="E36" i="7"/>
  <c r="U35" i="7"/>
  <c r="Q35" i="7"/>
  <c r="M35" i="7"/>
  <c r="I35" i="7"/>
  <c r="E35" i="7"/>
  <c r="U34" i="7"/>
  <c r="Q34" i="7"/>
  <c r="M34" i="7"/>
  <c r="I34" i="7"/>
  <c r="E34" i="7"/>
  <c r="U33" i="7"/>
  <c r="Q33" i="7"/>
  <c r="M33" i="7"/>
  <c r="I33" i="7"/>
  <c r="E33" i="7"/>
  <c r="U32" i="7"/>
  <c r="Q32" i="7"/>
  <c r="M32" i="7"/>
  <c r="I32" i="7"/>
  <c r="E32" i="7"/>
  <c r="U31" i="7"/>
  <c r="Q31" i="7"/>
  <c r="M31" i="7"/>
  <c r="I31" i="7"/>
  <c r="E31" i="7"/>
  <c r="U30" i="7"/>
  <c r="Q30" i="7"/>
  <c r="M30" i="7"/>
  <c r="I30" i="7"/>
  <c r="E30" i="7"/>
  <c r="U29" i="7"/>
  <c r="Q29" i="7"/>
  <c r="M29" i="7"/>
  <c r="I29" i="7"/>
  <c r="E29" i="7"/>
  <c r="U28" i="7"/>
  <c r="Q28" i="7"/>
  <c r="M28" i="7"/>
  <c r="I28" i="7"/>
  <c r="E28" i="7"/>
  <c r="U27" i="7"/>
  <c r="Q27" i="7"/>
  <c r="M27" i="7"/>
  <c r="I27" i="7"/>
  <c r="E27" i="7"/>
  <c r="U26" i="7"/>
  <c r="Q26" i="7"/>
  <c r="Q42" i="7" s="1"/>
  <c r="M26" i="7"/>
  <c r="M42" i="7" s="1"/>
  <c r="I26" i="7"/>
  <c r="E26" i="7"/>
  <c r="E42" i="7" s="1"/>
  <c r="U25" i="7"/>
  <c r="U42" i="7" s="1"/>
  <c r="Q25" i="7"/>
  <c r="M25" i="7"/>
  <c r="I25" i="7"/>
  <c r="I42" i="7" s="1"/>
  <c r="E25" i="7"/>
  <c r="U20" i="7"/>
  <c r="Q20" i="7"/>
  <c r="M20" i="7"/>
  <c r="I20" i="7"/>
  <c r="E20" i="7"/>
  <c r="U19" i="7"/>
  <c r="Q19" i="7"/>
  <c r="M19" i="7"/>
  <c r="I19" i="7"/>
  <c r="E19" i="7"/>
  <c r="U18" i="7"/>
  <c r="Q18" i="7"/>
  <c r="M18" i="7"/>
  <c r="I18" i="7"/>
  <c r="E18" i="7"/>
  <c r="U17" i="7"/>
  <c r="Q17" i="7"/>
  <c r="M17" i="7"/>
  <c r="I17" i="7"/>
  <c r="E17" i="7"/>
  <c r="U16" i="7"/>
  <c r="Q16" i="7"/>
  <c r="M16" i="7"/>
  <c r="I16" i="7"/>
  <c r="E16" i="7"/>
  <c r="U15" i="7"/>
  <c r="Q15" i="7"/>
  <c r="M15" i="7"/>
  <c r="I15" i="7"/>
  <c r="E15" i="7"/>
  <c r="U14" i="7"/>
  <c r="Q14" i="7"/>
  <c r="M14" i="7"/>
  <c r="I14" i="7"/>
  <c r="E14" i="7"/>
  <c r="U13" i="7"/>
  <c r="Q13" i="7"/>
  <c r="M13" i="7"/>
  <c r="I13" i="7"/>
  <c r="E13" i="7"/>
  <c r="U12" i="7"/>
  <c r="Q12" i="7"/>
  <c r="M12" i="7"/>
  <c r="I12" i="7"/>
  <c r="E12" i="7"/>
  <c r="U11" i="7"/>
  <c r="Q11" i="7"/>
  <c r="M11" i="7"/>
  <c r="I11" i="7"/>
  <c r="E11" i="7"/>
  <c r="U10" i="7"/>
  <c r="Q10" i="7"/>
  <c r="M10" i="7"/>
  <c r="I10" i="7"/>
  <c r="E10" i="7"/>
  <c r="U9" i="7"/>
  <c r="Q9" i="7"/>
  <c r="M9" i="7"/>
  <c r="I9" i="7"/>
  <c r="E9" i="7"/>
  <c r="U8" i="7"/>
  <c r="Q8" i="7"/>
  <c r="M8" i="7"/>
  <c r="I8" i="7"/>
  <c r="E8" i="7"/>
  <c r="U7" i="7"/>
  <c r="Q7" i="7"/>
  <c r="M7" i="7"/>
  <c r="I7" i="7"/>
  <c r="E7" i="7"/>
  <c r="U6" i="7"/>
  <c r="Q6" i="7"/>
  <c r="M6" i="7"/>
  <c r="I6" i="7"/>
  <c r="E6" i="7"/>
  <c r="U5" i="7"/>
  <c r="U21" i="7" s="1"/>
  <c r="Q5" i="7"/>
  <c r="Q21" i="7" s="1"/>
  <c r="M5" i="7"/>
  <c r="M21" i="7" s="1"/>
  <c r="I5" i="7"/>
  <c r="I21" i="7" s="1"/>
  <c r="E5" i="7"/>
  <c r="U4" i="7"/>
  <c r="Q4" i="7"/>
  <c r="M4" i="7"/>
  <c r="I4" i="7"/>
  <c r="E4" i="7"/>
  <c r="E21" i="7" s="1"/>
  <c r="E85" i="10" l="1"/>
  <c r="M21" i="10"/>
  <c r="E64" i="10"/>
  <c r="Q21" i="10"/>
  <c r="I42" i="10"/>
  <c r="M42" i="10"/>
  <c r="U21" i="10"/>
  <c r="I107" i="10"/>
  <c r="Q42" i="10"/>
  <c r="M85" i="10"/>
  <c r="M107" i="10"/>
  <c r="M64" i="10"/>
  <c r="E128" i="10"/>
  <c r="E107" i="10"/>
  <c r="U42" i="10"/>
  <c r="I85" i="10"/>
  <c r="Q85" i="10"/>
  <c r="I128" i="10"/>
  <c r="Q64" i="10"/>
  <c r="U85" i="10"/>
  <c r="Q107" i="10"/>
  <c r="I64" i="10"/>
  <c r="I21" i="10"/>
  <c r="E42" i="10"/>
  <c r="U64" i="10"/>
  <c r="U107" i="10"/>
</calcChain>
</file>

<file path=xl/sharedStrings.xml><?xml version="1.0" encoding="utf-8"?>
<sst xmlns="http://schemas.openxmlformats.org/spreadsheetml/2006/main" count="1026" uniqueCount="89">
  <si>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</si>
  <si>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</si>
  <si>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</si>
  <si>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</si>
  <si>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</si>
  <si>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</si>
  <si>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</si>
  <si>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</si>
  <si>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</si>
  <si>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</si>
  <si>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</si>
  <si>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</si>
  <si>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PL</t>
  </si>
  <si>
    <t>PT</t>
  </si>
  <si>
    <t>RO</t>
  </si>
  <si>
    <t>SE</t>
  </si>
  <si>
    <t>SI</t>
  </si>
  <si>
    <t>SK</t>
  </si>
  <si>
    <t>Early leavers from education and training</t>
  </si>
  <si>
    <t>Individuals' level of digital skills</t>
  </si>
  <si>
    <t>Youth NEET rate</t>
  </si>
  <si>
    <t>Gender employment gap</t>
  </si>
  <si>
    <t>Income quintile ratio</t>
  </si>
  <si>
    <t>Employment rate</t>
  </si>
  <si>
    <t>Unemployment rate</t>
  </si>
  <si>
    <t>Long-term unemployment rate</t>
  </si>
  <si>
    <t>At risk of poverty or social exclusion rate</t>
  </si>
  <si>
    <t>At risk of poverty or social exclusion rate for children</t>
  </si>
  <si>
    <t>Impact of social transfers on poverty reduction</t>
  </si>
  <si>
    <t>Disability employment gap</t>
  </si>
  <si>
    <t>Housing cost overburden</t>
  </si>
  <si>
    <t>Children aged less than 3 years in formal childcare</t>
  </si>
  <si>
    <t>Self-reported unmet need for medical care</t>
  </si>
  <si>
    <t>HR</t>
  </si>
  <si>
    <t>IT</t>
  </si>
  <si>
    <t>LU</t>
  </si>
  <si>
    <t>IE</t>
  </si>
  <si>
    <t>LV</t>
  </si>
  <si>
    <t>NL</t>
  </si>
  <si>
    <t>MT</t>
  </si>
  <si>
    <t>HU</t>
  </si>
  <si>
    <t>LT</t>
  </si>
  <si>
    <t>Social Scoreboard Headline Indicators</t>
  </si>
  <si>
    <t>Indicator</t>
  </si>
  <si>
    <t>Details</t>
  </si>
  <si>
    <t xml:space="preserve">Data release </t>
  </si>
  <si>
    <t>Social Scoreboard classification</t>
  </si>
  <si>
    <t>Value</t>
  </si>
  <si>
    <t>Critical situations</t>
  </si>
  <si>
    <t>To watch</t>
  </si>
  <si>
    <t>Weak but improving</t>
  </si>
  <si>
    <t>Good but to monitor</t>
  </si>
  <si>
    <t>On average</t>
  </si>
  <si>
    <t>Better than average</t>
  </si>
  <si>
    <t>Participation in ALMPs</t>
  </si>
  <si>
    <t>Best performers</t>
  </si>
  <si>
    <t>GDHI per capita</t>
  </si>
  <si>
    <t>Growth</t>
  </si>
  <si>
    <t>Compensation of employees per hour worked</t>
  </si>
  <si>
    <t>15-24 age cohort</t>
  </si>
  <si>
    <t>Net earnings 
of a full-time 
single worker earning AW</t>
  </si>
  <si>
    <t>(percentage points)</t>
  </si>
  <si>
    <t>Q2-2020</t>
  </si>
  <si>
    <t>(S80/S20)</t>
  </si>
  <si>
    <t xml:space="preserve">(% of population aged 20-64) </t>
  </si>
  <si>
    <t xml:space="preserve">(other than pensions) </t>
  </si>
  <si>
    <t>(% of population aged 18-24)</t>
  </si>
  <si>
    <t>15-29 age cohort</t>
  </si>
  <si>
    <t xml:space="preserve">(% population aged 20-64) </t>
  </si>
  <si>
    <t>(% active population aged 15-74)</t>
  </si>
  <si>
    <t>Index</t>
  </si>
  <si>
    <t>(0-17)</t>
  </si>
  <si>
    <t>(other than pensions)</t>
  </si>
  <si>
    <t xml:space="preserve"> (% of population aged 16-74)</t>
  </si>
  <si>
    <t>(% active population aged 12-74)</t>
  </si>
  <si>
    <t>(% of population aged 0-17)</t>
  </si>
  <si>
    <t>(other than pensions) (% reduction of AROP)</t>
  </si>
  <si>
    <t>(% of total population)</t>
  </si>
  <si>
    <t>(% of population under 3-years-old)</t>
  </si>
  <si>
    <t>(% of population 16+)</t>
  </si>
  <si>
    <t>* The name of the indicator "Individuals' level of digital skills" has been retained also in 2023 for the purposes of comparison</t>
  </si>
  <si>
    <t>Counts</t>
  </si>
  <si>
    <t>Total Counts</t>
  </si>
  <si>
    <t xml:space="preserve">(% population aged 25-64) </t>
  </si>
  <si>
    <t>Adults' participation in learning (past 12 months)</t>
  </si>
  <si>
    <t>blank</t>
  </si>
  <si>
    <t>2024</t>
  </si>
  <si>
    <t>2025</t>
  </si>
  <si>
    <t>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</si>
</sst>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66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6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9" borderId="5" xfId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0" fillId="6" borderId="0" xfId="0" applyFill="1"/>
    <xf numFmtId="0" fontId="4" fillId="10" borderId="5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4" fillId="10" borderId="3" xfId="0" applyFont="1" applyFill="1" applyBorder="1"/>
    <xf numFmtId="0" fontId="4" fillId="10" borderId="5" xfId="0" applyFont="1" applyFill="1" applyBorder="1" applyAlignment="1">
      <alignment horizontal="left" vertical="center" wrapText="1"/>
    </xf>
    <xf numFmtId="0" fontId="4" fillId="10" borderId="5" xfId="0" applyFont="1" applyFill="1" applyBorder="1"/>
    <xf numFmtId="0" fontId="4" fillId="10" borderId="5" xfId="0" applyFont="1" applyFill="1" applyBorder="1" applyAlignment="1">
      <alignment horizontal="right"/>
    </xf>
    <xf numFmtId="0" fontId="4" fillId="8" borderId="5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wrapText="1"/>
    </xf>
    <xf numFmtId="0" fontId="4" fillId="8" borderId="5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left" vertical="center" wrapText="1"/>
    </xf>
    <xf numFmtId="0" fontId="5" fillId="9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5" fillId="1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13" borderId="5" xfId="0" applyFont="1" applyFill="1" applyBorder="1" applyAlignment="1">
      <alignment vertical="center" wrapText="1"/>
    </xf>
    <xf numFmtId="0" fontId="6" fillId="14" borderId="5" xfId="0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7" fillId="10" borderId="5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4" fillId="0" borderId="0" xfId="0" applyFont="1"/>
    <xf numFmtId="0" fontId="8" fillId="3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8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4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darkDown"/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 patternType="darkDown"/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theme="0"/>
      </font>
      <fill>
        <patternFill>
          <bgColor theme="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 patternType="darkDown"/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darkDown"/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darkDown"/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34998626667073579"/>
      </font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 patternType="darkDown"/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34998626667073579"/>
      </font>
      <fill>
        <patternFill patternType="darkDown"/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34998626667073579"/>
      </font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theme="0"/>
      </font>
      <fill>
        <patternFill>
          <bgColor theme="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34998626667073579"/>
      </font>
      <fill>
        <patternFill patternType="darkDown"/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 patternType="darkDown"/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34998626667073579"/>
      </font>
      <fill>
        <patternFill patternType="darkDown"/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34998626667073579"/>
      </font>
      <fill>
        <patternFill patternType="darkDown"/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D9B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showGridLines="0" tabSelected="1" zoomScale="70" zoomScaleNormal="70" workbookViewId="0">
      <selection activeCell="AA19" sqref="AA19"/>
    </sheetView>
  </sheetViews>
  <sheetFormatPr defaultRowHeight="14.6" x14ac:dyDescent="0.4"/>
  <cols>
    <col min="1" max="1" width="48" customWidth="1"/>
    <col min="2" max="2" width="9.84375" bestFit="1" customWidth="1"/>
    <col min="4" max="4" width="10" customWidth="1"/>
    <col min="5" max="5" width="9.3046875" bestFit="1" customWidth="1"/>
    <col min="9" max="9" width="9.84375" bestFit="1" customWidth="1"/>
    <col min="13" max="13" width="9.3046875" customWidth="1"/>
    <col min="17" max="17" width="9.69140625" customWidth="1"/>
    <col min="21" max="21" width="9.07421875" customWidth="1"/>
  </cols>
  <sheetData>
    <row r="1" spans="1:21" ht="15" thickBot="1" x14ac:dyDescent="0.45"/>
    <row r="2" spans="1:21" x14ac:dyDescent="0.4">
      <c r="A2" s="57" t="s">
        <v>42</v>
      </c>
      <c r="B2" s="58" t="s">
        <v>1</v>
      </c>
      <c r="C2" s="59"/>
      <c r="D2" s="59"/>
      <c r="E2" s="60"/>
      <c r="F2" s="58" t="s">
        <v>2</v>
      </c>
      <c r="G2" s="59"/>
      <c r="H2" s="59"/>
      <c r="I2" s="60"/>
      <c r="J2" s="58" t="s">
        <v>4</v>
      </c>
      <c r="K2" s="59"/>
      <c r="L2" s="59"/>
      <c r="M2" s="60"/>
      <c r="N2" s="58" t="s">
        <v>6</v>
      </c>
      <c r="O2" s="59"/>
      <c r="P2" s="59"/>
      <c r="Q2" s="60"/>
      <c r="R2" s="58" t="s">
        <v>5</v>
      </c>
      <c r="S2" s="59"/>
      <c r="T2" s="59"/>
      <c r="U2" s="60"/>
    </row>
    <row r="3" spans="1:21" x14ac:dyDescent="0.4">
      <c r="A3" s="57"/>
      <c r="B3" s="8" t="s">
        <v>86</v>
      </c>
      <c r="C3" s="3" t="s">
        <v>87</v>
      </c>
      <c r="D3" s="3" t="s">
        <v>88</v>
      </c>
      <c r="E3" s="9" t="s">
        <v>81</v>
      </c>
      <c r="F3" s="8" t="s">
        <v>86</v>
      </c>
      <c r="G3" s="3" t="s">
        <v>87</v>
      </c>
      <c r="H3" s="3" t="s">
        <v>88</v>
      </c>
      <c r="I3" s="9" t="s">
        <v>81</v>
      </c>
      <c r="J3" s="8" t="s">
        <v>86</v>
      </c>
      <c r="K3" s="3" t="s">
        <v>87</v>
      </c>
      <c r="L3" s="3" t="s">
        <v>88</v>
      </c>
      <c r="M3" s="9" t="s">
        <v>81</v>
      </c>
      <c r="N3" s="8" t="s">
        <v>86</v>
      </c>
      <c r="O3" s="3" t="s">
        <v>87</v>
      </c>
      <c r="P3" s="3" t="s">
        <v>88</v>
      </c>
      <c r="Q3" s="9" t="s">
        <v>81</v>
      </c>
      <c r="R3" s="8" t="s">
        <v>86</v>
      </c>
      <c r="S3" s="3" t="s">
        <v>87</v>
      </c>
      <c r="T3" s="3" t="s">
        <v>88</v>
      </c>
      <c r="U3" s="9" t="s">
        <v>81</v>
      </c>
    </row>
    <row r="4" spans="1:21" x14ac:dyDescent="0.4">
      <c r="A4" s="46" t="s">
        <v>84</v>
      </c>
      <c r="B4" s="10">
        <v>0</v>
      </c>
      <c r="C4" s="4">
        <v>5</v>
      </c>
      <c r="D4" s="4">
        <v>5</v>
      </c>
      <c r="E4" s="11">
        <f>COUNTIF(D4,"1")+COUNTIF(D4,"2")+IF(AND(B4:D4,B4&gt;C4,C4&gt;D4),"1","0")</f>
        <v>0</v>
      </c>
      <c r="F4" s="10">
        <v>0</v>
      </c>
      <c r="G4" s="4">
        <v>1</v>
      </c>
      <c r="H4" s="4">
        <v>1</v>
      </c>
      <c r="I4" s="11">
        <f>COUNTIF(H4,"1")+COUNTIF(H4,"2")+IF(AND(F4:H4,F4&gt;G4,G4&gt;H4),"1","0")</f>
        <v>1</v>
      </c>
      <c r="J4" s="10">
        <v>0</v>
      </c>
      <c r="K4" s="4">
        <v>1</v>
      </c>
      <c r="L4" s="4">
        <v>1</v>
      </c>
      <c r="M4" s="11">
        <f>COUNTIF(L4,"1")+COUNTIF(L4,"2")+IF(AND(J4:L4,J4&gt;K4,K4&gt;L4),"1","0")</f>
        <v>1</v>
      </c>
      <c r="N4" s="10">
        <v>0</v>
      </c>
      <c r="O4" s="4">
        <v>6</v>
      </c>
      <c r="P4" s="4">
        <v>6</v>
      </c>
      <c r="Q4" s="11">
        <f>COUNTIF(P4,"1")+COUNTIF(P4,"2")+IF(AND(N4:P4,N4&gt;O4,O4&gt;P4),"1","0")</f>
        <v>0</v>
      </c>
      <c r="R4" s="10">
        <v>0</v>
      </c>
      <c r="S4" s="4">
        <v>7</v>
      </c>
      <c r="T4" s="4">
        <v>7</v>
      </c>
      <c r="U4" s="11">
        <f>COUNTIF(T4,"1")+COUNTIF(T4,"2")+IF(AND(R4:T4,R4&gt;S4,S4&gt;T4),"1","0")</f>
        <v>0</v>
      </c>
    </row>
    <row r="5" spans="1:21" x14ac:dyDescent="0.4">
      <c r="A5" s="1" t="s">
        <v>18</v>
      </c>
      <c r="B5" s="10">
        <v>6</v>
      </c>
      <c r="C5" s="4">
        <v>6</v>
      </c>
      <c r="D5" s="4">
        <v>6</v>
      </c>
      <c r="E5" s="11">
        <f>COUNTIF(D5,"1")+COUNTIF(D5,"2")+IF(AND(B5:D5,B5&gt;C5,C5&gt;D5),"1","0")</f>
        <v>0</v>
      </c>
      <c r="F5" s="10">
        <v>3</v>
      </c>
      <c r="G5" s="4">
        <v>6</v>
      </c>
      <c r="H5" s="4">
        <v>6</v>
      </c>
      <c r="I5" s="11">
        <f>COUNTIF(H5,"1")+COUNTIF(H5,"2")+IF(AND(F5:H5,F5&gt;G5,G5&gt;H5),"1","0")</f>
        <v>0</v>
      </c>
      <c r="J5" s="10">
        <v>6</v>
      </c>
      <c r="K5" s="4">
        <v>6</v>
      </c>
      <c r="L5" s="4">
        <v>6</v>
      </c>
      <c r="M5" s="11">
        <f>COUNTIF(L5,"1")+COUNTIF(L5,"2")+IF(AND(J5:L5,J5&gt;K5,K5&gt;L5),"1","0")</f>
        <v>0</v>
      </c>
      <c r="N5" s="10">
        <v>2</v>
      </c>
      <c r="O5" s="4">
        <v>2</v>
      </c>
      <c r="P5" s="4">
        <v>2</v>
      </c>
      <c r="Q5" s="11">
        <f>COUNTIF(P5,"1")+COUNTIF(P5,"2")+IF(AND(N5:P5,N5&gt;O5,O5&gt;P5),"1","0")</f>
        <v>1</v>
      </c>
      <c r="R5" s="10">
        <v>1</v>
      </c>
      <c r="S5" s="4">
        <v>1</v>
      </c>
      <c r="T5" s="4">
        <v>1</v>
      </c>
      <c r="U5" s="11">
        <f>COUNTIF(T5,"1")+COUNTIF(T5,"2")+IF(AND(R5:T5,R5&gt;S5,S5&gt;T5),"1","0")</f>
        <v>1</v>
      </c>
    </row>
    <row r="6" spans="1:21" x14ac:dyDescent="0.4">
      <c r="A6" s="1" t="s">
        <v>19</v>
      </c>
      <c r="B6" s="10">
        <v>5</v>
      </c>
      <c r="C6" s="4">
        <v>6</v>
      </c>
      <c r="D6" s="4">
        <v>6</v>
      </c>
      <c r="E6" s="11">
        <f t="shared" ref="E6:E20" si="0">COUNTIF(D6,"1")+COUNTIF(D6,"2")+IF(AND(B6:D6,B6&gt;C6,C6&gt;D6),"1","0")</f>
        <v>0</v>
      </c>
      <c r="F6" s="10">
        <v>1</v>
      </c>
      <c r="G6" s="4">
        <v>1</v>
      </c>
      <c r="H6" s="4">
        <v>1</v>
      </c>
      <c r="I6" s="11">
        <f t="shared" ref="I6:I20" si="1">COUNTIF(H6,"1")+COUNTIF(H6,"2")+IF(AND(F6:H6,F6&gt;G6,G6&gt;H6),"1","0")</f>
        <v>1</v>
      </c>
      <c r="J6" s="10">
        <v>5</v>
      </c>
      <c r="K6" s="4">
        <v>6</v>
      </c>
      <c r="L6" s="4">
        <v>6</v>
      </c>
      <c r="M6" s="11">
        <f t="shared" ref="M6:M20" si="2">COUNTIF(L6,"1")+COUNTIF(L6,"2")+IF(AND(J6:L6,J6&gt;K6,K6&gt;L6),"1","0")</f>
        <v>0</v>
      </c>
      <c r="N6" s="10">
        <v>7</v>
      </c>
      <c r="O6" s="4">
        <v>6</v>
      </c>
      <c r="P6" s="4">
        <v>6</v>
      </c>
      <c r="Q6" s="11">
        <f t="shared" ref="Q6:Q20" si="3">COUNTIF(P6,"1")+COUNTIF(P6,"2")+IF(AND(N6:P6,N6&gt;O6,O6&gt;P6),"1","0")</f>
        <v>0</v>
      </c>
      <c r="R6" s="10">
        <v>2</v>
      </c>
      <c r="S6" s="4">
        <v>5</v>
      </c>
      <c r="T6" s="4">
        <v>5</v>
      </c>
      <c r="U6" s="11">
        <f t="shared" ref="U6:U20" si="4">COUNTIF(T6,"1")+COUNTIF(T6,"2")+IF(AND(R6:T6,R6&gt;S6,S6&gt;T6),"1","0")</f>
        <v>0</v>
      </c>
    </row>
    <row r="7" spans="1:21" x14ac:dyDescent="0.4">
      <c r="A7" s="1" t="s">
        <v>20</v>
      </c>
      <c r="B7" s="10">
        <v>5</v>
      </c>
      <c r="C7" s="4">
        <v>5</v>
      </c>
      <c r="D7" s="4">
        <v>5</v>
      </c>
      <c r="E7" s="11">
        <f t="shared" si="0"/>
        <v>0</v>
      </c>
      <c r="F7" s="10">
        <v>3</v>
      </c>
      <c r="G7" s="4">
        <v>2</v>
      </c>
      <c r="H7" s="4">
        <v>3</v>
      </c>
      <c r="I7" s="11">
        <f t="shared" si="1"/>
        <v>0</v>
      </c>
      <c r="J7" s="10">
        <v>2</v>
      </c>
      <c r="K7" s="4">
        <v>5</v>
      </c>
      <c r="L7" s="4">
        <v>6</v>
      </c>
      <c r="M7" s="11">
        <f t="shared" si="2"/>
        <v>0</v>
      </c>
      <c r="N7" s="10">
        <v>6</v>
      </c>
      <c r="O7" s="4">
        <v>6</v>
      </c>
      <c r="P7" s="4">
        <v>6</v>
      </c>
      <c r="Q7" s="11">
        <f t="shared" si="3"/>
        <v>0</v>
      </c>
      <c r="R7" s="10">
        <v>6</v>
      </c>
      <c r="S7" s="4">
        <v>6</v>
      </c>
      <c r="T7" s="4">
        <v>6</v>
      </c>
      <c r="U7" s="11">
        <f t="shared" si="4"/>
        <v>0</v>
      </c>
    </row>
    <row r="8" spans="1:21" x14ac:dyDescent="0.4">
      <c r="A8" s="1" t="s">
        <v>21</v>
      </c>
      <c r="B8" s="10">
        <v>5</v>
      </c>
      <c r="C8" s="4">
        <v>5</v>
      </c>
      <c r="D8" s="4">
        <v>5</v>
      </c>
      <c r="E8" s="11">
        <f t="shared" si="0"/>
        <v>0</v>
      </c>
      <c r="F8" s="10">
        <v>5</v>
      </c>
      <c r="G8" s="4">
        <v>5</v>
      </c>
      <c r="H8" s="4">
        <v>5</v>
      </c>
      <c r="I8" s="11">
        <f t="shared" si="1"/>
        <v>0</v>
      </c>
      <c r="J8" s="10">
        <v>1</v>
      </c>
      <c r="K8" s="4">
        <v>1</v>
      </c>
      <c r="L8" s="4">
        <v>3</v>
      </c>
      <c r="M8" s="11">
        <f t="shared" si="2"/>
        <v>0</v>
      </c>
      <c r="N8" s="10">
        <v>6</v>
      </c>
      <c r="O8" s="4">
        <v>6</v>
      </c>
      <c r="P8" s="4">
        <v>2</v>
      </c>
      <c r="Q8" s="11">
        <f t="shared" si="3"/>
        <v>1</v>
      </c>
      <c r="R8" s="10">
        <v>5</v>
      </c>
      <c r="S8" s="4">
        <v>5</v>
      </c>
      <c r="T8" s="4">
        <v>5</v>
      </c>
      <c r="U8" s="11">
        <f t="shared" si="4"/>
        <v>0</v>
      </c>
    </row>
    <row r="9" spans="1:21" x14ac:dyDescent="0.4">
      <c r="A9" s="2" t="s">
        <v>22</v>
      </c>
      <c r="B9" s="10">
        <v>7</v>
      </c>
      <c r="C9" s="4">
        <v>7</v>
      </c>
      <c r="D9" s="4">
        <v>7</v>
      </c>
      <c r="E9" s="11">
        <f t="shared" si="0"/>
        <v>0</v>
      </c>
      <c r="F9" s="10">
        <v>1</v>
      </c>
      <c r="G9" s="4">
        <v>3</v>
      </c>
      <c r="H9" s="4">
        <v>1</v>
      </c>
      <c r="I9" s="11">
        <f t="shared" si="1"/>
        <v>1</v>
      </c>
      <c r="J9" s="10">
        <v>7</v>
      </c>
      <c r="K9" s="4">
        <v>7</v>
      </c>
      <c r="L9" s="4">
        <v>7</v>
      </c>
      <c r="M9" s="11">
        <f t="shared" si="2"/>
        <v>0</v>
      </c>
      <c r="N9" s="10">
        <v>6</v>
      </c>
      <c r="O9" s="4">
        <v>6</v>
      </c>
      <c r="P9" s="4">
        <v>5</v>
      </c>
      <c r="Q9" s="11">
        <f t="shared" si="3"/>
        <v>0</v>
      </c>
      <c r="R9" s="10">
        <v>6</v>
      </c>
      <c r="S9" s="4">
        <v>5</v>
      </c>
      <c r="T9" s="4">
        <v>5</v>
      </c>
      <c r="U9" s="11">
        <f t="shared" si="4"/>
        <v>0</v>
      </c>
    </row>
    <row r="10" spans="1:21" x14ac:dyDescent="0.4">
      <c r="A10" s="1" t="s">
        <v>23</v>
      </c>
      <c r="B10" s="10">
        <v>2</v>
      </c>
      <c r="C10" s="4">
        <v>1</v>
      </c>
      <c r="D10" s="4">
        <v>1</v>
      </c>
      <c r="E10" s="11">
        <f t="shared" si="0"/>
        <v>1</v>
      </c>
      <c r="F10" s="10">
        <v>6</v>
      </c>
      <c r="G10" s="4">
        <v>5</v>
      </c>
      <c r="H10" s="4">
        <v>5</v>
      </c>
      <c r="I10" s="11">
        <f t="shared" si="1"/>
        <v>0</v>
      </c>
      <c r="J10" s="10">
        <v>7</v>
      </c>
      <c r="K10" s="4">
        <v>7</v>
      </c>
      <c r="L10" s="4">
        <v>7</v>
      </c>
      <c r="M10" s="11">
        <f t="shared" si="2"/>
        <v>0</v>
      </c>
      <c r="N10" s="10">
        <v>6</v>
      </c>
      <c r="O10" s="4">
        <v>4</v>
      </c>
      <c r="P10" s="4">
        <v>6</v>
      </c>
      <c r="Q10" s="11">
        <f t="shared" si="3"/>
        <v>0</v>
      </c>
      <c r="R10" s="10">
        <v>6</v>
      </c>
      <c r="S10" s="4">
        <v>6</v>
      </c>
      <c r="T10" s="4">
        <v>6</v>
      </c>
      <c r="U10" s="11">
        <f t="shared" si="4"/>
        <v>0</v>
      </c>
    </row>
    <row r="11" spans="1:21" x14ac:dyDescent="0.4">
      <c r="A11" s="1" t="s">
        <v>24</v>
      </c>
      <c r="B11" s="10">
        <v>5</v>
      </c>
      <c r="C11" s="4">
        <v>5</v>
      </c>
      <c r="D11" s="4">
        <v>5</v>
      </c>
      <c r="E11" s="11">
        <f t="shared" si="0"/>
        <v>0</v>
      </c>
      <c r="F11" s="10">
        <v>6</v>
      </c>
      <c r="G11" s="4">
        <v>6</v>
      </c>
      <c r="H11" s="4">
        <v>6</v>
      </c>
      <c r="I11" s="11">
        <f t="shared" si="1"/>
        <v>0</v>
      </c>
      <c r="J11" s="10">
        <v>7</v>
      </c>
      <c r="K11" s="4">
        <v>7</v>
      </c>
      <c r="L11" s="4">
        <v>7</v>
      </c>
      <c r="M11" s="11">
        <f t="shared" si="2"/>
        <v>0</v>
      </c>
      <c r="N11" s="10">
        <v>6</v>
      </c>
      <c r="O11" s="4">
        <v>2</v>
      </c>
      <c r="P11" s="4">
        <v>2</v>
      </c>
      <c r="Q11" s="11">
        <f t="shared" si="3"/>
        <v>1</v>
      </c>
      <c r="R11" s="10">
        <v>7</v>
      </c>
      <c r="S11" s="4">
        <v>7</v>
      </c>
      <c r="T11" s="4">
        <v>7</v>
      </c>
      <c r="U11" s="11">
        <f t="shared" si="4"/>
        <v>0</v>
      </c>
    </row>
    <row r="12" spans="1:21" x14ac:dyDescent="0.4">
      <c r="A12" s="1" t="s">
        <v>25</v>
      </c>
      <c r="B12" s="10">
        <v>5</v>
      </c>
      <c r="C12" s="4">
        <v>5</v>
      </c>
      <c r="D12" s="4">
        <v>5</v>
      </c>
      <c r="E12" s="11">
        <f t="shared" si="0"/>
        <v>0</v>
      </c>
      <c r="F12" s="10">
        <v>5</v>
      </c>
      <c r="G12" s="4">
        <v>5</v>
      </c>
      <c r="H12" s="4">
        <v>5</v>
      </c>
      <c r="I12" s="11">
        <f t="shared" si="1"/>
        <v>0</v>
      </c>
      <c r="J12" s="10">
        <v>7</v>
      </c>
      <c r="K12" s="4">
        <v>4</v>
      </c>
      <c r="L12" s="4">
        <v>6</v>
      </c>
      <c r="M12" s="11">
        <f t="shared" si="2"/>
        <v>0</v>
      </c>
      <c r="N12" s="10">
        <v>7</v>
      </c>
      <c r="O12" s="4">
        <v>7</v>
      </c>
      <c r="P12" s="4">
        <v>4</v>
      </c>
      <c r="Q12" s="11">
        <f t="shared" si="3"/>
        <v>0</v>
      </c>
      <c r="R12" s="10">
        <v>6</v>
      </c>
      <c r="S12" s="4">
        <v>6</v>
      </c>
      <c r="T12" s="4">
        <v>6</v>
      </c>
      <c r="U12" s="11">
        <f t="shared" si="4"/>
        <v>0</v>
      </c>
    </row>
    <row r="13" spans="1:21" x14ac:dyDescent="0.4">
      <c r="A13" s="2" t="s">
        <v>56</v>
      </c>
      <c r="B13" s="10">
        <v>2</v>
      </c>
      <c r="C13" s="4">
        <v>2</v>
      </c>
      <c r="D13" s="4">
        <v>0</v>
      </c>
      <c r="E13" s="11">
        <f t="shared" si="0"/>
        <v>0</v>
      </c>
      <c r="F13" s="10">
        <v>0</v>
      </c>
      <c r="G13" s="4">
        <v>0</v>
      </c>
      <c r="H13" s="4">
        <v>0</v>
      </c>
      <c r="I13" s="11">
        <f t="shared" si="1"/>
        <v>0</v>
      </c>
      <c r="J13" s="10">
        <v>2</v>
      </c>
      <c r="K13" s="4">
        <v>2</v>
      </c>
      <c r="L13" s="4">
        <v>0</v>
      </c>
      <c r="M13" s="11">
        <f t="shared" si="2"/>
        <v>0</v>
      </c>
      <c r="N13" s="10">
        <v>5</v>
      </c>
      <c r="O13" s="4">
        <v>5</v>
      </c>
      <c r="P13" s="4">
        <v>0</v>
      </c>
      <c r="Q13" s="11">
        <f t="shared" si="3"/>
        <v>0</v>
      </c>
      <c r="R13" s="10">
        <v>5</v>
      </c>
      <c r="S13" s="4">
        <v>5</v>
      </c>
      <c r="T13" s="4">
        <v>5</v>
      </c>
      <c r="U13" s="11">
        <f t="shared" si="4"/>
        <v>0</v>
      </c>
    </row>
    <row r="14" spans="1:21" x14ac:dyDescent="0.4">
      <c r="A14" s="1" t="s">
        <v>26</v>
      </c>
      <c r="B14" s="10">
        <v>5</v>
      </c>
      <c r="C14" s="4">
        <v>5</v>
      </c>
      <c r="D14" s="4">
        <v>5</v>
      </c>
      <c r="E14" s="11">
        <f t="shared" si="0"/>
        <v>0</v>
      </c>
      <c r="F14" s="10">
        <v>1</v>
      </c>
      <c r="G14" s="4">
        <v>3</v>
      </c>
      <c r="H14" s="4">
        <v>1</v>
      </c>
      <c r="I14" s="11">
        <f t="shared" si="1"/>
        <v>1</v>
      </c>
      <c r="J14" s="10">
        <v>7</v>
      </c>
      <c r="K14" s="4">
        <v>7</v>
      </c>
      <c r="L14" s="4">
        <v>7</v>
      </c>
      <c r="M14" s="11">
        <f t="shared" si="2"/>
        <v>0</v>
      </c>
      <c r="N14" s="10">
        <v>6</v>
      </c>
      <c r="O14" s="4">
        <v>6</v>
      </c>
      <c r="P14" s="4">
        <v>5</v>
      </c>
      <c r="Q14" s="11">
        <f t="shared" si="3"/>
        <v>0</v>
      </c>
      <c r="R14" s="10">
        <v>5</v>
      </c>
      <c r="S14" s="4">
        <v>5</v>
      </c>
      <c r="T14" s="4">
        <v>5</v>
      </c>
      <c r="U14" s="11">
        <f t="shared" si="4"/>
        <v>0</v>
      </c>
    </row>
    <row r="15" spans="1:21" x14ac:dyDescent="0.4">
      <c r="A15" s="1" t="s">
        <v>27</v>
      </c>
      <c r="B15" s="10">
        <v>5</v>
      </c>
      <c r="C15" s="4">
        <v>6</v>
      </c>
      <c r="D15" s="4">
        <v>5</v>
      </c>
      <c r="E15" s="11">
        <f t="shared" si="0"/>
        <v>0</v>
      </c>
      <c r="F15" s="10">
        <v>1</v>
      </c>
      <c r="G15" s="4">
        <v>1</v>
      </c>
      <c r="H15" s="4">
        <v>1</v>
      </c>
      <c r="I15" s="11">
        <f t="shared" si="1"/>
        <v>1</v>
      </c>
      <c r="J15" s="10">
        <v>7</v>
      </c>
      <c r="K15" s="4">
        <v>7</v>
      </c>
      <c r="L15" s="4">
        <v>6</v>
      </c>
      <c r="M15" s="11">
        <f t="shared" si="2"/>
        <v>0</v>
      </c>
      <c r="N15" s="10">
        <v>7</v>
      </c>
      <c r="O15" s="4">
        <v>7</v>
      </c>
      <c r="P15" s="4">
        <v>6</v>
      </c>
      <c r="Q15" s="11">
        <f t="shared" si="3"/>
        <v>0</v>
      </c>
      <c r="R15" s="10">
        <v>5</v>
      </c>
      <c r="S15" s="4">
        <v>5</v>
      </c>
      <c r="T15" s="4">
        <v>5</v>
      </c>
      <c r="U15" s="11">
        <f t="shared" si="4"/>
        <v>0</v>
      </c>
    </row>
    <row r="16" spans="1:21" x14ac:dyDescent="0.4">
      <c r="A16" s="1" t="s">
        <v>28</v>
      </c>
      <c r="B16" s="10">
        <v>7</v>
      </c>
      <c r="C16" s="4">
        <v>7</v>
      </c>
      <c r="D16" s="4">
        <v>7</v>
      </c>
      <c r="E16" s="11">
        <f t="shared" si="0"/>
        <v>0</v>
      </c>
      <c r="F16" s="10">
        <v>2</v>
      </c>
      <c r="G16" s="4">
        <v>3</v>
      </c>
      <c r="H16" s="4">
        <v>2</v>
      </c>
      <c r="I16" s="11">
        <f t="shared" si="1"/>
        <v>1</v>
      </c>
      <c r="J16" s="10">
        <v>6</v>
      </c>
      <c r="K16" s="4">
        <v>6</v>
      </c>
      <c r="L16" s="4">
        <v>6</v>
      </c>
      <c r="M16" s="11">
        <f t="shared" si="2"/>
        <v>0</v>
      </c>
      <c r="N16" s="10">
        <v>7</v>
      </c>
      <c r="O16" s="4">
        <v>7</v>
      </c>
      <c r="P16" s="4">
        <v>7</v>
      </c>
      <c r="Q16" s="11">
        <f t="shared" si="3"/>
        <v>0</v>
      </c>
      <c r="R16" s="10">
        <v>6</v>
      </c>
      <c r="S16" s="4">
        <v>6</v>
      </c>
      <c r="T16" s="4">
        <v>2</v>
      </c>
      <c r="U16" s="11">
        <f t="shared" si="4"/>
        <v>1</v>
      </c>
    </row>
    <row r="17" spans="1:21" x14ac:dyDescent="0.4">
      <c r="A17" s="1" t="s">
        <v>29</v>
      </c>
      <c r="B17" s="10">
        <v>1</v>
      </c>
      <c r="C17" s="4">
        <v>1</v>
      </c>
      <c r="D17" s="4">
        <v>2</v>
      </c>
      <c r="E17" s="11">
        <f t="shared" si="0"/>
        <v>1</v>
      </c>
      <c r="F17" s="10">
        <v>2</v>
      </c>
      <c r="G17" s="4">
        <v>1</v>
      </c>
      <c r="H17" s="4">
        <v>3</v>
      </c>
      <c r="I17" s="11">
        <f t="shared" si="1"/>
        <v>0</v>
      </c>
      <c r="J17" s="10">
        <v>5</v>
      </c>
      <c r="K17" s="4">
        <v>5</v>
      </c>
      <c r="L17" s="4">
        <v>6</v>
      </c>
      <c r="M17" s="11">
        <f t="shared" si="2"/>
        <v>0</v>
      </c>
      <c r="N17" s="10">
        <v>0</v>
      </c>
      <c r="O17" s="4">
        <v>0</v>
      </c>
      <c r="P17" s="4">
        <v>5</v>
      </c>
      <c r="Q17" s="11">
        <f t="shared" si="3"/>
        <v>0</v>
      </c>
      <c r="R17" s="10">
        <v>6</v>
      </c>
      <c r="S17" s="4">
        <v>5</v>
      </c>
      <c r="T17" s="4">
        <v>6</v>
      </c>
      <c r="U17" s="11">
        <f t="shared" si="4"/>
        <v>0</v>
      </c>
    </row>
    <row r="18" spans="1:21" x14ac:dyDescent="0.4">
      <c r="A18" s="1" t="s">
        <v>30</v>
      </c>
      <c r="B18" s="10">
        <v>5</v>
      </c>
      <c r="C18" s="4">
        <v>5</v>
      </c>
      <c r="D18" s="4">
        <v>5</v>
      </c>
      <c r="E18" s="11">
        <f t="shared" si="0"/>
        <v>0</v>
      </c>
      <c r="F18" s="10">
        <v>1</v>
      </c>
      <c r="G18" s="4">
        <v>6</v>
      </c>
      <c r="H18" s="4">
        <v>6</v>
      </c>
      <c r="I18" s="11">
        <f t="shared" si="1"/>
        <v>0</v>
      </c>
      <c r="J18" s="10">
        <v>5</v>
      </c>
      <c r="K18" s="4">
        <v>5</v>
      </c>
      <c r="L18" s="4">
        <v>2</v>
      </c>
      <c r="M18" s="11">
        <f t="shared" si="2"/>
        <v>1</v>
      </c>
      <c r="N18" s="10">
        <v>1</v>
      </c>
      <c r="O18" s="4">
        <v>1</v>
      </c>
      <c r="P18" s="4">
        <v>1</v>
      </c>
      <c r="Q18" s="11">
        <f t="shared" si="3"/>
        <v>1</v>
      </c>
      <c r="R18" s="10">
        <v>2</v>
      </c>
      <c r="S18" s="4">
        <v>2</v>
      </c>
      <c r="T18" s="4">
        <v>1</v>
      </c>
      <c r="U18" s="11">
        <f t="shared" si="4"/>
        <v>1</v>
      </c>
    </row>
    <row r="19" spans="1:21" x14ac:dyDescent="0.4">
      <c r="A19" s="1" t="s">
        <v>31</v>
      </c>
      <c r="B19" s="10">
        <v>6</v>
      </c>
      <c r="C19" s="4">
        <v>6</v>
      </c>
      <c r="D19" s="4">
        <v>4</v>
      </c>
      <c r="E19" s="11">
        <f t="shared" si="0"/>
        <v>0</v>
      </c>
      <c r="F19" s="10">
        <v>2</v>
      </c>
      <c r="G19" s="4">
        <v>2</v>
      </c>
      <c r="H19" s="4">
        <v>2</v>
      </c>
      <c r="I19" s="11">
        <f t="shared" si="1"/>
        <v>1</v>
      </c>
      <c r="J19" s="10">
        <v>1</v>
      </c>
      <c r="K19" s="4">
        <v>1</v>
      </c>
      <c r="L19" s="4">
        <v>1</v>
      </c>
      <c r="M19" s="11">
        <f t="shared" si="2"/>
        <v>1</v>
      </c>
      <c r="N19" s="10">
        <v>7</v>
      </c>
      <c r="O19" s="4">
        <v>4</v>
      </c>
      <c r="P19" s="4">
        <v>4</v>
      </c>
      <c r="Q19" s="11">
        <f t="shared" si="3"/>
        <v>0</v>
      </c>
      <c r="R19" s="10">
        <v>2</v>
      </c>
      <c r="S19" s="4">
        <v>2</v>
      </c>
      <c r="T19" s="4">
        <v>2</v>
      </c>
      <c r="U19" s="11">
        <f t="shared" si="4"/>
        <v>1</v>
      </c>
    </row>
    <row r="20" spans="1:21" ht="15" thickBot="1" x14ac:dyDescent="0.45">
      <c r="A20" s="1" t="s">
        <v>32</v>
      </c>
      <c r="B20" s="47">
        <v>6</v>
      </c>
      <c r="C20" s="48">
        <v>6</v>
      </c>
      <c r="D20" s="48">
        <v>5</v>
      </c>
      <c r="E20" s="49">
        <f t="shared" si="0"/>
        <v>0</v>
      </c>
      <c r="F20" s="10">
        <v>6</v>
      </c>
      <c r="G20" s="4">
        <v>6</v>
      </c>
      <c r="H20" s="4">
        <v>6</v>
      </c>
      <c r="I20" s="11">
        <f t="shared" si="1"/>
        <v>0</v>
      </c>
      <c r="J20" s="10">
        <v>6</v>
      </c>
      <c r="K20" s="4">
        <v>6</v>
      </c>
      <c r="L20" s="4">
        <v>6</v>
      </c>
      <c r="M20" s="11">
        <f t="shared" si="2"/>
        <v>0</v>
      </c>
      <c r="N20" s="10">
        <v>5</v>
      </c>
      <c r="O20" s="4">
        <v>5</v>
      </c>
      <c r="P20" s="4">
        <v>5</v>
      </c>
      <c r="Q20" s="11">
        <f t="shared" si="3"/>
        <v>0</v>
      </c>
      <c r="R20" s="10">
        <v>6</v>
      </c>
      <c r="S20" s="4">
        <v>6</v>
      </c>
      <c r="T20" s="4">
        <v>6</v>
      </c>
      <c r="U20" s="11">
        <f t="shared" si="4"/>
        <v>0</v>
      </c>
    </row>
    <row r="21" spans="1:21" ht="15" thickBot="1" x14ac:dyDescent="0.45">
      <c r="A21" s="5" t="s">
        <v>82</v>
      </c>
      <c r="B21" s="12"/>
      <c r="C21" s="6"/>
      <c r="D21" s="7"/>
      <c r="E21" s="13">
        <f>SUM(E4:E20)</f>
        <v>2</v>
      </c>
      <c r="F21" s="12"/>
      <c r="G21" s="6"/>
      <c r="H21" s="7"/>
      <c r="I21" s="13">
        <f>SUM(I4:I20)</f>
        <v>7</v>
      </c>
      <c r="J21" s="12"/>
      <c r="K21" s="6"/>
      <c r="L21" s="7"/>
      <c r="M21" s="13">
        <f>SUM(M4:M20)</f>
        <v>3</v>
      </c>
      <c r="N21" s="12"/>
      <c r="O21" s="6"/>
      <c r="P21" s="7"/>
      <c r="Q21" s="13">
        <f>SUM(Q4:Q20)</f>
        <v>4</v>
      </c>
      <c r="R21" s="12"/>
      <c r="S21" s="6"/>
      <c r="T21" s="7"/>
      <c r="U21" s="13">
        <f>SUM(U4:U20)</f>
        <v>4</v>
      </c>
    </row>
    <row r="22" spans="1:21" ht="15" thickBot="1" x14ac:dyDescent="0.45"/>
    <row r="23" spans="1:21" x14ac:dyDescent="0.4">
      <c r="A23" s="57" t="s">
        <v>42</v>
      </c>
      <c r="B23" s="58" t="s">
        <v>7</v>
      </c>
      <c r="C23" s="59"/>
      <c r="D23" s="59"/>
      <c r="E23" s="60"/>
      <c r="F23" s="58" t="s">
        <v>36</v>
      </c>
      <c r="G23" s="59"/>
      <c r="H23" s="59"/>
      <c r="I23" s="60"/>
      <c r="J23" s="58" t="s">
        <v>8</v>
      </c>
      <c r="K23" s="59"/>
      <c r="L23" s="59"/>
      <c r="M23" s="60"/>
      <c r="N23" s="58" t="s">
        <v>9</v>
      </c>
      <c r="O23" s="59"/>
      <c r="P23" s="59"/>
      <c r="Q23" s="60"/>
      <c r="R23" s="58" t="s">
        <v>11</v>
      </c>
      <c r="S23" s="59"/>
      <c r="T23" s="59"/>
      <c r="U23" s="60"/>
    </row>
    <row r="24" spans="1:21" x14ac:dyDescent="0.4">
      <c r="A24" s="57"/>
      <c r="B24" s="8" t="s">
        <v>86</v>
      </c>
      <c r="C24" s="3" t="s">
        <v>87</v>
      </c>
      <c r="D24" s="3" t="s">
        <v>88</v>
      </c>
      <c r="E24" s="9" t="s">
        <v>81</v>
      </c>
      <c r="F24" s="8" t="s">
        <v>86</v>
      </c>
      <c r="G24" s="3" t="s">
        <v>87</v>
      </c>
      <c r="H24" s="3" t="s">
        <v>88</v>
      </c>
      <c r="I24" s="9" t="s">
        <v>81</v>
      </c>
      <c r="J24" s="8" t="s">
        <v>86</v>
      </c>
      <c r="K24" s="3" t="s">
        <v>87</v>
      </c>
      <c r="L24" s="3" t="s">
        <v>88</v>
      </c>
      <c r="M24" s="9" t="s">
        <v>81</v>
      </c>
      <c r="N24" s="8" t="s">
        <v>86</v>
      </c>
      <c r="O24" s="3" t="s">
        <v>87</v>
      </c>
      <c r="P24" s="3" t="s">
        <v>88</v>
      </c>
      <c r="Q24" s="9" t="s">
        <v>81</v>
      </c>
      <c r="R24" s="8" t="s">
        <v>86</v>
      </c>
      <c r="S24" s="3" t="s">
        <v>87</v>
      </c>
      <c r="T24" s="3" t="s">
        <v>88</v>
      </c>
      <c r="U24" s="9" t="s">
        <v>81</v>
      </c>
    </row>
    <row r="25" spans="1:21" x14ac:dyDescent="0.4">
      <c r="A25" s="46" t="s">
        <v>84</v>
      </c>
      <c r="B25" s="10">
        <v>0</v>
      </c>
      <c r="C25" s="4">
        <v>6</v>
      </c>
      <c r="D25" s="4">
        <v>6</v>
      </c>
      <c r="E25" s="11">
        <f>COUNTIF(D25,"1")+COUNTIF(D25,"2")+IF(AND(B25:D25,B25&gt;C25,C25&gt;D25),"1","0")</f>
        <v>0</v>
      </c>
      <c r="F25" s="10">
        <v>0</v>
      </c>
      <c r="G25" s="4">
        <v>6</v>
      </c>
      <c r="H25" s="4">
        <v>6</v>
      </c>
      <c r="I25" s="11">
        <f>COUNTIF(H25,"1")+COUNTIF(H25,"2")+IF(AND(F25:H25,F25&gt;G25,G25&gt;H25),"1","0")</f>
        <v>0</v>
      </c>
      <c r="J25" s="10">
        <v>0</v>
      </c>
      <c r="K25" s="4">
        <v>1</v>
      </c>
      <c r="L25" s="4">
        <v>1</v>
      </c>
      <c r="M25" s="11">
        <f>COUNTIF(L25,"1")+COUNTIF(L25,"2")+IF(AND(J25:L25,J25&gt;K25,K25&gt;L25),"1","0")</f>
        <v>1</v>
      </c>
      <c r="N25" s="10">
        <v>0</v>
      </c>
      <c r="O25" s="4">
        <v>5</v>
      </c>
      <c r="P25" s="4">
        <v>5</v>
      </c>
      <c r="Q25" s="11">
        <f>COUNTIF(P25,"1")+COUNTIF(P25,"2")+IF(AND(N25:P25,N25&gt;O25,O25&gt;P25),"1","0")</f>
        <v>0</v>
      </c>
      <c r="R25" s="10">
        <v>0</v>
      </c>
      <c r="S25" s="4">
        <v>6</v>
      </c>
      <c r="T25" s="4">
        <v>6</v>
      </c>
      <c r="U25" s="11">
        <f>COUNTIF(T25,"1")+COUNTIF(T25,"2")+IF(AND(R25:T25,R25&gt;S25,S25&gt;T25),"1","0")</f>
        <v>0</v>
      </c>
    </row>
    <row r="26" spans="1:21" x14ac:dyDescent="0.4">
      <c r="A26" s="1" t="s">
        <v>18</v>
      </c>
      <c r="B26" s="10">
        <v>2</v>
      </c>
      <c r="C26" s="4">
        <v>6</v>
      </c>
      <c r="D26" s="4">
        <v>6</v>
      </c>
      <c r="E26" s="11">
        <f>COUNTIF(D26,"1")+COUNTIF(D26,"2")+IF(AND(B26:D26,B26&gt;C26,C26&gt;D26),"1","0")</f>
        <v>0</v>
      </c>
      <c r="F26" s="10">
        <v>7</v>
      </c>
      <c r="G26" s="4">
        <v>7</v>
      </c>
      <c r="H26" s="4">
        <v>7</v>
      </c>
      <c r="I26" s="11">
        <f>COUNTIF(H26,"1")+COUNTIF(H26,"2")+IF(AND(F26:H26,F26&gt;G26,G26&gt;H26),"1","0")</f>
        <v>0</v>
      </c>
      <c r="J26" s="10">
        <v>4</v>
      </c>
      <c r="K26" s="4">
        <v>7</v>
      </c>
      <c r="L26" s="4">
        <v>7</v>
      </c>
      <c r="M26" s="11">
        <f>COUNTIF(L26,"1")+COUNTIF(L26,"2")+IF(AND(J26:L26,J26&gt;K26,K26&gt;L26),"1","0")</f>
        <v>0</v>
      </c>
      <c r="N26" s="10">
        <v>1</v>
      </c>
      <c r="O26" s="4">
        <v>1</v>
      </c>
      <c r="P26" s="4">
        <v>1</v>
      </c>
      <c r="Q26" s="11">
        <f>COUNTIF(P26,"1")+COUNTIF(P26,"2")+IF(AND(N26:P26,N26&gt;O26,O26&gt;P26),"1","0")</f>
        <v>1</v>
      </c>
      <c r="R26" s="10">
        <v>5</v>
      </c>
      <c r="S26" s="4">
        <v>5</v>
      </c>
      <c r="T26" s="4">
        <v>5</v>
      </c>
      <c r="U26" s="11">
        <f>COUNTIF(T26,"1")+COUNTIF(T26,"2")+IF(AND(R26:T26,R26&gt;S26,S26&gt;T26),"1","0")</f>
        <v>0</v>
      </c>
    </row>
    <row r="27" spans="1:21" x14ac:dyDescent="0.4">
      <c r="A27" s="1" t="s">
        <v>19</v>
      </c>
      <c r="B27" s="10">
        <v>5</v>
      </c>
      <c r="C27" s="4">
        <v>6</v>
      </c>
      <c r="D27" s="4">
        <v>6</v>
      </c>
      <c r="E27" s="11">
        <f t="shared" ref="E27:E41" si="5">COUNTIF(D27,"1")+COUNTIF(D27,"2")+IF(AND(B27:D27,B27&gt;C27,C27&gt;D27),"1","0")</f>
        <v>0</v>
      </c>
      <c r="F27" s="10">
        <v>7</v>
      </c>
      <c r="G27" s="4">
        <v>7</v>
      </c>
      <c r="H27" s="4">
        <v>7</v>
      </c>
      <c r="I27" s="11">
        <f t="shared" ref="I27:I41" si="6">COUNTIF(H27,"1")+COUNTIF(H27,"2")+IF(AND(F27:H27,F27&gt;G27,G27&gt;H27),"1","0")</f>
        <v>0</v>
      </c>
      <c r="J27" s="10">
        <v>5</v>
      </c>
      <c r="K27" s="4">
        <v>5</v>
      </c>
      <c r="L27" s="4">
        <v>5</v>
      </c>
      <c r="M27" s="11">
        <f t="shared" ref="M27:M41" si="7">COUNTIF(L27,"1")+COUNTIF(L27,"2")+IF(AND(J27:L27,J27&gt;K27,K27&gt;L27),"1","0")</f>
        <v>0</v>
      </c>
      <c r="N27" s="10">
        <v>6</v>
      </c>
      <c r="O27" s="4">
        <v>6</v>
      </c>
      <c r="P27" s="4">
        <v>6</v>
      </c>
      <c r="Q27" s="11">
        <f t="shared" ref="Q27:Q41" si="8">COUNTIF(P27,"1")+COUNTIF(P27,"2")+IF(AND(N27:P27,N27&gt;O27,O27&gt;P27),"1","0")</f>
        <v>0</v>
      </c>
      <c r="R27" s="10">
        <v>5</v>
      </c>
      <c r="S27" s="4">
        <v>5</v>
      </c>
      <c r="T27" s="4">
        <v>5</v>
      </c>
      <c r="U27" s="11">
        <f t="shared" ref="U27:U41" si="9">COUNTIF(T27,"1")+COUNTIF(T27,"2")+IF(AND(R27:T27,R27&gt;S27,S27&gt;T27),"1","0")</f>
        <v>0</v>
      </c>
    </row>
    <row r="28" spans="1:21" x14ac:dyDescent="0.4">
      <c r="A28" s="1" t="s">
        <v>20</v>
      </c>
      <c r="B28" s="10">
        <v>5</v>
      </c>
      <c r="C28" s="4">
        <v>5</v>
      </c>
      <c r="D28" s="4">
        <v>2</v>
      </c>
      <c r="E28" s="11">
        <f t="shared" si="5"/>
        <v>1</v>
      </c>
      <c r="F28" s="10">
        <v>6</v>
      </c>
      <c r="G28" s="4">
        <v>6</v>
      </c>
      <c r="H28" s="4">
        <v>6</v>
      </c>
      <c r="I28" s="11">
        <f t="shared" si="6"/>
        <v>0</v>
      </c>
      <c r="J28" s="10">
        <v>1</v>
      </c>
      <c r="K28" s="4">
        <v>1</v>
      </c>
      <c r="L28" s="4">
        <v>3</v>
      </c>
      <c r="M28" s="11">
        <f t="shared" si="7"/>
        <v>0</v>
      </c>
      <c r="N28" s="10">
        <v>2</v>
      </c>
      <c r="O28" s="4">
        <v>2</v>
      </c>
      <c r="P28" s="4">
        <v>2</v>
      </c>
      <c r="Q28" s="11">
        <f t="shared" si="8"/>
        <v>1</v>
      </c>
      <c r="R28" s="10">
        <v>5</v>
      </c>
      <c r="S28" s="4">
        <v>2</v>
      </c>
      <c r="T28" s="4">
        <v>2</v>
      </c>
      <c r="U28" s="11">
        <f t="shared" si="9"/>
        <v>1</v>
      </c>
    </row>
    <row r="29" spans="1:21" x14ac:dyDescent="0.4">
      <c r="A29" s="1" t="s">
        <v>21</v>
      </c>
      <c r="B29" s="10">
        <v>7</v>
      </c>
      <c r="C29" s="4">
        <v>7</v>
      </c>
      <c r="D29" s="4">
        <v>7</v>
      </c>
      <c r="E29" s="11">
        <f t="shared" si="5"/>
        <v>0</v>
      </c>
      <c r="F29" s="10">
        <v>2</v>
      </c>
      <c r="G29" s="4">
        <v>6</v>
      </c>
      <c r="H29" s="4">
        <v>5</v>
      </c>
      <c r="I29" s="11">
        <f t="shared" si="6"/>
        <v>0</v>
      </c>
      <c r="J29" s="10">
        <v>1</v>
      </c>
      <c r="K29" s="4">
        <v>1</v>
      </c>
      <c r="L29" s="4">
        <v>1</v>
      </c>
      <c r="M29" s="11">
        <f t="shared" si="7"/>
        <v>1</v>
      </c>
      <c r="N29" s="10">
        <v>5</v>
      </c>
      <c r="O29" s="4">
        <v>5</v>
      </c>
      <c r="P29" s="4">
        <v>5</v>
      </c>
      <c r="Q29" s="11">
        <f t="shared" si="8"/>
        <v>0</v>
      </c>
      <c r="R29" s="10">
        <v>6</v>
      </c>
      <c r="S29" s="4">
        <v>6</v>
      </c>
      <c r="T29" s="4">
        <v>5</v>
      </c>
      <c r="U29" s="11">
        <f t="shared" si="9"/>
        <v>0</v>
      </c>
    </row>
    <row r="30" spans="1:21" x14ac:dyDescent="0.4">
      <c r="A30" s="2" t="s">
        <v>22</v>
      </c>
      <c r="B30" s="10">
        <v>2</v>
      </c>
      <c r="C30" s="4">
        <v>2</v>
      </c>
      <c r="D30" s="4">
        <v>5</v>
      </c>
      <c r="E30" s="11">
        <f t="shared" si="5"/>
        <v>0</v>
      </c>
      <c r="F30" s="10">
        <v>6</v>
      </c>
      <c r="G30" s="4">
        <v>6</v>
      </c>
      <c r="H30" s="4">
        <v>0</v>
      </c>
      <c r="I30" s="11">
        <f t="shared" si="6"/>
        <v>0</v>
      </c>
      <c r="J30" s="10">
        <v>3</v>
      </c>
      <c r="K30" s="4">
        <v>2</v>
      </c>
      <c r="L30" s="4">
        <v>0</v>
      </c>
      <c r="M30" s="11">
        <f t="shared" si="7"/>
        <v>0</v>
      </c>
      <c r="N30" s="10">
        <v>3</v>
      </c>
      <c r="O30" s="4">
        <v>2</v>
      </c>
      <c r="P30" s="4">
        <v>2</v>
      </c>
      <c r="Q30" s="11">
        <f t="shared" si="8"/>
        <v>1</v>
      </c>
      <c r="R30" s="10">
        <v>5</v>
      </c>
      <c r="S30" s="4">
        <v>5</v>
      </c>
      <c r="T30" s="4">
        <v>0</v>
      </c>
      <c r="U30" s="11">
        <f t="shared" si="9"/>
        <v>0</v>
      </c>
    </row>
    <row r="31" spans="1:21" x14ac:dyDescent="0.4">
      <c r="A31" s="1" t="s">
        <v>23</v>
      </c>
      <c r="B31" s="10">
        <v>7</v>
      </c>
      <c r="C31" s="4">
        <v>7</v>
      </c>
      <c r="D31" s="4">
        <v>4</v>
      </c>
      <c r="E31" s="11">
        <f t="shared" si="5"/>
        <v>0</v>
      </c>
      <c r="F31" s="10">
        <v>6</v>
      </c>
      <c r="G31" s="4">
        <v>5</v>
      </c>
      <c r="H31" s="4">
        <v>6</v>
      </c>
      <c r="I31" s="11">
        <f t="shared" si="6"/>
        <v>0</v>
      </c>
      <c r="J31" s="10">
        <v>3</v>
      </c>
      <c r="K31" s="4">
        <v>3</v>
      </c>
      <c r="L31" s="4">
        <v>3</v>
      </c>
      <c r="M31" s="11">
        <f t="shared" si="7"/>
        <v>0</v>
      </c>
      <c r="N31" s="10">
        <v>1</v>
      </c>
      <c r="O31" s="4">
        <v>3</v>
      </c>
      <c r="P31" s="4">
        <v>1</v>
      </c>
      <c r="Q31" s="11">
        <f t="shared" si="8"/>
        <v>1</v>
      </c>
      <c r="R31" s="10">
        <v>5</v>
      </c>
      <c r="S31" s="4">
        <v>2</v>
      </c>
      <c r="T31" s="4">
        <v>2</v>
      </c>
      <c r="U31" s="11">
        <f t="shared" si="9"/>
        <v>1</v>
      </c>
    </row>
    <row r="32" spans="1:21" x14ac:dyDescent="0.4">
      <c r="A32" s="1" t="s">
        <v>24</v>
      </c>
      <c r="B32" s="10">
        <v>5</v>
      </c>
      <c r="C32" s="4">
        <v>2</v>
      </c>
      <c r="D32" s="4">
        <v>2</v>
      </c>
      <c r="E32" s="11">
        <f t="shared" si="5"/>
        <v>1</v>
      </c>
      <c r="F32" s="10">
        <v>6</v>
      </c>
      <c r="G32" s="4">
        <v>6</v>
      </c>
      <c r="H32" s="4">
        <v>6</v>
      </c>
      <c r="I32" s="11">
        <f t="shared" si="6"/>
        <v>0</v>
      </c>
      <c r="J32" s="10">
        <v>3</v>
      </c>
      <c r="K32" s="4">
        <v>3</v>
      </c>
      <c r="L32" s="4">
        <v>3</v>
      </c>
      <c r="M32" s="11">
        <f t="shared" si="7"/>
        <v>0</v>
      </c>
      <c r="N32" s="10">
        <v>3</v>
      </c>
      <c r="O32" s="4">
        <v>3</v>
      </c>
      <c r="P32" s="4">
        <v>3</v>
      </c>
      <c r="Q32" s="11">
        <f t="shared" si="8"/>
        <v>0</v>
      </c>
      <c r="R32" s="10">
        <v>2</v>
      </c>
      <c r="S32" s="4">
        <v>2</v>
      </c>
      <c r="T32" s="4">
        <v>2</v>
      </c>
      <c r="U32" s="11">
        <f t="shared" si="9"/>
        <v>1</v>
      </c>
    </row>
    <row r="33" spans="1:21" x14ac:dyDescent="0.4">
      <c r="A33" s="1" t="s">
        <v>25</v>
      </c>
      <c r="B33" s="10">
        <v>6</v>
      </c>
      <c r="C33" s="4">
        <v>6</v>
      </c>
      <c r="D33" s="4">
        <v>2</v>
      </c>
      <c r="E33" s="11">
        <f t="shared" si="5"/>
        <v>1</v>
      </c>
      <c r="F33" s="10">
        <v>6</v>
      </c>
      <c r="G33" s="4">
        <v>6</v>
      </c>
      <c r="H33" s="4">
        <v>6</v>
      </c>
      <c r="I33" s="11">
        <f t="shared" si="6"/>
        <v>0</v>
      </c>
      <c r="J33" s="10">
        <v>3</v>
      </c>
      <c r="K33" s="4">
        <v>3</v>
      </c>
      <c r="L33" s="4">
        <v>3</v>
      </c>
      <c r="M33" s="11">
        <f t="shared" si="7"/>
        <v>0</v>
      </c>
      <c r="N33" s="10">
        <v>3</v>
      </c>
      <c r="O33" s="4">
        <v>3</v>
      </c>
      <c r="P33" s="4">
        <v>3</v>
      </c>
      <c r="Q33" s="11">
        <f t="shared" si="8"/>
        <v>0</v>
      </c>
      <c r="R33" s="10">
        <v>5</v>
      </c>
      <c r="S33" s="4">
        <v>5</v>
      </c>
      <c r="T33" s="4">
        <v>5</v>
      </c>
      <c r="U33" s="11">
        <f t="shared" si="9"/>
        <v>0</v>
      </c>
    </row>
    <row r="34" spans="1:21" x14ac:dyDescent="0.4">
      <c r="A34" s="2" t="s">
        <v>56</v>
      </c>
      <c r="B34" s="10">
        <v>4</v>
      </c>
      <c r="C34" s="4">
        <v>2</v>
      </c>
      <c r="D34" s="4">
        <v>0</v>
      </c>
      <c r="E34" s="11">
        <f t="shared" si="5"/>
        <v>0</v>
      </c>
      <c r="F34" s="10">
        <v>5</v>
      </c>
      <c r="G34" s="4">
        <v>5</v>
      </c>
      <c r="H34" s="4">
        <v>0</v>
      </c>
      <c r="I34" s="11">
        <f t="shared" si="6"/>
        <v>0</v>
      </c>
      <c r="J34" s="10">
        <v>1</v>
      </c>
      <c r="K34" s="4">
        <v>3</v>
      </c>
      <c r="L34" s="4">
        <v>0</v>
      </c>
      <c r="M34" s="11">
        <f t="shared" si="7"/>
        <v>0</v>
      </c>
      <c r="N34" s="10">
        <v>1</v>
      </c>
      <c r="O34" s="4">
        <v>3</v>
      </c>
      <c r="P34" s="4">
        <v>0</v>
      </c>
      <c r="Q34" s="11">
        <f t="shared" si="8"/>
        <v>0</v>
      </c>
      <c r="R34" s="10">
        <v>5</v>
      </c>
      <c r="S34" s="4">
        <v>2</v>
      </c>
      <c r="T34" s="4">
        <v>0</v>
      </c>
      <c r="U34" s="11">
        <f t="shared" si="9"/>
        <v>0</v>
      </c>
    </row>
    <row r="35" spans="1:21" x14ac:dyDescent="0.4">
      <c r="A35" s="1" t="s">
        <v>26</v>
      </c>
      <c r="B35" s="10">
        <v>2</v>
      </c>
      <c r="C35" s="4">
        <v>2</v>
      </c>
      <c r="D35" s="4">
        <v>6</v>
      </c>
      <c r="E35" s="11">
        <f>COUNTIF(D35,"1")+COUNTIF(D35,"2")+IF(AND(B35:D35,B35&gt;C35,C35&gt;D35),"1","0")</f>
        <v>0</v>
      </c>
      <c r="F35" s="10">
        <v>5</v>
      </c>
      <c r="G35" s="4">
        <v>5</v>
      </c>
      <c r="H35" s="4">
        <v>0</v>
      </c>
      <c r="I35" s="11">
        <f t="shared" si="6"/>
        <v>0</v>
      </c>
      <c r="J35" s="10">
        <v>3</v>
      </c>
      <c r="K35" s="4">
        <v>1</v>
      </c>
      <c r="L35" s="4">
        <v>0</v>
      </c>
      <c r="M35" s="11">
        <f t="shared" si="7"/>
        <v>0</v>
      </c>
      <c r="N35" s="10">
        <v>3</v>
      </c>
      <c r="O35" s="4">
        <v>1</v>
      </c>
      <c r="P35" s="4">
        <v>1</v>
      </c>
      <c r="Q35" s="11">
        <f t="shared" si="8"/>
        <v>1</v>
      </c>
      <c r="R35" s="10">
        <v>2</v>
      </c>
      <c r="S35" s="4">
        <v>5</v>
      </c>
      <c r="T35" s="4">
        <v>0</v>
      </c>
      <c r="U35" s="11">
        <f t="shared" si="9"/>
        <v>0</v>
      </c>
    </row>
    <row r="36" spans="1:21" x14ac:dyDescent="0.4">
      <c r="A36" s="1" t="s">
        <v>27</v>
      </c>
      <c r="B36" s="10">
        <v>6</v>
      </c>
      <c r="C36" s="4">
        <v>6</v>
      </c>
      <c r="D36" s="4">
        <v>6</v>
      </c>
      <c r="E36" s="11">
        <f t="shared" si="5"/>
        <v>0</v>
      </c>
      <c r="F36" s="10">
        <v>5</v>
      </c>
      <c r="G36" s="4">
        <v>5</v>
      </c>
      <c r="H36" s="4">
        <v>0</v>
      </c>
      <c r="I36" s="11">
        <f t="shared" si="6"/>
        <v>0</v>
      </c>
      <c r="J36" s="10">
        <v>3</v>
      </c>
      <c r="K36" s="4">
        <v>2</v>
      </c>
      <c r="L36" s="4">
        <v>0</v>
      </c>
      <c r="M36" s="11">
        <f t="shared" si="7"/>
        <v>0</v>
      </c>
      <c r="N36" s="10">
        <v>1</v>
      </c>
      <c r="O36" s="4">
        <v>1</v>
      </c>
      <c r="P36" s="4">
        <v>1</v>
      </c>
      <c r="Q36" s="11">
        <f t="shared" si="8"/>
        <v>1</v>
      </c>
      <c r="R36" s="10">
        <v>2</v>
      </c>
      <c r="S36" s="4">
        <v>2</v>
      </c>
      <c r="T36" s="4">
        <v>0</v>
      </c>
      <c r="U36" s="11">
        <f t="shared" si="9"/>
        <v>0</v>
      </c>
    </row>
    <row r="37" spans="1:21" x14ac:dyDescent="0.4">
      <c r="A37" s="1" t="s">
        <v>28</v>
      </c>
      <c r="B37" s="10">
        <v>2</v>
      </c>
      <c r="C37" s="4">
        <v>2</v>
      </c>
      <c r="D37" s="4">
        <v>6</v>
      </c>
      <c r="E37" s="11">
        <f t="shared" si="5"/>
        <v>0</v>
      </c>
      <c r="F37" s="10">
        <v>7</v>
      </c>
      <c r="G37" s="4">
        <v>7</v>
      </c>
      <c r="H37" s="4">
        <v>0</v>
      </c>
      <c r="I37" s="11">
        <f t="shared" si="6"/>
        <v>0</v>
      </c>
      <c r="J37" s="10">
        <v>1</v>
      </c>
      <c r="K37" s="4">
        <v>1</v>
      </c>
      <c r="L37" s="4">
        <v>0</v>
      </c>
      <c r="M37" s="11">
        <f t="shared" si="7"/>
        <v>0</v>
      </c>
      <c r="N37" s="10">
        <v>2</v>
      </c>
      <c r="O37" s="4">
        <v>1</v>
      </c>
      <c r="P37" s="4">
        <v>1</v>
      </c>
      <c r="Q37" s="11">
        <f t="shared" si="8"/>
        <v>1</v>
      </c>
      <c r="R37" s="10">
        <v>6</v>
      </c>
      <c r="S37" s="4">
        <v>6</v>
      </c>
      <c r="T37" s="4">
        <v>0</v>
      </c>
      <c r="U37" s="11">
        <f t="shared" si="9"/>
        <v>0</v>
      </c>
    </row>
    <row r="38" spans="1:21" x14ac:dyDescent="0.4">
      <c r="A38" s="1" t="s">
        <v>29</v>
      </c>
      <c r="B38" s="10">
        <v>2</v>
      </c>
      <c r="C38" s="4">
        <v>6</v>
      </c>
      <c r="D38" s="4">
        <v>6</v>
      </c>
      <c r="E38" s="11">
        <f t="shared" si="5"/>
        <v>0</v>
      </c>
      <c r="F38" s="10">
        <v>1</v>
      </c>
      <c r="G38" s="4">
        <v>1</v>
      </c>
      <c r="H38" s="4">
        <v>0</v>
      </c>
      <c r="I38" s="11">
        <f t="shared" si="6"/>
        <v>0</v>
      </c>
      <c r="J38" s="10">
        <v>5</v>
      </c>
      <c r="K38" s="4">
        <v>5</v>
      </c>
      <c r="L38" s="4">
        <v>0</v>
      </c>
      <c r="M38" s="11">
        <f t="shared" si="7"/>
        <v>0</v>
      </c>
      <c r="N38" s="10">
        <v>7</v>
      </c>
      <c r="O38" s="4">
        <v>7</v>
      </c>
      <c r="P38" s="4">
        <v>2</v>
      </c>
      <c r="Q38" s="11">
        <f t="shared" si="8"/>
        <v>1</v>
      </c>
      <c r="R38" s="10">
        <v>6</v>
      </c>
      <c r="S38" s="4">
        <v>6</v>
      </c>
      <c r="T38" s="4">
        <v>0</v>
      </c>
      <c r="U38" s="11">
        <f t="shared" si="9"/>
        <v>0</v>
      </c>
    </row>
    <row r="39" spans="1:21" x14ac:dyDescent="0.4">
      <c r="A39" s="1" t="s">
        <v>30</v>
      </c>
      <c r="B39" s="10">
        <v>6</v>
      </c>
      <c r="C39" s="4">
        <v>5</v>
      </c>
      <c r="D39" s="4">
        <v>2</v>
      </c>
      <c r="E39" s="11">
        <f t="shared" si="5"/>
        <v>2</v>
      </c>
      <c r="F39" s="10">
        <v>6</v>
      </c>
      <c r="G39" s="4">
        <v>6</v>
      </c>
      <c r="H39" s="4">
        <v>0</v>
      </c>
      <c r="I39" s="11">
        <f t="shared" si="6"/>
        <v>0</v>
      </c>
      <c r="J39" s="10">
        <v>3</v>
      </c>
      <c r="K39" s="4">
        <v>1</v>
      </c>
      <c r="L39" s="4">
        <v>0</v>
      </c>
      <c r="M39" s="11">
        <f t="shared" si="7"/>
        <v>0</v>
      </c>
      <c r="N39" s="10">
        <v>5</v>
      </c>
      <c r="O39" s="4">
        <v>5</v>
      </c>
      <c r="P39" s="4">
        <v>5</v>
      </c>
      <c r="Q39" s="11">
        <f t="shared" si="8"/>
        <v>0</v>
      </c>
      <c r="R39" s="10">
        <v>0</v>
      </c>
      <c r="S39" s="4">
        <v>5</v>
      </c>
      <c r="T39" s="4">
        <v>0</v>
      </c>
      <c r="U39" s="11">
        <f t="shared" si="9"/>
        <v>0</v>
      </c>
    </row>
    <row r="40" spans="1:21" x14ac:dyDescent="0.4">
      <c r="A40" s="1" t="s">
        <v>31</v>
      </c>
      <c r="B40" s="10">
        <v>6</v>
      </c>
      <c r="C40" s="4">
        <v>5</v>
      </c>
      <c r="D40" s="4">
        <v>5</v>
      </c>
      <c r="E40" s="11">
        <f t="shared" si="5"/>
        <v>0</v>
      </c>
      <c r="F40" s="10">
        <v>2</v>
      </c>
      <c r="G40" s="4">
        <v>2</v>
      </c>
      <c r="H40" s="4">
        <v>0</v>
      </c>
      <c r="I40" s="11">
        <f t="shared" si="6"/>
        <v>0</v>
      </c>
      <c r="J40" s="10">
        <v>5</v>
      </c>
      <c r="K40" s="4">
        <v>5</v>
      </c>
      <c r="L40" s="4">
        <v>0</v>
      </c>
      <c r="M40" s="11">
        <f t="shared" si="7"/>
        <v>0</v>
      </c>
      <c r="N40" s="10">
        <v>4</v>
      </c>
      <c r="O40" s="4">
        <v>6</v>
      </c>
      <c r="P40" s="4">
        <v>6</v>
      </c>
      <c r="Q40" s="11">
        <f t="shared" si="8"/>
        <v>0</v>
      </c>
      <c r="R40" s="10">
        <v>7</v>
      </c>
      <c r="S40" s="4">
        <v>7</v>
      </c>
      <c r="T40" s="4">
        <v>0</v>
      </c>
      <c r="U40" s="11">
        <f t="shared" si="9"/>
        <v>0</v>
      </c>
    </row>
    <row r="41" spans="1:21" ht="15" thickBot="1" x14ac:dyDescent="0.45">
      <c r="A41" s="1" t="s">
        <v>32</v>
      </c>
      <c r="B41" s="47">
        <v>1</v>
      </c>
      <c r="C41" s="48">
        <v>1</v>
      </c>
      <c r="D41" s="48">
        <v>3</v>
      </c>
      <c r="E41" s="49">
        <f t="shared" si="5"/>
        <v>0</v>
      </c>
      <c r="F41" s="10">
        <v>5</v>
      </c>
      <c r="G41" s="4">
        <v>5</v>
      </c>
      <c r="H41" s="4">
        <v>0</v>
      </c>
      <c r="I41" s="11">
        <f t="shared" si="6"/>
        <v>0</v>
      </c>
      <c r="J41" s="10">
        <v>1</v>
      </c>
      <c r="K41" s="4">
        <v>1</v>
      </c>
      <c r="L41" s="4">
        <v>0</v>
      </c>
      <c r="M41" s="11">
        <f t="shared" si="7"/>
        <v>0</v>
      </c>
      <c r="N41" s="10">
        <v>6</v>
      </c>
      <c r="O41" s="4">
        <v>5</v>
      </c>
      <c r="P41" s="4">
        <v>5</v>
      </c>
      <c r="Q41" s="11">
        <f t="shared" si="8"/>
        <v>0</v>
      </c>
      <c r="R41" s="10">
        <v>5</v>
      </c>
      <c r="S41" s="4">
        <v>5</v>
      </c>
      <c r="T41" s="4">
        <v>0</v>
      </c>
      <c r="U41" s="11">
        <f t="shared" si="9"/>
        <v>0</v>
      </c>
    </row>
    <row r="42" spans="1:21" ht="15" thickBot="1" x14ac:dyDescent="0.45">
      <c r="A42" s="5" t="s">
        <v>82</v>
      </c>
      <c r="B42" s="12"/>
      <c r="C42" s="6"/>
      <c r="D42" s="7"/>
      <c r="E42" s="13">
        <f>SUM(E25:E41)</f>
        <v>5</v>
      </c>
      <c r="F42" s="12"/>
      <c r="G42" s="6"/>
      <c r="H42" s="7"/>
      <c r="I42" s="13">
        <f>SUM(I25:I41)</f>
        <v>0</v>
      </c>
      <c r="J42" s="12"/>
      <c r="K42" s="6"/>
      <c r="L42" s="7"/>
      <c r="M42" s="13">
        <f>SUM(M25:M41)</f>
        <v>2</v>
      </c>
      <c r="N42" s="12"/>
      <c r="O42" s="6"/>
      <c r="P42" s="7"/>
      <c r="Q42" s="13">
        <f>SUM(Q25:Q41)</f>
        <v>8</v>
      </c>
      <c r="R42" s="12"/>
      <c r="S42" s="6"/>
      <c r="T42" s="7"/>
      <c r="U42" s="13">
        <f>SUM(U25:U41)</f>
        <v>3</v>
      </c>
    </row>
    <row r="44" spans="1:21" ht="15" thickBot="1" x14ac:dyDescent="0.45"/>
    <row r="45" spans="1:21" x14ac:dyDescent="0.4">
      <c r="A45" s="57" t="s">
        <v>42</v>
      </c>
      <c r="B45" s="58" t="s">
        <v>33</v>
      </c>
      <c r="C45" s="59"/>
      <c r="D45" s="59"/>
      <c r="E45" s="60"/>
      <c r="F45" s="58" t="s">
        <v>34</v>
      </c>
      <c r="G45" s="59"/>
      <c r="H45" s="59"/>
      <c r="I45" s="60"/>
      <c r="J45" s="58" t="s">
        <v>3</v>
      </c>
      <c r="K45" s="59"/>
      <c r="L45" s="59"/>
      <c r="M45" s="60"/>
      <c r="N45" s="58" t="s">
        <v>37</v>
      </c>
      <c r="O45" s="59"/>
      <c r="P45" s="59"/>
      <c r="Q45" s="60"/>
      <c r="R45" s="58" t="s">
        <v>41</v>
      </c>
      <c r="S45" s="59"/>
      <c r="T45" s="59"/>
      <c r="U45" s="60"/>
    </row>
    <row r="46" spans="1:21" x14ac:dyDescent="0.4">
      <c r="A46" s="57"/>
      <c r="B46" s="8" t="s">
        <v>86</v>
      </c>
      <c r="C46" s="3" t="s">
        <v>87</v>
      </c>
      <c r="D46" s="3" t="s">
        <v>88</v>
      </c>
      <c r="E46" s="9" t="s">
        <v>81</v>
      </c>
      <c r="F46" s="8" t="s">
        <v>86</v>
      </c>
      <c r="G46" s="3" t="s">
        <v>87</v>
      </c>
      <c r="H46" s="3" t="s">
        <v>88</v>
      </c>
      <c r="I46" s="9" t="s">
        <v>81</v>
      </c>
      <c r="J46" s="8" t="s">
        <v>86</v>
      </c>
      <c r="K46" s="3" t="s">
        <v>87</v>
      </c>
      <c r="L46" s="3" t="s">
        <v>88</v>
      </c>
      <c r="M46" s="9" t="s">
        <v>81</v>
      </c>
      <c r="N46" s="8" t="s">
        <v>86</v>
      </c>
      <c r="O46" s="3" t="s">
        <v>87</v>
      </c>
      <c r="P46" s="3" t="s">
        <v>88</v>
      </c>
      <c r="Q46" s="9" t="s">
        <v>81</v>
      </c>
      <c r="R46" s="8" t="s">
        <v>86</v>
      </c>
      <c r="S46" s="3" t="s">
        <v>87</v>
      </c>
      <c r="T46" s="3" t="s">
        <v>88</v>
      </c>
      <c r="U46" s="9" t="s">
        <v>81</v>
      </c>
    </row>
    <row r="47" spans="1:21" x14ac:dyDescent="0.4">
      <c r="A47" s="46" t="s">
        <v>84</v>
      </c>
      <c r="B47" s="10">
        <v>0</v>
      </c>
      <c r="C47" s="4">
        <v>2</v>
      </c>
      <c r="D47" s="4">
        <v>2</v>
      </c>
      <c r="E47" s="11">
        <f>COUNTIF(D47,"1")+COUNTIF(D47,"2")+IF(AND(B47:D47,B47&gt;C47,C47&gt;D47),"1","0")</f>
        <v>1</v>
      </c>
      <c r="F47" s="10">
        <v>0</v>
      </c>
      <c r="G47" s="4">
        <v>2</v>
      </c>
      <c r="H47" s="4">
        <v>2</v>
      </c>
      <c r="I47" s="11">
        <f>COUNTIF(H47,"1")+COUNTIF(H47,"2")+IF(AND(F47:H47,F47&gt;G47,G47&gt;H47),"1","0")</f>
        <v>1</v>
      </c>
      <c r="J47" s="10">
        <v>0</v>
      </c>
      <c r="K47" s="4">
        <v>2</v>
      </c>
      <c r="L47" s="4">
        <v>2</v>
      </c>
      <c r="M47" s="11">
        <f>COUNTIF(L47,"1")+COUNTIF(L47,"2")+IF(AND(J47:L47,J47&gt;K47,K47&gt;L47),"1","0")</f>
        <v>1</v>
      </c>
      <c r="N47" s="10">
        <v>0</v>
      </c>
      <c r="O47" s="4">
        <v>5</v>
      </c>
      <c r="P47" s="4">
        <v>5</v>
      </c>
      <c r="Q47" s="11">
        <f>COUNTIF(P47,"1")+COUNTIF(P47,"2")+IF(AND(N47:P47,N47&gt;O47,O47&gt;P47),"1","0")</f>
        <v>0</v>
      </c>
      <c r="R47" s="10">
        <v>0</v>
      </c>
      <c r="S47" s="4">
        <v>2</v>
      </c>
      <c r="T47" s="4">
        <v>2</v>
      </c>
      <c r="U47" s="11">
        <f>COUNTIF(T47,"1")+COUNTIF(T47,"2")+IF(AND(R47:T47,R47&gt;S47,S47&gt;T47),"1","0")</f>
        <v>1</v>
      </c>
    </row>
    <row r="48" spans="1:21" x14ac:dyDescent="0.4">
      <c r="A48" s="1" t="s">
        <v>18</v>
      </c>
      <c r="B48" s="10">
        <v>7</v>
      </c>
      <c r="C48" s="4">
        <v>7</v>
      </c>
      <c r="D48" s="4">
        <v>7</v>
      </c>
      <c r="E48" s="11">
        <f>COUNTIF(D48,"1")+COUNTIF(D48,"2")+IF(AND(B48:D48,B48&gt;C48,C48&gt;D48),"1","0")</f>
        <v>0</v>
      </c>
      <c r="F48" s="10">
        <v>3</v>
      </c>
      <c r="G48" s="4">
        <v>3</v>
      </c>
      <c r="H48" s="4">
        <v>3</v>
      </c>
      <c r="I48" s="11">
        <f>COUNTIF(H48,"1")+COUNTIF(H48,"2")+IF(AND(F48:H48,F48&gt;G48,G48&gt;H48),"1","0")</f>
        <v>0</v>
      </c>
      <c r="J48" s="10">
        <v>6</v>
      </c>
      <c r="K48" s="4">
        <v>2</v>
      </c>
      <c r="L48" s="4">
        <v>2</v>
      </c>
      <c r="M48" s="11">
        <f>COUNTIF(L48,"1")+COUNTIF(L48,"2")+IF(AND(J48:L48,J48&gt;K48,K48&gt;L48),"1","0")</f>
        <v>1</v>
      </c>
      <c r="N48" s="10">
        <v>5</v>
      </c>
      <c r="O48" s="4">
        <v>5</v>
      </c>
      <c r="P48" s="4">
        <v>5</v>
      </c>
      <c r="Q48" s="11">
        <f>COUNTIF(P48,"1")+COUNTIF(P48,"2")+IF(AND(N48:P48,N48&gt;O48,O48&gt;P48),"1","0")</f>
        <v>0</v>
      </c>
      <c r="R48" s="10">
        <v>7</v>
      </c>
      <c r="S48" s="4">
        <v>4</v>
      </c>
      <c r="T48" s="4">
        <v>4</v>
      </c>
      <c r="U48" s="11">
        <f>COUNTIF(T48,"1")+COUNTIF(T48,"2")+IF(AND(R48:T48,R48&gt;S48,S48&gt;T48),"1","0")</f>
        <v>0</v>
      </c>
    </row>
    <row r="49" spans="1:21" x14ac:dyDescent="0.4">
      <c r="A49" s="1" t="s">
        <v>19</v>
      </c>
      <c r="B49" s="10">
        <v>6</v>
      </c>
      <c r="C49" s="4">
        <v>2</v>
      </c>
      <c r="D49" s="4">
        <v>2</v>
      </c>
      <c r="E49" s="11">
        <f t="shared" ref="E49:E63" si="10">COUNTIF(D49,"1")+COUNTIF(D49,"2")+IF(AND(B49:D49,B49&gt;C49,C49&gt;D49),"1","0")</f>
        <v>1</v>
      </c>
      <c r="F49" s="10">
        <v>2</v>
      </c>
      <c r="G49" s="4">
        <v>2</v>
      </c>
      <c r="H49" s="4">
        <v>2</v>
      </c>
      <c r="I49" s="11">
        <f t="shared" ref="I49:I63" si="11">COUNTIF(H49,"1")+COUNTIF(H49,"2")+IF(AND(F49:H49,F49&gt;G49,G49&gt;H49),"1","0")</f>
        <v>1</v>
      </c>
      <c r="J49" s="10">
        <v>2</v>
      </c>
      <c r="K49" s="4">
        <v>2</v>
      </c>
      <c r="L49" s="4">
        <v>2</v>
      </c>
      <c r="M49" s="11">
        <f t="shared" ref="M49:M63" si="12">COUNTIF(L49,"1")+COUNTIF(L49,"2")+IF(AND(J49:L49,J49&gt;K49,K49&gt;L49),"1","0")</f>
        <v>1</v>
      </c>
      <c r="N49" s="10">
        <v>5</v>
      </c>
      <c r="O49" s="4">
        <v>2</v>
      </c>
      <c r="P49" s="4">
        <v>2</v>
      </c>
      <c r="Q49" s="11">
        <f t="shared" ref="Q49:Q63" si="13">COUNTIF(P49,"1")+COUNTIF(P49,"2")+IF(AND(N49:P49,N49&gt;O49,O49&gt;P49),"1","0")</f>
        <v>1</v>
      </c>
      <c r="R49" s="10">
        <v>2</v>
      </c>
      <c r="S49" s="4">
        <v>5</v>
      </c>
      <c r="T49" s="4">
        <v>5</v>
      </c>
      <c r="U49" s="11">
        <f t="shared" ref="U49:U63" si="14">COUNTIF(T49,"1")+COUNTIF(T49,"2")+IF(AND(R49:T49,R49&gt;S49,S49&gt;T49),"1","0")</f>
        <v>0</v>
      </c>
    </row>
    <row r="50" spans="1:21" x14ac:dyDescent="0.4">
      <c r="A50" s="1" t="s">
        <v>20</v>
      </c>
      <c r="B50" s="10">
        <v>2</v>
      </c>
      <c r="C50" s="4">
        <v>5</v>
      </c>
      <c r="D50" s="4">
        <v>6</v>
      </c>
      <c r="E50" s="11">
        <f t="shared" si="10"/>
        <v>0</v>
      </c>
      <c r="F50" s="10">
        <v>3</v>
      </c>
      <c r="G50" s="4">
        <v>3</v>
      </c>
      <c r="H50" s="4">
        <v>1</v>
      </c>
      <c r="I50" s="11">
        <f t="shared" si="11"/>
        <v>1</v>
      </c>
      <c r="J50" s="10">
        <v>1</v>
      </c>
      <c r="K50" s="4">
        <v>1</v>
      </c>
      <c r="L50" s="4">
        <v>3</v>
      </c>
      <c r="M50" s="11">
        <f t="shared" si="12"/>
        <v>0</v>
      </c>
      <c r="N50" s="10">
        <v>5</v>
      </c>
      <c r="O50" s="4">
        <v>5</v>
      </c>
      <c r="P50" s="4">
        <v>2</v>
      </c>
      <c r="Q50" s="11">
        <f t="shared" si="13"/>
        <v>1</v>
      </c>
      <c r="R50" s="10">
        <v>5</v>
      </c>
      <c r="S50" s="4">
        <v>2</v>
      </c>
      <c r="T50" s="4">
        <v>1</v>
      </c>
      <c r="U50" s="11">
        <f t="shared" si="14"/>
        <v>2</v>
      </c>
    </row>
    <row r="51" spans="1:21" x14ac:dyDescent="0.4">
      <c r="A51" s="1" t="s">
        <v>21</v>
      </c>
      <c r="B51" s="10">
        <v>5</v>
      </c>
      <c r="C51" s="4">
        <v>6</v>
      </c>
      <c r="D51" s="4">
        <v>6</v>
      </c>
      <c r="E51" s="11">
        <f t="shared" si="10"/>
        <v>0</v>
      </c>
      <c r="F51" s="10">
        <v>1</v>
      </c>
      <c r="G51" s="4">
        <v>1</v>
      </c>
      <c r="H51" s="4">
        <v>1</v>
      </c>
      <c r="I51" s="11">
        <f t="shared" si="11"/>
        <v>1</v>
      </c>
      <c r="J51" s="10">
        <v>2</v>
      </c>
      <c r="K51" s="4">
        <v>6</v>
      </c>
      <c r="L51" s="4">
        <v>2</v>
      </c>
      <c r="M51" s="11">
        <f t="shared" si="12"/>
        <v>1</v>
      </c>
      <c r="N51" s="10">
        <v>7</v>
      </c>
      <c r="O51" s="4">
        <v>7</v>
      </c>
      <c r="P51" s="4">
        <v>7</v>
      </c>
      <c r="Q51" s="11">
        <f t="shared" si="13"/>
        <v>0</v>
      </c>
      <c r="R51" s="10">
        <v>7</v>
      </c>
      <c r="S51" s="4">
        <v>4</v>
      </c>
      <c r="T51" s="4">
        <v>7</v>
      </c>
      <c r="U51" s="11">
        <f t="shared" si="14"/>
        <v>0</v>
      </c>
    </row>
    <row r="52" spans="1:21" x14ac:dyDescent="0.4">
      <c r="A52" s="2" t="s">
        <v>22</v>
      </c>
      <c r="B52" s="10">
        <v>5</v>
      </c>
      <c r="C52" s="4">
        <v>2</v>
      </c>
      <c r="D52" s="4">
        <v>5</v>
      </c>
      <c r="E52" s="11">
        <f t="shared" si="10"/>
        <v>0</v>
      </c>
      <c r="F52" s="10">
        <v>2</v>
      </c>
      <c r="G52" s="4">
        <v>3</v>
      </c>
      <c r="H52" s="4">
        <v>2</v>
      </c>
      <c r="I52" s="11">
        <f t="shared" si="11"/>
        <v>1</v>
      </c>
      <c r="J52" s="10">
        <v>5</v>
      </c>
      <c r="K52" s="4">
        <v>5</v>
      </c>
      <c r="L52" s="4">
        <v>5</v>
      </c>
      <c r="M52" s="11">
        <f t="shared" si="12"/>
        <v>0</v>
      </c>
      <c r="N52" s="10">
        <v>1</v>
      </c>
      <c r="O52" s="4">
        <v>1</v>
      </c>
      <c r="P52" s="4">
        <v>1</v>
      </c>
      <c r="Q52" s="11">
        <f t="shared" si="13"/>
        <v>1</v>
      </c>
      <c r="R52" s="10">
        <v>1</v>
      </c>
      <c r="S52" s="4">
        <v>1</v>
      </c>
      <c r="T52" s="4">
        <v>0</v>
      </c>
      <c r="U52" s="11">
        <f t="shared" si="14"/>
        <v>0</v>
      </c>
    </row>
    <row r="53" spans="1:21" x14ac:dyDescent="0.4">
      <c r="A53" s="1" t="s">
        <v>23</v>
      </c>
      <c r="B53" s="10">
        <v>1</v>
      </c>
      <c r="C53" s="4">
        <v>1</v>
      </c>
      <c r="D53" s="4">
        <v>3</v>
      </c>
      <c r="E53" s="11">
        <f t="shared" si="10"/>
        <v>0</v>
      </c>
      <c r="F53" s="10">
        <v>1</v>
      </c>
      <c r="G53" s="4">
        <v>3</v>
      </c>
      <c r="H53" s="4">
        <v>1</v>
      </c>
      <c r="I53" s="11">
        <f t="shared" si="11"/>
        <v>1</v>
      </c>
      <c r="J53" s="10">
        <v>5</v>
      </c>
      <c r="K53" s="4">
        <v>6</v>
      </c>
      <c r="L53" s="4">
        <v>6</v>
      </c>
      <c r="M53" s="11">
        <f t="shared" si="12"/>
        <v>0</v>
      </c>
      <c r="N53" s="10">
        <v>5</v>
      </c>
      <c r="O53" s="4">
        <v>5</v>
      </c>
      <c r="P53" s="4">
        <v>5</v>
      </c>
      <c r="Q53" s="11">
        <f t="shared" si="13"/>
        <v>0</v>
      </c>
      <c r="R53" s="10">
        <v>6</v>
      </c>
      <c r="S53" s="4">
        <v>2</v>
      </c>
      <c r="T53" s="4">
        <v>5</v>
      </c>
      <c r="U53" s="11">
        <f t="shared" si="14"/>
        <v>0</v>
      </c>
    </row>
    <row r="54" spans="1:21" x14ac:dyDescent="0.4">
      <c r="A54" s="1" t="s">
        <v>24</v>
      </c>
      <c r="B54" s="10">
        <v>5</v>
      </c>
      <c r="C54" s="4">
        <v>6</v>
      </c>
      <c r="D54" s="4">
        <v>6</v>
      </c>
      <c r="E54" s="11">
        <f t="shared" si="10"/>
        <v>0</v>
      </c>
      <c r="F54" s="10">
        <v>3</v>
      </c>
      <c r="G54" s="4">
        <v>2</v>
      </c>
      <c r="H54" s="4">
        <v>6</v>
      </c>
      <c r="I54" s="11">
        <f t="shared" si="11"/>
        <v>0</v>
      </c>
      <c r="J54" s="10">
        <v>5</v>
      </c>
      <c r="K54" s="4">
        <v>6</v>
      </c>
      <c r="L54" s="4">
        <v>6</v>
      </c>
      <c r="M54" s="11">
        <f t="shared" si="12"/>
        <v>0</v>
      </c>
      <c r="N54" s="10">
        <v>5</v>
      </c>
      <c r="O54" s="4">
        <v>5</v>
      </c>
      <c r="P54" s="4">
        <v>2</v>
      </c>
      <c r="Q54" s="11">
        <f t="shared" si="13"/>
        <v>1</v>
      </c>
      <c r="R54" s="10">
        <v>5</v>
      </c>
      <c r="S54" s="4">
        <v>2</v>
      </c>
      <c r="T54" s="4">
        <v>2</v>
      </c>
      <c r="U54" s="11">
        <f t="shared" si="14"/>
        <v>1</v>
      </c>
    </row>
    <row r="55" spans="1:21" x14ac:dyDescent="0.4">
      <c r="A55" s="1" t="s">
        <v>25</v>
      </c>
      <c r="B55" s="10">
        <v>5</v>
      </c>
      <c r="C55" s="4">
        <v>5</v>
      </c>
      <c r="D55" s="4">
        <v>5</v>
      </c>
      <c r="E55" s="11">
        <f t="shared" si="10"/>
        <v>0</v>
      </c>
      <c r="F55" s="10">
        <v>3</v>
      </c>
      <c r="G55" s="4">
        <v>1</v>
      </c>
      <c r="H55" s="4">
        <v>3</v>
      </c>
      <c r="I55" s="11">
        <f t="shared" si="11"/>
        <v>0</v>
      </c>
      <c r="J55" s="10">
        <v>5</v>
      </c>
      <c r="K55" s="4">
        <v>5</v>
      </c>
      <c r="L55" s="4">
        <v>6</v>
      </c>
      <c r="M55" s="11">
        <f t="shared" si="12"/>
        <v>0</v>
      </c>
      <c r="N55" s="10">
        <v>5</v>
      </c>
      <c r="O55" s="4">
        <v>5</v>
      </c>
      <c r="P55" s="4">
        <v>2</v>
      </c>
      <c r="Q55" s="11">
        <f t="shared" si="13"/>
        <v>1</v>
      </c>
      <c r="R55" s="10">
        <v>5</v>
      </c>
      <c r="S55" s="4">
        <v>5</v>
      </c>
      <c r="T55" s="4">
        <v>5</v>
      </c>
      <c r="U55" s="11">
        <f t="shared" si="14"/>
        <v>0</v>
      </c>
    </row>
    <row r="56" spans="1:21" x14ac:dyDescent="0.4">
      <c r="A56" s="2" t="s">
        <v>56</v>
      </c>
      <c r="B56" s="10">
        <v>6</v>
      </c>
      <c r="C56" s="4">
        <v>6</v>
      </c>
      <c r="D56" s="4">
        <v>0</v>
      </c>
      <c r="E56" s="11">
        <f t="shared" si="10"/>
        <v>0</v>
      </c>
      <c r="F56" s="10">
        <v>1</v>
      </c>
      <c r="G56" s="4">
        <v>1</v>
      </c>
      <c r="H56" s="4">
        <v>1</v>
      </c>
      <c r="I56" s="11">
        <f t="shared" si="11"/>
        <v>1</v>
      </c>
      <c r="J56" s="10">
        <v>6</v>
      </c>
      <c r="K56" s="4">
        <v>5</v>
      </c>
      <c r="L56" s="4">
        <v>0</v>
      </c>
      <c r="M56" s="11">
        <f t="shared" si="12"/>
        <v>0</v>
      </c>
      <c r="N56" s="10">
        <v>2</v>
      </c>
      <c r="O56" s="4">
        <v>5</v>
      </c>
      <c r="P56" s="4">
        <v>0</v>
      </c>
      <c r="Q56" s="11">
        <f t="shared" si="13"/>
        <v>0</v>
      </c>
      <c r="R56" s="10">
        <v>4</v>
      </c>
      <c r="S56" s="4">
        <v>7</v>
      </c>
      <c r="T56" s="4">
        <v>0</v>
      </c>
      <c r="U56" s="11">
        <f t="shared" si="14"/>
        <v>0</v>
      </c>
    </row>
    <row r="57" spans="1:21" x14ac:dyDescent="0.4">
      <c r="A57" s="1" t="s">
        <v>26</v>
      </c>
      <c r="B57" s="10">
        <v>5</v>
      </c>
      <c r="C57" s="4">
        <v>5</v>
      </c>
      <c r="D57" s="4">
        <v>2</v>
      </c>
      <c r="E57" s="11">
        <f t="shared" si="10"/>
        <v>1</v>
      </c>
      <c r="F57" s="10">
        <v>2</v>
      </c>
      <c r="G57" s="4">
        <v>6</v>
      </c>
      <c r="H57" s="4">
        <v>2</v>
      </c>
      <c r="I57" s="11">
        <f t="shared" si="11"/>
        <v>1</v>
      </c>
      <c r="J57" s="10">
        <v>6</v>
      </c>
      <c r="K57" s="4">
        <v>6</v>
      </c>
      <c r="L57" s="4">
        <v>6</v>
      </c>
      <c r="M57" s="11">
        <f t="shared" si="12"/>
        <v>0</v>
      </c>
      <c r="N57" s="10">
        <v>1</v>
      </c>
      <c r="O57" s="4">
        <v>1</v>
      </c>
      <c r="P57" s="4">
        <v>2</v>
      </c>
      <c r="Q57" s="11">
        <f t="shared" si="13"/>
        <v>1</v>
      </c>
      <c r="R57" s="10">
        <v>2</v>
      </c>
      <c r="S57" s="4">
        <v>2</v>
      </c>
      <c r="T57" s="4">
        <v>0</v>
      </c>
      <c r="U57" s="11">
        <f t="shared" si="14"/>
        <v>0</v>
      </c>
    </row>
    <row r="58" spans="1:21" x14ac:dyDescent="0.4">
      <c r="A58" s="1" t="s">
        <v>27</v>
      </c>
      <c r="B58" s="10">
        <v>6</v>
      </c>
      <c r="C58" s="4">
        <v>6</v>
      </c>
      <c r="D58" s="4">
        <v>2</v>
      </c>
      <c r="E58" s="11">
        <f t="shared" si="10"/>
        <v>1</v>
      </c>
      <c r="F58" s="10">
        <v>2</v>
      </c>
      <c r="G58" s="4">
        <v>3</v>
      </c>
      <c r="H58" s="4">
        <v>2</v>
      </c>
      <c r="I58" s="11">
        <f t="shared" si="11"/>
        <v>1</v>
      </c>
      <c r="J58" s="10">
        <v>6</v>
      </c>
      <c r="K58" s="4">
        <v>6</v>
      </c>
      <c r="L58" s="4">
        <v>6</v>
      </c>
      <c r="M58" s="11">
        <f t="shared" si="12"/>
        <v>0</v>
      </c>
      <c r="N58" s="10">
        <v>5</v>
      </c>
      <c r="O58" s="4">
        <v>5</v>
      </c>
      <c r="P58" s="4">
        <v>5</v>
      </c>
      <c r="Q58" s="11">
        <f t="shared" si="13"/>
        <v>0</v>
      </c>
      <c r="R58" s="10">
        <v>5</v>
      </c>
      <c r="S58" s="4">
        <v>5</v>
      </c>
      <c r="T58" s="4">
        <v>0</v>
      </c>
      <c r="U58" s="11">
        <f t="shared" si="14"/>
        <v>0</v>
      </c>
    </row>
    <row r="59" spans="1:21" x14ac:dyDescent="0.4">
      <c r="A59" s="1" t="s">
        <v>28</v>
      </c>
      <c r="B59" s="10">
        <v>1</v>
      </c>
      <c r="C59" s="4">
        <v>1</v>
      </c>
      <c r="D59" s="4">
        <v>1</v>
      </c>
      <c r="E59" s="11">
        <f t="shared" si="10"/>
        <v>1</v>
      </c>
      <c r="F59" s="10">
        <v>2</v>
      </c>
      <c r="G59" s="4">
        <v>6</v>
      </c>
      <c r="H59" s="4">
        <v>5</v>
      </c>
      <c r="I59" s="11">
        <f t="shared" si="11"/>
        <v>0</v>
      </c>
      <c r="J59" s="10">
        <v>5</v>
      </c>
      <c r="K59" s="4">
        <v>5</v>
      </c>
      <c r="L59" s="4">
        <v>5</v>
      </c>
      <c r="M59" s="11">
        <f t="shared" si="12"/>
        <v>0</v>
      </c>
      <c r="N59" s="10">
        <v>3</v>
      </c>
      <c r="O59" s="4">
        <v>2</v>
      </c>
      <c r="P59" s="4">
        <v>1</v>
      </c>
      <c r="Q59" s="11">
        <f t="shared" si="13"/>
        <v>2</v>
      </c>
      <c r="R59" s="10">
        <v>5</v>
      </c>
      <c r="S59" s="4">
        <v>5</v>
      </c>
      <c r="T59" s="4">
        <v>0</v>
      </c>
      <c r="U59" s="11">
        <f t="shared" si="14"/>
        <v>0</v>
      </c>
    </row>
    <row r="60" spans="1:21" x14ac:dyDescent="0.4">
      <c r="A60" s="1" t="s">
        <v>29</v>
      </c>
      <c r="B60" s="10">
        <v>1</v>
      </c>
      <c r="C60" s="4">
        <v>1</v>
      </c>
      <c r="D60" s="4">
        <v>1</v>
      </c>
      <c r="E60" s="11">
        <f t="shared" si="10"/>
        <v>1</v>
      </c>
      <c r="F60" s="10">
        <v>7</v>
      </c>
      <c r="G60" s="4">
        <v>7</v>
      </c>
      <c r="H60" s="4">
        <v>2</v>
      </c>
      <c r="I60" s="11">
        <f t="shared" si="11"/>
        <v>1</v>
      </c>
      <c r="J60" s="10">
        <v>5</v>
      </c>
      <c r="K60" s="4">
        <v>5</v>
      </c>
      <c r="L60" s="4">
        <v>5</v>
      </c>
      <c r="M60" s="11">
        <f t="shared" si="12"/>
        <v>0</v>
      </c>
      <c r="N60" s="10">
        <v>6</v>
      </c>
      <c r="O60" s="4">
        <v>6</v>
      </c>
      <c r="P60" s="4">
        <v>6</v>
      </c>
      <c r="Q60" s="11">
        <f t="shared" si="13"/>
        <v>0</v>
      </c>
      <c r="R60" s="10">
        <v>1</v>
      </c>
      <c r="S60" s="4">
        <v>1</v>
      </c>
      <c r="T60" s="4">
        <v>0</v>
      </c>
      <c r="U60" s="11">
        <f t="shared" si="14"/>
        <v>0</v>
      </c>
    </row>
    <row r="61" spans="1:21" x14ac:dyDescent="0.4">
      <c r="A61" s="1" t="s">
        <v>30</v>
      </c>
      <c r="B61" s="10">
        <v>6</v>
      </c>
      <c r="C61" s="4">
        <v>6</v>
      </c>
      <c r="D61" s="4">
        <v>7</v>
      </c>
      <c r="E61" s="11">
        <f t="shared" si="10"/>
        <v>0</v>
      </c>
      <c r="F61" s="10">
        <v>5</v>
      </c>
      <c r="G61" s="4">
        <v>6</v>
      </c>
      <c r="H61" s="4">
        <v>6</v>
      </c>
      <c r="I61" s="11">
        <f t="shared" si="11"/>
        <v>0</v>
      </c>
      <c r="J61" s="10">
        <v>7</v>
      </c>
      <c r="K61" s="4">
        <v>7</v>
      </c>
      <c r="L61" s="4">
        <v>7</v>
      </c>
      <c r="M61" s="11">
        <f t="shared" si="12"/>
        <v>0</v>
      </c>
      <c r="N61" s="10">
        <v>5</v>
      </c>
      <c r="O61" s="4">
        <v>5</v>
      </c>
      <c r="P61" s="4">
        <v>5</v>
      </c>
      <c r="Q61" s="11">
        <f t="shared" si="13"/>
        <v>0</v>
      </c>
      <c r="R61" s="10">
        <v>6</v>
      </c>
      <c r="S61" s="4">
        <v>6</v>
      </c>
      <c r="T61" s="4">
        <v>0</v>
      </c>
      <c r="U61" s="11">
        <f t="shared" si="14"/>
        <v>0</v>
      </c>
    </row>
    <row r="62" spans="1:21" x14ac:dyDescent="0.4">
      <c r="A62" s="1" t="s">
        <v>31</v>
      </c>
      <c r="B62" s="10">
        <v>2</v>
      </c>
      <c r="C62" s="4">
        <v>5</v>
      </c>
      <c r="D62" s="4">
        <v>5</v>
      </c>
      <c r="E62" s="11">
        <f t="shared" si="10"/>
        <v>0</v>
      </c>
      <c r="F62" s="10">
        <v>5</v>
      </c>
      <c r="G62" s="4">
        <v>5</v>
      </c>
      <c r="H62" s="4">
        <v>6</v>
      </c>
      <c r="I62" s="11">
        <f t="shared" si="11"/>
        <v>0</v>
      </c>
      <c r="J62" s="10">
        <v>2</v>
      </c>
      <c r="K62" s="4">
        <v>6</v>
      </c>
      <c r="L62" s="4">
        <v>5</v>
      </c>
      <c r="M62" s="11">
        <f t="shared" si="12"/>
        <v>0</v>
      </c>
      <c r="N62" s="10">
        <v>5</v>
      </c>
      <c r="O62" s="4">
        <v>5</v>
      </c>
      <c r="P62" s="4">
        <v>2</v>
      </c>
      <c r="Q62" s="11">
        <f t="shared" si="13"/>
        <v>1</v>
      </c>
      <c r="R62" s="10">
        <v>2</v>
      </c>
      <c r="S62" s="4">
        <v>2</v>
      </c>
      <c r="T62" s="4">
        <v>0</v>
      </c>
      <c r="U62" s="11">
        <f t="shared" si="14"/>
        <v>0</v>
      </c>
    </row>
    <row r="63" spans="1:21" ht="15" thickBot="1" x14ac:dyDescent="0.45">
      <c r="A63" s="1" t="s">
        <v>32</v>
      </c>
      <c r="B63" s="47">
        <v>6</v>
      </c>
      <c r="C63" s="48">
        <v>6</v>
      </c>
      <c r="D63" s="48">
        <v>6</v>
      </c>
      <c r="E63" s="49">
        <f t="shared" si="10"/>
        <v>0</v>
      </c>
      <c r="F63" s="10">
        <v>5</v>
      </c>
      <c r="G63" s="4">
        <v>5</v>
      </c>
      <c r="H63" s="4">
        <v>5</v>
      </c>
      <c r="I63" s="11">
        <f t="shared" si="11"/>
        <v>0</v>
      </c>
      <c r="J63" s="10">
        <v>7</v>
      </c>
      <c r="K63" s="4">
        <v>6</v>
      </c>
      <c r="L63" s="4">
        <v>6</v>
      </c>
      <c r="M63" s="11">
        <f t="shared" si="12"/>
        <v>0</v>
      </c>
      <c r="N63" s="10">
        <v>1</v>
      </c>
      <c r="O63" s="4">
        <v>1</v>
      </c>
      <c r="P63" s="4">
        <v>1</v>
      </c>
      <c r="Q63" s="11">
        <f t="shared" si="13"/>
        <v>1</v>
      </c>
      <c r="R63" s="10">
        <v>5</v>
      </c>
      <c r="S63" s="4">
        <v>5</v>
      </c>
      <c r="T63" s="4">
        <v>0</v>
      </c>
      <c r="U63" s="11">
        <f t="shared" si="14"/>
        <v>0</v>
      </c>
    </row>
    <row r="64" spans="1:21" ht="15" thickBot="1" x14ac:dyDescent="0.45">
      <c r="A64" s="5" t="s">
        <v>82</v>
      </c>
      <c r="B64" s="12"/>
      <c r="C64" s="6"/>
      <c r="D64" s="7"/>
      <c r="E64" s="13">
        <f>SUM(E47:E63)</f>
        <v>6</v>
      </c>
      <c r="F64" s="12"/>
      <c r="G64" s="6"/>
      <c r="H64" s="7"/>
      <c r="I64" s="13">
        <f>SUM(I47:I63)</f>
        <v>10</v>
      </c>
      <c r="J64" s="12"/>
      <c r="K64" s="6"/>
      <c r="L64" s="7"/>
      <c r="M64" s="13">
        <f>SUM(M47:M63)</f>
        <v>4</v>
      </c>
      <c r="N64" s="12"/>
      <c r="O64" s="6"/>
      <c r="P64" s="7"/>
      <c r="Q64" s="13">
        <f>SUM(Q47:Q63)</f>
        <v>10</v>
      </c>
      <c r="R64" s="12"/>
      <c r="S64" s="6"/>
      <c r="T64" s="7"/>
      <c r="U64" s="13">
        <f>SUM(U47:U63)</f>
        <v>4</v>
      </c>
    </row>
    <row r="65" spans="1:21" ht="15" thickBot="1" x14ac:dyDescent="0.45"/>
    <row r="66" spans="1:21" x14ac:dyDescent="0.4">
      <c r="A66" s="57" t="s">
        <v>42</v>
      </c>
      <c r="B66" s="58" t="s">
        <v>35</v>
      </c>
      <c r="C66" s="59"/>
      <c r="D66" s="59"/>
      <c r="E66" s="60"/>
      <c r="F66" s="58" t="s">
        <v>40</v>
      </c>
      <c r="G66" s="59"/>
      <c r="H66" s="59"/>
      <c r="I66" s="60"/>
      <c r="J66" s="58" t="s">
        <v>39</v>
      </c>
      <c r="K66" s="59"/>
      <c r="L66" s="59"/>
      <c r="M66" s="60"/>
      <c r="N66" s="58" t="s">
        <v>38</v>
      </c>
      <c r="O66" s="59"/>
      <c r="P66" s="59"/>
      <c r="Q66" s="60"/>
      <c r="R66" s="58" t="s">
        <v>0</v>
      </c>
      <c r="S66" s="59"/>
      <c r="T66" s="59"/>
      <c r="U66" s="60"/>
    </row>
    <row r="67" spans="1:21" x14ac:dyDescent="0.4">
      <c r="A67" s="57"/>
      <c r="B67" s="8" t="s">
        <v>86</v>
      </c>
      <c r="C67" s="3" t="s">
        <v>87</v>
      </c>
      <c r="D67" s="3" t="s">
        <v>88</v>
      </c>
      <c r="E67" s="9" t="s">
        <v>81</v>
      </c>
      <c r="F67" s="8" t="s">
        <v>86</v>
      </c>
      <c r="G67" s="3" t="s">
        <v>87</v>
      </c>
      <c r="H67" s="3" t="s">
        <v>88</v>
      </c>
      <c r="I67" s="9" t="s">
        <v>81</v>
      </c>
      <c r="J67" s="8" t="s">
        <v>86</v>
      </c>
      <c r="K67" s="3" t="s">
        <v>87</v>
      </c>
      <c r="L67" s="3" t="s">
        <v>88</v>
      </c>
      <c r="M67" s="9" t="s">
        <v>81</v>
      </c>
      <c r="N67" s="8" t="s">
        <v>86</v>
      </c>
      <c r="O67" s="3" t="s">
        <v>87</v>
      </c>
      <c r="P67" s="3" t="s">
        <v>88</v>
      </c>
      <c r="Q67" s="9" t="s">
        <v>81</v>
      </c>
      <c r="R67" s="8" t="s">
        <v>86</v>
      </c>
      <c r="S67" s="3" t="s">
        <v>87</v>
      </c>
      <c r="T67" s="3" t="s">
        <v>88</v>
      </c>
      <c r="U67" s="9" t="s">
        <v>81</v>
      </c>
    </row>
    <row r="68" spans="1:21" x14ac:dyDescent="0.4">
      <c r="A68" s="46" t="s">
        <v>84</v>
      </c>
      <c r="B68" s="10">
        <v>0</v>
      </c>
      <c r="C68" s="4">
        <v>6</v>
      </c>
      <c r="D68" s="4">
        <v>6</v>
      </c>
      <c r="E68" s="11">
        <f>COUNTIF(D68,"1")+COUNTIF(D68,"2")+IF(AND(B68:D68,B68&gt;C68,C68&gt;D68),"1","0")</f>
        <v>0</v>
      </c>
      <c r="F68" s="10">
        <v>0</v>
      </c>
      <c r="G68" s="4">
        <v>7</v>
      </c>
      <c r="H68" s="4">
        <v>7</v>
      </c>
      <c r="I68" s="11">
        <f>COUNTIF(H68,"1")+COUNTIF(H68,"2")+IF(AND(F68:H68,F68&gt;G68,G68&gt;H68),"1","0")</f>
        <v>0</v>
      </c>
      <c r="J68" s="10">
        <v>0</v>
      </c>
      <c r="K68" s="4">
        <v>6</v>
      </c>
      <c r="L68" s="4">
        <v>6</v>
      </c>
      <c r="M68" s="11">
        <f>COUNTIF(L68,"1")+COUNTIF(L68,"2")+IF(AND(J68:L68,J68&gt;K68,K68&gt;L68),"1","0")</f>
        <v>0</v>
      </c>
      <c r="N68" s="10">
        <v>0</v>
      </c>
      <c r="O68" s="4">
        <v>7</v>
      </c>
      <c r="P68" s="4">
        <v>7</v>
      </c>
      <c r="Q68" s="11">
        <f>COUNTIF(P68,"1")+COUNTIF(P68,"2")+IF(AND(N68:P68,N68&gt;O68,O68&gt;P68),"1","0")</f>
        <v>0</v>
      </c>
      <c r="R68" s="10">
        <v>0</v>
      </c>
      <c r="S68" s="4">
        <v>6</v>
      </c>
      <c r="T68" s="4">
        <v>6</v>
      </c>
      <c r="U68" s="11">
        <f>COUNTIF(T68,"1")+COUNTIF(T68,"2")+IF(AND(R68:T68,R68&gt;S68,S68&gt;T68),"1","0")</f>
        <v>0</v>
      </c>
    </row>
    <row r="69" spans="1:21" x14ac:dyDescent="0.4">
      <c r="A69" s="1" t="s">
        <v>18</v>
      </c>
      <c r="B69" s="10">
        <v>6</v>
      </c>
      <c r="C69" s="4">
        <v>6</v>
      </c>
      <c r="D69" s="4">
        <v>6</v>
      </c>
      <c r="E69" s="11">
        <f>COUNTIF(D69,"1")+COUNTIF(D69,"2")+IF(AND(B69:D69,B69&gt;C69,C69&gt;D69),"1","0")</f>
        <v>0</v>
      </c>
      <c r="F69" s="10">
        <v>1</v>
      </c>
      <c r="G69" s="4">
        <v>1</v>
      </c>
      <c r="H69" s="4">
        <v>1</v>
      </c>
      <c r="I69" s="11">
        <f>COUNTIF(H69,"1")+COUNTIF(H69,"2")+IF(AND(F69:H69,F69&gt;G69,G69&gt;H69),"1","0")</f>
        <v>1</v>
      </c>
      <c r="J69" s="10">
        <v>2</v>
      </c>
      <c r="K69" s="4">
        <v>2</v>
      </c>
      <c r="L69" s="4">
        <v>2</v>
      </c>
      <c r="M69" s="11">
        <f>COUNTIF(L69,"1")+COUNTIF(L69,"2")+IF(AND(J69:L69,J69&gt;K69,K69&gt;L69),"1","0")</f>
        <v>1</v>
      </c>
      <c r="N69" s="10">
        <v>6</v>
      </c>
      <c r="O69" s="4">
        <v>6</v>
      </c>
      <c r="P69" s="4">
        <v>6</v>
      </c>
      <c r="Q69" s="11">
        <f>COUNTIF(P69,"1")+COUNTIF(P69,"2")+IF(AND(N69:P69,N69&gt;O69,O69&gt;P69),"1","0")</f>
        <v>0</v>
      </c>
      <c r="R69" s="10">
        <v>5</v>
      </c>
      <c r="S69" s="4">
        <v>5</v>
      </c>
      <c r="T69" s="4">
        <v>5</v>
      </c>
      <c r="U69" s="11">
        <f>COUNTIF(T69,"1")+COUNTIF(T69,"2")+IF(AND(R69:T69,R69&gt;S69,S69&gt;T69),"1","0")</f>
        <v>0</v>
      </c>
    </row>
    <row r="70" spans="1:21" x14ac:dyDescent="0.4">
      <c r="A70" s="1" t="s">
        <v>19</v>
      </c>
      <c r="B70" s="10">
        <v>6</v>
      </c>
      <c r="C70" s="4">
        <v>2</v>
      </c>
      <c r="D70" s="4">
        <v>2</v>
      </c>
      <c r="E70" s="11">
        <f t="shared" ref="E70:E84" si="15">COUNTIF(D70,"1")+COUNTIF(D70,"2")+IF(AND(B70:D70,B70&gt;C70,C70&gt;D70),"1","0")</f>
        <v>1</v>
      </c>
      <c r="F70" s="10">
        <v>2</v>
      </c>
      <c r="G70" s="4">
        <v>6</v>
      </c>
      <c r="H70" s="4">
        <v>6</v>
      </c>
      <c r="I70" s="11">
        <f t="shared" ref="I70:I84" si="16">COUNTIF(H70,"1")+COUNTIF(H70,"2")+IF(AND(F70:H70,F70&gt;G70,G70&gt;H70),"1","0")</f>
        <v>0</v>
      </c>
      <c r="J70" s="10">
        <v>5</v>
      </c>
      <c r="K70" s="4">
        <v>5</v>
      </c>
      <c r="L70" s="4">
        <v>5</v>
      </c>
      <c r="M70" s="11">
        <f t="shared" ref="M70:M84" si="17">COUNTIF(L70,"1")+COUNTIF(L70,"2")+IF(AND(J70:L70,J70&gt;K70,K70&gt;L70),"1","0")</f>
        <v>0</v>
      </c>
      <c r="N70" s="10">
        <v>7</v>
      </c>
      <c r="O70" s="4">
        <v>7</v>
      </c>
      <c r="P70" s="4">
        <v>7</v>
      </c>
      <c r="Q70" s="11">
        <f t="shared" ref="Q70:Q84" si="18">COUNTIF(P70,"1")+COUNTIF(P70,"2")+IF(AND(N70:P70,N70&gt;O70,O70&gt;P70),"1","0")</f>
        <v>0</v>
      </c>
      <c r="R70" s="10">
        <v>6</v>
      </c>
      <c r="S70" s="4">
        <v>6</v>
      </c>
      <c r="T70" s="4">
        <v>6</v>
      </c>
      <c r="U70" s="11">
        <f t="shared" ref="U70:U84" si="19">COUNTIF(T70,"1")+COUNTIF(T70,"2")+IF(AND(R70:T70,R70&gt;S70,S70&gt;T70),"1","0")</f>
        <v>0</v>
      </c>
    </row>
    <row r="71" spans="1:21" x14ac:dyDescent="0.4">
      <c r="A71" s="1" t="s">
        <v>20</v>
      </c>
      <c r="B71" s="10">
        <v>7</v>
      </c>
      <c r="C71" s="4">
        <v>4</v>
      </c>
      <c r="D71" s="4">
        <v>2</v>
      </c>
      <c r="E71" s="11">
        <f t="shared" si="15"/>
        <v>2</v>
      </c>
      <c r="F71" s="10">
        <v>5</v>
      </c>
      <c r="G71" s="4">
        <v>5</v>
      </c>
      <c r="H71" s="4">
        <v>5</v>
      </c>
      <c r="I71" s="11">
        <f t="shared" si="16"/>
        <v>0</v>
      </c>
      <c r="J71" s="10">
        <v>6</v>
      </c>
      <c r="K71" s="4">
        <v>6</v>
      </c>
      <c r="L71" s="4">
        <v>7</v>
      </c>
      <c r="M71" s="11">
        <f t="shared" si="17"/>
        <v>0</v>
      </c>
      <c r="N71" s="10">
        <v>4</v>
      </c>
      <c r="O71" s="4">
        <v>7</v>
      </c>
      <c r="P71" s="4">
        <v>7</v>
      </c>
      <c r="Q71" s="11">
        <f t="shared" si="18"/>
        <v>0</v>
      </c>
      <c r="R71" s="10">
        <v>5</v>
      </c>
      <c r="S71" s="4">
        <v>5</v>
      </c>
      <c r="T71" s="4">
        <v>5</v>
      </c>
      <c r="U71" s="11">
        <f t="shared" si="19"/>
        <v>0</v>
      </c>
    </row>
    <row r="72" spans="1:21" x14ac:dyDescent="0.4">
      <c r="A72" s="1" t="s">
        <v>21</v>
      </c>
      <c r="B72" s="10">
        <v>6</v>
      </c>
      <c r="C72" s="4">
        <v>5</v>
      </c>
      <c r="D72" s="4">
        <v>6</v>
      </c>
      <c r="E72" s="11">
        <f t="shared" si="15"/>
        <v>0</v>
      </c>
      <c r="F72" s="10">
        <v>5</v>
      </c>
      <c r="G72" s="4">
        <v>5</v>
      </c>
      <c r="H72" s="4">
        <v>6</v>
      </c>
      <c r="I72" s="11">
        <f t="shared" si="16"/>
        <v>0</v>
      </c>
      <c r="J72" s="10">
        <v>3</v>
      </c>
      <c r="K72" s="4">
        <v>1</v>
      </c>
      <c r="L72" s="4">
        <v>1</v>
      </c>
      <c r="M72" s="11">
        <f t="shared" si="17"/>
        <v>1</v>
      </c>
      <c r="N72" s="10">
        <v>5</v>
      </c>
      <c r="O72" s="4">
        <v>5</v>
      </c>
      <c r="P72" s="4">
        <v>5</v>
      </c>
      <c r="Q72" s="11">
        <f t="shared" si="18"/>
        <v>0</v>
      </c>
      <c r="R72" s="10">
        <v>5</v>
      </c>
      <c r="S72" s="4">
        <v>5</v>
      </c>
      <c r="T72" s="4">
        <v>5</v>
      </c>
      <c r="U72" s="11">
        <f t="shared" si="19"/>
        <v>0</v>
      </c>
    </row>
    <row r="73" spans="1:21" x14ac:dyDescent="0.4">
      <c r="A73" s="2" t="s">
        <v>22</v>
      </c>
      <c r="B73" s="10">
        <v>5</v>
      </c>
      <c r="C73" s="4">
        <v>5</v>
      </c>
      <c r="D73" s="4">
        <v>5</v>
      </c>
      <c r="E73" s="11">
        <f t="shared" si="15"/>
        <v>0</v>
      </c>
      <c r="F73" s="10">
        <v>6</v>
      </c>
      <c r="G73" s="4">
        <v>2</v>
      </c>
      <c r="H73" s="4">
        <v>5</v>
      </c>
      <c r="I73" s="11">
        <f t="shared" si="16"/>
        <v>0</v>
      </c>
      <c r="J73" s="10">
        <v>5</v>
      </c>
      <c r="K73" s="4">
        <v>2</v>
      </c>
      <c r="L73" s="4">
        <v>0</v>
      </c>
      <c r="M73" s="11">
        <f t="shared" si="17"/>
        <v>0</v>
      </c>
      <c r="N73" s="10">
        <v>6</v>
      </c>
      <c r="O73" s="4">
        <v>6</v>
      </c>
      <c r="P73" s="4">
        <v>6</v>
      </c>
      <c r="Q73" s="11">
        <f t="shared" si="18"/>
        <v>0</v>
      </c>
      <c r="R73" s="10">
        <v>2</v>
      </c>
      <c r="S73" s="4">
        <v>5</v>
      </c>
      <c r="T73" s="4">
        <v>0</v>
      </c>
      <c r="U73" s="11">
        <f t="shared" si="19"/>
        <v>0</v>
      </c>
    </row>
    <row r="74" spans="1:21" x14ac:dyDescent="0.4">
      <c r="A74" s="1" t="s">
        <v>23</v>
      </c>
      <c r="B74" s="10">
        <v>5</v>
      </c>
      <c r="C74" s="4">
        <v>5</v>
      </c>
      <c r="D74" s="4">
        <v>2</v>
      </c>
      <c r="E74" s="11">
        <f t="shared" si="15"/>
        <v>1</v>
      </c>
      <c r="F74" s="10">
        <v>6</v>
      </c>
      <c r="G74" s="4">
        <v>6</v>
      </c>
      <c r="H74" s="4">
        <v>6</v>
      </c>
      <c r="I74" s="11">
        <f t="shared" si="16"/>
        <v>0</v>
      </c>
      <c r="J74" s="10">
        <v>6</v>
      </c>
      <c r="K74" s="4">
        <v>6</v>
      </c>
      <c r="L74" s="4">
        <v>7</v>
      </c>
      <c r="M74" s="11">
        <f t="shared" si="17"/>
        <v>0</v>
      </c>
      <c r="N74" s="10">
        <v>7</v>
      </c>
      <c r="O74" s="4">
        <v>7</v>
      </c>
      <c r="P74" s="4">
        <v>7</v>
      </c>
      <c r="Q74" s="11">
        <f t="shared" si="18"/>
        <v>0</v>
      </c>
      <c r="R74" s="10">
        <v>5</v>
      </c>
      <c r="S74" s="4">
        <v>2</v>
      </c>
      <c r="T74" s="4">
        <v>5</v>
      </c>
      <c r="U74" s="11">
        <f t="shared" si="19"/>
        <v>0</v>
      </c>
    </row>
    <row r="75" spans="1:21" x14ac:dyDescent="0.4">
      <c r="A75" s="1" t="s">
        <v>24</v>
      </c>
      <c r="B75" s="10">
        <v>5</v>
      </c>
      <c r="C75" s="4">
        <v>2</v>
      </c>
      <c r="D75" s="4">
        <v>2</v>
      </c>
      <c r="E75" s="11">
        <f t="shared" si="15"/>
        <v>1</v>
      </c>
      <c r="F75" s="10">
        <v>6</v>
      </c>
      <c r="G75" s="4">
        <v>6</v>
      </c>
      <c r="H75" s="4">
        <v>6</v>
      </c>
      <c r="I75" s="11">
        <f t="shared" si="16"/>
        <v>0</v>
      </c>
      <c r="J75" s="10">
        <v>6</v>
      </c>
      <c r="K75" s="4">
        <v>7</v>
      </c>
      <c r="L75" s="4">
        <v>7</v>
      </c>
      <c r="M75" s="11">
        <f t="shared" si="17"/>
        <v>0</v>
      </c>
      <c r="N75" s="10">
        <v>6</v>
      </c>
      <c r="O75" s="4">
        <v>6</v>
      </c>
      <c r="P75" s="4">
        <v>6</v>
      </c>
      <c r="Q75" s="11">
        <f t="shared" si="18"/>
        <v>0</v>
      </c>
      <c r="R75" s="10">
        <v>6</v>
      </c>
      <c r="S75" s="4">
        <v>5</v>
      </c>
      <c r="T75" s="4">
        <v>5</v>
      </c>
      <c r="U75" s="11">
        <f t="shared" si="19"/>
        <v>0</v>
      </c>
    </row>
    <row r="76" spans="1:21" x14ac:dyDescent="0.4">
      <c r="A76" s="1" t="s">
        <v>25</v>
      </c>
      <c r="B76" s="10">
        <v>6</v>
      </c>
      <c r="C76" s="4">
        <v>2</v>
      </c>
      <c r="D76" s="4">
        <v>5</v>
      </c>
      <c r="E76" s="11">
        <f t="shared" si="15"/>
        <v>0</v>
      </c>
      <c r="F76" s="10">
        <v>6</v>
      </c>
      <c r="G76" s="4">
        <v>2</v>
      </c>
      <c r="H76" s="4">
        <v>5</v>
      </c>
      <c r="I76" s="11">
        <f t="shared" si="16"/>
        <v>0</v>
      </c>
      <c r="J76" s="10">
        <v>4</v>
      </c>
      <c r="K76" s="4">
        <v>6</v>
      </c>
      <c r="L76" s="4">
        <v>7</v>
      </c>
      <c r="M76" s="11">
        <f t="shared" si="17"/>
        <v>0</v>
      </c>
      <c r="N76" s="10">
        <v>6</v>
      </c>
      <c r="O76" s="4">
        <v>7</v>
      </c>
      <c r="P76" s="4">
        <v>7</v>
      </c>
      <c r="Q76" s="11">
        <f t="shared" si="18"/>
        <v>0</v>
      </c>
      <c r="R76" s="10">
        <v>6</v>
      </c>
      <c r="S76" s="4">
        <v>6</v>
      </c>
      <c r="T76" s="4">
        <v>6</v>
      </c>
      <c r="U76" s="11">
        <f t="shared" si="19"/>
        <v>0</v>
      </c>
    </row>
    <row r="77" spans="1:21" x14ac:dyDescent="0.4">
      <c r="A77" s="2" t="s">
        <v>56</v>
      </c>
      <c r="B77" s="10">
        <v>5</v>
      </c>
      <c r="C77" s="4">
        <v>5</v>
      </c>
      <c r="D77" s="4">
        <v>0</v>
      </c>
      <c r="E77" s="11">
        <f t="shared" si="15"/>
        <v>0</v>
      </c>
      <c r="F77" s="10">
        <v>7</v>
      </c>
      <c r="G77" s="4">
        <v>7</v>
      </c>
      <c r="H77" s="4">
        <v>0</v>
      </c>
      <c r="I77" s="11">
        <f t="shared" si="16"/>
        <v>0</v>
      </c>
      <c r="J77" s="10">
        <v>7</v>
      </c>
      <c r="K77" s="4">
        <v>7</v>
      </c>
      <c r="L77" s="4">
        <v>0</v>
      </c>
      <c r="M77" s="11">
        <f t="shared" si="17"/>
        <v>0</v>
      </c>
      <c r="N77" s="10">
        <v>2</v>
      </c>
      <c r="O77" s="4">
        <v>2</v>
      </c>
      <c r="P77" s="4">
        <v>0</v>
      </c>
      <c r="Q77" s="11">
        <f t="shared" si="18"/>
        <v>0</v>
      </c>
      <c r="R77" s="10">
        <v>1</v>
      </c>
      <c r="S77" s="4">
        <v>1</v>
      </c>
      <c r="T77" s="4">
        <v>0</v>
      </c>
      <c r="U77" s="11">
        <f t="shared" si="19"/>
        <v>0</v>
      </c>
    </row>
    <row r="78" spans="1:21" x14ac:dyDescent="0.4">
      <c r="A78" s="1" t="s">
        <v>26</v>
      </c>
      <c r="B78" s="10">
        <v>6</v>
      </c>
      <c r="C78" s="4">
        <v>2</v>
      </c>
      <c r="D78" s="4">
        <v>5</v>
      </c>
      <c r="E78" s="11">
        <f t="shared" si="15"/>
        <v>0</v>
      </c>
      <c r="F78" s="10">
        <v>5</v>
      </c>
      <c r="G78" s="4">
        <v>2</v>
      </c>
      <c r="H78" s="4">
        <v>5</v>
      </c>
      <c r="I78" s="11">
        <f t="shared" si="16"/>
        <v>0</v>
      </c>
      <c r="J78" s="10">
        <v>5</v>
      </c>
      <c r="K78" s="4">
        <v>5</v>
      </c>
      <c r="L78" s="4">
        <v>0</v>
      </c>
      <c r="M78" s="11">
        <f t="shared" si="17"/>
        <v>0</v>
      </c>
      <c r="N78" s="10">
        <v>6</v>
      </c>
      <c r="O78" s="4">
        <v>7</v>
      </c>
      <c r="P78" s="4">
        <v>7</v>
      </c>
      <c r="Q78" s="11">
        <f t="shared" si="18"/>
        <v>0</v>
      </c>
      <c r="R78" s="10">
        <v>6</v>
      </c>
      <c r="S78" s="4">
        <v>6</v>
      </c>
      <c r="T78" s="4">
        <v>0</v>
      </c>
      <c r="U78" s="11">
        <f t="shared" si="19"/>
        <v>0</v>
      </c>
    </row>
    <row r="79" spans="1:21" x14ac:dyDescent="0.4">
      <c r="A79" s="1" t="s">
        <v>27</v>
      </c>
      <c r="B79" s="10">
        <v>6</v>
      </c>
      <c r="C79" s="4">
        <v>2</v>
      </c>
      <c r="D79" s="4">
        <v>2</v>
      </c>
      <c r="E79" s="11">
        <f t="shared" si="15"/>
        <v>1</v>
      </c>
      <c r="F79" s="10">
        <v>6</v>
      </c>
      <c r="G79" s="4">
        <v>2</v>
      </c>
      <c r="H79" s="4">
        <v>6</v>
      </c>
      <c r="I79" s="11">
        <f t="shared" si="16"/>
        <v>0</v>
      </c>
      <c r="J79" s="10">
        <v>5</v>
      </c>
      <c r="K79" s="4">
        <v>5</v>
      </c>
      <c r="L79" s="4">
        <v>0</v>
      </c>
      <c r="M79" s="11">
        <f t="shared" si="17"/>
        <v>0</v>
      </c>
      <c r="N79" s="10">
        <v>7</v>
      </c>
      <c r="O79" s="4">
        <v>7</v>
      </c>
      <c r="P79" s="4">
        <v>6</v>
      </c>
      <c r="Q79" s="11">
        <f t="shared" si="18"/>
        <v>0</v>
      </c>
      <c r="R79" s="10">
        <v>5</v>
      </c>
      <c r="S79" s="4">
        <v>5</v>
      </c>
      <c r="T79" s="4">
        <v>0</v>
      </c>
      <c r="U79" s="11">
        <f t="shared" si="19"/>
        <v>0</v>
      </c>
    </row>
    <row r="80" spans="1:21" x14ac:dyDescent="0.4">
      <c r="A80" s="1" t="s">
        <v>28</v>
      </c>
      <c r="B80" s="10">
        <v>5</v>
      </c>
      <c r="C80" s="4">
        <v>2</v>
      </c>
      <c r="D80" s="4">
        <v>2</v>
      </c>
      <c r="E80" s="11">
        <f t="shared" si="15"/>
        <v>1</v>
      </c>
      <c r="F80" s="10">
        <v>2</v>
      </c>
      <c r="G80" s="4">
        <v>5</v>
      </c>
      <c r="H80" s="4">
        <v>5</v>
      </c>
      <c r="I80" s="11">
        <f t="shared" si="16"/>
        <v>0</v>
      </c>
      <c r="J80" s="10">
        <v>2</v>
      </c>
      <c r="K80" s="4">
        <v>2</v>
      </c>
      <c r="L80" s="4">
        <v>0</v>
      </c>
      <c r="M80" s="11">
        <f t="shared" si="17"/>
        <v>0</v>
      </c>
      <c r="N80" s="10">
        <v>5</v>
      </c>
      <c r="O80" s="4">
        <v>6</v>
      </c>
      <c r="P80" s="4">
        <v>6</v>
      </c>
      <c r="Q80" s="11">
        <f t="shared" si="18"/>
        <v>0</v>
      </c>
      <c r="R80" s="10">
        <v>6</v>
      </c>
      <c r="S80" s="4">
        <v>6</v>
      </c>
      <c r="T80" s="4">
        <v>0</v>
      </c>
      <c r="U80" s="11">
        <f t="shared" si="19"/>
        <v>0</v>
      </c>
    </row>
    <row r="81" spans="1:21" x14ac:dyDescent="0.4">
      <c r="A81" s="1" t="s">
        <v>29</v>
      </c>
      <c r="B81" s="10">
        <v>7</v>
      </c>
      <c r="C81" s="4">
        <v>2</v>
      </c>
      <c r="D81" s="4">
        <v>6</v>
      </c>
      <c r="E81" s="11">
        <f t="shared" si="15"/>
        <v>0</v>
      </c>
      <c r="F81" s="10">
        <v>1</v>
      </c>
      <c r="G81" s="4">
        <v>2</v>
      </c>
      <c r="H81" s="4">
        <v>5</v>
      </c>
      <c r="I81" s="11">
        <f t="shared" si="16"/>
        <v>0</v>
      </c>
      <c r="J81" s="10">
        <v>2</v>
      </c>
      <c r="K81" s="4">
        <v>6</v>
      </c>
      <c r="L81" s="4">
        <v>0</v>
      </c>
      <c r="M81" s="11">
        <f t="shared" si="17"/>
        <v>0</v>
      </c>
      <c r="N81" s="10">
        <v>5</v>
      </c>
      <c r="O81" s="4">
        <v>5</v>
      </c>
      <c r="P81" s="4">
        <v>6</v>
      </c>
      <c r="Q81" s="11">
        <f t="shared" si="18"/>
        <v>0</v>
      </c>
      <c r="R81" s="10">
        <v>5</v>
      </c>
      <c r="S81" s="4">
        <v>5</v>
      </c>
      <c r="T81" s="4">
        <v>0</v>
      </c>
      <c r="U81" s="11">
        <f t="shared" si="19"/>
        <v>0</v>
      </c>
    </row>
    <row r="82" spans="1:21" x14ac:dyDescent="0.4">
      <c r="A82" s="1" t="s">
        <v>30</v>
      </c>
      <c r="B82" s="10">
        <v>1</v>
      </c>
      <c r="C82" s="4">
        <v>1</v>
      </c>
      <c r="D82" s="4">
        <v>6</v>
      </c>
      <c r="E82" s="11">
        <f t="shared" si="15"/>
        <v>0</v>
      </c>
      <c r="F82" s="10">
        <v>2</v>
      </c>
      <c r="G82" s="4">
        <v>5</v>
      </c>
      <c r="H82" s="4">
        <v>5</v>
      </c>
      <c r="I82" s="11">
        <f t="shared" si="16"/>
        <v>0</v>
      </c>
      <c r="J82" s="10">
        <v>6</v>
      </c>
      <c r="K82" s="4">
        <v>2</v>
      </c>
      <c r="L82" s="4">
        <v>0</v>
      </c>
      <c r="M82" s="11">
        <f t="shared" si="17"/>
        <v>0</v>
      </c>
      <c r="N82" s="10">
        <v>5</v>
      </c>
      <c r="O82" s="4">
        <v>5</v>
      </c>
      <c r="P82" s="4">
        <v>6</v>
      </c>
      <c r="Q82" s="11">
        <f t="shared" si="18"/>
        <v>0</v>
      </c>
      <c r="R82" s="10">
        <v>5</v>
      </c>
      <c r="S82" s="4">
        <v>6</v>
      </c>
      <c r="T82" s="4">
        <v>0</v>
      </c>
      <c r="U82" s="11">
        <f t="shared" si="19"/>
        <v>0</v>
      </c>
    </row>
    <row r="83" spans="1:21" x14ac:dyDescent="0.4">
      <c r="A83" s="1" t="s">
        <v>31</v>
      </c>
      <c r="B83" s="10">
        <v>4</v>
      </c>
      <c r="C83" s="4">
        <v>7</v>
      </c>
      <c r="D83" s="4">
        <v>6</v>
      </c>
      <c r="E83" s="11">
        <f t="shared" si="15"/>
        <v>0</v>
      </c>
      <c r="F83" s="10">
        <v>1</v>
      </c>
      <c r="G83" s="4">
        <v>3</v>
      </c>
      <c r="H83" s="4">
        <v>1</v>
      </c>
      <c r="I83" s="11">
        <f t="shared" si="16"/>
        <v>1</v>
      </c>
      <c r="J83" s="10">
        <v>6</v>
      </c>
      <c r="K83" s="4">
        <v>6</v>
      </c>
      <c r="L83" s="4">
        <v>0</v>
      </c>
      <c r="M83" s="11">
        <f t="shared" si="17"/>
        <v>0</v>
      </c>
      <c r="N83" s="10">
        <v>7</v>
      </c>
      <c r="O83" s="4">
        <v>7</v>
      </c>
      <c r="P83" s="4">
        <v>7</v>
      </c>
      <c r="Q83" s="11">
        <f t="shared" si="18"/>
        <v>0</v>
      </c>
      <c r="R83" s="10">
        <v>2</v>
      </c>
      <c r="S83" s="4">
        <v>2</v>
      </c>
      <c r="T83" s="4">
        <v>0</v>
      </c>
      <c r="U83" s="11">
        <f t="shared" si="19"/>
        <v>0</v>
      </c>
    </row>
    <row r="84" spans="1:21" ht="15" thickBot="1" x14ac:dyDescent="0.45">
      <c r="A84" s="1" t="s">
        <v>32</v>
      </c>
      <c r="B84" s="47">
        <v>6</v>
      </c>
      <c r="C84" s="48">
        <v>6</v>
      </c>
      <c r="D84" s="48">
        <v>6</v>
      </c>
      <c r="E84" s="49">
        <f t="shared" si="15"/>
        <v>0</v>
      </c>
      <c r="F84" s="10">
        <v>5</v>
      </c>
      <c r="G84" s="4">
        <v>6</v>
      </c>
      <c r="H84" s="4">
        <v>6</v>
      </c>
      <c r="I84" s="11">
        <f t="shared" si="16"/>
        <v>0</v>
      </c>
      <c r="J84" s="10">
        <v>6</v>
      </c>
      <c r="K84" s="4">
        <v>6</v>
      </c>
      <c r="L84" s="4">
        <v>0</v>
      </c>
      <c r="M84" s="11">
        <f t="shared" si="17"/>
        <v>0</v>
      </c>
      <c r="N84" s="10">
        <v>6</v>
      </c>
      <c r="O84" s="4">
        <v>6</v>
      </c>
      <c r="P84" s="4">
        <v>6</v>
      </c>
      <c r="Q84" s="11">
        <f t="shared" si="18"/>
        <v>0</v>
      </c>
      <c r="R84" s="10">
        <v>6</v>
      </c>
      <c r="S84" s="4">
        <v>6</v>
      </c>
      <c r="T84" s="4">
        <v>0</v>
      </c>
      <c r="U84" s="11">
        <f t="shared" si="19"/>
        <v>0</v>
      </c>
    </row>
    <row r="85" spans="1:21" ht="15" thickBot="1" x14ac:dyDescent="0.45">
      <c r="A85" s="5" t="s">
        <v>82</v>
      </c>
      <c r="B85" s="12"/>
      <c r="C85" s="6"/>
      <c r="D85" s="7"/>
      <c r="E85" s="13">
        <f>SUM(E68:E84)</f>
        <v>7</v>
      </c>
      <c r="F85" s="12"/>
      <c r="G85" s="6"/>
      <c r="H85" s="7"/>
      <c r="I85" s="13">
        <f>SUM(I68:I84)</f>
        <v>2</v>
      </c>
      <c r="J85" s="12"/>
      <c r="K85" s="6"/>
      <c r="L85" s="7"/>
      <c r="M85" s="13">
        <f>SUM(M68:M84)</f>
        <v>2</v>
      </c>
      <c r="N85" s="12"/>
      <c r="O85" s="6"/>
      <c r="P85" s="7"/>
      <c r="Q85" s="13">
        <f>SUM(Q68:Q84)</f>
        <v>0</v>
      </c>
      <c r="R85" s="12"/>
      <c r="S85" s="6"/>
      <c r="T85" s="7"/>
      <c r="U85" s="13">
        <f>SUM(U68:U84)</f>
        <v>0</v>
      </c>
    </row>
    <row r="87" spans="1:21" ht="15" thickBot="1" x14ac:dyDescent="0.45"/>
    <row r="88" spans="1:21" x14ac:dyDescent="0.4">
      <c r="A88" s="57" t="s">
        <v>42</v>
      </c>
      <c r="B88" s="58" t="s">
        <v>12</v>
      </c>
      <c r="C88" s="59"/>
      <c r="D88" s="59"/>
      <c r="E88" s="60"/>
      <c r="F88" s="58" t="s">
        <v>13</v>
      </c>
      <c r="G88" s="59"/>
      <c r="H88" s="59"/>
      <c r="I88" s="60"/>
      <c r="J88" s="58" t="s">
        <v>14</v>
      </c>
      <c r="K88" s="59"/>
      <c r="L88" s="59"/>
      <c r="M88" s="60"/>
      <c r="N88" s="58" t="s">
        <v>16</v>
      </c>
      <c r="O88" s="59"/>
      <c r="P88" s="59"/>
      <c r="Q88" s="60"/>
      <c r="R88" s="58" t="s">
        <v>17</v>
      </c>
      <c r="S88" s="59"/>
      <c r="T88" s="59"/>
      <c r="U88" s="60"/>
    </row>
    <row r="89" spans="1:21" x14ac:dyDescent="0.4">
      <c r="A89" s="57"/>
      <c r="B89" s="8" t="s">
        <v>86</v>
      </c>
      <c r="C89" s="3" t="s">
        <v>87</v>
      </c>
      <c r="D89" s="3" t="s">
        <v>88</v>
      </c>
      <c r="E89" s="9" t="s">
        <v>81</v>
      </c>
      <c r="F89" s="8" t="s">
        <v>86</v>
      </c>
      <c r="G89" s="3" t="s">
        <v>87</v>
      </c>
      <c r="H89" s="3" t="s">
        <v>88</v>
      </c>
      <c r="I89" s="9" t="s">
        <v>81</v>
      </c>
      <c r="J89" s="8" t="s">
        <v>86</v>
      </c>
      <c r="K89" s="3" t="s">
        <v>87</v>
      </c>
      <c r="L89" s="3" t="s">
        <v>88</v>
      </c>
      <c r="M89" s="9" t="s">
        <v>81</v>
      </c>
      <c r="N89" s="8" t="s">
        <v>86</v>
      </c>
      <c r="O89" s="3" t="s">
        <v>87</v>
      </c>
      <c r="P89" s="3" t="s">
        <v>88</v>
      </c>
      <c r="Q89" s="9" t="s">
        <v>81</v>
      </c>
      <c r="R89" s="8" t="s">
        <v>86</v>
      </c>
      <c r="S89" s="3" t="s">
        <v>87</v>
      </c>
      <c r="T89" s="3" t="s">
        <v>88</v>
      </c>
      <c r="U89" s="9" t="s">
        <v>81</v>
      </c>
    </row>
    <row r="90" spans="1:21" x14ac:dyDescent="0.4">
      <c r="A90" s="46" t="s">
        <v>84</v>
      </c>
      <c r="B90" s="10">
        <v>0</v>
      </c>
      <c r="C90" s="4">
        <v>1</v>
      </c>
      <c r="D90" s="4">
        <v>1</v>
      </c>
      <c r="E90" s="11">
        <f>COUNTIF(D90,"1")+COUNTIF(D90,"2")+IF(AND(B90:D90,B90&gt;C90,C90&gt;D90),"1","0")</f>
        <v>1</v>
      </c>
      <c r="F90" s="10">
        <v>0</v>
      </c>
      <c r="G90" s="4">
        <v>5</v>
      </c>
      <c r="H90" s="4">
        <v>5</v>
      </c>
      <c r="I90" s="11">
        <f>COUNTIF(H90,"1")+COUNTIF(H90,"2")+IF(AND(F90:H90,F90&gt;G90,G90&gt;H90),"1","0")</f>
        <v>0</v>
      </c>
      <c r="J90" s="10">
        <v>0</v>
      </c>
      <c r="K90" s="4">
        <v>3</v>
      </c>
      <c r="L90" s="4">
        <v>3</v>
      </c>
      <c r="M90" s="11">
        <f>COUNTIF(L90,"1")+COUNTIF(L90,"2")+IF(AND(J90:L90,J90&gt;K90,K90&gt;L90),"1","0")</f>
        <v>0</v>
      </c>
      <c r="N90" s="10">
        <v>0</v>
      </c>
      <c r="O90" s="4">
        <v>2</v>
      </c>
      <c r="P90" s="4">
        <v>2</v>
      </c>
      <c r="Q90" s="11">
        <f>COUNTIF(P90,"1")+COUNTIF(P90,"2")+IF(AND(N90:P90,N90&gt;O90,O90&gt;P90),"1","0")</f>
        <v>1</v>
      </c>
      <c r="R90" s="10">
        <v>0</v>
      </c>
      <c r="S90" s="4">
        <v>6</v>
      </c>
      <c r="T90" s="4">
        <v>6</v>
      </c>
      <c r="U90" s="11">
        <f>COUNTIF(T90,"1")+COUNTIF(T90,"2")+IF(AND(R90:T90,R90&gt;S90,S90&gt;T90),"1","0")</f>
        <v>0</v>
      </c>
    </row>
    <row r="91" spans="1:21" x14ac:dyDescent="0.4">
      <c r="A91" s="1" t="s">
        <v>18</v>
      </c>
      <c r="B91" s="10">
        <v>7</v>
      </c>
      <c r="C91" s="4">
        <v>7</v>
      </c>
      <c r="D91" s="4">
        <v>7</v>
      </c>
      <c r="E91" s="11">
        <f>COUNTIF(D91,"1")+COUNTIF(D91,"2")+IF(AND(B91:D91,B91&gt;C91,C91&gt;D91),"1","0")</f>
        <v>0</v>
      </c>
      <c r="F91" s="10">
        <v>6</v>
      </c>
      <c r="G91" s="4">
        <v>2</v>
      </c>
      <c r="H91" s="4">
        <v>2</v>
      </c>
      <c r="I91" s="11">
        <f>COUNTIF(H91,"1")+COUNTIF(H91,"2")+IF(AND(F91:H91,F91&gt;G91,G91&gt;H91),"1","0")</f>
        <v>1</v>
      </c>
      <c r="J91" s="10">
        <v>1</v>
      </c>
      <c r="K91" s="4">
        <v>1</v>
      </c>
      <c r="L91" s="4">
        <v>1</v>
      </c>
      <c r="M91" s="11">
        <f>COUNTIF(L91,"1")+COUNTIF(L91,"2")+IF(AND(J91:L91,J91&gt;K91,K91&gt;L91),"1","0")</f>
        <v>1</v>
      </c>
      <c r="N91" s="10">
        <v>4</v>
      </c>
      <c r="O91" s="4">
        <v>4</v>
      </c>
      <c r="P91" s="4">
        <v>4</v>
      </c>
      <c r="Q91" s="11">
        <f>COUNTIF(P91,"1")+COUNTIF(P91,"2")+IF(AND(N91:P91,N91&gt;O91,O91&gt;P91),"1","0")</f>
        <v>0</v>
      </c>
      <c r="R91" s="10">
        <v>5</v>
      </c>
      <c r="S91" s="4">
        <v>6</v>
      </c>
      <c r="T91" s="4">
        <v>6</v>
      </c>
      <c r="U91" s="11">
        <f>COUNTIF(T91,"1")+COUNTIF(T91,"2")+IF(AND(R91:T91,R91&gt;S91,S91&gt;T91),"1","0")</f>
        <v>0</v>
      </c>
    </row>
    <row r="92" spans="1:21" x14ac:dyDescent="0.4">
      <c r="A92" s="1" t="s">
        <v>19</v>
      </c>
      <c r="B92" s="10">
        <v>1</v>
      </c>
      <c r="C92" s="4">
        <v>1</v>
      </c>
      <c r="D92" s="4">
        <v>1</v>
      </c>
      <c r="E92" s="11">
        <f t="shared" ref="E92:E106" si="20">COUNTIF(D92,"1")+COUNTIF(D92,"2")+IF(AND(B92:D92,B92&gt;C92,C92&gt;D92),"1","0")</f>
        <v>1</v>
      </c>
      <c r="F92" s="10">
        <v>5</v>
      </c>
      <c r="G92" s="4">
        <v>5</v>
      </c>
      <c r="H92" s="4">
        <v>5</v>
      </c>
      <c r="I92" s="11">
        <f t="shared" ref="I92:I106" si="21">COUNTIF(H92,"1")+COUNTIF(H92,"2")+IF(AND(F92:H92,F92&gt;G92,G92&gt;H92),"1","0")</f>
        <v>0</v>
      </c>
      <c r="J92" s="10">
        <v>1</v>
      </c>
      <c r="K92" s="4">
        <v>1</v>
      </c>
      <c r="L92" s="4">
        <v>1</v>
      </c>
      <c r="M92" s="11">
        <f t="shared" ref="M92:M106" si="22">COUNTIF(L92,"1")+COUNTIF(L92,"2")+IF(AND(J92:L92,J92&gt;K92,K92&gt;L92),"1","0")</f>
        <v>1</v>
      </c>
      <c r="N92" s="10">
        <v>2</v>
      </c>
      <c r="O92" s="4">
        <v>2</v>
      </c>
      <c r="P92" s="4">
        <v>2</v>
      </c>
      <c r="Q92" s="11">
        <f t="shared" ref="Q92:Q106" si="23">COUNTIF(P92,"1")+COUNTIF(P92,"2")+IF(AND(N92:P92,N92&gt;O92,O92&gt;P92),"1","0")</f>
        <v>1</v>
      </c>
      <c r="R92" s="10">
        <v>5</v>
      </c>
      <c r="S92" s="4">
        <v>2</v>
      </c>
      <c r="T92" s="4">
        <v>2</v>
      </c>
      <c r="U92" s="11">
        <f t="shared" ref="U92:U106" si="24">COUNTIF(T92,"1")+COUNTIF(T92,"2")+IF(AND(R92:T92,R92&gt;S92,S92&gt;T92),"1","0")</f>
        <v>1</v>
      </c>
    </row>
    <row r="93" spans="1:21" x14ac:dyDescent="0.4">
      <c r="A93" s="1" t="s">
        <v>20</v>
      </c>
      <c r="B93" s="10">
        <v>6</v>
      </c>
      <c r="C93" s="4">
        <v>6</v>
      </c>
      <c r="D93" s="4">
        <v>5</v>
      </c>
      <c r="E93" s="11">
        <f t="shared" si="20"/>
        <v>0</v>
      </c>
      <c r="F93" s="10">
        <v>6</v>
      </c>
      <c r="G93" s="4">
        <v>6</v>
      </c>
      <c r="H93" s="4">
        <v>6</v>
      </c>
      <c r="I93" s="11">
        <f t="shared" si="21"/>
        <v>0</v>
      </c>
      <c r="J93" s="10">
        <v>1</v>
      </c>
      <c r="K93" s="4">
        <v>1</v>
      </c>
      <c r="L93" s="4">
        <v>1</v>
      </c>
      <c r="M93" s="11">
        <f t="shared" si="22"/>
        <v>1</v>
      </c>
      <c r="N93" s="10">
        <v>4</v>
      </c>
      <c r="O93" s="4">
        <v>6</v>
      </c>
      <c r="P93" s="4">
        <v>6</v>
      </c>
      <c r="Q93" s="11">
        <f t="shared" si="23"/>
        <v>0</v>
      </c>
      <c r="R93" s="10">
        <v>5</v>
      </c>
      <c r="S93" s="4">
        <v>5</v>
      </c>
      <c r="T93" s="4">
        <v>5</v>
      </c>
      <c r="U93" s="11">
        <f t="shared" si="24"/>
        <v>0</v>
      </c>
    </row>
    <row r="94" spans="1:21" x14ac:dyDescent="0.4">
      <c r="A94" s="1" t="s">
        <v>21</v>
      </c>
      <c r="B94" s="10">
        <v>2</v>
      </c>
      <c r="C94" s="4">
        <v>2</v>
      </c>
      <c r="D94" s="4">
        <v>2</v>
      </c>
      <c r="E94" s="11">
        <f t="shared" si="20"/>
        <v>1</v>
      </c>
      <c r="F94" s="10">
        <v>6</v>
      </c>
      <c r="G94" s="4">
        <v>6</v>
      </c>
      <c r="H94" s="4">
        <v>6</v>
      </c>
      <c r="I94" s="11">
        <f t="shared" si="21"/>
        <v>0</v>
      </c>
      <c r="J94" s="10">
        <v>1</v>
      </c>
      <c r="K94" s="4">
        <v>1</v>
      </c>
      <c r="L94" s="4">
        <v>1</v>
      </c>
      <c r="M94" s="11">
        <f t="shared" si="22"/>
        <v>1</v>
      </c>
      <c r="N94" s="10">
        <v>5</v>
      </c>
      <c r="O94" s="4">
        <v>5</v>
      </c>
      <c r="P94" s="4">
        <v>5</v>
      </c>
      <c r="Q94" s="11">
        <f t="shared" si="23"/>
        <v>0</v>
      </c>
      <c r="R94" s="10">
        <v>5</v>
      </c>
      <c r="S94" s="4">
        <v>5</v>
      </c>
      <c r="T94" s="4">
        <v>2</v>
      </c>
      <c r="U94" s="11">
        <f t="shared" si="24"/>
        <v>1</v>
      </c>
    </row>
    <row r="95" spans="1:21" x14ac:dyDescent="0.4">
      <c r="A95" s="2" t="s">
        <v>22</v>
      </c>
      <c r="B95" s="10">
        <v>6</v>
      </c>
      <c r="C95" s="4">
        <v>6</v>
      </c>
      <c r="D95" s="4">
        <v>6</v>
      </c>
      <c r="E95" s="11">
        <f t="shared" si="20"/>
        <v>0</v>
      </c>
      <c r="F95" s="10">
        <v>6</v>
      </c>
      <c r="G95" s="4">
        <v>2</v>
      </c>
      <c r="H95" s="4">
        <v>2</v>
      </c>
      <c r="I95" s="11">
        <f t="shared" si="21"/>
        <v>1</v>
      </c>
      <c r="J95" s="10">
        <v>3</v>
      </c>
      <c r="K95" s="4">
        <v>1</v>
      </c>
      <c r="L95" s="4">
        <v>6</v>
      </c>
      <c r="M95" s="11">
        <f t="shared" si="22"/>
        <v>0</v>
      </c>
      <c r="N95" s="10">
        <v>7</v>
      </c>
      <c r="O95" s="4">
        <v>7</v>
      </c>
      <c r="P95" s="4">
        <v>7</v>
      </c>
      <c r="Q95" s="11">
        <f t="shared" si="23"/>
        <v>0</v>
      </c>
      <c r="R95" s="10">
        <v>7</v>
      </c>
      <c r="S95" s="4">
        <v>4</v>
      </c>
      <c r="T95" s="4">
        <v>0</v>
      </c>
      <c r="U95" s="11">
        <f t="shared" si="24"/>
        <v>0</v>
      </c>
    </row>
    <row r="96" spans="1:21" x14ac:dyDescent="0.4">
      <c r="A96" s="1" t="s">
        <v>23</v>
      </c>
      <c r="B96" s="10">
        <v>5</v>
      </c>
      <c r="C96" s="4">
        <v>6</v>
      </c>
      <c r="D96" s="4">
        <v>5</v>
      </c>
      <c r="E96" s="11">
        <f t="shared" si="20"/>
        <v>0</v>
      </c>
      <c r="F96" s="10">
        <v>5</v>
      </c>
      <c r="G96" s="4">
        <v>5</v>
      </c>
      <c r="H96" s="4">
        <v>5</v>
      </c>
      <c r="I96" s="11">
        <f t="shared" si="21"/>
        <v>0</v>
      </c>
      <c r="J96" s="10">
        <v>1</v>
      </c>
      <c r="K96" s="4">
        <v>1</v>
      </c>
      <c r="L96" s="4">
        <v>1</v>
      </c>
      <c r="M96" s="11">
        <f t="shared" si="22"/>
        <v>1</v>
      </c>
      <c r="N96" s="10">
        <v>5</v>
      </c>
      <c r="O96" s="4">
        <v>2</v>
      </c>
      <c r="P96" s="4">
        <v>5</v>
      </c>
      <c r="Q96" s="11">
        <f t="shared" si="23"/>
        <v>0</v>
      </c>
      <c r="R96" s="10">
        <v>5</v>
      </c>
      <c r="S96" s="4">
        <v>5</v>
      </c>
      <c r="T96" s="4">
        <v>5</v>
      </c>
      <c r="U96" s="11">
        <f t="shared" si="24"/>
        <v>0</v>
      </c>
    </row>
    <row r="97" spans="1:21" x14ac:dyDescent="0.4">
      <c r="A97" s="1" t="s">
        <v>24</v>
      </c>
      <c r="B97" s="10">
        <v>7</v>
      </c>
      <c r="C97" s="4">
        <v>7</v>
      </c>
      <c r="D97" s="4">
        <v>7</v>
      </c>
      <c r="E97" s="11">
        <f t="shared" si="20"/>
        <v>0</v>
      </c>
      <c r="F97" s="10">
        <v>5</v>
      </c>
      <c r="G97" s="4">
        <v>5</v>
      </c>
      <c r="H97" s="4">
        <v>5</v>
      </c>
      <c r="I97" s="11">
        <f t="shared" si="21"/>
        <v>0</v>
      </c>
      <c r="J97" s="10">
        <v>5</v>
      </c>
      <c r="K97" s="4">
        <v>5</v>
      </c>
      <c r="L97" s="4">
        <v>5</v>
      </c>
      <c r="M97" s="11">
        <f t="shared" si="22"/>
        <v>0</v>
      </c>
      <c r="N97" s="10">
        <v>6</v>
      </c>
      <c r="O97" s="4">
        <v>6</v>
      </c>
      <c r="P97" s="4">
        <v>6</v>
      </c>
      <c r="Q97" s="11">
        <f t="shared" si="23"/>
        <v>0</v>
      </c>
      <c r="R97" s="10">
        <v>5</v>
      </c>
      <c r="S97" s="4">
        <v>5</v>
      </c>
      <c r="T97" s="4">
        <v>5</v>
      </c>
      <c r="U97" s="11">
        <f t="shared" si="24"/>
        <v>0</v>
      </c>
    </row>
    <row r="98" spans="1:21" x14ac:dyDescent="0.4">
      <c r="A98" s="1" t="s">
        <v>25</v>
      </c>
      <c r="B98" s="10">
        <v>6</v>
      </c>
      <c r="C98" s="4">
        <v>6</v>
      </c>
      <c r="D98" s="4">
        <v>6</v>
      </c>
      <c r="E98" s="11">
        <f t="shared" si="20"/>
        <v>0</v>
      </c>
      <c r="F98" s="10">
        <v>5</v>
      </c>
      <c r="G98" s="4">
        <v>5</v>
      </c>
      <c r="H98" s="4">
        <v>2</v>
      </c>
      <c r="I98" s="11">
        <f t="shared" si="21"/>
        <v>1</v>
      </c>
      <c r="J98" s="10">
        <v>2</v>
      </c>
      <c r="K98" s="4">
        <v>5</v>
      </c>
      <c r="L98" s="4">
        <v>5</v>
      </c>
      <c r="M98" s="11">
        <f t="shared" si="22"/>
        <v>0</v>
      </c>
      <c r="N98" s="10">
        <v>5</v>
      </c>
      <c r="O98" s="4">
        <v>5</v>
      </c>
      <c r="P98" s="4">
        <v>6</v>
      </c>
      <c r="Q98" s="11">
        <f t="shared" si="23"/>
        <v>0</v>
      </c>
      <c r="R98" s="10">
        <v>1</v>
      </c>
      <c r="S98" s="4">
        <v>1</v>
      </c>
      <c r="T98" s="4">
        <v>1</v>
      </c>
      <c r="U98" s="11">
        <f t="shared" si="24"/>
        <v>1</v>
      </c>
    </row>
    <row r="99" spans="1:21" x14ac:dyDescent="0.4">
      <c r="A99" s="2" t="s">
        <v>56</v>
      </c>
      <c r="B99" s="10">
        <v>7</v>
      </c>
      <c r="C99" s="4">
        <v>7</v>
      </c>
      <c r="D99" s="4">
        <v>0</v>
      </c>
      <c r="E99" s="11">
        <f t="shared" si="20"/>
        <v>0</v>
      </c>
      <c r="F99" s="10">
        <v>5</v>
      </c>
      <c r="G99" s="4">
        <v>5</v>
      </c>
      <c r="H99" s="4">
        <v>0</v>
      </c>
      <c r="I99" s="11">
        <f t="shared" si="21"/>
        <v>0</v>
      </c>
      <c r="J99" s="10">
        <v>7</v>
      </c>
      <c r="K99" s="4">
        <v>7</v>
      </c>
      <c r="L99" s="4">
        <v>0</v>
      </c>
      <c r="M99" s="11">
        <f t="shared" si="22"/>
        <v>0</v>
      </c>
      <c r="N99" s="10">
        <v>5</v>
      </c>
      <c r="O99" s="4">
        <v>5</v>
      </c>
      <c r="P99" s="4">
        <v>0</v>
      </c>
      <c r="Q99" s="11">
        <f t="shared" si="23"/>
        <v>0</v>
      </c>
      <c r="R99" s="10">
        <v>2</v>
      </c>
      <c r="S99" s="4">
        <v>2</v>
      </c>
      <c r="T99" s="4">
        <v>0</v>
      </c>
      <c r="U99" s="11">
        <f t="shared" si="24"/>
        <v>0</v>
      </c>
    </row>
    <row r="100" spans="1:21" x14ac:dyDescent="0.4">
      <c r="A100" s="1" t="s">
        <v>26</v>
      </c>
      <c r="B100" s="10">
        <v>6</v>
      </c>
      <c r="C100" s="4">
        <v>6</v>
      </c>
      <c r="D100" s="4">
        <v>6</v>
      </c>
      <c r="E100" s="11">
        <f t="shared" si="20"/>
        <v>0</v>
      </c>
      <c r="F100" s="10">
        <v>6</v>
      </c>
      <c r="G100" s="4">
        <v>5</v>
      </c>
      <c r="H100" s="4">
        <v>5</v>
      </c>
      <c r="I100" s="11">
        <f t="shared" si="21"/>
        <v>0</v>
      </c>
      <c r="J100" s="10">
        <v>1</v>
      </c>
      <c r="K100" s="4">
        <v>3</v>
      </c>
      <c r="L100" s="4">
        <v>3</v>
      </c>
      <c r="M100" s="11">
        <f t="shared" si="22"/>
        <v>0</v>
      </c>
      <c r="N100" s="10">
        <v>7</v>
      </c>
      <c r="O100" s="4">
        <v>7</v>
      </c>
      <c r="P100" s="4">
        <v>7</v>
      </c>
      <c r="Q100" s="11">
        <f t="shared" si="23"/>
        <v>0</v>
      </c>
      <c r="R100" s="10">
        <v>6</v>
      </c>
      <c r="S100" s="4">
        <v>4</v>
      </c>
      <c r="T100" s="4">
        <v>0</v>
      </c>
      <c r="U100" s="11">
        <f t="shared" si="24"/>
        <v>0</v>
      </c>
    </row>
    <row r="101" spans="1:21" x14ac:dyDescent="0.4">
      <c r="A101" s="1" t="s">
        <v>27</v>
      </c>
      <c r="B101" s="10">
        <v>6</v>
      </c>
      <c r="C101" s="4">
        <v>6</v>
      </c>
      <c r="D101" s="4">
        <v>6</v>
      </c>
      <c r="E101" s="11">
        <f t="shared" si="20"/>
        <v>0</v>
      </c>
      <c r="F101" s="10">
        <v>5</v>
      </c>
      <c r="G101" s="4">
        <v>5</v>
      </c>
      <c r="H101" s="4">
        <v>5</v>
      </c>
      <c r="I101" s="11">
        <f t="shared" si="21"/>
        <v>0</v>
      </c>
      <c r="J101" s="10">
        <v>1</v>
      </c>
      <c r="K101" s="4">
        <v>3</v>
      </c>
      <c r="L101" s="4">
        <v>3</v>
      </c>
      <c r="M101" s="11">
        <f t="shared" si="22"/>
        <v>0</v>
      </c>
      <c r="N101" s="10">
        <v>7</v>
      </c>
      <c r="O101" s="4">
        <v>7</v>
      </c>
      <c r="P101" s="4">
        <v>7</v>
      </c>
      <c r="Q101" s="11">
        <f t="shared" si="23"/>
        <v>0</v>
      </c>
      <c r="R101" s="10">
        <v>2</v>
      </c>
      <c r="S101" s="4">
        <v>5</v>
      </c>
      <c r="T101" s="4">
        <v>0</v>
      </c>
      <c r="U101" s="11">
        <f t="shared" si="24"/>
        <v>0</v>
      </c>
    </row>
    <row r="102" spans="1:21" x14ac:dyDescent="0.4">
      <c r="A102" s="1" t="s">
        <v>28</v>
      </c>
      <c r="B102" s="10">
        <v>6</v>
      </c>
      <c r="C102" s="4">
        <v>5</v>
      </c>
      <c r="D102" s="4">
        <v>6</v>
      </c>
      <c r="E102" s="11">
        <f t="shared" si="20"/>
        <v>0</v>
      </c>
      <c r="F102" s="10">
        <v>3</v>
      </c>
      <c r="G102" s="4">
        <v>1</v>
      </c>
      <c r="H102" s="4">
        <v>1</v>
      </c>
      <c r="I102" s="11">
        <f t="shared" si="21"/>
        <v>1</v>
      </c>
      <c r="J102" s="10">
        <v>1</v>
      </c>
      <c r="K102" s="4">
        <v>1</v>
      </c>
      <c r="L102" s="4">
        <v>1</v>
      </c>
      <c r="M102" s="11">
        <f t="shared" si="22"/>
        <v>1</v>
      </c>
      <c r="N102" s="10">
        <v>2</v>
      </c>
      <c r="O102" s="4">
        <v>5</v>
      </c>
      <c r="P102" s="4">
        <v>5</v>
      </c>
      <c r="Q102" s="11">
        <f t="shared" si="23"/>
        <v>0</v>
      </c>
      <c r="R102" s="10">
        <v>2</v>
      </c>
      <c r="S102" s="4">
        <v>6</v>
      </c>
      <c r="T102" s="4">
        <v>0</v>
      </c>
      <c r="U102" s="11">
        <f t="shared" si="24"/>
        <v>0</v>
      </c>
    </row>
    <row r="103" spans="1:21" x14ac:dyDescent="0.4">
      <c r="A103" s="1" t="s">
        <v>29</v>
      </c>
      <c r="B103" s="10">
        <v>2</v>
      </c>
      <c r="C103" s="4">
        <v>1</v>
      </c>
      <c r="D103" s="4">
        <v>1</v>
      </c>
      <c r="E103" s="11">
        <f t="shared" si="20"/>
        <v>1</v>
      </c>
      <c r="F103" s="10">
        <v>7</v>
      </c>
      <c r="G103" s="4">
        <v>7</v>
      </c>
      <c r="H103" s="4">
        <v>4</v>
      </c>
      <c r="I103" s="11">
        <f t="shared" si="21"/>
        <v>0</v>
      </c>
      <c r="J103" s="10">
        <v>2</v>
      </c>
      <c r="K103" s="4">
        <v>2</v>
      </c>
      <c r="L103" s="4">
        <v>1</v>
      </c>
      <c r="M103" s="11">
        <f t="shared" si="22"/>
        <v>1</v>
      </c>
      <c r="N103" s="10">
        <v>6</v>
      </c>
      <c r="O103" s="4">
        <v>7</v>
      </c>
      <c r="P103" s="4">
        <v>7</v>
      </c>
      <c r="Q103" s="11">
        <f t="shared" si="23"/>
        <v>0</v>
      </c>
      <c r="R103" s="10">
        <v>6</v>
      </c>
      <c r="S103" s="4">
        <v>5</v>
      </c>
      <c r="T103" s="4">
        <v>0</v>
      </c>
      <c r="U103" s="11">
        <f t="shared" si="24"/>
        <v>0</v>
      </c>
    </row>
    <row r="104" spans="1:21" x14ac:dyDescent="0.4">
      <c r="A104" s="1" t="s">
        <v>30</v>
      </c>
      <c r="B104" s="10">
        <v>5</v>
      </c>
      <c r="C104" s="4">
        <v>6</v>
      </c>
      <c r="D104" s="4">
        <v>6</v>
      </c>
      <c r="E104" s="11">
        <f t="shared" si="20"/>
        <v>0</v>
      </c>
      <c r="F104" s="10">
        <v>6</v>
      </c>
      <c r="G104" s="4">
        <v>6</v>
      </c>
      <c r="H104" s="4">
        <v>2</v>
      </c>
      <c r="I104" s="11">
        <f t="shared" si="21"/>
        <v>1</v>
      </c>
      <c r="J104" s="10">
        <v>5</v>
      </c>
      <c r="K104" s="4">
        <v>5</v>
      </c>
      <c r="L104" s="4">
        <v>6</v>
      </c>
      <c r="M104" s="11">
        <f t="shared" si="22"/>
        <v>0</v>
      </c>
      <c r="N104" s="10">
        <v>6</v>
      </c>
      <c r="O104" s="4">
        <v>6</v>
      </c>
      <c r="P104" s="4">
        <v>7</v>
      </c>
      <c r="Q104" s="11">
        <f t="shared" si="23"/>
        <v>0</v>
      </c>
      <c r="R104" s="10">
        <v>7</v>
      </c>
      <c r="S104" s="4">
        <v>4</v>
      </c>
      <c r="T104" s="4">
        <v>0</v>
      </c>
      <c r="U104" s="11">
        <f t="shared" si="24"/>
        <v>0</v>
      </c>
    </row>
    <row r="105" spans="1:21" x14ac:dyDescent="0.4">
      <c r="A105" s="1" t="s">
        <v>31</v>
      </c>
      <c r="B105" s="10">
        <v>2</v>
      </c>
      <c r="C105" s="4">
        <v>1</v>
      </c>
      <c r="D105" s="4">
        <v>1</v>
      </c>
      <c r="E105" s="11">
        <f t="shared" si="20"/>
        <v>1</v>
      </c>
      <c r="F105" s="10">
        <v>6</v>
      </c>
      <c r="G105" s="4">
        <v>6</v>
      </c>
      <c r="H105" s="4">
        <v>6</v>
      </c>
      <c r="I105" s="11">
        <f t="shared" si="21"/>
        <v>0</v>
      </c>
      <c r="J105" s="10">
        <v>1</v>
      </c>
      <c r="K105" s="4">
        <v>1</v>
      </c>
      <c r="L105" s="4">
        <v>1</v>
      </c>
      <c r="M105" s="11">
        <f t="shared" si="22"/>
        <v>1</v>
      </c>
      <c r="N105" s="10">
        <v>6</v>
      </c>
      <c r="O105" s="4">
        <v>6</v>
      </c>
      <c r="P105" s="4">
        <v>6</v>
      </c>
      <c r="Q105" s="11">
        <f t="shared" si="23"/>
        <v>0</v>
      </c>
      <c r="R105" s="10">
        <v>1</v>
      </c>
      <c r="S105" s="4">
        <v>1</v>
      </c>
      <c r="T105" s="4">
        <v>0</v>
      </c>
      <c r="U105" s="11">
        <f t="shared" si="24"/>
        <v>0</v>
      </c>
    </row>
    <row r="106" spans="1:21" ht="15" thickBot="1" x14ac:dyDescent="0.45">
      <c r="A106" s="1" t="s">
        <v>32</v>
      </c>
      <c r="B106" s="47">
        <v>5</v>
      </c>
      <c r="C106" s="48">
        <v>5</v>
      </c>
      <c r="D106" s="48">
        <v>5</v>
      </c>
      <c r="E106" s="49">
        <f t="shared" si="20"/>
        <v>0</v>
      </c>
      <c r="F106" s="10">
        <v>5</v>
      </c>
      <c r="G106" s="4">
        <v>5</v>
      </c>
      <c r="H106" s="4">
        <v>5</v>
      </c>
      <c r="I106" s="11">
        <f t="shared" si="21"/>
        <v>0</v>
      </c>
      <c r="J106" s="10">
        <v>2</v>
      </c>
      <c r="K106" s="4">
        <v>2</v>
      </c>
      <c r="L106" s="4">
        <v>6</v>
      </c>
      <c r="M106" s="11">
        <f t="shared" si="22"/>
        <v>0</v>
      </c>
      <c r="N106" s="10">
        <v>6</v>
      </c>
      <c r="O106" s="4">
        <v>5</v>
      </c>
      <c r="P106" s="4">
        <v>5</v>
      </c>
      <c r="Q106" s="11">
        <f t="shared" si="23"/>
        <v>0</v>
      </c>
      <c r="R106" s="10">
        <v>5</v>
      </c>
      <c r="S106" s="4">
        <v>5</v>
      </c>
      <c r="T106" s="4">
        <v>0</v>
      </c>
      <c r="U106" s="11">
        <f t="shared" si="24"/>
        <v>0</v>
      </c>
    </row>
    <row r="107" spans="1:21" ht="15" thickBot="1" x14ac:dyDescent="0.45">
      <c r="A107" s="5" t="s">
        <v>82</v>
      </c>
      <c r="B107" s="12"/>
      <c r="C107" s="6"/>
      <c r="D107" s="7"/>
      <c r="E107" s="13">
        <f>SUM(E90:E106)</f>
        <v>5</v>
      </c>
      <c r="F107" s="12"/>
      <c r="G107" s="6"/>
      <c r="H107" s="7"/>
      <c r="I107" s="13">
        <f>SUM(I90:I106)</f>
        <v>5</v>
      </c>
      <c r="J107" s="12"/>
      <c r="K107" s="6"/>
      <c r="L107" s="7"/>
      <c r="M107" s="13">
        <f>SUM(M90:M106)</f>
        <v>8</v>
      </c>
      <c r="N107" s="12"/>
      <c r="O107" s="6"/>
      <c r="P107" s="7"/>
      <c r="Q107" s="13">
        <f>SUM(Q90:Q106)</f>
        <v>2</v>
      </c>
      <c r="R107" s="12"/>
      <c r="S107" s="6"/>
      <c r="T107" s="7"/>
      <c r="U107" s="13">
        <f>SUM(U90:U106)</f>
        <v>3</v>
      </c>
    </row>
    <row r="108" spans="1:21" ht="15" thickBot="1" x14ac:dyDescent="0.45"/>
    <row r="109" spans="1:21" x14ac:dyDescent="0.4">
      <c r="A109" s="57" t="s">
        <v>42</v>
      </c>
      <c r="B109" s="58" t="s">
        <v>10</v>
      </c>
      <c r="C109" s="59"/>
      <c r="D109" s="59"/>
      <c r="E109" s="60"/>
      <c r="F109" s="58" t="s">
        <v>15</v>
      </c>
      <c r="G109" s="59"/>
      <c r="H109" s="59"/>
      <c r="I109" s="60"/>
    </row>
    <row r="110" spans="1:21" x14ac:dyDescent="0.4">
      <c r="A110" s="57"/>
      <c r="B110" s="8" t="s">
        <v>86</v>
      </c>
      <c r="C110" s="3" t="s">
        <v>87</v>
      </c>
      <c r="D110" s="3" t="s">
        <v>88</v>
      </c>
      <c r="E110" s="9" t="s">
        <v>81</v>
      </c>
      <c r="F110" s="8" t="s">
        <v>86</v>
      </c>
      <c r="G110" s="3" t="s">
        <v>87</v>
      </c>
      <c r="H110" s="3" t="s">
        <v>88</v>
      </c>
      <c r="I110" s="9" t="s">
        <v>81</v>
      </c>
    </row>
    <row r="111" spans="1:21" x14ac:dyDescent="0.4">
      <c r="A111" s="46" t="s">
        <v>84</v>
      </c>
      <c r="B111" s="10">
        <v>0</v>
      </c>
      <c r="C111" s="4">
        <v>6</v>
      </c>
      <c r="D111" s="4">
        <v>6</v>
      </c>
      <c r="E111" s="11">
        <f>COUNTIF(D111,"1")+COUNTIF(D111,"2")+IF(AND(B111:D111,B111&gt;C111,C111&gt;D111),"1","0")</f>
        <v>0</v>
      </c>
      <c r="F111" s="10">
        <v>0</v>
      </c>
      <c r="G111" s="4">
        <v>7</v>
      </c>
      <c r="H111" s="4">
        <v>7</v>
      </c>
      <c r="I111" s="11">
        <f>COUNTIF(H111,"1")+COUNTIF(H111,"2")+IF(AND(F111:H111,F111&gt;G111,G111&gt;H111),"1","0")</f>
        <v>0</v>
      </c>
    </row>
    <row r="112" spans="1:21" x14ac:dyDescent="0.4">
      <c r="A112" s="1" t="s">
        <v>18</v>
      </c>
      <c r="B112" s="10">
        <v>5</v>
      </c>
      <c r="C112" s="4">
        <v>2</v>
      </c>
      <c r="D112" s="4">
        <v>2</v>
      </c>
      <c r="E112" s="11">
        <f>COUNTIF(D112,"1")+COUNTIF(D112,"2")+IF(AND(B112:D112,B112&gt;C112,C112&gt;D112),"1","0")</f>
        <v>1</v>
      </c>
      <c r="F112" s="10">
        <v>5</v>
      </c>
      <c r="G112" s="4">
        <v>6</v>
      </c>
      <c r="H112" s="4">
        <v>6</v>
      </c>
      <c r="I112" s="11">
        <f>COUNTIF(H112,"1")+COUNTIF(H112,"2")+IF(AND(F112:H112,F112&gt;G112,G112&gt;H112),"1","0")</f>
        <v>0</v>
      </c>
    </row>
    <row r="113" spans="1:9" x14ac:dyDescent="0.4">
      <c r="A113" s="1" t="s">
        <v>19</v>
      </c>
      <c r="B113" s="10">
        <v>7</v>
      </c>
      <c r="C113" s="4">
        <v>7</v>
      </c>
      <c r="D113" s="4">
        <v>7</v>
      </c>
      <c r="E113" s="11">
        <f t="shared" ref="E113:E127" si="25">COUNTIF(D113,"1")+COUNTIF(D113,"2")+IF(AND(B113:D113,B113&gt;C113,C113&gt;D113),"1","0")</f>
        <v>0</v>
      </c>
      <c r="F113" s="10">
        <v>6</v>
      </c>
      <c r="G113" s="4">
        <v>6</v>
      </c>
      <c r="H113" s="4">
        <v>6</v>
      </c>
      <c r="I113" s="11">
        <f t="shared" ref="I113:I127" si="26">COUNTIF(H113,"1")+COUNTIF(H113,"2")+IF(AND(F113:H113,F113&gt;G113,G113&gt;H113),"1","0")</f>
        <v>0</v>
      </c>
    </row>
    <row r="114" spans="1:9" x14ac:dyDescent="0.4">
      <c r="A114" s="1" t="s">
        <v>20</v>
      </c>
      <c r="B114" s="10">
        <v>2</v>
      </c>
      <c r="C114" s="4">
        <v>5</v>
      </c>
      <c r="D114" s="4">
        <v>5</v>
      </c>
      <c r="E114" s="11">
        <f t="shared" si="25"/>
        <v>0</v>
      </c>
      <c r="F114" s="10">
        <v>7</v>
      </c>
      <c r="G114" s="4">
        <v>7</v>
      </c>
      <c r="H114" s="4">
        <v>7</v>
      </c>
      <c r="I114" s="11">
        <f t="shared" si="26"/>
        <v>0</v>
      </c>
    </row>
    <row r="115" spans="1:9" x14ac:dyDescent="0.4">
      <c r="A115" s="1" t="s">
        <v>21</v>
      </c>
      <c r="B115" s="10">
        <v>7</v>
      </c>
      <c r="C115" s="4">
        <v>7</v>
      </c>
      <c r="D115" s="4">
        <v>4</v>
      </c>
      <c r="E115" s="11">
        <f t="shared" si="25"/>
        <v>0</v>
      </c>
      <c r="F115" s="10">
        <v>6</v>
      </c>
      <c r="G115" s="4">
        <v>6</v>
      </c>
      <c r="H115" s="4">
        <v>6</v>
      </c>
      <c r="I115" s="11">
        <f t="shared" si="26"/>
        <v>0</v>
      </c>
    </row>
    <row r="116" spans="1:9" x14ac:dyDescent="0.4">
      <c r="A116" s="2" t="s">
        <v>22</v>
      </c>
      <c r="B116" s="10">
        <v>6</v>
      </c>
      <c r="C116" s="4">
        <v>7</v>
      </c>
      <c r="D116" s="4">
        <v>6</v>
      </c>
      <c r="E116" s="11">
        <f t="shared" si="25"/>
        <v>0</v>
      </c>
      <c r="F116" s="10">
        <v>2</v>
      </c>
      <c r="G116" s="4">
        <v>2</v>
      </c>
      <c r="H116" s="4">
        <v>5</v>
      </c>
      <c r="I116" s="11">
        <f t="shared" si="26"/>
        <v>0</v>
      </c>
    </row>
    <row r="117" spans="1:9" x14ac:dyDescent="0.4">
      <c r="A117" s="1" t="s">
        <v>23</v>
      </c>
      <c r="B117" s="10">
        <v>5</v>
      </c>
      <c r="C117" s="4">
        <v>2</v>
      </c>
      <c r="D117" s="4">
        <v>2</v>
      </c>
      <c r="E117" s="11">
        <f t="shared" si="25"/>
        <v>1</v>
      </c>
      <c r="F117" s="10">
        <v>7</v>
      </c>
      <c r="G117" s="4">
        <v>7</v>
      </c>
      <c r="H117" s="4">
        <v>4</v>
      </c>
      <c r="I117" s="11">
        <f t="shared" si="26"/>
        <v>0</v>
      </c>
    </row>
    <row r="118" spans="1:9" x14ac:dyDescent="0.4">
      <c r="A118" s="1" t="s">
        <v>24</v>
      </c>
      <c r="B118" s="10">
        <v>5</v>
      </c>
      <c r="C118" s="4">
        <v>2</v>
      </c>
      <c r="D118" s="4">
        <v>1</v>
      </c>
      <c r="E118" s="11">
        <f t="shared" si="25"/>
        <v>2</v>
      </c>
      <c r="F118" s="10">
        <v>3</v>
      </c>
      <c r="G118" s="4">
        <v>2</v>
      </c>
      <c r="H118" s="4">
        <v>1</v>
      </c>
      <c r="I118" s="11">
        <f t="shared" si="26"/>
        <v>2</v>
      </c>
    </row>
    <row r="119" spans="1:9" x14ac:dyDescent="0.4">
      <c r="A119" s="1" t="s">
        <v>25</v>
      </c>
      <c r="B119" s="10">
        <v>5</v>
      </c>
      <c r="C119" s="4">
        <v>5</v>
      </c>
      <c r="D119" s="4">
        <v>2</v>
      </c>
      <c r="E119" s="11">
        <f t="shared" si="25"/>
        <v>1</v>
      </c>
      <c r="F119" s="10">
        <v>2</v>
      </c>
      <c r="G119" s="4">
        <v>5</v>
      </c>
      <c r="H119" s="4">
        <v>5</v>
      </c>
      <c r="I119" s="11">
        <f t="shared" si="26"/>
        <v>0</v>
      </c>
    </row>
    <row r="120" spans="1:9" x14ac:dyDescent="0.4">
      <c r="A120" s="2" t="s">
        <v>56</v>
      </c>
      <c r="B120" s="10">
        <v>2</v>
      </c>
      <c r="C120" s="4">
        <v>2</v>
      </c>
      <c r="D120" s="4">
        <v>0</v>
      </c>
      <c r="E120" s="11">
        <f t="shared" si="25"/>
        <v>0</v>
      </c>
      <c r="F120" s="10">
        <v>5</v>
      </c>
      <c r="G120" s="4">
        <v>2</v>
      </c>
      <c r="H120" s="4">
        <v>6</v>
      </c>
      <c r="I120" s="11">
        <f t="shared" si="26"/>
        <v>0</v>
      </c>
    </row>
    <row r="121" spans="1:9" x14ac:dyDescent="0.4">
      <c r="A121" s="1" t="s">
        <v>26</v>
      </c>
      <c r="B121" s="10">
        <v>4</v>
      </c>
      <c r="C121" s="4">
        <v>7</v>
      </c>
      <c r="D121" s="4">
        <v>4</v>
      </c>
      <c r="E121" s="11">
        <f t="shared" si="25"/>
        <v>0</v>
      </c>
      <c r="F121" s="10">
        <v>2</v>
      </c>
      <c r="G121" s="4">
        <v>5</v>
      </c>
      <c r="H121" s="4">
        <v>6</v>
      </c>
      <c r="I121" s="11">
        <f t="shared" si="26"/>
        <v>0</v>
      </c>
    </row>
    <row r="122" spans="1:9" x14ac:dyDescent="0.4">
      <c r="A122" s="1" t="s">
        <v>27</v>
      </c>
      <c r="B122" s="10">
        <v>7</v>
      </c>
      <c r="C122" s="4">
        <v>7</v>
      </c>
      <c r="D122" s="4">
        <v>4</v>
      </c>
      <c r="E122" s="11">
        <f t="shared" si="25"/>
        <v>0</v>
      </c>
      <c r="F122" s="10">
        <v>5</v>
      </c>
      <c r="G122" s="4">
        <v>5</v>
      </c>
      <c r="H122" s="4">
        <v>5</v>
      </c>
      <c r="I122" s="11">
        <f t="shared" si="26"/>
        <v>0</v>
      </c>
    </row>
    <row r="123" spans="1:9" x14ac:dyDescent="0.4">
      <c r="A123" s="1" t="s">
        <v>28</v>
      </c>
      <c r="B123" s="10">
        <v>4</v>
      </c>
      <c r="C123" s="4">
        <v>7</v>
      </c>
      <c r="D123" s="4">
        <v>4</v>
      </c>
      <c r="E123" s="11">
        <f t="shared" si="25"/>
        <v>0</v>
      </c>
      <c r="F123" s="10">
        <v>6</v>
      </c>
      <c r="G123" s="4">
        <v>5</v>
      </c>
      <c r="H123" s="4">
        <v>6</v>
      </c>
      <c r="I123" s="11">
        <f t="shared" si="26"/>
        <v>0</v>
      </c>
    </row>
    <row r="124" spans="1:9" x14ac:dyDescent="0.4">
      <c r="A124" s="1" t="s">
        <v>29</v>
      </c>
      <c r="B124" s="10">
        <v>6</v>
      </c>
      <c r="C124" s="4">
        <v>6</v>
      </c>
      <c r="D124" s="4">
        <v>6</v>
      </c>
      <c r="E124" s="11">
        <f t="shared" si="25"/>
        <v>0</v>
      </c>
      <c r="F124" s="10">
        <v>2</v>
      </c>
      <c r="G124" s="4">
        <v>5</v>
      </c>
      <c r="H124" s="4">
        <v>5</v>
      </c>
      <c r="I124" s="11">
        <f t="shared" si="26"/>
        <v>0</v>
      </c>
    </row>
    <row r="125" spans="1:9" x14ac:dyDescent="0.4">
      <c r="A125" s="1" t="s">
        <v>30</v>
      </c>
      <c r="B125" s="10">
        <v>5</v>
      </c>
      <c r="C125" s="4">
        <v>6</v>
      </c>
      <c r="D125" s="4">
        <v>6</v>
      </c>
      <c r="E125" s="11">
        <f t="shared" si="25"/>
        <v>0</v>
      </c>
      <c r="F125" s="10">
        <v>5</v>
      </c>
      <c r="G125" s="4">
        <v>5</v>
      </c>
      <c r="H125" s="4">
        <v>1</v>
      </c>
      <c r="I125" s="11">
        <f t="shared" si="26"/>
        <v>1</v>
      </c>
    </row>
    <row r="126" spans="1:9" x14ac:dyDescent="0.4">
      <c r="A126" s="1" t="s">
        <v>31</v>
      </c>
      <c r="B126" s="10">
        <v>5</v>
      </c>
      <c r="C126" s="4">
        <v>5</v>
      </c>
      <c r="D126" s="4">
        <v>5</v>
      </c>
      <c r="E126" s="11">
        <f t="shared" si="25"/>
        <v>0</v>
      </c>
      <c r="F126" s="10">
        <v>7</v>
      </c>
      <c r="G126" s="4">
        <v>7</v>
      </c>
      <c r="H126" s="4">
        <v>6</v>
      </c>
      <c r="I126" s="11">
        <f t="shared" si="26"/>
        <v>0</v>
      </c>
    </row>
    <row r="127" spans="1:9" ht="15" thickBot="1" x14ac:dyDescent="0.45">
      <c r="A127" s="1" t="s">
        <v>32</v>
      </c>
      <c r="B127" s="47">
        <v>1</v>
      </c>
      <c r="C127" s="48">
        <v>1</v>
      </c>
      <c r="D127" s="48">
        <v>1</v>
      </c>
      <c r="E127" s="49">
        <f t="shared" si="25"/>
        <v>1</v>
      </c>
      <c r="F127" s="10">
        <v>5</v>
      </c>
      <c r="G127" s="4">
        <v>5</v>
      </c>
      <c r="H127" s="4">
        <v>5</v>
      </c>
      <c r="I127" s="11">
        <f t="shared" si="26"/>
        <v>0</v>
      </c>
    </row>
    <row r="128" spans="1:9" ht="15" thickBot="1" x14ac:dyDescent="0.45">
      <c r="A128" s="5" t="s">
        <v>82</v>
      </c>
      <c r="B128" s="12"/>
      <c r="C128" s="6"/>
      <c r="D128" s="7"/>
      <c r="E128" s="13">
        <f>SUM(E111:E127)</f>
        <v>6</v>
      </c>
      <c r="F128" s="12"/>
      <c r="G128" s="6"/>
      <c r="H128" s="7"/>
      <c r="I128" s="13">
        <f>SUM(I111:I127)</f>
        <v>3</v>
      </c>
    </row>
  </sheetData>
  <mergeCells count="33">
    <mergeCell ref="R2:U2"/>
    <mergeCell ref="A2:A3"/>
    <mergeCell ref="B2:E2"/>
    <mergeCell ref="F2:I2"/>
    <mergeCell ref="J2:M2"/>
    <mergeCell ref="N2:Q2"/>
    <mergeCell ref="R45:U45"/>
    <mergeCell ref="A23:A24"/>
    <mergeCell ref="B23:E23"/>
    <mergeCell ref="F23:I23"/>
    <mergeCell ref="J23:M23"/>
    <mergeCell ref="N23:Q23"/>
    <mergeCell ref="R23:U23"/>
    <mergeCell ref="A45:A46"/>
    <mergeCell ref="B45:E45"/>
    <mergeCell ref="F45:I45"/>
    <mergeCell ref="J45:M45"/>
    <mergeCell ref="N45:Q45"/>
    <mergeCell ref="J88:M88"/>
    <mergeCell ref="N88:Q88"/>
    <mergeCell ref="R88:U88"/>
    <mergeCell ref="A66:A67"/>
    <mergeCell ref="B66:E66"/>
    <mergeCell ref="F66:I66"/>
    <mergeCell ref="J66:M66"/>
    <mergeCell ref="N66:Q66"/>
    <mergeCell ref="R66:U66"/>
    <mergeCell ref="A109:A110"/>
    <mergeCell ref="B109:E109"/>
    <mergeCell ref="F109:I109"/>
    <mergeCell ref="A88:A89"/>
    <mergeCell ref="B88:E88"/>
    <mergeCell ref="F88:I88"/>
  </mergeCells>
  <conditionalFormatting sqref="B4:D20">
    <cfRule type="cellIs" dxfId="448" priority="102" operator="equal">
      <formula>1</formula>
    </cfRule>
    <cfRule type="cellIs" dxfId="447" priority="101" operator="equal">
      <formula>2</formula>
    </cfRule>
    <cfRule type="cellIs" dxfId="446" priority="99" operator="equal">
      <formula>4</formula>
    </cfRule>
    <cfRule type="cellIs" dxfId="445" priority="98" operator="equal">
      <formula>5</formula>
    </cfRule>
    <cfRule type="cellIs" dxfId="444" priority="97" operator="equal">
      <formula>6</formula>
    </cfRule>
    <cfRule type="cellIs" dxfId="443" priority="100" operator="equal">
      <formula>3</formula>
    </cfRule>
    <cfRule type="cellIs" dxfId="442" priority="96" operator="equal">
      <formula>7</formula>
    </cfRule>
    <cfRule type="cellIs" dxfId="441" priority="95" operator="equal">
      <formula>0</formula>
    </cfRule>
  </conditionalFormatting>
  <conditionalFormatting sqref="B25:D41">
    <cfRule type="cellIs" dxfId="440" priority="309" operator="equal">
      <formula>2</formula>
    </cfRule>
    <cfRule type="cellIs" dxfId="439" priority="310" operator="equal">
      <formula>1</formula>
    </cfRule>
    <cfRule type="cellIs" dxfId="438" priority="308" operator="equal">
      <formula>3</formula>
    </cfRule>
    <cfRule type="cellIs" dxfId="437" priority="307" operator="equal">
      <formula>4</formula>
    </cfRule>
    <cfRule type="cellIs" dxfId="436" priority="306" operator="equal">
      <formula>5</formula>
    </cfRule>
    <cfRule type="cellIs" dxfId="435" priority="305" operator="equal">
      <formula>6</formula>
    </cfRule>
    <cfRule type="cellIs" dxfId="434" priority="304" operator="equal">
      <formula>7</formula>
    </cfRule>
    <cfRule type="cellIs" dxfId="433" priority="303" operator="equal">
      <formula>0</formula>
    </cfRule>
  </conditionalFormatting>
  <conditionalFormatting sqref="B47:D63">
    <cfRule type="cellIs" dxfId="432" priority="227" operator="equal">
      <formula>4</formula>
    </cfRule>
    <cfRule type="cellIs" dxfId="431" priority="230" operator="equal">
      <formula>1</formula>
    </cfRule>
    <cfRule type="cellIs" dxfId="430" priority="229" operator="equal">
      <formula>2</formula>
    </cfRule>
    <cfRule type="cellIs" dxfId="429" priority="228" operator="equal">
      <formula>3</formula>
    </cfRule>
    <cfRule type="cellIs" dxfId="428" priority="223" operator="equal">
      <formula>0</formula>
    </cfRule>
    <cfRule type="cellIs" dxfId="427" priority="224" operator="equal">
      <formula>7</formula>
    </cfRule>
    <cfRule type="cellIs" dxfId="426" priority="225" operator="equal">
      <formula>6</formula>
    </cfRule>
    <cfRule type="cellIs" dxfId="425" priority="226" operator="equal">
      <formula>5</formula>
    </cfRule>
  </conditionalFormatting>
  <conditionalFormatting sqref="B68:D84">
    <cfRule type="cellIs" dxfId="424" priority="193" operator="equal">
      <formula>6</formula>
    </cfRule>
    <cfRule type="cellIs" dxfId="423" priority="194" operator="equal">
      <formula>5</formula>
    </cfRule>
    <cfRule type="cellIs" dxfId="422" priority="196" operator="equal">
      <formula>3</formula>
    </cfRule>
    <cfRule type="cellIs" dxfId="421" priority="197" operator="equal">
      <formula>2</formula>
    </cfRule>
    <cfRule type="cellIs" dxfId="420" priority="198" operator="equal">
      <formula>1</formula>
    </cfRule>
    <cfRule type="cellIs" dxfId="419" priority="192" operator="equal">
      <formula>7</formula>
    </cfRule>
    <cfRule type="cellIs" dxfId="418" priority="191" operator="equal">
      <formula>0</formula>
    </cfRule>
    <cfRule type="cellIs" dxfId="417" priority="195" operator="equal">
      <formula>4</formula>
    </cfRule>
  </conditionalFormatting>
  <conditionalFormatting sqref="B90:D106">
    <cfRule type="cellIs" dxfId="416" priority="155" operator="equal">
      <formula>4</formula>
    </cfRule>
    <cfRule type="cellIs" dxfId="415" priority="156" operator="equal">
      <formula>3</formula>
    </cfRule>
    <cfRule type="cellIs" dxfId="414" priority="158" operator="equal">
      <formula>1</formula>
    </cfRule>
    <cfRule type="cellIs" dxfId="413" priority="157" operator="equal">
      <formula>2</formula>
    </cfRule>
    <cfRule type="cellIs" dxfId="412" priority="151" operator="equal">
      <formula>0</formula>
    </cfRule>
    <cfRule type="cellIs" dxfId="411" priority="152" operator="equal">
      <formula>7</formula>
    </cfRule>
    <cfRule type="cellIs" dxfId="410" priority="153" operator="equal">
      <formula>6</formula>
    </cfRule>
    <cfRule type="cellIs" dxfId="409" priority="154" operator="equal">
      <formula>5</formula>
    </cfRule>
  </conditionalFormatting>
  <conditionalFormatting sqref="B111:D127">
    <cfRule type="cellIs" dxfId="408" priority="112" operator="equal">
      <formula>7</formula>
    </cfRule>
    <cfRule type="cellIs" dxfId="407" priority="113" operator="equal">
      <formula>6</formula>
    </cfRule>
    <cfRule type="cellIs" dxfId="406" priority="114" operator="equal">
      <formula>5</formula>
    </cfRule>
    <cfRule type="cellIs" dxfId="405" priority="115" operator="equal">
      <formula>4</formula>
    </cfRule>
    <cfRule type="cellIs" dxfId="404" priority="116" operator="equal">
      <formula>3</formula>
    </cfRule>
    <cfRule type="cellIs" dxfId="403" priority="117" operator="equal">
      <formula>2</formula>
    </cfRule>
    <cfRule type="cellIs" dxfId="402" priority="111" operator="equal">
      <formula>0</formula>
    </cfRule>
    <cfRule type="cellIs" dxfId="401" priority="118" operator="equal">
      <formula>1</formula>
    </cfRule>
  </conditionalFormatting>
  <conditionalFormatting sqref="B128:I128">
    <cfRule type="cellIs" dxfId="400" priority="1" operator="greaterThan">
      <formula>5</formula>
    </cfRule>
  </conditionalFormatting>
  <conditionalFormatting sqref="B21:U21">
    <cfRule type="cellIs" dxfId="399" priority="42" operator="greaterThan">
      <formula>5</formula>
    </cfRule>
  </conditionalFormatting>
  <conditionalFormatting sqref="B42:U42">
    <cfRule type="cellIs" dxfId="398" priority="32" operator="greaterThan">
      <formula>5</formula>
    </cfRule>
  </conditionalFormatting>
  <conditionalFormatting sqref="B64:U64">
    <cfRule type="cellIs" dxfId="397" priority="22" operator="greaterThan">
      <formula>5</formula>
    </cfRule>
  </conditionalFormatting>
  <conditionalFormatting sqref="B85:U85">
    <cfRule type="cellIs" dxfId="396" priority="12" operator="greaterThan">
      <formula>5</formula>
    </cfRule>
  </conditionalFormatting>
  <conditionalFormatting sqref="B107:U107">
    <cfRule type="cellIs" dxfId="395" priority="2" operator="greaterThan">
      <formula>5</formula>
    </cfRule>
  </conditionalFormatting>
  <conditionalFormatting sqref="F4:H20">
    <cfRule type="cellIs" dxfId="394" priority="49" operator="equal">
      <formula>6</formula>
    </cfRule>
    <cfRule type="cellIs" dxfId="393" priority="54" operator="equal">
      <formula>1</formula>
    </cfRule>
    <cfRule type="cellIs" dxfId="392" priority="53" operator="equal">
      <formula>2</formula>
    </cfRule>
    <cfRule type="cellIs" dxfId="391" priority="52" operator="equal">
      <formula>3</formula>
    </cfRule>
    <cfRule type="cellIs" dxfId="390" priority="51" operator="equal">
      <formula>4</formula>
    </cfRule>
    <cfRule type="cellIs" dxfId="389" priority="50" operator="equal">
      <formula>5</formula>
    </cfRule>
    <cfRule type="cellIs" dxfId="388" priority="48" operator="equal">
      <formula>7</formula>
    </cfRule>
    <cfRule type="cellIs" dxfId="387" priority="47" operator="equal">
      <formula>0</formula>
    </cfRule>
  </conditionalFormatting>
  <conditionalFormatting sqref="F25:H41">
    <cfRule type="cellIs" dxfId="386" priority="302" operator="equal">
      <formula>1</formula>
    </cfRule>
    <cfRule type="cellIs" dxfId="385" priority="295" operator="equal">
      <formula>0</formula>
    </cfRule>
    <cfRule type="cellIs" dxfId="384" priority="296" operator="equal">
      <formula>7</formula>
    </cfRule>
    <cfRule type="cellIs" dxfId="383" priority="297" operator="equal">
      <formula>6</formula>
    </cfRule>
    <cfRule type="cellIs" dxfId="382" priority="298" operator="equal">
      <formula>5</formula>
    </cfRule>
    <cfRule type="cellIs" dxfId="381" priority="299" operator="equal">
      <formula>4</formula>
    </cfRule>
    <cfRule type="cellIs" dxfId="380" priority="300" operator="equal">
      <formula>3</formula>
    </cfRule>
    <cfRule type="cellIs" dxfId="379" priority="301" operator="equal">
      <formula>2</formula>
    </cfRule>
  </conditionalFormatting>
  <conditionalFormatting sqref="F47:H63">
    <cfRule type="cellIs" dxfId="378" priority="453" operator="equal">
      <formula>2</formula>
    </cfRule>
    <cfRule type="cellIs" dxfId="377" priority="454" operator="equal">
      <formula>1</formula>
    </cfRule>
    <cfRule type="cellIs" dxfId="376" priority="447" operator="equal">
      <formula>0</formula>
    </cfRule>
    <cfRule type="cellIs" dxfId="375" priority="448" operator="equal">
      <formula>7</formula>
    </cfRule>
    <cfRule type="cellIs" dxfId="374" priority="449" operator="equal">
      <formula>6</formula>
    </cfRule>
    <cfRule type="cellIs" dxfId="373" priority="450" operator="equal">
      <formula>5</formula>
    </cfRule>
    <cfRule type="cellIs" dxfId="372" priority="451" operator="equal">
      <formula>4</formula>
    </cfRule>
    <cfRule type="cellIs" dxfId="371" priority="452" operator="equal">
      <formula>3</formula>
    </cfRule>
  </conditionalFormatting>
  <conditionalFormatting sqref="F68:H84">
    <cfRule type="cellIs" dxfId="370" priority="186" operator="equal">
      <formula>5</formula>
    </cfRule>
    <cfRule type="cellIs" dxfId="369" priority="185" operator="equal">
      <formula>6</formula>
    </cfRule>
    <cfRule type="cellIs" dxfId="368" priority="190" operator="equal">
      <formula>1</formula>
    </cfRule>
    <cfRule type="cellIs" dxfId="367" priority="184" operator="equal">
      <formula>7</formula>
    </cfRule>
    <cfRule type="cellIs" dxfId="366" priority="183" operator="equal">
      <formula>0</formula>
    </cfRule>
    <cfRule type="cellIs" dxfId="365" priority="189" operator="equal">
      <formula>2</formula>
    </cfRule>
    <cfRule type="cellIs" dxfId="364" priority="188" operator="equal">
      <formula>3</formula>
    </cfRule>
    <cfRule type="cellIs" dxfId="363" priority="187" operator="equal">
      <formula>4</formula>
    </cfRule>
  </conditionalFormatting>
  <conditionalFormatting sqref="F90:H106">
    <cfRule type="cellIs" dxfId="362" priority="148" operator="equal">
      <formula>3</formula>
    </cfRule>
    <cfRule type="cellIs" dxfId="361" priority="150" operator="equal">
      <formula>1</formula>
    </cfRule>
    <cfRule type="cellIs" dxfId="360" priority="145" operator="equal">
      <formula>6</formula>
    </cfRule>
    <cfRule type="cellIs" dxfId="359" priority="146" operator="equal">
      <formula>5</formula>
    </cfRule>
    <cfRule type="cellIs" dxfId="358" priority="147" operator="equal">
      <formula>4</formula>
    </cfRule>
    <cfRule type="cellIs" dxfId="357" priority="149" operator="equal">
      <formula>2</formula>
    </cfRule>
    <cfRule type="cellIs" dxfId="356" priority="144" operator="equal">
      <formula>7</formula>
    </cfRule>
    <cfRule type="cellIs" dxfId="355" priority="143" operator="equal">
      <formula>0</formula>
    </cfRule>
  </conditionalFormatting>
  <conditionalFormatting sqref="F111:H127">
    <cfRule type="cellIs" dxfId="354" priority="104" operator="equal">
      <formula>7</formula>
    </cfRule>
    <cfRule type="cellIs" dxfId="353" priority="105" operator="equal">
      <formula>6</formula>
    </cfRule>
    <cfRule type="cellIs" dxfId="352" priority="106" operator="equal">
      <formula>5</formula>
    </cfRule>
    <cfRule type="cellIs" dxfId="351" priority="107" operator="equal">
      <formula>4</formula>
    </cfRule>
    <cfRule type="cellIs" dxfId="350" priority="108" operator="equal">
      <formula>3</formula>
    </cfRule>
    <cfRule type="cellIs" dxfId="349" priority="109" operator="equal">
      <formula>2</formula>
    </cfRule>
    <cfRule type="cellIs" dxfId="348" priority="110" operator="equal">
      <formula>1</formula>
    </cfRule>
    <cfRule type="cellIs" dxfId="347" priority="103" operator="equal">
      <formula>0</formula>
    </cfRule>
  </conditionalFormatting>
  <conditionalFormatting sqref="J4:L20">
    <cfRule type="cellIs" dxfId="346" priority="78" operator="equal">
      <formula>1</formula>
    </cfRule>
    <cfRule type="cellIs" dxfId="345" priority="77" operator="equal">
      <formula>2</formula>
    </cfRule>
    <cfRule type="cellIs" dxfId="344" priority="76" operator="equal">
      <formula>3</formula>
    </cfRule>
    <cfRule type="cellIs" dxfId="343" priority="74" operator="equal">
      <formula>5</formula>
    </cfRule>
    <cfRule type="cellIs" dxfId="342" priority="75" operator="equal">
      <formula>4</formula>
    </cfRule>
    <cfRule type="cellIs" dxfId="341" priority="73" operator="equal">
      <formula>6</formula>
    </cfRule>
    <cfRule type="cellIs" dxfId="340" priority="72" operator="equal">
      <formula>7</formula>
    </cfRule>
    <cfRule type="cellIs" dxfId="339" priority="71" operator="equal">
      <formula>0</formula>
    </cfRule>
  </conditionalFormatting>
  <conditionalFormatting sqref="J25:L41">
    <cfRule type="cellIs" dxfId="338" priority="288" operator="equal">
      <formula>7</formula>
    </cfRule>
    <cfRule type="cellIs" dxfId="337" priority="287" operator="equal">
      <formula>0</formula>
    </cfRule>
    <cfRule type="cellIs" dxfId="336" priority="291" operator="equal">
      <formula>4</formula>
    </cfRule>
    <cfRule type="cellIs" dxfId="335" priority="294" operator="equal">
      <formula>1</formula>
    </cfRule>
    <cfRule type="cellIs" dxfId="334" priority="293" operator="equal">
      <formula>2</formula>
    </cfRule>
    <cfRule type="cellIs" dxfId="333" priority="292" operator="equal">
      <formula>3</formula>
    </cfRule>
    <cfRule type="cellIs" dxfId="332" priority="290" operator="equal">
      <formula>5</formula>
    </cfRule>
    <cfRule type="cellIs" dxfId="331" priority="289" operator="equal">
      <formula>6</formula>
    </cfRule>
  </conditionalFormatting>
  <conditionalFormatting sqref="J47:L63">
    <cfRule type="cellIs" dxfId="330" priority="222" operator="equal">
      <formula>1</formula>
    </cfRule>
    <cfRule type="cellIs" dxfId="329" priority="221" operator="equal">
      <formula>2</formula>
    </cfRule>
    <cfRule type="cellIs" dxfId="328" priority="220" operator="equal">
      <formula>3</formula>
    </cfRule>
    <cfRule type="cellIs" dxfId="327" priority="219" operator="equal">
      <formula>4</formula>
    </cfRule>
    <cfRule type="cellIs" dxfId="326" priority="216" operator="equal">
      <formula>7</formula>
    </cfRule>
    <cfRule type="cellIs" dxfId="325" priority="215" operator="equal">
      <formula>0</formula>
    </cfRule>
    <cfRule type="cellIs" dxfId="324" priority="217" operator="equal">
      <formula>6</formula>
    </cfRule>
    <cfRule type="cellIs" dxfId="323" priority="218" operator="equal">
      <formula>5</formula>
    </cfRule>
  </conditionalFormatting>
  <conditionalFormatting sqref="J68:L84">
    <cfRule type="cellIs" dxfId="322" priority="175" operator="equal">
      <formula>0</formula>
    </cfRule>
    <cfRule type="cellIs" dxfId="321" priority="177" operator="equal">
      <formula>6</formula>
    </cfRule>
    <cfRule type="cellIs" dxfId="320" priority="178" operator="equal">
      <formula>5</formula>
    </cfRule>
    <cfRule type="cellIs" dxfId="319" priority="179" operator="equal">
      <formula>4</formula>
    </cfRule>
    <cfRule type="cellIs" dxfId="318" priority="180" operator="equal">
      <formula>3</formula>
    </cfRule>
    <cfRule type="cellIs" dxfId="317" priority="181" operator="equal">
      <formula>2</formula>
    </cfRule>
    <cfRule type="cellIs" dxfId="316" priority="182" operator="equal">
      <formula>1</formula>
    </cfRule>
    <cfRule type="cellIs" dxfId="315" priority="176" operator="equal">
      <formula>7</formula>
    </cfRule>
  </conditionalFormatting>
  <conditionalFormatting sqref="J90:L106">
    <cfRule type="cellIs" dxfId="314" priority="138" operator="equal">
      <formula>5</formula>
    </cfRule>
    <cfRule type="cellIs" dxfId="313" priority="141" operator="equal">
      <formula>2</formula>
    </cfRule>
    <cfRule type="cellIs" dxfId="312" priority="142" operator="equal">
      <formula>1</formula>
    </cfRule>
    <cfRule type="cellIs" dxfId="311" priority="140" operator="equal">
      <formula>3</formula>
    </cfRule>
    <cfRule type="cellIs" dxfId="310" priority="139" operator="equal">
      <formula>4</formula>
    </cfRule>
    <cfRule type="cellIs" dxfId="309" priority="137" operator="equal">
      <formula>6</formula>
    </cfRule>
    <cfRule type="cellIs" dxfId="308" priority="136" operator="equal">
      <formula>7</formula>
    </cfRule>
    <cfRule type="cellIs" dxfId="307" priority="135" operator="equal">
      <formula>0</formula>
    </cfRule>
  </conditionalFormatting>
  <conditionalFormatting sqref="N4:P20">
    <cfRule type="cellIs" dxfId="306" priority="66" operator="equal">
      <formula>5</formula>
    </cfRule>
    <cfRule type="cellIs" dxfId="305" priority="63" operator="equal">
      <formula>0</formula>
    </cfRule>
    <cfRule type="cellIs" dxfId="304" priority="64" operator="equal">
      <formula>7</formula>
    </cfRule>
    <cfRule type="cellIs" dxfId="303" priority="65" operator="equal">
      <formula>6</formula>
    </cfRule>
    <cfRule type="cellIs" dxfId="302" priority="67" operator="equal">
      <formula>4</formula>
    </cfRule>
    <cfRule type="cellIs" dxfId="301" priority="69" operator="equal">
      <formula>2</formula>
    </cfRule>
    <cfRule type="cellIs" dxfId="300" priority="70" operator="equal">
      <formula>1</formula>
    </cfRule>
    <cfRule type="cellIs" dxfId="299" priority="68" operator="equal">
      <formula>3</formula>
    </cfRule>
  </conditionalFormatting>
  <conditionalFormatting sqref="N25:P41">
    <cfRule type="cellIs" dxfId="298" priority="280" operator="equal">
      <formula>7</formula>
    </cfRule>
    <cfRule type="cellIs" dxfId="297" priority="279" operator="equal">
      <formula>0</formula>
    </cfRule>
    <cfRule type="cellIs" dxfId="296" priority="282" operator="equal">
      <formula>5</formula>
    </cfRule>
    <cfRule type="cellIs" dxfId="295" priority="286" operator="equal">
      <formula>1</formula>
    </cfRule>
    <cfRule type="cellIs" dxfId="294" priority="285" operator="equal">
      <formula>2</formula>
    </cfRule>
    <cfRule type="cellIs" dxfId="293" priority="284" operator="equal">
      <formula>3</formula>
    </cfRule>
    <cfRule type="cellIs" dxfId="292" priority="283" operator="equal">
      <formula>4</formula>
    </cfRule>
    <cfRule type="cellIs" dxfId="291" priority="281" operator="equal">
      <formula>6</formula>
    </cfRule>
  </conditionalFormatting>
  <conditionalFormatting sqref="N47:P63">
    <cfRule type="cellIs" dxfId="290" priority="214" operator="equal">
      <formula>1</formula>
    </cfRule>
    <cfRule type="cellIs" dxfId="289" priority="207" operator="equal">
      <formula>0</formula>
    </cfRule>
    <cfRule type="cellIs" dxfId="288" priority="213" operator="equal">
      <formula>2</formula>
    </cfRule>
    <cfRule type="cellIs" dxfId="287" priority="212" operator="equal">
      <formula>3</formula>
    </cfRule>
    <cfRule type="cellIs" dxfId="286" priority="211" operator="equal">
      <formula>4</formula>
    </cfRule>
    <cfRule type="cellIs" dxfId="285" priority="210" operator="equal">
      <formula>5</formula>
    </cfRule>
    <cfRule type="cellIs" dxfId="284" priority="209" operator="equal">
      <formula>6</formula>
    </cfRule>
    <cfRule type="cellIs" dxfId="283" priority="208" operator="equal">
      <formula>7</formula>
    </cfRule>
  </conditionalFormatting>
  <conditionalFormatting sqref="N68:P84">
    <cfRule type="cellIs" dxfId="282" priority="168" operator="equal">
      <formula>7</formula>
    </cfRule>
    <cfRule type="cellIs" dxfId="281" priority="167" operator="equal">
      <formula>0</formula>
    </cfRule>
    <cfRule type="cellIs" dxfId="280" priority="169" operator="equal">
      <formula>6</formula>
    </cfRule>
    <cfRule type="cellIs" dxfId="279" priority="170" operator="equal">
      <formula>5</formula>
    </cfRule>
    <cfRule type="cellIs" dxfId="278" priority="171" operator="equal">
      <formula>4</formula>
    </cfRule>
    <cfRule type="cellIs" dxfId="277" priority="172" operator="equal">
      <formula>3</formula>
    </cfRule>
    <cfRule type="cellIs" dxfId="276" priority="173" operator="equal">
      <formula>2</formula>
    </cfRule>
    <cfRule type="cellIs" dxfId="275" priority="174" operator="equal">
      <formula>1</formula>
    </cfRule>
  </conditionalFormatting>
  <conditionalFormatting sqref="N90:P106">
    <cfRule type="cellIs" dxfId="274" priority="130" operator="equal">
      <formula>5</formula>
    </cfRule>
    <cfRule type="cellIs" dxfId="273" priority="127" operator="equal">
      <formula>0</formula>
    </cfRule>
    <cfRule type="cellIs" dxfId="272" priority="133" operator="equal">
      <formula>2</formula>
    </cfRule>
    <cfRule type="cellIs" dxfId="271" priority="134" operator="equal">
      <formula>1</formula>
    </cfRule>
    <cfRule type="cellIs" dxfId="270" priority="131" operator="equal">
      <formula>4</formula>
    </cfRule>
    <cfRule type="cellIs" dxfId="269" priority="132" operator="equal">
      <formula>3</formula>
    </cfRule>
    <cfRule type="cellIs" dxfId="268" priority="129" operator="equal">
      <formula>6</formula>
    </cfRule>
    <cfRule type="cellIs" dxfId="267" priority="128" operator="equal">
      <formula>7</formula>
    </cfRule>
  </conditionalFormatting>
  <conditionalFormatting sqref="R4:T20">
    <cfRule type="cellIs" dxfId="266" priority="57" operator="equal">
      <formula>6</formula>
    </cfRule>
    <cfRule type="cellIs" dxfId="265" priority="58" operator="equal">
      <formula>5</formula>
    </cfRule>
    <cfRule type="cellIs" dxfId="264" priority="59" operator="equal">
      <formula>4</formula>
    </cfRule>
    <cfRule type="cellIs" dxfId="263" priority="60" operator="equal">
      <formula>3</formula>
    </cfRule>
    <cfRule type="cellIs" dxfId="262" priority="61" operator="equal">
      <formula>2</formula>
    </cfRule>
    <cfRule type="cellIs" dxfId="261" priority="62" operator="equal">
      <formula>1</formula>
    </cfRule>
    <cfRule type="cellIs" dxfId="260" priority="56" operator="equal">
      <formula>7</formula>
    </cfRule>
    <cfRule type="cellIs" dxfId="259" priority="55" operator="equal">
      <formula>0</formula>
    </cfRule>
  </conditionalFormatting>
  <conditionalFormatting sqref="R25:T41">
    <cfRule type="cellIs" dxfId="258" priority="278" operator="equal">
      <formula>1</formula>
    </cfRule>
    <cfRule type="cellIs" dxfId="257" priority="272" operator="equal">
      <formula>7</formula>
    </cfRule>
    <cfRule type="cellIs" dxfId="256" priority="271" operator="equal">
      <formula>0</formula>
    </cfRule>
    <cfRule type="cellIs" dxfId="255" priority="277" operator="equal">
      <formula>2</formula>
    </cfRule>
    <cfRule type="cellIs" dxfId="254" priority="276" operator="equal">
      <formula>3</formula>
    </cfRule>
    <cfRule type="cellIs" dxfId="253" priority="275" operator="equal">
      <formula>4</formula>
    </cfRule>
    <cfRule type="cellIs" dxfId="252" priority="274" operator="equal">
      <formula>5</formula>
    </cfRule>
    <cfRule type="cellIs" dxfId="251" priority="273" operator="equal">
      <formula>6</formula>
    </cfRule>
  </conditionalFormatting>
  <conditionalFormatting sqref="R47:T63">
    <cfRule type="cellIs" dxfId="250" priority="201" operator="equal">
      <formula>6</formula>
    </cfRule>
    <cfRule type="cellIs" dxfId="249" priority="206" operator="equal">
      <formula>1</formula>
    </cfRule>
    <cfRule type="cellIs" dxfId="248" priority="205" operator="equal">
      <formula>2</formula>
    </cfRule>
    <cfRule type="cellIs" dxfId="247" priority="204" operator="equal">
      <formula>3</formula>
    </cfRule>
    <cfRule type="cellIs" dxfId="246" priority="203" operator="equal">
      <formula>4</formula>
    </cfRule>
    <cfRule type="cellIs" dxfId="245" priority="202" operator="equal">
      <formula>5</formula>
    </cfRule>
    <cfRule type="cellIs" dxfId="244" priority="200" operator="equal">
      <formula>7</formula>
    </cfRule>
    <cfRule type="cellIs" dxfId="243" priority="199" operator="equal">
      <formula>0</formula>
    </cfRule>
  </conditionalFormatting>
  <conditionalFormatting sqref="R68:T84">
    <cfRule type="cellIs" dxfId="242" priority="159" operator="equal">
      <formula>0</formula>
    </cfRule>
    <cfRule type="cellIs" dxfId="241" priority="166" operator="equal">
      <formula>1</formula>
    </cfRule>
    <cfRule type="cellIs" dxfId="240" priority="160" operator="equal">
      <formula>7</formula>
    </cfRule>
    <cfRule type="cellIs" dxfId="239" priority="164" operator="equal">
      <formula>3</formula>
    </cfRule>
    <cfRule type="cellIs" dxfId="238" priority="162" operator="equal">
      <formula>5</formula>
    </cfRule>
    <cfRule type="cellIs" dxfId="237" priority="163" operator="equal">
      <formula>4</formula>
    </cfRule>
    <cfRule type="cellIs" dxfId="236" priority="161" operator="equal">
      <formula>6</formula>
    </cfRule>
    <cfRule type="cellIs" dxfId="235" priority="165" operator="equal">
      <formula>2</formula>
    </cfRule>
  </conditionalFormatting>
  <conditionalFormatting sqref="R90:T106">
    <cfRule type="cellIs" dxfId="234" priority="125" operator="equal">
      <formula>2</formula>
    </cfRule>
    <cfRule type="cellIs" dxfId="233" priority="126" operator="equal">
      <formula>1</formula>
    </cfRule>
    <cfRule type="cellIs" dxfId="232" priority="119" operator="equal">
      <formula>0</formula>
    </cfRule>
    <cfRule type="cellIs" dxfId="231" priority="121" operator="equal">
      <formula>6</formula>
    </cfRule>
    <cfRule type="cellIs" dxfId="230" priority="123" operator="equal">
      <formula>4</formula>
    </cfRule>
    <cfRule type="cellIs" dxfId="229" priority="124" operator="equal">
      <formula>3</formula>
    </cfRule>
    <cfRule type="cellIs" dxfId="228" priority="122" operator="equal">
      <formula>5</formula>
    </cfRule>
    <cfRule type="cellIs" dxfId="227" priority="120" operator="equal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8"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3"/>
  <sheetViews>
    <sheetView zoomScale="70" zoomScaleNormal="70" workbookViewId="0">
      <pane ySplit="1" topLeftCell="A66" activePane="bottomLeft" state="frozen"/>
      <selection activeCell="A6" sqref="A6"/>
      <selection pane="bottomLeft" activeCell="B101" sqref="B101"/>
    </sheetView>
  </sheetViews>
  <sheetFormatPr defaultRowHeight="14.6" x14ac:dyDescent="0.4"/>
  <cols>
    <col min="1" max="1" width="10.3046875" bestFit="1" customWidth="1"/>
    <col min="2" max="2" width="80.4609375" customWidth="1"/>
    <col min="3" max="3" width="49.3046875" customWidth="1"/>
    <col min="4" max="4" width="18.3046875" customWidth="1"/>
    <col min="33" max="33" width="44.69140625" bestFit="1" customWidth="1"/>
    <col min="34" max="34" width="11.69140625" customWidth="1"/>
    <col min="35" max="35" width="13" customWidth="1"/>
  </cols>
  <sheetData>
    <row r="1" spans="1:35" ht="25.2" customHeight="1" x14ac:dyDescent="0.4">
      <c r="A1" s="14"/>
      <c r="B1" s="15" t="s">
        <v>43</v>
      </c>
      <c r="C1" s="15" t="s">
        <v>44</v>
      </c>
      <c r="D1" s="15" t="s">
        <v>45</v>
      </c>
      <c r="E1" s="15" t="s">
        <v>1</v>
      </c>
      <c r="F1" s="15" t="s">
        <v>2</v>
      </c>
      <c r="G1" s="15" t="s">
        <v>4</v>
      </c>
      <c r="H1" s="15" t="s">
        <v>6</v>
      </c>
      <c r="I1" s="15" t="s">
        <v>5</v>
      </c>
      <c r="J1" s="15" t="s">
        <v>7</v>
      </c>
      <c r="K1" s="15" t="s">
        <v>36</v>
      </c>
      <c r="L1" s="15" t="s">
        <v>8</v>
      </c>
      <c r="M1" s="15" t="s">
        <v>9</v>
      </c>
      <c r="N1" s="15" t="s">
        <v>11</v>
      </c>
      <c r="O1" s="15" t="s">
        <v>33</v>
      </c>
      <c r="P1" s="15" t="s">
        <v>34</v>
      </c>
      <c r="Q1" s="15" t="s">
        <v>3</v>
      </c>
      <c r="R1" s="15" t="s">
        <v>37</v>
      </c>
      <c r="S1" s="15" t="s">
        <v>41</v>
      </c>
      <c r="T1" s="15" t="s">
        <v>35</v>
      </c>
      <c r="U1" s="15" t="s">
        <v>40</v>
      </c>
      <c r="V1" s="15" t="s">
        <v>39</v>
      </c>
      <c r="W1" s="15" t="s">
        <v>38</v>
      </c>
      <c r="X1" s="15" t="s">
        <v>0</v>
      </c>
      <c r="Y1" s="15" t="s">
        <v>12</v>
      </c>
      <c r="Z1" s="15" t="s">
        <v>13</v>
      </c>
      <c r="AA1" s="15" t="s">
        <v>14</v>
      </c>
      <c r="AB1" s="15" t="s">
        <v>16</v>
      </c>
      <c r="AC1" s="15" t="s">
        <v>17</v>
      </c>
      <c r="AD1" s="15" t="s">
        <v>10</v>
      </c>
      <c r="AE1" s="15" t="s">
        <v>15</v>
      </c>
      <c r="AF1" s="16"/>
      <c r="AG1" s="16"/>
      <c r="AH1" s="16"/>
      <c r="AI1" s="16"/>
    </row>
    <row r="2" spans="1:35" ht="15.9" hidden="1" x14ac:dyDescent="0.45">
      <c r="A2" s="17">
        <v>2018</v>
      </c>
      <c r="B2" s="18" t="s">
        <v>18</v>
      </c>
      <c r="C2" s="18"/>
      <c r="D2" s="19">
        <v>2016</v>
      </c>
      <c r="E2" s="20">
        <v>5</v>
      </c>
      <c r="F2" s="20">
        <v>2</v>
      </c>
      <c r="G2" s="20">
        <v>6</v>
      </c>
      <c r="H2" s="20">
        <v>6</v>
      </c>
      <c r="I2" s="20">
        <v>5</v>
      </c>
      <c r="J2" s="20">
        <v>5</v>
      </c>
      <c r="K2" s="20">
        <v>6</v>
      </c>
      <c r="L2" s="20">
        <v>6</v>
      </c>
      <c r="M2" s="20">
        <v>1</v>
      </c>
      <c r="N2" s="20">
        <v>5</v>
      </c>
      <c r="O2" s="20">
        <v>7</v>
      </c>
      <c r="P2" s="20">
        <v>2</v>
      </c>
      <c r="Q2" s="20">
        <v>2</v>
      </c>
      <c r="R2" s="20">
        <v>5</v>
      </c>
      <c r="S2" s="20">
        <v>7</v>
      </c>
      <c r="T2" s="20">
        <v>6</v>
      </c>
      <c r="U2" s="20">
        <v>2</v>
      </c>
      <c r="V2" s="20">
        <v>1</v>
      </c>
      <c r="W2" s="20">
        <v>5</v>
      </c>
      <c r="X2" s="20">
        <v>6</v>
      </c>
      <c r="Y2" s="20">
        <v>6</v>
      </c>
      <c r="Z2" s="20">
        <v>1</v>
      </c>
      <c r="AA2" s="20">
        <v>1</v>
      </c>
      <c r="AB2" s="20">
        <v>7</v>
      </c>
      <c r="AC2" s="20">
        <v>5</v>
      </c>
      <c r="AD2" s="20">
        <v>5</v>
      </c>
      <c r="AE2" s="20">
        <v>5</v>
      </c>
      <c r="AF2" s="16"/>
      <c r="AG2" s="37" t="s">
        <v>46</v>
      </c>
      <c r="AH2" s="37" t="s">
        <v>47</v>
      </c>
      <c r="AI2" s="16"/>
    </row>
    <row r="3" spans="1:35" ht="15.9" hidden="1" x14ac:dyDescent="0.45">
      <c r="A3" s="17">
        <v>2018</v>
      </c>
      <c r="B3" s="18" t="s">
        <v>21</v>
      </c>
      <c r="C3" s="18"/>
      <c r="D3" s="21">
        <v>2016</v>
      </c>
      <c r="E3" s="22">
        <v>2</v>
      </c>
      <c r="F3" s="22">
        <v>6</v>
      </c>
      <c r="G3" s="22">
        <v>2</v>
      </c>
      <c r="H3" s="22">
        <v>6</v>
      </c>
      <c r="I3" s="22">
        <v>5</v>
      </c>
      <c r="J3" s="22">
        <v>5</v>
      </c>
      <c r="K3" s="22">
        <v>5</v>
      </c>
      <c r="L3" s="22">
        <v>1</v>
      </c>
      <c r="M3" s="22">
        <v>5</v>
      </c>
      <c r="N3" s="22">
        <v>6</v>
      </c>
      <c r="O3" s="22">
        <v>5</v>
      </c>
      <c r="P3" s="22">
        <v>1</v>
      </c>
      <c r="Q3" s="22">
        <v>2</v>
      </c>
      <c r="R3" s="22">
        <v>7</v>
      </c>
      <c r="S3" s="22">
        <v>7</v>
      </c>
      <c r="T3" s="22">
        <v>5</v>
      </c>
      <c r="U3" s="22">
        <v>2</v>
      </c>
      <c r="V3" s="22">
        <v>1</v>
      </c>
      <c r="W3" s="22">
        <v>5</v>
      </c>
      <c r="X3" s="22">
        <v>6</v>
      </c>
      <c r="Y3" s="22">
        <v>2</v>
      </c>
      <c r="Z3" s="22">
        <v>6</v>
      </c>
      <c r="AA3" s="22">
        <v>1</v>
      </c>
      <c r="AB3" s="22">
        <v>6</v>
      </c>
      <c r="AC3" s="22">
        <v>2</v>
      </c>
      <c r="AD3" s="22">
        <v>4</v>
      </c>
      <c r="AE3" s="22">
        <v>7</v>
      </c>
      <c r="AF3" s="16"/>
      <c r="AG3" s="38" t="s">
        <v>48</v>
      </c>
      <c r="AH3" s="38">
        <v>1</v>
      </c>
      <c r="AI3" s="16"/>
    </row>
    <row r="4" spans="1:35" ht="15.9" hidden="1" x14ac:dyDescent="0.45">
      <c r="A4" s="17">
        <v>2018</v>
      </c>
      <c r="B4" s="18" t="s">
        <v>22</v>
      </c>
      <c r="C4" s="18"/>
      <c r="D4" s="21">
        <v>2016</v>
      </c>
      <c r="E4" s="22">
        <v>6</v>
      </c>
      <c r="F4" s="22">
        <v>1</v>
      </c>
      <c r="G4" s="22">
        <v>7</v>
      </c>
      <c r="H4" s="22">
        <v>6</v>
      </c>
      <c r="I4" s="22">
        <v>5</v>
      </c>
      <c r="J4" s="22">
        <v>6</v>
      </c>
      <c r="K4" s="22">
        <v>5</v>
      </c>
      <c r="L4" s="22">
        <v>1</v>
      </c>
      <c r="M4" s="22">
        <v>1</v>
      </c>
      <c r="N4" s="22">
        <v>6</v>
      </c>
      <c r="O4" s="22">
        <v>5</v>
      </c>
      <c r="P4" s="22">
        <v>1</v>
      </c>
      <c r="Q4" s="22">
        <v>5</v>
      </c>
      <c r="R4" s="22">
        <v>2</v>
      </c>
      <c r="S4" s="22">
        <v>1</v>
      </c>
      <c r="T4" s="22">
        <v>2</v>
      </c>
      <c r="U4" s="22">
        <v>6</v>
      </c>
      <c r="V4" s="22">
        <v>6</v>
      </c>
      <c r="W4" s="22">
        <v>6</v>
      </c>
      <c r="X4" s="22">
        <v>6</v>
      </c>
      <c r="Y4" s="22">
        <v>5</v>
      </c>
      <c r="Z4" s="22">
        <v>2</v>
      </c>
      <c r="AA4" s="22">
        <v>3</v>
      </c>
      <c r="AB4" s="22">
        <v>7</v>
      </c>
      <c r="AC4" s="22">
        <v>7</v>
      </c>
      <c r="AD4" s="22">
        <v>7</v>
      </c>
      <c r="AE4" s="22">
        <v>6</v>
      </c>
      <c r="AF4" s="16"/>
      <c r="AG4" s="39" t="s">
        <v>49</v>
      </c>
      <c r="AH4" s="39">
        <v>2</v>
      </c>
      <c r="AI4" s="16"/>
    </row>
    <row r="5" spans="1:35" ht="15.9" hidden="1" x14ac:dyDescent="0.45">
      <c r="A5" s="17">
        <v>2018</v>
      </c>
      <c r="B5" s="18" t="s">
        <v>26</v>
      </c>
      <c r="C5" s="18"/>
      <c r="D5" s="21">
        <v>2016</v>
      </c>
      <c r="E5" s="22">
        <v>5</v>
      </c>
      <c r="F5" s="22">
        <v>1</v>
      </c>
      <c r="G5" s="22">
        <v>7</v>
      </c>
      <c r="H5" s="22">
        <v>7</v>
      </c>
      <c r="I5" s="22">
        <v>6</v>
      </c>
      <c r="J5" s="22">
        <v>5</v>
      </c>
      <c r="K5" s="22">
        <v>6</v>
      </c>
      <c r="L5" s="22">
        <v>1</v>
      </c>
      <c r="M5" s="22">
        <v>2</v>
      </c>
      <c r="N5" s="22">
        <v>4</v>
      </c>
      <c r="O5" s="22">
        <v>2</v>
      </c>
      <c r="P5" s="22">
        <v>2</v>
      </c>
      <c r="Q5" s="22">
        <v>2</v>
      </c>
      <c r="R5" s="22">
        <v>3</v>
      </c>
      <c r="S5" s="22">
        <v>2</v>
      </c>
      <c r="T5" s="22">
        <v>4</v>
      </c>
      <c r="U5" s="22">
        <v>6</v>
      </c>
      <c r="V5" s="22">
        <v>6</v>
      </c>
      <c r="W5" s="22">
        <v>7</v>
      </c>
      <c r="X5" s="22">
        <v>6</v>
      </c>
      <c r="Y5" s="22">
        <v>5</v>
      </c>
      <c r="Z5" s="22">
        <v>5</v>
      </c>
      <c r="AA5" s="22">
        <v>1</v>
      </c>
      <c r="AB5" s="22">
        <v>6</v>
      </c>
      <c r="AC5" s="22">
        <v>6</v>
      </c>
      <c r="AD5" s="22">
        <v>7</v>
      </c>
      <c r="AE5" s="22">
        <v>6</v>
      </c>
      <c r="AF5" s="16"/>
      <c r="AG5" s="40" t="s">
        <v>50</v>
      </c>
      <c r="AH5" s="40">
        <v>3</v>
      </c>
      <c r="AI5" s="16"/>
    </row>
    <row r="6" spans="1:35" ht="15.9" hidden="1" x14ac:dyDescent="0.45">
      <c r="A6" s="17">
        <v>2018</v>
      </c>
      <c r="B6" s="18" t="s">
        <v>20</v>
      </c>
      <c r="C6" s="18"/>
      <c r="D6" s="21">
        <v>2016</v>
      </c>
      <c r="E6" s="22">
        <v>6</v>
      </c>
      <c r="F6" s="22">
        <v>1</v>
      </c>
      <c r="G6" s="22">
        <v>6</v>
      </c>
      <c r="H6" s="22">
        <v>7</v>
      </c>
      <c r="I6" s="22">
        <v>4</v>
      </c>
      <c r="J6" s="22">
        <v>6</v>
      </c>
      <c r="K6" s="22">
        <v>5</v>
      </c>
      <c r="L6" s="22">
        <v>1</v>
      </c>
      <c r="M6" s="22">
        <v>2</v>
      </c>
      <c r="N6" s="22">
        <v>5</v>
      </c>
      <c r="O6" s="22">
        <v>1</v>
      </c>
      <c r="P6" s="22">
        <v>3</v>
      </c>
      <c r="Q6" s="22">
        <v>1</v>
      </c>
      <c r="R6" s="22">
        <v>2</v>
      </c>
      <c r="S6" s="22">
        <v>2</v>
      </c>
      <c r="T6" s="22">
        <v>7</v>
      </c>
      <c r="U6" s="22">
        <v>5</v>
      </c>
      <c r="V6" s="22">
        <v>6</v>
      </c>
      <c r="W6" s="22">
        <v>7</v>
      </c>
      <c r="X6" s="22">
        <v>4</v>
      </c>
      <c r="Y6" s="22">
        <v>5</v>
      </c>
      <c r="Z6" s="22">
        <v>5</v>
      </c>
      <c r="AA6" s="22">
        <v>1</v>
      </c>
      <c r="AB6" s="22">
        <v>6</v>
      </c>
      <c r="AC6" s="22">
        <v>5</v>
      </c>
      <c r="AD6" s="22">
        <v>5</v>
      </c>
      <c r="AE6" s="22">
        <v>7</v>
      </c>
      <c r="AF6" s="16"/>
      <c r="AG6" s="41" t="s">
        <v>51</v>
      </c>
      <c r="AH6" s="41">
        <v>4</v>
      </c>
      <c r="AI6" s="16"/>
    </row>
    <row r="7" spans="1:35" ht="15.9" hidden="1" x14ac:dyDescent="0.45">
      <c r="A7" s="17">
        <v>2018</v>
      </c>
      <c r="B7" s="18" t="s">
        <v>23</v>
      </c>
      <c r="C7" s="18"/>
      <c r="D7" s="21">
        <v>2016</v>
      </c>
      <c r="E7" s="22">
        <v>2</v>
      </c>
      <c r="F7" s="22">
        <v>2</v>
      </c>
      <c r="G7" s="22">
        <v>6</v>
      </c>
      <c r="H7" s="22">
        <v>7</v>
      </c>
      <c r="I7" s="22">
        <v>7</v>
      </c>
      <c r="J7" s="22">
        <v>6</v>
      </c>
      <c r="K7" s="22">
        <v>5</v>
      </c>
      <c r="L7" s="22">
        <v>1</v>
      </c>
      <c r="M7" s="22">
        <v>3</v>
      </c>
      <c r="N7" s="22">
        <v>5</v>
      </c>
      <c r="O7" s="22">
        <v>1</v>
      </c>
      <c r="P7" s="22">
        <v>1</v>
      </c>
      <c r="Q7" s="22">
        <v>5</v>
      </c>
      <c r="R7" s="22">
        <v>5</v>
      </c>
      <c r="S7" s="22">
        <v>6</v>
      </c>
      <c r="T7" s="22">
        <v>2</v>
      </c>
      <c r="U7" s="22">
        <v>6</v>
      </c>
      <c r="V7" s="22">
        <v>6</v>
      </c>
      <c r="W7" s="22">
        <v>7</v>
      </c>
      <c r="X7" s="22">
        <v>6</v>
      </c>
      <c r="Y7" s="22">
        <v>5</v>
      </c>
      <c r="Z7" s="22">
        <v>5</v>
      </c>
      <c r="AA7" s="22">
        <v>2</v>
      </c>
      <c r="AB7" s="22">
        <v>5</v>
      </c>
      <c r="AC7" s="22">
        <v>6</v>
      </c>
      <c r="AD7" s="22">
        <v>5</v>
      </c>
      <c r="AE7" s="22">
        <v>7</v>
      </c>
      <c r="AF7" s="16"/>
      <c r="AG7" s="42" t="s">
        <v>52</v>
      </c>
      <c r="AH7" s="42">
        <v>5</v>
      </c>
      <c r="AI7" s="16"/>
    </row>
    <row r="8" spans="1:35" ht="15.9" hidden="1" x14ac:dyDescent="0.45">
      <c r="A8" s="17">
        <v>2018</v>
      </c>
      <c r="B8" s="18" t="s">
        <v>24</v>
      </c>
      <c r="C8" s="18"/>
      <c r="D8" s="21">
        <v>2016</v>
      </c>
      <c r="E8" s="22">
        <v>5</v>
      </c>
      <c r="F8" s="22">
        <v>5</v>
      </c>
      <c r="G8" s="22">
        <v>7</v>
      </c>
      <c r="H8" s="22">
        <v>6</v>
      </c>
      <c r="I8" s="22">
        <v>7</v>
      </c>
      <c r="J8" s="22">
        <v>2</v>
      </c>
      <c r="K8" s="22">
        <v>5</v>
      </c>
      <c r="L8" s="22">
        <v>1</v>
      </c>
      <c r="M8" s="22">
        <v>3</v>
      </c>
      <c r="N8" s="22">
        <v>5</v>
      </c>
      <c r="O8" s="22">
        <v>3</v>
      </c>
      <c r="P8" s="22">
        <v>2</v>
      </c>
      <c r="Q8" s="22">
        <v>3</v>
      </c>
      <c r="R8" s="22">
        <v>5</v>
      </c>
      <c r="S8" s="22">
        <v>5</v>
      </c>
      <c r="T8" s="22">
        <v>6</v>
      </c>
      <c r="U8" s="22">
        <v>6</v>
      </c>
      <c r="V8" s="22">
        <v>6</v>
      </c>
      <c r="W8" s="22">
        <v>6</v>
      </c>
      <c r="X8" s="22">
        <v>4</v>
      </c>
      <c r="Y8" s="22">
        <v>6</v>
      </c>
      <c r="Z8" s="22">
        <v>2</v>
      </c>
      <c r="AA8" s="22">
        <v>6</v>
      </c>
      <c r="AB8" s="22">
        <v>5</v>
      </c>
      <c r="AC8" s="22">
        <v>6</v>
      </c>
      <c r="AD8" s="22">
        <v>5</v>
      </c>
      <c r="AE8" s="22">
        <v>5</v>
      </c>
      <c r="AF8" s="16"/>
      <c r="AG8" s="43" t="s">
        <v>53</v>
      </c>
      <c r="AH8" s="43">
        <v>6</v>
      </c>
      <c r="AI8" s="16"/>
    </row>
    <row r="9" spans="1:35" ht="15.9" hidden="1" x14ac:dyDescent="0.45">
      <c r="A9" s="17">
        <v>2018</v>
      </c>
      <c r="B9" s="18" t="s">
        <v>54</v>
      </c>
      <c r="C9" s="18"/>
      <c r="D9" s="21">
        <v>2015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16"/>
      <c r="AG9" s="44" t="s">
        <v>55</v>
      </c>
      <c r="AH9" s="44">
        <v>7</v>
      </c>
      <c r="AI9" s="16"/>
    </row>
    <row r="10" spans="1:35" ht="15.9" hidden="1" x14ac:dyDescent="0.45">
      <c r="A10" s="17">
        <v>2018</v>
      </c>
      <c r="B10" s="18" t="s">
        <v>56</v>
      </c>
      <c r="C10" s="18" t="s">
        <v>57</v>
      </c>
      <c r="D10" s="21">
        <v>2015</v>
      </c>
      <c r="E10" s="23">
        <v>5</v>
      </c>
      <c r="F10" s="24">
        <v>6</v>
      </c>
      <c r="G10" s="23">
        <v>5</v>
      </c>
      <c r="H10" s="23">
        <v>6</v>
      </c>
      <c r="I10" s="23">
        <v>5</v>
      </c>
      <c r="J10" s="24">
        <v>6</v>
      </c>
      <c r="K10" s="24">
        <v>5</v>
      </c>
      <c r="L10" s="23">
        <v>1</v>
      </c>
      <c r="M10" s="23">
        <v>2</v>
      </c>
      <c r="N10" s="23">
        <v>5</v>
      </c>
      <c r="O10" s="23"/>
      <c r="P10" s="23">
        <v>2</v>
      </c>
      <c r="Q10" s="24">
        <v>1</v>
      </c>
      <c r="R10" s="24">
        <v>6</v>
      </c>
      <c r="S10" s="24">
        <v>6</v>
      </c>
      <c r="T10" s="24"/>
      <c r="U10" s="24">
        <v>5</v>
      </c>
      <c r="V10" s="23"/>
      <c r="W10" s="23">
        <v>5</v>
      </c>
      <c r="X10" s="24">
        <v>2</v>
      </c>
      <c r="Y10" s="24">
        <v>7</v>
      </c>
      <c r="Z10" s="24">
        <v>2</v>
      </c>
      <c r="AA10" s="24">
        <v>7</v>
      </c>
      <c r="AB10" s="24">
        <v>2</v>
      </c>
      <c r="AC10" s="24">
        <v>5</v>
      </c>
      <c r="AD10" s="23">
        <v>5</v>
      </c>
      <c r="AE10" s="24">
        <v>6</v>
      </c>
      <c r="AF10" s="16"/>
      <c r="AG10" s="45"/>
      <c r="AH10" s="45"/>
      <c r="AI10" s="16"/>
    </row>
    <row r="11" spans="1:35" ht="15.9" hidden="1" x14ac:dyDescent="0.45">
      <c r="A11" s="17">
        <v>2018</v>
      </c>
      <c r="B11" s="18" t="s">
        <v>58</v>
      </c>
      <c r="C11" s="18"/>
      <c r="D11" s="21">
        <v>2016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16"/>
      <c r="AG11" s="45"/>
      <c r="AH11" s="45"/>
      <c r="AI11" s="16"/>
    </row>
    <row r="12" spans="1:35" ht="15.9" hidden="1" x14ac:dyDescent="0.45">
      <c r="A12" s="17">
        <v>2018</v>
      </c>
      <c r="B12" s="18" t="s">
        <v>28</v>
      </c>
      <c r="C12" s="18"/>
      <c r="D12" s="21">
        <v>2016</v>
      </c>
      <c r="E12" s="22">
        <v>6</v>
      </c>
      <c r="F12" s="22">
        <v>1</v>
      </c>
      <c r="G12" s="22">
        <v>6</v>
      </c>
      <c r="H12" s="22">
        <v>7</v>
      </c>
      <c r="I12" s="22">
        <v>5</v>
      </c>
      <c r="J12" s="22">
        <v>3</v>
      </c>
      <c r="K12" s="22">
        <v>7</v>
      </c>
      <c r="L12" s="22">
        <v>1</v>
      </c>
      <c r="M12" s="22">
        <v>2</v>
      </c>
      <c r="N12" s="22">
        <v>6</v>
      </c>
      <c r="O12" s="22">
        <v>2</v>
      </c>
      <c r="P12" s="22">
        <v>1</v>
      </c>
      <c r="Q12" s="22">
        <v>5</v>
      </c>
      <c r="R12" s="22">
        <v>3</v>
      </c>
      <c r="S12" s="22">
        <v>1</v>
      </c>
      <c r="T12" s="22">
        <v>2</v>
      </c>
      <c r="U12" s="22">
        <v>6</v>
      </c>
      <c r="V12" s="22">
        <v>5</v>
      </c>
      <c r="W12" s="22">
        <v>4</v>
      </c>
      <c r="X12" s="22">
        <v>7</v>
      </c>
      <c r="Y12" s="22">
        <v>2</v>
      </c>
      <c r="Z12" s="22">
        <v>2</v>
      </c>
      <c r="AA12" s="22">
        <v>1</v>
      </c>
      <c r="AB12" s="22">
        <v>6</v>
      </c>
      <c r="AC12" s="22">
        <v>2</v>
      </c>
      <c r="AD12" s="22">
        <v>7</v>
      </c>
      <c r="AE12" s="22">
        <v>6</v>
      </c>
      <c r="AF12" s="16"/>
      <c r="AG12" s="45"/>
      <c r="AH12" s="45"/>
      <c r="AI12" s="16"/>
    </row>
    <row r="13" spans="1:35" ht="15.9" hidden="1" x14ac:dyDescent="0.45">
      <c r="A13" s="17">
        <v>2018</v>
      </c>
      <c r="B13" s="18" t="s">
        <v>31</v>
      </c>
      <c r="C13" s="18"/>
      <c r="D13" s="21">
        <v>2015</v>
      </c>
      <c r="E13" s="22">
        <v>7</v>
      </c>
      <c r="F13" s="22">
        <v>2</v>
      </c>
      <c r="G13" s="22">
        <v>1</v>
      </c>
      <c r="H13" s="22">
        <v>7</v>
      </c>
      <c r="I13" s="22">
        <v>5</v>
      </c>
      <c r="J13" s="22">
        <v>5</v>
      </c>
      <c r="K13" s="22">
        <v>5</v>
      </c>
      <c r="L13" s="22">
        <v>2</v>
      </c>
      <c r="M13" s="22">
        <v>6</v>
      </c>
      <c r="N13" s="22">
        <v>6</v>
      </c>
      <c r="O13" s="22">
        <v>2</v>
      </c>
      <c r="P13" s="22">
        <v>5</v>
      </c>
      <c r="Q13" s="22">
        <v>2</v>
      </c>
      <c r="R13" s="22">
        <v>5</v>
      </c>
      <c r="S13" s="22">
        <v>2</v>
      </c>
      <c r="T13" s="22">
        <v>7</v>
      </c>
      <c r="U13" s="22">
        <v>2</v>
      </c>
      <c r="V13" s="22">
        <v>2</v>
      </c>
      <c r="W13" s="22">
        <v>6</v>
      </c>
      <c r="X13" s="22">
        <v>6</v>
      </c>
      <c r="Y13" s="22">
        <v>1</v>
      </c>
      <c r="Z13" s="22">
        <v>7</v>
      </c>
      <c r="AA13" s="22">
        <v>3</v>
      </c>
      <c r="AB13" s="22">
        <v>5</v>
      </c>
      <c r="AC13" s="22">
        <v>1</v>
      </c>
      <c r="AD13" s="22">
        <v>5</v>
      </c>
      <c r="AE13" s="22">
        <v>7</v>
      </c>
      <c r="AF13" s="16"/>
      <c r="AG13" s="45"/>
      <c r="AH13" s="45"/>
      <c r="AI13" s="16"/>
    </row>
    <row r="14" spans="1:35" ht="15.9" hidden="1" x14ac:dyDescent="0.45">
      <c r="A14" s="17">
        <v>2018</v>
      </c>
      <c r="B14" s="18" t="s">
        <v>32</v>
      </c>
      <c r="C14" s="18"/>
      <c r="D14" s="21">
        <v>2015</v>
      </c>
      <c r="E14" s="22">
        <v>5</v>
      </c>
      <c r="F14" s="22">
        <v>5</v>
      </c>
      <c r="G14" s="22">
        <v>6</v>
      </c>
      <c r="H14" s="22">
        <v>6</v>
      </c>
      <c r="I14" s="22">
        <v>6</v>
      </c>
      <c r="J14" s="22">
        <v>1</v>
      </c>
      <c r="K14" s="22">
        <v>5</v>
      </c>
      <c r="L14" s="22">
        <v>1</v>
      </c>
      <c r="M14" s="22">
        <v>6</v>
      </c>
      <c r="N14" s="22">
        <v>6</v>
      </c>
      <c r="O14" s="22">
        <v>5</v>
      </c>
      <c r="P14" s="22">
        <v>1</v>
      </c>
      <c r="Q14" s="22">
        <v>6</v>
      </c>
      <c r="R14" s="22">
        <v>3</v>
      </c>
      <c r="S14" s="22">
        <v>5</v>
      </c>
      <c r="T14" s="22">
        <v>6</v>
      </c>
      <c r="U14" s="22">
        <v>5</v>
      </c>
      <c r="V14" s="22">
        <v>6</v>
      </c>
      <c r="W14" s="22">
        <v>6</v>
      </c>
      <c r="X14" s="22">
        <v>6</v>
      </c>
      <c r="Y14" s="22">
        <v>1</v>
      </c>
      <c r="Z14" s="22">
        <v>5</v>
      </c>
      <c r="AA14" s="22">
        <v>1</v>
      </c>
      <c r="AB14" s="22">
        <v>6</v>
      </c>
      <c r="AC14" s="22">
        <v>5</v>
      </c>
      <c r="AD14" s="22">
        <v>2</v>
      </c>
      <c r="AE14" s="22">
        <v>6</v>
      </c>
      <c r="AF14" s="16"/>
      <c r="AG14" s="45"/>
      <c r="AH14" s="45"/>
      <c r="AI14" s="16"/>
    </row>
    <row r="15" spans="1:35" ht="15.9" hidden="1" x14ac:dyDescent="0.45">
      <c r="A15" s="17">
        <v>2018</v>
      </c>
      <c r="B15" s="18" t="s">
        <v>19</v>
      </c>
      <c r="C15" s="18"/>
      <c r="D15" s="21">
        <v>2017</v>
      </c>
      <c r="E15" s="22">
        <v>5</v>
      </c>
      <c r="F15" s="22">
        <v>1</v>
      </c>
      <c r="G15" s="22">
        <v>6</v>
      </c>
      <c r="H15" s="22">
        <v>4</v>
      </c>
      <c r="I15" s="22">
        <v>6</v>
      </c>
      <c r="J15" s="22">
        <v>5</v>
      </c>
      <c r="K15" s="22">
        <v>2</v>
      </c>
      <c r="L15" s="22">
        <v>2</v>
      </c>
      <c r="M15" s="22">
        <v>5</v>
      </c>
      <c r="N15" s="22">
        <v>5</v>
      </c>
      <c r="O15" s="22">
        <v>1</v>
      </c>
      <c r="P15" s="22"/>
      <c r="Q15" s="22">
        <v>3</v>
      </c>
      <c r="R15" s="22">
        <v>2</v>
      </c>
      <c r="S15" s="22">
        <v>5</v>
      </c>
      <c r="T15" s="22">
        <v>7</v>
      </c>
      <c r="U15" s="22">
        <v>2</v>
      </c>
      <c r="V15" s="22">
        <v>6</v>
      </c>
      <c r="W15" s="22">
        <v>7</v>
      </c>
      <c r="X15" s="22">
        <v>6</v>
      </c>
      <c r="Y15" s="22">
        <v>2</v>
      </c>
      <c r="Z15" s="22">
        <v>2</v>
      </c>
      <c r="AA15" s="22">
        <v>1</v>
      </c>
      <c r="AB15" s="22">
        <v>5</v>
      </c>
      <c r="AC15" s="22">
        <v>5</v>
      </c>
      <c r="AD15" s="22">
        <v>7</v>
      </c>
      <c r="AE15" s="22">
        <v>7</v>
      </c>
      <c r="AF15" s="16"/>
      <c r="AG15" s="45"/>
      <c r="AH15" s="45"/>
      <c r="AI15" s="16"/>
    </row>
    <row r="16" spans="1:35" ht="15.9" hidden="1" x14ac:dyDescent="0.45">
      <c r="A16" s="25">
        <v>2019</v>
      </c>
      <c r="B16" s="26" t="s">
        <v>18</v>
      </c>
      <c r="C16" s="26"/>
      <c r="D16" s="27">
        <v>2017</v>
      </c>
      <c r="E16" s="28">
        <v>5</v>
      </c>
      <c r="F16" s="28">
        <v>3</v>
      </c>
      <c r="G16" s="28">
        <v>6</v>
      </c>
      <c r="H16" s="28">
        <v>2</v>
      </c>
      <c r="I16" s="28">
        <v>5</v>
      </c>
      <c r="J16" s="28">
        <v>5</v>
      </c>
      <c r="K16" s="28">
        <v>7</v>
      </c>
      <c r="L16" s="28">
        <v>6</v>
      </c>
      <c r="M16" s="28">
        <v>1</v>
      </c>
      <c r="N16" s="28">
        <v>5</v>
      </c>
      <c r="O16" s="28">
        <v>7</v>
      </c>
      <c r="P16" s="28">
        <v>1</v>
      </c>
      <c r="Q16" s="28">
        <v>2</v>
      </c>
      <c r="R16" s="28">
        <v>6</v>
      </c>
      <c r="S16" s="28">
        <v>6</v>
      </c>
      <c r="T16" s="28">
        <v>4</v>
      </c>
      <c r="U16" s="28">
        <v>2</v>
      </c>
      <c r="V16" s="28">
        <v>3</v>
      </c>
      <c r="W16" s="28">
        <v>6</v>
      </c>
      <c r="X16" s="28">
        <v>6</v>
      </c>
      <c r="Y16" s="28">
        <v>7</v>
      </c>
      <c r="Z16" s="28">
        <v>3</v>
      </c>
      <c r="AA16" s="28">
        <v>1</v>
      </c>
      <c r="AB16" s="28">
        <v>7</v>
      </c>
      <c r="AC16" s="28">
        <v>2</v>
      </c>
      <c r="AD16" s="28">
        <v>5</v>
      </c>
      <c r="AE16" s="28">
        <v>5</v>
      </c>
      <c r="AF16" s="16"/>
      <c r="AG16" s="45"/>
      <c r="AH16" s="45"/>
      <c r="AI16" s="16"/>
    </row>
    <row r="17" spans="1:35" ht="15.9" hidden="1" x14ac:dyDescent="0.45">
      <c r="A17" s="29">
        <v>2019</v>
      </c>
      <c r="B17" s="30" t="s">
        <v>21</v>
      </c>
      <c r="C17" s="30"/>
      <c r="D17" s="27">
        <v>2017</v>
      </c>
      <c r="E17" s="28">
        <v>5</v>
      </c>
      <c r="F17" s="28">
        <v>5</v>
      </c>
      <c r="G17" s="28">
        <v>2</v>
      </c>
      <c r="H17" s="28">
        <v>6</v>
      </c>
      <c r="I17" s="28">
        <v>5</v>
      </c>
      <c r="J17" s="28">
        <v>6</v>
      </c>
      <c r="K17" s="28">
        <v>5</v>
      </c>
      <c r="L17" s="28">
        <v>1</v>
      </c>
      <c r="M17" s="28">
        <v>5</v>
      </c>
      <c r="N17" s="28">
        <v>5</v>
      </c>
      <c r="O17" s="28">
        <v>2</v>
      </c>
      <c r="P17" s="28">
        <v>1</v>
      </c>
      <c r="Q17" s="28">
        <v>5</v>
      </c>
      <c r="R17" s="28">
        <v>4</v>
      </c>
      <c r="S17" s="28">
        <v>7</v>
      </c>
      <c r="T17" s="28">
        <v>6</v>
      </c>
      <c r="U17" s="28">
        <v>2</v>
      </c>
      <c r="V17" s="28">
        <v>3</v>
      </c>
      <c r="W17" s="28">
        <v>5</v>
      </c>
      <c r="X17" s="28">
        <v>5</v>
      </c>
      <c r="Y17" s="28">
        <v>2</v>
      </c>
      <c r="Z17" s="28">
        <v>6</v>
      </c>
      <c r="AA17" s="28">
        <v>1</v>
      </c>
      <c r="AB17" s="28">
        <v>6</v>
      </c>
      <c r="AC17" s="28">
        <v>6</v>
      </c>
      <c r="AD17" s="28">
        <v>7</v>
      </c>
      <c r="AE17" s="28">
        <v>7</v>
      </c>
      <c r="AF17" s="16"/>
      <c r="AG17" s="45"/>
      <c r="AH17" s="45"/>
      <c r="AI17" s="16"/>
    </row>
    <row r="18" spans="1:35" ht="15.9" hidden="1" x14ac:dyDescent="0.45">
      <c r="A18" s="29">
        <v>2019</v>
      </c>
      <c r="B18" s="30" t="s">
        <v>22</v>
      </c>
      <c r="C18" s="30"/>
      <c r="D18" s="27">
        <v>2017</v>
      </c>
      <c r="E18" s="28">
        <v>6</v>
      </c>
      <c r="F18" s="28">
        <v>1</v>
      </c>
      <c r="G18" s="28">
        <v>7</v>
      </c>
      <c r="H18" s="28">
        <v>6</v>
      </c>
      <c r="I18" s="28">
        <v>5</v>
      </c>
      <c r="J18" s="28">
        <v>5</v>
      </c>
      <c r="K18" s="28">
        <v>2</v>
      </c>
      <c r="L18" s="28">
        <v>3</v>
      </c>
      <c r="M18" s="28">
        <v>1</v>
      </c>
      <c r="N18" s="28">
        <v>5</v>
      </c>
      <c r="O18" s="28">
        <v>5</v>
      </c>
      <c r="P18" s="28">
        <v>3</v>
      </c>
      <c r="Q18" s="28">
        <v>6</v>
      </c>
      <c r="R18" s="28">
        <v>1</v>
      </c>
      <c r="S18" s="28">
        <v>1</v>
      </c>
      <c r="T18" s="28">
        <v>5</v>
      </c>
      <c r="U18" s="28">
        <v>6</v>
      </c>
      <c r="V18" s="28">
        <v>6</v>
      </c>
      <c r="W18" s="28">
        <v>6</v>
      </c>
      <c r="X18" s="28">
        <v>4</v>
      </c>
      <c r="Y18" s="28">
        <v>5</v>
      </c>
      <c r="Z18" s="28">
        <v>2</v>
      </c>
      <c r="AA18" s="28">
        <v>3</v>
      </c>
      <c r="AB18" s="28">
        <v>7</v>
      </c>
      <c r="AC18" s="28">
        <v>7</v>
      </c>
      <c r="AD18" s="28">
        <v>7</v>
      </c>
      <c r="AE18" s="28">
        <v>6</v>
      </c>
      <c r="AF18" s="16"/>
      <c r="AG18" s="45"/>
      <c r="AH18" s="45"/>
      <c r="AI18" s="16"/>
    </row>
    <row r="19" spans="1:35" ht="15.9" hidden="1" x14ac:dyDescent="0.45">
      <c r="A19" s="29">
        <v>2019</v>
      </c>
      <c r="B19" s="30" t="s">
        <v>26</v>
      </c>
      <c r="C19" s="30"/>
      <c r="D19" s="27">
        <v>2017</v>
      </c>
      <c r="E19" s="28">
        <v>5</v>
      </c>
      <c r="F19" s="28">
        <v>1</v>
      </c>
      <c r="G19" s="28">
        <v>7</v>
      </c>
      <c r="H19" s="28">
        <v>4</v>
      </c>
      <c r="I19" s="28">
        <v>6</v>
      </c>
      <c r="J19" s="28">
        <v>5</v>
      </c>
      <c r="K19" s="28">
        <v>5</v>
      </c>
      <c r="L19" s="28">
        <v>1</v>
      </c>
      <c r="M19" s="28">
        <v>2</v>
      </c>
      <c r="N19" s="28">
        <v>6</v>
      </c>
      <c r="O19" s="28">
        <v>2</v>
      </c>
      <c r="P19" s="28">
        <v>2</v>
      </c>
      <c r="Q19" s="28">
        <v>6</v>
      </c>
      <c r="R19" s="28">
        <v>2</v>
      </c>
      <c r="S19" s="28">
        <v>1</v>
      </c>
      <c r="T19" s="28">
        <v>2</v>
      </c>
      <c r="U19" s="28">
        <v>5</v>
      </c>
      <c r="V19" s="28">
        <v>6</v>
      </c>
      <c r="W19" s="28">
        <v>4</v>
      </c>
      <c r="X19" s="28">
        <v>4</v>
      </c>
      <c r="Y19" s="28">
        <v>6</v>
      </c>
      <c r="Z19" s="28">
        <v>5</v>
      </c>
      <c r="AA19" s="28">
        <v>3</v>
      </c>
      <c r="AB19" s="28">
        <v>6</v>
      </c>
      <c r="AC19" s="28">
        <v>6</v>
      </c>
      <c r="AD19" s="28">
        <v>7</v>
      </c>
      <c r="AE19" s="28">
        <v>6</v>
      </c>
      <c r="AF19" s="16"/>
      <c r="AG19" s="45"/>
      <c r="AH19" s="45"/>
      <c r="AI19" s="16"/>
    </row>
    <row r="20" spans="1:35" ht="15.9" hidden="1" x14ac:dyDescent="0.45">
      <c r="A20" s="29">
        <v>2019</v>
      </c>
      <c r="B20" s="30" t="s">
        <v>20</v>
      </c>
      <c r="C20" s="30" t="s">
        <v>59</v>
      </c>
      <c r="D20" s="27">
        <v>2017</v>
      </c>
      <c r="E20" s="28">
        <v>5</v>
      </c>
      <c r="F20" s="28">
        <v>3</v>
      </c>
      <c r="G20" s="28">
        <v>7</v>
      </c>
      <c r="H20" s="28">
        <v>4</v>
      </c>
      <c r="I20" s="28">
        <v>7</v>
      </c>
      <c r="J20" s="28">
        <v>2</v>
      </c>
      <c r="K20" s="28">
        <v>6</v>
      </c>
      <c r="L20" s="28">
        <v>1</v>
      </c>
      <c r="M20" s="28">
        <v>2</v>
      </c>
      <c r="N20" s="28">
        <v>5</v>
      </c>
      <c r="O20" s="28">
        <v>1</v>
      </c>
      <c r="P20" s="28">
        <v>1</v>
      </c>
      <c r="Q20" s="28">
        <v>1</v>
      </c>
      <c r="R20" s="28">
        <v>5</v>
      </c>
      <c r="S20" s="28">
        <v>5</v>
      </c>
      <c r="T20" s="28">
        <v>4</v>
      </c>
      <c r="U20" s="28">
        <v>5</v>
      </c>
      <c r="V20" s="28">
        <v>5</v>
      </c>
      <c r="W20" s="28">
        <v>7</v>
      </c>
      <c r="X20" s="28">
        <v>7</v>
      </c>
      <c r="Y20" s="28">
        <v>5</v>
      </c>
      <c r="Z20" s="28">
        <v>5</v>
      </c>
      <c r="AA20" s="28">
        <v>3</v>
      </c>
      <c r="AB20" s="28">
        <v>7</v>
      </c>
      <c r="AC20" s="28">
        <v>5</v>
      </c>
      <c r="AD20" s="28">
        <v>5</v>
      </c>
      <c r="AE20" s="28">
        <v>7</v>
      </c>
      <c r="AF20" s="16"/>
      <c r="AG20" s="45"/>
      <c r="AH20" s="45"/>
      <c r="AI20" s="16"/>
    </row>
    <row r="21" spans="1:35" ht="15.9" hidden="1" x14ac:dyDescent="0.45">
      <c r="A21" s="29">
        <v>2019</v>
      </c>
      <c r="B21" s="30" t="s">
        <v>23</v>
      </c>
      <c r="C21" s="30"/>
      <c r="D21" s="27">
        <v>2017</v>
      </c>
      <c r="E21" s="28">
        <v>2</v>
      </c>
      <c r="F21" s="28">
        <v>6</v>
      </c>
      <c r="G21" s="28">
        <v>7</v>
      </c>
      <c r="H21" s="28">
        <v>4</v>
      </c>
      <c r="I21" s="28">
        <v>7</v>
      </c>
      <c r="J21" s="28">
        <v>7</v>
      </c>
      <c r="K21" s="28">
        <v>5</v>
      </c>
      <c r="L21" s="28">
        <v>1</v>
      </c>
      <c r="M21" s="28">
        <v>1</v>
      </c>
      <c r="N21" s="28">
        <v>5</v>
      </c>
      <c r="O21" s="28">
        <v>1</v>
      </c>
      <c r="P21" s="28">
        <v>1</v>
      </c>
      <c r="Q21" s="28">
        <v>5</v>
      </c>
      <c r="R21" s="28">
        <v>5</v>
      </c>
      <c r="S21" s="28">
        <v>6</v>
      </c>
      <c r="T21" s="28">
        <v>5</v>
      </c>
      <c r="U21" s="28">
        <v>5</v>
      </c>
      <c r="V21" s="28">
        <v>5</v>
      </c>
      <c r="W21" s="28">
        <v>7</v>
      </c>
      <c r="X21" s="28">
        <v>6</v>
      </c>
      <c r="Y21" s="28">
        <v>5</v>
      </c>
      <c r="Z21" s="28">
        <v>6</v>
      </c>
      <c r="AA21" s="28">
        <v>3</v>
      </c>
      <c r="AB21" s="28">
        <v>6</v>
      </c>
      <c r="AC21" s="28">
        <v>5</v>
      </c>
      <c r="AD21" s="28">
        <v>5</v>
      </c>
      <c r="AE21" s="28">
        <v>7</v>
      </c>
      <c r="AF21" s="16"/>
      <c r="AG21" s="45"/>
      <c r="AH21" s="45"/>
      <c r="AI21" s="16"/>
    </row>
    <row r="22" spans="1:35" ht="15.9" hidden="1" x14ac:dyDescent="0.45">
      <c r="A22" s="29">
        <v>2019</v>
      </c>
      <c r="B22" s="30" t="s">
        <v>24</v>
      </c>
      <c r="C22" s="30"/>
      <c r="D22" s="27">
        <v>2017</v>
      </c>
      <c r="E22" s="28">
        <v>5</v>
      </c>
      <c r="F22" s="28">
        <v>5</v>
      </c>
      <c r="G22" s="28">
        <v>7</v>
      </c>
      <c r="H22" s="28">
        <v>5</v>
      </c>
      <c r="I22" s="28">
        <v>6</v>
      </c>
      <c r="J22" s="28">
        <v>5</v>
      </c>
      <c r="K22" s="28">
        <v>5</v>
      </c>
      <c r="L22" s="28">
        <v>3</v>
      </c>
      <c r="M22" s="28">
        <v>3</v>
      </c>
      <c r="N22" s="28">
        <v>5</v>
      </c>
      <c r="O22" s="28">
        <v>3</v>
      </c>
      <c r="P22" s="28">
        <v>2</v>
      </c>
      <c r="Q22" s="28">
        <v>3</v>
      </c>
      <c r="R22" s="28">
        <v>5</v>
      </c>
      <c r="S22" s="28">
        <v>5</v>
      </c>
      <c r="T22" s="28">
        <v>6</v>
      </c>
      <c r="U22" s="28">
        <v>6</v>
      </c>
      <c r="V22" s="28">
        <v>6</v>
      </c>
      <c r="W22" s="28">
        <v>6</v>
      </c>
      <c r="X22" s="28">
        <v>6</v>
      </c>
      <c r="Y22" s="28">
        <v>6</v>
      </c>
      <c r="Z22" s="28">
        <v>6</v>
      </c>
      <c r="AA22" s="24">
        <v>6</v>
      </c>
      <c r="AB22" s="28">
        <v>5</v>
      </c>
      <c r="AC22" s="28">
        <v>5</v>
      </c>
      <c r="AD22" s="28">
        <v>5</v>
      </c>
      <c r="AE22" s="28">
        <v>5</v>
      </c>
      <c r="AF22" s="16"/>
      <c r="AG22" s="45"/>
      <c r="AH22" s="45"/>
      <c r="AI22" s="16"/>
    </row>
    <row r="23" spans="1:35" ht="15.9" hidden="1" x14ac:dyDescent="0.45">
      <c r="A23" s="29">
        <v>2019</v>
      </c>
      <c r="B23" s="30" t="s">
        <v>25</v>
      </c>
      <c r="C23" s="30"/>
      <c r="D23" s="27">
        <v>2017</v>
      </c>
      <c r="E23" s="28">
        <v>5</v>
      </c>
      <c r="F23" s="28">
        <v>5</v>
      </c>
      <c r="G23" s="28">
        <v>6</v>
      </c>
      <c r="H23" s="28">
        <v>6</v>
      </c>
      <c r="I23" s="28">
        <v>6</v>
      </c>
      <c r="J23" s="28">
        <v>6</v>
      </c>
      <c r="K23" s="28">
        <v>5</v>
      </c>
      <c r="L23" s="28">
        <v>3</v>
      </c>
      <c r="M23" s="28">
        <v>3</v>
      </c>
      <c r="N23" s="28">
        <v>5</v>
      </c>
      <c r="O23" s="28">
        <v>6</v>
      </c>
      <c r="P23" s="28">
        <v>1</v>
      </c>
      <c r="Q23" s="28">
        <v>6</v>
      </c>
      <c r="R23" s="28">
        <v>5</v>
      </c>
      <c r="S23" s="28">
        <v>5</v>
      </c>
      <c r="T23" s="28">
        <v>5</v>
      </c>
      <c r="U23" s="28">
        <v>6</v>
      </c>
      <c r="V23" s="28">
        <v>6</v>
      </c>
      <c r="W23" s="28">
        <v>6</v>
      </c>
      <c r="X23" s="28">
        <v>6</v>
      </c>
      <c r="Y23" s="28">
        <v>6</v>
      </c>
      <c r="Z23" s="28">
        <v>6</v>
      </c>
      <c r="AA23" s="28">
        <v>5</v>
      </c>
      <c r="AB23" s="28">
        <v>5</v>
      </c>
      <c r="AC23" s="28">
        <v>2</v>
      </c>
      <c r="AD23" s="28">
        <v>5</v>
      </c>
      <c r="AE23" s="28">
        <v>6</v>
      </c>
      <c r="AF23" s="16"/>
      <c r="AG23" s="45"/>
      <c r="AH23" s="45"/>
      <c r="AI23" s="16"/>
    </row>
    <row r="24" spans="1:35" ht="15.9" hidden="1" x14ac:dyDescent="0.45">
      <c r="A24" s="29">
        <v>2019</v>
      </c>
      <c r="B24" s="30" t="s">
        <v>56</v>
      </c>
      <c r="C24" s="30" t="s">
        <v>57</v>
      </c>
      <c r="D24" s="27">
        <v>2017</v>
      </c>
      <c r="E24" s="31">
        <v>2</v>
      </c>
      <c r="F24" s="28">
        <v>7</v>
      </c>
      <c r="G24" s="28">
        <v>5</v>
      </c>
      <c r="H24" s="28">
        <v>6</v>
      </c>
      <c r="I24" s="28">
        <v>5</v>
      </c>
      <c r="J24" s="28">
        <v>6</v>
      </c>
      <c r="K24" s="28">
        <v>5</v>
      </c>
      <c r="L24" s="28">
        <v>1</v>
      </c>
      <c r="M24" s="31">
        <v>2</v>
      </c>
      <c r="N24" s="28">
        <v>5</v>
      </c>
      <c r="O24" s="28"/>
      <c r="P24" s="28">
        <v>1</v>
      </c>
      <c r="Q24" s="28">
        <v>1</v>
      </c>
      <c r="R24" s="28">
        <v>5</v>
      </c>
      <c r="S24" s="28">
        <v>7</v>
      </c>
      <c r="T24" s="28">
        <v>5</v>
      </c>
      <c r="U24" s="28">
        <v>6</v>
      </c>
      <c r="V24" s="28"/>
      <c r="W24" s="28">
        <v>5</v>
      </c>
      <c r="X24" s="31">
        <v>2</v>
      </c>
      <c r="Y24" s="28"/>
      <c r="Z24" s="28">
        <v>5</v>
      </c>
      <c r="AA24" s="28">
        <v>7</v>
      </c>
      <c r="AB24" s="28">
        <v>5</v>
      </c>
      <c r="AC24" s="28">
        <v>5</v>
      </c>
      <c r="AD24" s="28">
        <v>5</v>
      </c>
      <c r="AE24" s="28">
        <v>6</v>
      </c>
      <c r="AF24" s="16"/>
      <c r="AG24" s="45"/>
      <c r="AH24" s="45"/>
      <c r="AI24" s="16"/>
    </row>
    <row r="25" spans="1:35" ht="47.6" hidden="1" x14ac:dyDescent="0.45">
      <c r="A25" s="29">
        <v>2019</v>
      </c>
      <c r="B25" s="30" t="s">
        <v>60</v>
      </c>
      <c r="C25" s="30"/>
      <c r="D25" s="27">
        <v>2016</v>
      </c>
      <c r="E25" s="28">
        <v>6</v>
      </c>
      <c r="F25" s="28">
        <v>3</v>
      </c>
      <c r="G25" s="28">
        <v>2</v>
      </c>
      <c r="H25" s="28">
        <v>6</v>
      </c>
      <c r="I25" s="28">
        <v>7</v>
      </c>
      <c r="J25" s="28">
        <v>3</v>
      </c>
      <c r="K25" s="28">
        <v>6</v>
      </c>
      <c r="L25" s="28">
        <v>5</v>
      </c>
      <c r="M25" s="28">
        <v>5</v>
      </c>
      <c r="N25" s="28">
        <v>6</v>
      </c>
      <c r="O25" s="28">
        <v>2</v>
      </c>
      <c r="P25" s="28">
        <v>5</v>
      </c>
      <c r="Q25" s="28"/>
      <c r="R25" s="28">
        <v>3</v>
      </c>
      <c r="S25" s="28">
        <v>3</v>
      </c>
      <c r="T25" s="28">
        <v>7</v>
      </c>
      <c r="U25" s="28">
        <v>1</v>
      </c>
      <c r="V25" s="28">
        <v>5</v>
      </c>
      <c r="W25" s="28">
        <v>7</v>
      </c>
      <c r="X25" s="28">
        <v>7</v>
      </c>
      <c r="Y25" s="28">
        <v>2</v>
      </c>
      <c r="Z25" s="28">
        <v>2</v>
      </c>
      <c r="AA25" s="28">
        <v>3</v>
      </c>
      <c r="AB25" s="28">
        <v>2</v>
      </c>
      <c r="AC25" s="28">
        <v>1</v>
      </c>
      <c r="AD25" s="28">
        <v>6</v>
      </c>
      <c r="AE25" s="28">
        <v>6</v>
      </c>
      <c r="AF25" s="16"/>
      <c r="AG25" s="45"/>
      <c r="AH25" s="45"/>
      <c r="AI25" s="16"/>
    </row>
    <row r="26" spans="1:35" ht="15.9" hidden="1" x14ac:dyDescent="0.45">
      <c r="A26" s="29">
        <v>2019</v>
      </c>
      <c r="B26" s="30" t="s">
        <v>28</v>
      </c>
      <c r="C26" s="30"/>
      <c r="D26" s="27">
        <v>2017</v>
      </c>
      <c r="E26" s="28">
        <v>5</v>
      </c>
      <c r="F26" s="28">
        <v>1</v>
      </c>
      <c r="G26" s="28">
        <v>6</v>
      </c>
      <c r="H26" s="28">
        <v>7</v>
      </c>
      <c r="I26" s="28">
        <v>5</v>
      </c>
      <c r="J26" s="28">
        <v>2</v>
      </c>
      <c r="K26" s="28">
        <v>7</v>
      </c>
      <c r="L26" s="28">
        <v>1</v>
      </c>
      <c r="M26" s="28">
        <v>2</v>
      </c>
      <c r="N26" s="28">
        <v>6</v>
      </c>
      <c r="O26" s="28">
        <v>2</v>
      </c>
      <c r="P26" s="28">
        <v>1</v>
      </c>
      <c r="Q26" s="28">
        <v>5</v>
      </c>
      <c r="R26" s="28">
        <v>1</v>
      </c>
      <c r="S26" s="28">
        <v>2</v>
      </c>
      <c r="T26" s="28">
        <v>2</v>
      </c>
      <c r="U26" s="28">
        <v>7</v>
      </c>
      <c r="V26" s="28">
        <v>5</v>
      </c>
      <c r="W26" s="28">
        <v>5</v>
      </c>
      <c r="X26" s="28">
        <v>4</v>
      </c>
      <c r="Y26" s="28">
        <v>6</v>
      </c>
      <c r="Z26" s="28">
        <v>1</v>
      </c>
      <c r="AA26" s="28">
        <v>1</v>
      </c>
      <c r="AB26" s="28">
        <v>6</v>
      </c>
      <c r="AC26" s="28">
        <v>5</v>
      </c>
      <c r="AD26" s="28">
        <v>7</v>
      </c>
      <c r="AE26" s="28">
        <v>6</v>
      </c>
      <c r="AF26" s="16"/>
      <c r="AG26" s="45"/>
      <c r="AH26" s="45"/>
      <c r="AI26" s="16"/>
    </row>
    <row r="27" spans="1:35" ht="15.9" hidden="1" x14ac:dyDescent="0.45">
      <c r="A27" s="29">
        <v>2019</v>
      </c>
      <c r="B27" s="30" t="s">
        <v>31</v>
      </c>
      <c r="C27" s="30"/>
      <c r="D27" s="27">
        <v>2017</v>
      </c>
      <c r="E27" s="28">
        <v>7</v>
      </c>
      <c r="F27" s="28">
        <v>1</v>
      </c>
      <c r="G27" s="28">
        <v>1</v>
      </c>
      <c r="H27" s="28">
        <v>7</v>
      </c>
      <c r="I27" s="28">
        <v>2</v>
      </c>
      <c r="J27" s="28">
        <v>2</v>
      </c>
      <c r="K27" s="28">
        <v>5</v>
      </c>
      <c r="L27" s="28">
        <v>3</v>
      </c>
      <c r="M27" s="28">
        <v>6</v>
      </c>
      <c r="N27" s="28">
        <v>6</v>
      </c>
      <c r="O27" s="28">
        <v>2</v>
      </c>
      <c r="P27" s="28">
        <v>2</v>
      </c>
      <c r="Q27" s="28">
        <v>5</v>
      </c>
      <c r="R27" s="28">
        <v>5</v>
      </c>
      <c r="S27" s="28">
        <v>2</v>
      </c>
      <c r="T27" s="28">
        <v>7</v>
      </c>
      <c r="U27" s="28"/>
      <c r="V27" s="28">
        <v>6</v>
      </c>
      <c r="W27" s="28">
        <v>7</v>
      </c>
      <c r="X27" s="28">
        <v>2</v>
      </c>
      <c r="Y27" s="28">
        <v>1</v>
      </c>
      <c r="Z27" s="28">
        <v>4</v>
      </c>
      <c r="AA27" s="28">
        <v>2</v>
      </c>
      <c r="AB27" s="28">
        <v>6</v>
      </c>
      <c r="AC27" s="28">
        <v>1</v>
      </c>
      <c r="AD27" s="28">
        <v>5</v>
      </c>
      <c r="AE27" s="28">
        <v>7</v>
      </c>
      <c r="AF27" s="16"/>
      <c r="AG27" s="45"/>
      <c r="AH27" s="45"/>
      <c r="AI27" s="16"/>
    </row>
    <row r="28" spans="1:35" ht="15.9" hidden="1" x14ac:dyDescent="0.45">
      <c r="A28" s="29">
        <v>2019</v>
      </c>
      <c r="B28" s="30" t="s">
        <v>32</v>
      </c>
      <c r="C28" s="30"/>
      <c r="D28" s="27">
        <v>2017</v>
      </c>
      <c r="E28" s="28">
        <v>5</v>
      </c>
      <c r="F28" s="28">
        <v>5</v>
      </c>
      <c r="G28" s="28">
        <v>6</v>
      </c>
      <c r="H28" s="28">
        <v>6</v>
      </c>
      <c r="I28" s="28">
        <v>6</v>
      </c>
      <c r="J28" s="28">
        <v>3</v>
      </c>
      <c r="K28" s="28">
        <v>5</v>
      </c>
      <c r="L28" s="28">
        <v>3</v>
      </c>
      <c r="M28" s="28">
        <v>6</v>
      </c>
      <c r="N28" s="28">
        <v>6</v>
      </c>
      <c r="O28" s="28">
        <v>5</v>
      </c>
      <c r="P28" s="28">
        <v>6</v>
      </c>
      <c r="Q28" s="28">
        <v>5</v>
      </c>
      <c r="R28" s="28">
        <v>1</v>
      </c>
      <c r="S28" s="28">
        <v>5</v>
      </c>
      <c r="T28" s="28">
        <v>6</v>
      </c>
      <c r="U28" s="28">
        <v>6</v>
      </c>
      <c r="V28" s="28">
        <v>6</v>
      </c>
      <c r="W28" s="28">
        <v>6</v>
      </c>
      <c r="X28" s="28">
        <v>6</v>
      </c>
      <c r="Y28" s="28">
        <v>6</v>
      </c>
      <c r="Z28" s="28">
        <v>5</v>
      </c>
      <c r="AA28" s="28">
        <v>2</v>
      </c>
      <c r="AB28" s="28">
        <v>2</v>
      </c>
      <c r="AC28" s="28">
        <v>5</v>
      </c>
      <c r="AD28" s="28">
        <v>5</v>
      </c>
      <c r="AE28" s="28">
        <v>5</v>
      </c>
      <c r="AF28" s="16"/>
      <c r="AG28" s="45"/>
      <c r="AH28" s="45"/>
      <c r="AI28" s="16"/>
    </row>
    <row r="29" spans="1:35" ht="15.9" hidden="1" x14ac:dyDescent="0.45">
      <c r="A29" s="32">
        <v>2019</v>
      </c>
      <c r="B29" s="33" t="s">
        <v>19</v>
      </c>
      <c r="C29" s="33"/>
      <c r="D29" s="27">
        <v>2017</v>
      </c>
      <c r="E29" s="28">
        <v>5</v>
      </c>
      <c r="F29" s="28">
        <v>1</v>
      </c>
      <c r="G29" s="28">
        <v>6</v>
      </c>
      <c r="H29" s="28">
        <v>4</v>
      </c>
      <c r="I29" s="28">
        <v>6</v>
      </c>
      <c r="J29" s="28">
        <v>5</v>
      </c>
      <c r="K29" s="28">
        <v>2</v>
      </c>
      <c r="L29" s="28">
        <v>2</v>
      </c>
      <c r="M29" s="28">
        <v>5</v>
      </c>
      <c r="N29" s="28">
        <v>5</v>
      </c>
      <c r="O29" s="28">
        <v>1</v>
      </c>
      <c r="P29" s="28"/>
      <c r="Q29" s="28">
        <v>3</v>
      </c>
      <c r="R29" s="28">
        <v>2</v>
      </c>
      <c r="S29" s="28">
        <v>5</v>
      </c>
      <c r="T29" s="28">
        <v>7</v>
      </c>
      <c r="U29" s="28">
        <v>2</v>
      </c>
      <c r="V29" s="28">
        <v>6</v>
      </c>
      <c r="W29" s="28">
        <v>7</v>
      </c>
      <c r="X29" s="28">
        <v>6</v>
      </c>
      <c r="Y29" s="28">
        <v>2</v>
      </c>
      <c r="Z29" s="28">
        <v>2</v>
      </c>
      <c r="AA29" s="28">
        <v>1</v>
      </c>
      <c r="AB29" s="28">
        <v>5</v>
      </c>
      <c r="AC29" s="28">
        <v>5</v>
      </c>
      <c r="AD29" s="28">
        <v>7</v>
      </c>
      <c r="AE29" s="28">
        <v>7</v>
      </c>
      <c r="AF29" s="16"/>
      <c r="AG29" s="45"/>
      <c r="AH29" s="45"/>
      <c r="AI29" s="16"/>
    </row>
    <row r="30" spans="1:35" ht="15.9" hidden="1" x14ac:dyDescent="0.45">
      <c r="A30" s="17">
        <v>2020</v>
      </c>
      <c r="B30" s="18" t="s">
        <v>18</v>
      </c>
      <c r="C30" s="18"/>
      <c r="D30" s="21">
        <v>2018</v>
      </c>
      <c r="E30" s="22">
        <v>5</v>
      </c>
      <c r="F30" s="22">
        <v>2</v>
      </c>
      <c r="G30" s="22">
        <v>6</v>
      </c>
      <c r="H30" s="22">
        <v>2</v>
      </c>
      <c r="I30" s="22">
        <v>5</v>
      </c>
      <c r="J30" s="22">
        <v>2</v>
      </c>
      <c r="K30" s="22">
        <v>7</v>
      </c>
      <c r="L30" s="22">
        <v>7</v>
      </c>
      <c r="M30" s="22">
        <v>1</v>
      </c>
      <c r="N30" s="22">
        <v>5</v>
      </c>
      <c r="O30" s="22">
        <v>7</v>
      </c>
      <c r="P30" s="22">
        <v>1</v>
      </c>
      <c r="Q30" s="22">
        <v>5</v>
      </c>
      <c r="R30" s="22">
        <v>5</v>
      </c>
      <c r="S30" s="22">
        <v>7</v>
      </c>
      <c r="T30" s="22">
        <v>6</v>
      </c>
      <c r="U30" s="22">
        <v>2</v>
      </c>
      <c r="V30" s="22">
        <v>1</v>
      </c>
      <c r="W30" s="22">
        <v>5</v>
      </c>
      <c r="X30" s="22">
        <v>5</v>
      </c>
      <c r="Y30" s="22">
        <v>7</v>
      </c>
      <c r="Z30" s="22">
        <v>2</v>
      </c>
      <c r="AA30" s="22">
        <v>3</v>
      </c>
      <c r="AB30" s="22">
        <v>7</v>
      </c>
      <c r="AC30" s="22">
        <v>5</v>
      </c>
      <c r="AD30" s="22">
        <v>5</v>
      </c>
      <c r="AE30" s="22">
        <v>2</v>
      </c>
      <c r="AF30" s="16"/>
      <c r="AG30" s="45"/>
      <c r="AH30" s="45"/>
      <c r="AI30" s="16"/>
    </row>
    <row r="31" spans="1:35" ht="15.9" hidden="1" x14ac:dyDescent="0.45">
      <c r="A31" s="17">
        <v>2020</v>
      </c>
      <c r="B31" s="18" t="s">
        <v>21</v>
      </c>
      <c r="C31" s="18"/>
      <c r="D31" s="21">
        <v>2018</v>
      </c>
      <c r="E31" s="22">
        <v>6</v>
      </c>
      <c r="F31" s="22">
        <v>5</v>
      </c>
      <c r="G31" s="22">
        <v>2</v>
      </c>
      <c r="H31" s="22">
        <v>6</v>
      </c>
      <c r="I31" s="22">
        <v>5</v>
      </c>
      <c r="J31" s="22">
        <v>6</v>
      </c>
      <c r="K31" s="22">
        <v>5</v>
      </c>
      <c r="L31" s="22">
        <v>1</v>
      </c>
      <c r="M31" s="22">
        <v>5</v>
      </c>
      <c r="N31" s="22">
        <v>6</v>
      </c>
      <c r="O31" s="22">
        <v>5</v>
      </c>
      <c r="P31" s="22">
        <v>1</v>
      </c>
      <c r="Q31" s="22">
        <v>2</v>
      </c>
      <c r="R31" s="22">
        <v>7</v>
      </c>
      <c r="S31" s="22">
        <v>4</v>
      </c>
      <c r="T31" s="22">
        <v>5</v>
      </c>
      <c r="U31" s="22">
        <v>2</v>
      </c>
      <c r="V31" s="22">
        <v>3</v>
      </c>
      <c r="W31" s="22">
        <v>5</v>
      </c>
      <c r="X31" s="22">
        <v>2</v>
      </c>
      <c r="Y31" s="22">
        <v>2</v>
      </c>
      <c r="Z31" s="22">
        <v>6</v>
      </c>
      <c r="AA31" s="22">
        <v>1</v>
      </c>
      <c r="AB31" s="22">
        <v>6</v>
      </c>
      <c r="AC31" s="22">
        <v>2</v>
      </c>
      <c r="AD31" s="22">
        <v>7</v>
      </c>
      <c r="AE31" s="22">
        <v>7</v>
      </c>
      <c r="AF31" s="16"/>
      <c r="AG31" s="45"/>
      <c r="AH31" s="45"/>
      <c r="AI31" s="16"/>
    </row>
    <row r="32" spans="1:35" ht="15.9" hidden="1" x14ac:dyDescent="0.45">
      <c r="A32" s="17">
        <v>2020</v>
      </c>
      <c r="B32" s="18" t="s">
        <v>22</v>
      </c>
      <c r="C32" s="18"/>
      <c r="D32" s="21">
        <v>2018</v>
      </c>
      <c r="E32" s="22">
        <v>6</v>
      </c>
      <c r="F32" s="22">
        <v>3</v>
      </c>
      <c r="G32" s="22">
        <v>7</v>
      </c>
      <c r="H32" s="22">
        <v>6</v>
      </c>
      <c r="I32" s="22">
        <v>2</v>
      </c>
      <c r="J32" s="22">
        <v>5</v>
      </c>
      <c r="K32" s="22">
        <v>6</v>
      </c>
      <c r="L32" s="22">
        <v>6</v>
      </c>
      <c r="M32" s="22">
        <v>3</v>
      </c>
      <c r="N32" s="22">
        <v>6</v>
      </c>
      <c r="O32" s="22">
        <v>5</v>
      </c>
      <c r="P32" s="22">
        <v>2</v>
      </c>
      <c r="Q32" s="22">
        <v>5</v>
      </c>
      <c r="R32" s="22">
        <v>1</v>
      </c>
      <c r="S32" s="22">
        <v>1</v>
      </c>
      <c r="T32" s="22">
        <v>2</v>
      </c>
      <c r="U32" s="22">
        <v>5</v>
      </c>
      <c r="V32" s="22">
        <v>6</v>
      </c>
      <c r="W32" s="22">
        <v>6</v>
      </c>
      <c r="X32" s="22">
        <v>6</v>
      </c>
      <c r="Y32" s="22">
        <v>6</v>
      </c>
      <c r="Z32" s="22">
        <v>6</v>
      </c>
      <c r="AA32" s="22">
        <v>1</v>
      </c>
      <c r="AB32" s="22">
        <v>7</v>
      </c>
      <c r="AC32" s="22">
        <v>7</v>
      </c>
      <c r="AD32" s="22">
        <v>7</v>
      </c>
      <c r="AE32" s="22">
        <v>6</v>
      </c>
      <c r="AF32" s="16"/>
      <c r="AG32" s="45"/>
      <c r="AH32" s="45"/>
      <c r="AI32" s="16"/>
    </row>
    <row r="33" spans="1:35" ht="15.9" hidden="1" x14ac:dyDescent="0.45">
      <c r="A33" s="17">
        <v>2020</v>
      </c>
      <c r="B33" s="18" t="s">
        <v>26</v>
      </c>
      <c r="C33" s="18"/>
      <c r="D33" s="21">
        <v>2018</v>
      </c>
      <c r="E33" s="22">
        <v>5</v>
      </c>
      <c r="F33" s="22">
        <v>3</v>
      </c>
      <c r="G33" s="22">
        <v>7</v>
      </c>
      <c r="H33" s="22">
        <v>6</v>
      </c>
      <c r="I33" s="22">
        <v>6</v>
      </c>
      <c r="J33" s="22">
        <v>2</v>
      </c>
      <c r="K33" s="22">
        <v>5</v>
      </c>
      <c r="L33" s="22">
        <v>3</v>
      </c>
      <c r="M33" s="22">
        <v>2</v>
      </c>
      <c r="N33" s="22">
        <v>6</v>
      </c>
      <c r="O33" s="22">
        <v>2</v>
      </c>
      <c r="P33" s="22">
        <v>2</v>
      </c>
      <c r="Q33" s="22">
        <v>5</v>
      </c>
      <c r="R33" s="22">
        <v>1</v>
      </c>
      <c r="S33" s="22">
        <v>1</v>
      </c>
      <c r="T33" s="22">
        <v>5</v>
      </c>
      <c r="U33" s="22">
        <v>6</v>
      </c>
      <c r="V33" s="22">
        <v>6</v>
      </c>
      <c r="W33" s="22">
        <v>6</v>
      </c>
      <c r="X33" s="22">
        <v>6</v>
      </c>
      <c r="Y33" s="22">
        <v>6</v>
      </c>
      <c r="Z33" s="22">
        <v>5</v>
      </c>
      <c r="AA33" s="22">
        <v>3</v>
      </c>
      <c r="AB33" s="22">
        <v>7</v>
      </c>
      <c r="AC33" s="22">
        <v>7</v>
      </c>
      <c r="AD33" s="22">
        <v>6</v>
      </c>
      <c r="AE33" s="22">
        <v>6</v>
      </c>
      <c r="AF33" s="16"/>
      <c r="AG33" s="45"/>
      <c r="AH33" s="45"/>
      <c r="AI33" s="16"/>
    </row>
    <row r="34" spans="1:35" ht="15.9" hidden="1" x14ac:dyDescent="0.45">
      <c r="A34" s="17">
        <v>2020</v>
      </c>
      <c r="B34" s="18" t="s">
        <v>20</v>
      </c>
      <c r="C34" s="18" t="s">
        <v>59</v>
      </c>
      <c r="D34" s="21">
        <v>2018</v>
      </c>
      <c r="E34" s="22">
        <v>5</v>
      </c>
      <c r="F34" s="22">
        <v>1</v>
      </c>
      <c r="G34" s="22">
        <v>7</v>
      </c>
      <c r="H34" s="22">
        <v>6</v>
      </c>
      <c r="I34" s="22">
        <v>7</v>
      </c>
      <c r="J34" s="22">
        <v>2</v>
      </c>
      <c r="K34" s="22">
        <v>5</v>
      </c>
      <c r="L34" s="22">
        <v>1</v>
      </c>
      <c r="M34" s="22">
        <v>2</v>
      </c>
      <c r="N34" s="22">
        <v>5</v>
      </c>
      <c r="O34" s="22">
        <v>3</v>
      </c>
      <c r="P34" s="22">
        <v>1</v>
      </c>
      <c r="Q34" s="22">
        <v>3</v>
      </c>
      <c r="R34" s="22">
        <v>6</v>
      </c>
      <c r="S34" s="22">
        <v>5</v>
      </c>
      <c r="T34" s="22">
        <v>7</v>
      </c>
      <c r="U34" s="22">
        <v>5</v>
      </c>
      <c r="V34" s="22">
        <v>6</v>
      </c>
      <c r="W34" s="22">
        <v>4</v>
      </c>
      <c r="X34" s="22">
        <v>4</v>
      </c>
      <c r="Y34" s="22">
        <v>5</v>
      </c>
      <c r="Z34" s="22">
        <v>5</v>
      </c>
      <c r="AA34" s="22">
        <v>1</v>
      </c>
      <c r="AB34" s="22">
        <v>4</v>
      </c>
      <c r="AC34" s="22">
        <v>6</v>
      </c>
      <c r="AD34" s="22">
        <v>5</v>
      </c>
      <c r="AE34" s="22">
        <v>6</v>
      </c>
      <c r="AF34" s="16"/>
      <c r="AG34" s="45"/>
      <c r="AH34" s="45"/>
      <c r="AI34" s="16"/>
    </row>
    <row r="35" spans="1:35" ht="15.9" hidden="1" x14ac:dyDescent="0.45">
      <c r="A35" s="17">
        <v>2020</v>
      </c>
      <c r="B35" s="18" t="s">
        <v>23</v>
      </c>
      <c r="C35" s="18"/>
      <c r="D35" s="21">
        <v>2018</v>
      </c>
      <c r="E35" s="22">
        <v>2</v>
      </c>
      <c r="F35" s="22">
        <v>5</v>
      </c>
      <c r="G35" s="22">
        <v>7</v>
      </c>
      <c r="H35" s="22">
        <v>6</v>
      </c>
      <c r="I35" s="22">
        <v>7</v>
      </c>
      <c r="J35" s="22">
        <v>7</v>
      </c>
      <c r="K35" s="22">
        <v>5</v>
      </c>
      <c r="L35" s="22">
        <v>1</v>
      </c>
      <c r="M35" s="22">
        <v>1</v>
      </c>
      <c r="N35" s="22">
        <v>5</v>
      </c>
      <c r="O35" s="22">
        <v>1</v>
      </c>
      <c r="P35" s="22">
        <v>1</v>
      </c>
      <c r="Q35" s="22">
        <v>6</v>
      </c>
      <c r="R35" s="22">
        <v>6</v>
      </c>
      <c r="S35" s="22">
        <v>6</v>
      </c>
      <c r="T35" s="22">
        <v>5</v>
      </c>
      <c r="U35" s="22">
        <v>5</v>
      </c>
      <c r="V35" s="22">
        <v>6</v>
      </c>
      <c r="W35" s="22">
        <v>6</v>
      </c>
      <c r="X35" s="22">
        <v>5</v>
      </c>
      <c r="Y35" s="22">
        <v>5</v>
      </c>
      <c r="Z35" s="22">
        <v>6</v>
      </c>
      <c r="AA35" s="22">
        <v>2</v>
      </c>
      <c r="AB35" s="22">
        <v>6</v>
      </c>
      <c r="AC35" s="22">
        <v>5</v>
      </c>
      <c r="AD35" s="22">
        <v>6</v>
      </c>
      <c r="AE35" s="22">
        <v>7</v>
      </c>
      <c r="AF35" s="16"/>
      <c r="AG35" s="45"/>
      <c r="AH35" s="45"/>
      <c r="AI35" s="16"/>
    </row>
    <row r="36" spans="1:35" ht="15.9" hidden="1" x14ac:dyDescent="0.45">
      <c r="A36" s="17">
        <v>2020</v>
      </c>
      <c r="B36" s="18" t="s">
        <v>24</v>
      </c>
      <c r="C36" s="18"/>
      <c r="D36" s="21">
        <v>2018</v>
      </c>
      <c r="E36" s="22">
        <v>5</v>
      </c>
      <c r="F36" s="23">
        <v>5</v>
      </c>
      <c r="G36" s="23">
        <v>7</v>
      </c>
      <c r="H36" s="23">
        <v>5</v>
      </c>
      <c r="I36" s="23">
        <v>6</v>
      </c>
      <c r="J36" s="23">
        <v>5</v>
      </c>
      <c r="K36" s="23">
        <v>5</v>
      </c>
      <c r="L36" s="23">
        <v>3</v>
      </c>
      <c r="M36" s="23">
        <v>3</v>
      </c>
      <c r="N36" s="23">
        <v>2</v>
      </c>
      <c r="O36" s="23">
        <v>3</v>
      </c>
      <c r="P36" s="23">
        <v>1</v>
      </c>
      <c r="Q36" s="23">
        <v>3</v>
      </c>
      <c r="R36" s="23">
        <v>5</v>
      </c>
      <c r="S36" s="23">
        <v>5</v>
      </c>
      <c r="T36" s="23">
        <v>5</v>
      </c>
      <c r="U36" s="23">
        <v>6</v>
      </c>
      <c r="V36" s="23">
        <v>6</v>
      </c>
      <c r="W36" s="23">
        <v>6</v>
      </c>
      <c r="X36" s="23">
        <v>5</v>
      </c>
      <c r="Y36" s="23">
        <v>6</v>
      </c>
      <c r="Z36" s="23">
        <v>6</v>
      </c>
      <c r="AA36" s="23">
        <v>6</v>
      </c>
      <c r="AB36" s="23">
        <v>5</v>
      </c>
      <c r="AC36" s="23">
        <v>5</v>
      </c>
      <c r="AD36" s="23">
        <v>5</v>
      </c>
      <c r="AE36" s="23">
        <v>5</v>
      </c>
      <c r="AF36" s="16"/>
      <c r="AG36" s="45"/>
      <c r="AH36" s="45"/>
      <c r="AI36" s="16"/>
    </row>
    <row r="37" spans="1:35" ht="15.9" hidden="1" x14ac:dyDescent="0.45">
      <c r="A37" s="17">
        <v>2020</v>
      </c>
      <c r="B37" s="18" t="s">
        <v>25</v>
      </c>
      <c r="C37" s="18"/>
      <c r="D37" s="21">
        <v>2018</v>
      </c>
      <c r="E37" s="22">
        <v>5</v>
      </c>
      <c r="F37" s="23">
        <v>5</v>
      </c>
      <c r="G37" s="23">
        <v>6</v>
      </c>
      <c r="H37" s="23">
        <v>6</v>
      </c>
      <c r="I37" s="23">
        <v>6</v>
      </c>
      <c r="J37" s="23">
        <v>6</v>
      </c>
      <c r="K37" s="23">
        <v>5</v>
      </c>
      <c r="L37" s="23">
        <v>3</v>
      </c>
      <c r="M37" s="23">
        <v>3</v>
      </c>
      <c r="N37" s="23">
        <v>5</v>
      </c>
      <c r="O37" s="23">
        <v>6</v>
      </c>
      <c r="P37" s="23">
        <v>1</v>
      </c>
      <c r="Q37" s="23">
        <v>6</v>
      </c>
      <c r="R37" s="23">
        <v>5</v>
      </c>
      <c r="S37" s="23">
        <v>5</v>
      </c>
      <c r="T37" s="23">
        <v>6</v>
      </c>
      <c r="U37" s="23">
        <v>6</v>
      </c>
      <c r="V37" s="23">
        <v>6</v>
      </c>
      <c r="W37" s="23">
        <v>6</v>
      </c>
      <c r="X37" s="23">
        <v>6</v>
      </c>
      <c r="Y37" s="23">
        <v>6</v>
      </c>
      <c r="Z37" s="23">
        <v>6</v>
      </c>
      <c r="AA37" s="23">
        <v>5</v>
      </c>
      <c r="AB37" s="23">
        <v>5</v>
      </c>
      <c r="AC37" s="23">
        <v>5</v>
      </c>
      <c r="AD37" s="23">
        <v>5</v>
      </c>
      <c r="AE37" s="23">
        <v>6</v>
      </c>
      <c r="AF37" s="16"/>
      <c r="AG37" s="45"/>
      <c r="AH37" s="45"/>
      <c r="AI37" s="16"/>
    </row>
    <row r="38" spans="1:35" ht="15.9" hidden="1" x14ac:dyDescent="0.45">
      <c r="A38" s="17">
        <v>2020</v>
      </c>
      <c r="B38" s="18" t="s">
        <v>56</v>
      </c>
      <c r="C38" s="18" t="s">
        <v>57</v>
      </c>
      <c r="D38" s="34">
        <v>2018</v>
      </c>
      <c r="E38" s="31">
        <v>2</v>
      </c>
      <c r="F38" s="24"/>
      <c r="G38" s="24">
        <v>6</v>
      </c>
      <c r="H38" s="24">
        <v>5</v>
      </c>
      <c r="I38" s="23">
        <v>5</v>
      </c>
      <c r="J38" s="24"/>
      <c r="K38" s="23">
        <v>5</v>
      </c>
      <c r="L38" s="23">
        <v>1</v>
      </c>
      <c r="M38" s="23">
        <v>2</v>
      </c>
      <c r="N38" s="24">
        <v>2</v>
      </c>
      <c r="O38" s="23"/>
      <c r="P38" s="23">
        <v>1</v>
      </c>
      <c r="Q38" s="23">
        <v>1</v>
      </c>
      <c r="R38" s="24">
        <v>6</v>
      </c>
      <c r="S38" s="24">
        <v>7</v>
      </c>
      <c r="T38" s="23">
        <v>5</v>
      </c>
      <c r="U38" s="23">
        <v>6</v>
      </c>
      <c r="V38" s="24">
        <v>5</v>
      </c>
      <c r="W38" s="23">
        <v>5</v>
      </c>
      <c r="X38" s="23">
        <v>2</v>
      </c>
      <c r="Y38" s="23">
        <v>7</v>
      </c>
      <c r="Z38" s="23">
        <v>5</v>
      </c>
      <c r="AA38" s="23">
        <v>7</v>
      </c>
      <c r="AB38" s="23">
        <v>5</v>
      </c>
      <c r="AC38" s="23">
        <v>6</v>
      </c>
      <c r="AD38" s="23">
        <v>5</v>
      </c>
      <c r="AE38" s="23">
        <v>6</v>
      </c>
      <c r="AF38" s="16"/>
      <c r="AG38" s="45"/>
      <c r="AH38" s="45"/>
      <c r="AI38" s="16"/>
    </row>
    <row r="39" spans="1:35" ht="47.6" hidden="1" x14ac:dyDescent="0.45">
      <c r="A39" s="17">
        <v>2020</v>
      </c>
      <c r="B39" s="18" t="s">
        <v>60</v>
      </c>
      <c r="C39" s="18"/>
      <c r="D39" s="21">
        <v>2018</v>
      </c>
      <c r="E39" s="22">
        <v>6</v>
      </c>
      <c r="F39" s="23">
        <v>3</v>
      </c>
      <c r="G39" s="23">
        <v>2</v>
      </c>
      <c r="H39" s="23">
        <v>6</v>
      </c>
      <c r="I39" s="23">
        <v>7</v>
      </c>
      <c r="J39" s="23">
        <v>3</v>
      </c>
      <c r="K39" s="23">
        <v>7</v>
      </c>
      <c r="L39" s="23">
        <v>2</v>
      </c>
      <c r="M39" s="23">
        <v>2</v>
      </c>
      <c r="N39" s="23">
        <v>6</v>
      </c>
      <c r="O39" s="23">
        <v>2</v>
      </c>
      <c r="P39" s="23">
        <v>5</v>
      </c>
      <c r="Q39" s="23"/>
      <c r="R39" s="23">
        <v>3</v>
      </c>
      <c r="S39" s="23">
        <v>3</v>
      </c>
      <c r="T39" s="23">
        <v>7</v>
      </c>
      <c r="U39" s="23">
        <v>3</v>
      </c>
      <c r="V39" s="23">
        <v>5</v>
      </c>
      <c r="W39" s="23">
        <v>7</v>
      </c>
      <c r="X39" s="23">
        <v>7</v>
      </c>
      <c r="Y39" s="23">
        <v>2</v>
      </c>
      <c r="Z39" s="23">
        <v>2</v>
      </c>
      <c r="AA39" s="23">
        <v>1</v>
      </c>
      <c r="AB39" s="23">
        <v>2</v>
      </c>
      <c r="AC39" s="23">
        <v>1</v>
      </c>
      <c r="AD39" s="23">
        <v>6</v>
      </c>
      <c r="AE39" s="23">
        <v>6</v>
      </c>
      <c r="AF39" s="16"/>
      <c r="AG39" s="45"/>
      <c r="AH39" s="45"/>
      <c r="AI39" s="16"/>
    </row>
    <row r="40" spans="1:35" ht="15.9" hidden="1" x14ac:dyDescent="0.45">
      <c r="A40" s="17">
        <v>2020</v>
      </c>
      <c r="B40" s="18" t="s">
        <v>28</v>
      </c>
      <c r="C40" s="18"/>
      <c r="D40" s="21">
        <v>2018</v>
      </c>
      <c r="E40" s="22">
        <v>2</v>
      </c>
      <c r="F40" s="23">
        <v>3</v>
      </c>
      <c r="G40" s="23">
        <v>2</v>
      </c>
      <c r="H40" s="23">
        <v>4</v>
      </c>
      <c r="I40" s="23">
        <v>5</v>
      </c>
      <c r="J40" s="23">
        <v>2</v>
      </c>
      <c r="K40" s="23">
        <v>7</v>
      </c>
      <c r="L40" s="23">
        <v>3</v>
      </c>
      <c r="M40" s="23">
        <v>1</v>
      </c>
      <c r="N40" s="23">
        <v>6</v>
      </c>
      <c r="O40" s="23">
        <v>2</v>
      </c>
      <c r="P40" s="23">
        <v>1</v>
      </c>
      <c r="Q40" s="23">
        <v>5</v>
      </c>
      <c r="R40" s="23">
        <v>1</v>
      </c>
      <c r="S40" s="23">
        <v>1</v>
      </c>
      <c r="T40" s="23">
        <v>5</v>
      </c>
      <c r="U40" s="23">
        <v>7</v>
      </c>
      <c r="V40" s="23">
        <v>5</v>
      </c>
      <c r="W40" s="23">
        <v>5</v>
      </c>
      <c r="X40" s="23">
        <v>6</v>
      </c>
      <c r="Y40" s="23">
        <v>6</v>
      </c>
      <c r="Z40" s="23">
        <v>2</v>
      </c>
      <c r="AA40" s="23">
        <v>1</v>
      </c>
      <c r="AB40" s="23">
        <v>6</v>
      </c>
      <c r="AC40" s="23">
        <v>5</v>
      </c>
      <c r="AD40" s="23">
        <v>4</v>
      </c>
      <c r="AE40" s="23">
        <v>6</v>
      </c>
      <c r="AF40" s="16"/>
      <c r="AG40" s="45"/>
      <c r="AH40" s="45"/>
      <c r="AI40" s="16"/>
    </row>
    <row r="41" spans="1:35" ht="15.9" hidden="1" x14ac:dyDescent="0.45">
      <c r="A41" s="17">
        <v>2020</v>
      </c>
      <c r="B41" s="18" t="s">
        <v>31</v>
      </c>
      <c r="C41" s="18"/>
      <c r="D41" s="21">
        <v>2018</v>
      </c>
      <c r="E41" s="22">
        <v>7</v>
      </c>
      <c r="F41" s="23">
        <v>3</v>
      </c>
      <c r="G41" s="23">
        <v>1</v>
      </c>
      <c r="H41" s="23">
        <v>4</v>
      </c>
      <c r="I41" s="23">
        <v>5</v>
      </c>
      <c r="J41" s="23">
        <v>5</v>
      </c>
      <c r="K41" s="23">
        <v>5</v>
      </c>
      <c r="L41" s="23">
        <v>6</v>
      </c>
      <c r="M41" s="23">
        <v>7</v>
      </c>
      <c r="N41" s="23">
        <v>6</v>
      </c>
      <c r="O41" s="23">
        <v>2</v>
      </c>
      <c r="P41" s="23">
        <v>5</v>
      </c>
      <c r="Q41" s="23">
        <v>5</v>
      </c>
      <c r="R41" s="23">
        <v>5</v>
      </c>
      <c r="S41" s="23">
        <v>2</v>
      </c>
      <c r="T41" s="23">
        <v>7</v>
      </c>
      <c r="U41" s="23">
        <v>2</v>
      </c>
      <c r="V41" s="23">
        <v>2</v>
      </c>
      <c r="W41" s="23">
        <v>4</v>
      </c>
      <c r="X41" s="23">
        <v>2</v>
      </c>
      <c r="Y41" s="23">
        <v>1</v>
      </c>
      <c r="Z41" s="23">
        <v>6</v>
      </c>
      <c r="AA41" s="23">
        <v>1</v>
      </c>
      <c r="AB41" s="23">
        <v>6</v>
      </c>
      <c r="AC41" s="23">
        <v>1</v>
      </c>
      <c r="AD41" s="23">
        <v>5</v>
      </c>
      <c r="AE41" s="23">
        <v>6</v>
      </c>
      <c r="AF41" s="16"/>
      <c r="AG41" s="16"/>
      <c r="AH41" s="16"/>
      <c r="AI41" s="16"/>
    </row>
    <row r="42" spans="1:35" ht="15.9" hidden="1" x14ac:dyDescent="0.45">
      <c r="A42" s="17">
        <v>2020</v>
      </c>
      <c r="B42" s="18" t="s">
        <v>32</v>
      </c>
      <c r="C42" s="18"/>
      <c r="D42" s="21">
        <v>2018</v>
      </c>
      <c r="E42" s="22">
        <v>5</v>
      </c>
      <c r="F42" s="23">
        <v>5</v>
      </c>
      <c r="G42" s="23">
        <v>6</v>
      </c>
      <c r="H42" s="23">
        <v>5</v>
      </c>
      <c r="I42" s="23">
        <v>6</v>
      </c>
      <c r="J42" s="23">
        <v>1</v>
      </c>
      <c r="K42" s="23">
        <v>6</v>
      </c>
      <c r="L42" s="23">
        <v>3</v>
      </c>
      <c r="M42" s="23">
        <v>6</v>
      </c>
      <c r="N42" s="23">
        <v>5</v>
      </c>
      <c r="O42" s="23">
        <v>5</v>
      </c>
      <c r="P42" s="23">
        <v>5</v>
      </c>
      <c r="Q42" s="23">
        <v>5</v>
      </c>
      <c r="R42" s="23">
        <v>1</v>
      </c>
      <c r="S42" s="23">
        <v>5</v>
      </c>
      <c r="T42" s="23">
        <v>6</v>
      </c>
      <c r="U42" s="23">
        <v>6</v>
      </c>
      <c r="V42" s="23">
        <v>6</v>
      </c>
      <c r="W42" s="23">
        <v>6</v>
      </c>
      <c r="X42" s="23">
        <v>6</v>
      </c>
      <c r="Y42" s="23">
        <v>5</v>
      </c>
      <c r="Z42" s="23">
        <v>5</v>
      </c>
      <c r="AA42" s="23">
        <v>2</v>
      </c>
      <c r="AB42" s="23">
        <v>5</v>
      </c>
      <c r="AC42" s="23">
        <v>5</v>
      </c>
      <c r="AD42" s="23">
        <v>2</v>
      </c>
      <c r="AE42" s="23">
        <v>5</v>
      </c>
      <c r="AF42" s="16"/>
      <c r="AG42" s="16"/>
      <c r="AH42" s="16"/>
      <c r="AI42" s="16"/>
    </row>
    <row r="43" spans="1:35" ht="15.9" hidden="1" x14ac:dyDescent="0.45">
      <c r="A43" s="17">
        <v>2020</v>
      </c>
      <c r="B43" s="18" t="s">
        <v>19</v>
      </c>
      <c r="C43" s="18"/>
      <c r="D43" s="34">
        <v>2019</v>
      </c>
      <c r="E43" s="22">
        <v>5</v>
      </c>
      <c r="F43" s="23">
        <v>1</v>
      </c>
      <c r="G43" s="24">
        <v>5</v>
      </c>
      <c r="H43" s="24">
        <v>7</v>
      </c>
      <c r="I43" s="24">
        <v>7</v>
      </c>
      <c r="J43" s="23">
        <v>5</v>
      </c>
      <c r="K43" s="24">
        <v>6</v>
      </c>
      <c r="L43" s="24">
        <v>6</v>
      </c>
      <c r="M43" s="23">
        <v>5</v>
      </c>
      <c r="N43" s="23">
        <v>5</v>
      </c>
      <c r="O43" s="24">
        <v>6</v>
      </c>
      <c r="P43" s="23"/>
      <c r="Q43" s="24">
        <v>2</v>
      </c>
      <c r="R43" s="24">
        <v>1</v>
      </c>
      <c r="S43" s="23">
        <v>5</v>
      </c>
      <c r="T43" s="24">
        <v>4</v>
      </c>
      <c r="U43" s="23">
        <v>2</v>
      </c>
      <c r="V43" s="24">
        <v>5</v>
      </c>
      <c r="W43" s="23">
        <v>7</v>
      </c>
      <c r="X43" s="23">
        <v>6</v>
      </c>
      <c r="Y43" s="23">
        <v>2</v>
      </c>
      <c r="Z43" s="24">
        <v>5</v>
      </c>
      <c r="AA43" s="23">
        <v>1</v>
      </c>
      <c r="AB43" s="23">
        <v>5</v>
      </c>
      <c r="AC43" s="24"/>
      <c r="AD43" s="23">
        <v>7</v>
      </c>
      <c r="AE43" s="23">
        <v>7</v>
      </c>
      <c r="AF43" s="16"/>
      <c r="AG43" s="16"/>
      <c r="AH43" s="16"/>
      <c r="AI43" s="16"/>
    </row>
    <row r="44" spans="1:35" ht="15.9" hidden="1" x14ac:dyDescent="0.45">
      <c r="A44" s="25">
        <v>2021</v>
      </c>
      <c r="B44" s="26" t="s">
        <v>18</v>
      </c>
      <c r="C44" s="26"/>
      <c r="D44" s="27">
        <v>2019</v>
      </c>
      <c r="E44" s="28">
        <v>5</v>
      </c>
      <c r="F44" s="35">
        <v>1</v>
      </c>
      <c r="G44" s="35">
        <v>6</v>
      </c>
      <c r="H44" s="35">
        <v>5</v>
      </c>
      <c r="I44" s="35">
        <v>5</v>
      </c>
      <c r="J44" s="35">
        <v>6</v>
      </c>
      <c r="K44" s="35">
        <v>7</v>
      </c>
      <c r="L44" s="35">
        <v>7</v>
      </c>
      <c r="M44" s="35">
        <v>1</v>
      </c>
      <c r="N44" s="35">
        <v>5</v>
      </c>
      <c r="O44" s="35">
        <v>7</v>
      </c>
      <c r="P44" s="35">
        <v>3</v>
      </c>
      <c r="Q44" s="35">
        <v>2</v>
      </c>
      <c r="R44" s="35">
        <v>5</v>
      </c>
      <c r="S44" s="35">
        <v>7</v>
      </c>
      <c r="T44" s="35">
        <v>2</v>
      </c>
      <c r="U44" s="35">
        <v>2</v>
      </c>
      <c r="V44" s="35">
        <v>1</v>
      </c>
      <c r="W44" s="35">
        <v>5</v>
      </c>
      <c r="X44" s="35">
        <v>5</v>
      </c>
      <c r="Y44" s="35">
        <v>6</v>
      </c>
      <c r="Z44" s="35">
        <v>6</v>
      </c>
      <c r="AA44" s="35">
        <v>3</v>
      </c>
      <c r="AB44" s="35">
        <v>7</v>
      </c>
      <c r="AC44" s="35">
        <v>5</v>
      </c>
      <c r="AD44" s="35">
        <v>6</v>
      </c>
      <c r="AE44" s="35">
        <v>6</v>
      </c>
      <c r="AF44" s="16"/>
      <c r="AG44" s="16"/>
      <c r="AH44" s="16"/>
      <c r="AI44" s="16"/>
    </row>
    <row r="45" spans="1:35" ht="15.9" hidden="1" x14ac:dyDescent="0.45">
      <c r="A45" s="29">
        <v>2021</v>
      </c>
      <c r="B45" s="30" t="s">
        <v>21</v>
      </c>
      <c r="C45" s="30" t="s">
        <v>61</v>
      </c>
      <c r="D45" s="27" t="s">
        <v>62</v>
      </c>
      <c r="E45" s="28">
        <v>5</v>
      </c>
      <c r="F45" s="35">
        <v>5</v>
      </c>
      <c r="G45" s="35">
        <v>2</v>
      </c>
      <c r="H45" s="35">
        <v>6</v>
      </c>
      <c r="I45" s="35">
        <v>6</v>
      </c>
      <c r="J45" s="35">
        <v>5</v>
      </c>
      <c r="K45" s="35">
        <v>5</v>
      </c>
      <c r="L45" s="35">
        <v>3</v>
      </c>
      <c r="M45" s="35">
        <v>5</v>
      </c>
      <c r="N45" s="35">
        <v>6</v>
      </c>
      <c r="O45" s="35">
        <v>5</v>
      </c>
      <c r="P45" s="35">
        <v>1</v>
      </c>
      <c r="Q45" s="35">
        <v>2</v>
      </c>
      <c r="R45" s="35">
        <v>7</v>
      </c>
      <c r="S45" s="35">
        <v>7</v>
      </c>
      <c r="T45" s="35">
        <v>6</v>
      </c>
      <c r="U45" s="35">
        <v>1</v>
      </c>
      <c r="V45" s="35">
        <v>1</v>
      </c>
      <c r="W45" s="35">
        <v>5</v>
      </c>
      <c r="X45" s="35">
        <v>6</v>
      </c>
      <c r="Y45" s="35">
        <v>1</v>
      </c>
      <c r="Z45" s="35">
        <v>6</v>
      </c>
      <c r="AA45" s="35">
        <v>1</v>
      </c>
      <c r="AB45" s="35">
        <v>6</v>
      </c>
      <c r="AC45" s="35">
        <v>5</v>
      </c>
      <c r="AD45" s="35">
        <v>7</v>
      </c>
      <c r="AE45" s="35">
        <v>6</v>
      </c>
      <c r="AF45" s="16"/>
      <c r="AG45" s="16"/>
      <c r="AH45" s="16"/>
      <c r="AI45" s="16"/>
    </row>
    <row r="46" spans="1:35" ht="15.9" hidden="1" x14ac:dyDescent="0.45">
      <c r="A46" s="29">
        <v>2021</v>
      </c>
      <c r="B46" s="30" t="s">
        <v>22</v>
      </c>
      <c r="C46" s="30" t="s">
        <v>63</v>
      </c>
      <c r="D46" s="27">
        <v>2019</v>
      </c>
      <c r="E46" s="28">
        <v>7</v>
      </c>
      <c r="F46" s="35">
        <v>1</v>
      </c>
      <c r="G46" s="35">
        <v>7</v>
      </c>
      <c r="H46" s="35">
        <v>6</v>
      </c>
      <c r="I46" s="35">
        <v>5</v>
      </c>
      <c r="J46" s="35">
        <v>5</v>
      </c>
      <c r="K46" s="35">
        <v>6</v>
      </c>
      <c r="L46" s="35">
        <v>6</v>
      </c>
      <c r="M46" s="35">
        <v>2</v>
      </c>
      <c r="N46" s="35">
        <v>5</v>
      </c>
      <c r="O46" s="35">
        <v>5</v>
      </c>
      <c r="P46" s="35">
        <v>1</v>
      </c>
      <c r="Q46" s="35">
        <v>2</v>
      </c>
      <c r="R46" s="35">
        <v>1</v>
      </c>
      <c r="S46" s="35">
        <v>3</v>
      </c>
      <c r="T46" s="35">
        <v>5</v>
      </c>
      <c r="U46" s="35">
        <v>5</v>
      </c>
      <c r="V46" s="35">
        <v>6</v>
      </c>
      <c r="W46" s="35">
        <v>6</v>
      </c>
      <c r="X46" s="35">
        <v>6</v>
      </c>
      <c r="Y46" s="35">
        <v>5</v>
      </c>
      <c r="Z46" s="35">
        <v>5</v>
      </c>
      <c r="AA46" s="35">
        <v>1</v>
      </c>
      <c r="AB46" s="35">
        <v>7</v>
      </c>
      <c r="AC46" s="35">
        <v>4</v>
      </c>
      <c r="AD46" s="35">
        <v>6</v>
      </c>
      <c r="AE46" s="35">
        <v>2</v>
      </c>
      <c r="AF46" s="16"/>
      <c r="AG46" s="16"/>
      <c r="AH46" s="16"/>
      <c r="AI46" s="16"/>
    </row>
    <row r="47" spans="1:35" ht="15.9" hidden="1" x14ac:dyDescent="0.45">
      <c r="A47" s="29">
        <v>2021</v>
      </c>
      <c r="B47" s="30" t="s">
        <v>26</v>
      </c>
      <c r="C47" s="30"/>
      <c r="D47" s="27">
        <v>2019</v>
      </c>
      <c r="E47" s="28">
        <v>5</v>
      </c>
      <c r="F47" s="35">
        <v>1</v>
      </c>
      <c r="G47" s="35">
        <v>4</v>
      </c>
      <c r="H47" s="35">
        <v>6</v>
      </c>
      <c r="I47" s="35">
        <v>6</v>
      </c>
      <c r="J47" s="35">
        <v>2</v>
      </c>
      <c r="K47" s="35">
        <v>5</v>
      </c>
      <c r="L47" s="35">
        <v>3</v>
      </c>
      <c r="M47" s="35">
        <v>2</v>
      </c>
      <c r="N47" s="35">
        <v>4</v>
      </c>
      <c r="O47" s="35">
        <v>6</v>
      </c>
      <c r="P47" s="35">
        <v>3</v>
      </c>
      <c r="Q47" s="35">
        <v>6</v>
      </c>
      <c r="R47" s="35">
        <v>1</v>
      </c>
      <c r="S47" s="35">
        <v>3</v>
      </c>
      <c r="T47" s="35">
        <v>5</v>
      </c>
      <c r="U47" s="35">
        <v>5</v>
      </c>
      <c r="V47" s="35">
        <v>2</v>
      </c>
      <c r="W47" s="35">
        <v>6</v>
      </c>
      <c r="X47" s="35">
        <v>6</v>
      </c>
      <c r="Y47" s="35">
        <v>6</v>
      </c>
      <c r="Z47" s="35">
        <v>5</v>
      </c>
      <c r="AA47" s="35">
        <v>1</v>
      </c>
      <c r="AB47" s="35">
        <v>7</v>
      </c>
      <c r="AC47" s="35">
        <v>6</v>
      </c>
      <c r="AD47" s="35">
        <v>7</v>
      </c>
      <c r="AE47" s="35">
        <v>2</v>
      </c>
      <c r="AF47" s="16"/>
      <c r="AG47" s="16"/>
      <c r="AH47" s="16"/>
      <c r="AI47" s="16"/>
    </row>
    <row r="48" spans="1:35" ht="15.9" hidden="1" x14ac:dyDescent="0.45">
      <c r="A48" s="29">
        <v>2021</v>
      </c>
      <c r="B48" s="30" t="s">
        <v>20</v>
      </c>
      <c r="C48" s="30" t="s">
        <v>59</v>
      </c>
      <c r="D48" s="27" t="s">
        <v>62</v>
      </c>
      <c r="E48" s="28">
        <v>5</v>
      </c>
      <c r="F48" s="35">
        <v>1</v>
      </c>
      <c r="G48" s="35">
        <v>7</v>
      </c>
      <c r="H48" s="35">
        <v>6</v>
      </c>
      <c r="I48" s="35"/>
      <c r="J48" s="35">
        <v>6</v>
      </c>
      <c r="K48" s="35">
        <v>2</v>
      </c>
      <c r="L48" s="35">
        <v>2</v>
      </c>
      <c r="M48" s="35">
        <v>1</v>
      </c>
      <c r="N48" s="35">
        <v>2</v>
      </c>
      <c r="O48" s="35">
        <v>2</v>
      </c>
      <c r="P48" s="35">
        <v>1</v>
      </c>
      <c r="Q48" s="35">
        <v>1</v>
      </c>
      <c r="R48" s="35">
        <v>7</v>
      </c>
      <c r="S48" s="35">
        <v>5</v>
      </c>
      <c r="T48" s="35">
        <v>6</v>
      </c>
      <c r="U48" s="35">
        <v>5</v>
      </c>
      <c r="V48" s="35">
        <v>6</v>
      </c>
      <c r="W48" s="35">
        <v>7</v>
      </c>
      <c r="X48" s="35">
        <v>2</v>
      </c>
      <c r="Y48" s="35">
        <v>6</v>
      </c>
      <c r="Z48" s="35">
        <v>5</v>
      </c>
      <c r="AA48" s="35">
        <v>3</v>
      </c>
      <c r="AB48" s="35">
        <v>6</v>
      </c>
      <c r="AC48" s="35">
        <v>5</v>
      </c>
      <c r="AD48" s="35">
        <v>5</v>
      </c>
      <c r="AE48" s="35">
        <v>7</v>
      </c>
      <c r="AF48" s="16"/>
      <c r="AG48" s="16"/>
      <c r="AH48" s="16"/>
      <c r="AI48" s="16"/>
    </row>
    <row r="49" spans="1:35" ht="15.9" hidden="1" x14ac:dyDescent="0.45">
      <c r="A49" s="27">
        <v>2021</v>
      </c>
      <c r="B49" s="27" t="s">
        <v>23</v>
      </c>
      <c r="C49" s="27" t="s">
        <v>64</v>
      </c>
      <c r="D49" s="27" t="s">
        <v>62</v>
      </c>
      <c r="E49" s="28">
        <v>2</v>
      </c>
      <c r="F49" s="28">
        <v>2</v>
      </c>
      <c r="G49" s="28">
        <v>7</v>
      </c>
      <c r="H49" s="28">
        <v>6</v>
      </c>
      <c r="I49" s="28">
        <v>7</v>
      </c>
      <c r="J49" s="28">
        <v>6</v>
      </c>
      <c r="K49" s="28">
        <v>2</v>
      </c>
      <c r="L49" s="28">
        <v>1</v>
      </c>
      <c r="M49" s="28">
        <v>1</v>
      </c>
      <c r="N49" s="28">
        <v>5</v>
      </c>
      <c r="O49" s="28">
        <v>3</v>
      </c>
      <c r="P49" s="28">
        <v>1</v>
      </c>
      <c r="Q49" s="28">
        <v>5</v>
      </c>
      <c r="R49" s="28">
        <v>6</v>
      </c>
      <c r="S49" s="28">
        <v>6</v>
      </c>
      <c r="T49" s="28">
        <v>5</v>
      </c>
      <c r="U49" s="28">
        <v>5</v>
      </c>
      <c r="V49" s="28">
        <v>6</v>
      </c>
      <c r="W49" s="28">
        <v>7</v>
      </c>
      <c r="X49" s="28">
        <v>2</v>
      </c>
      <c r="Y49" s="28">
        <v>6</v>
      </c>
      <c r="Z49" s="28">
        <v>2</v>
      </c>
      <c r="AA49" s="28">
        <v>2</v>
      </c>
      <c r="AB49" s="28">
        <v>5</v>
      </c>
      <c r="AC49" s="28">
        <v>5</v>
      </c>
      <c r="AD49" s="28">
        <v>6</v>
      </c>
      <c r="AE49" s="28">
        <v>7</v>
      </c>
      <c r="AF49" s="16"/>
      <c r="AG49" s="16"/>
      <c r="AH49" s="16"/>
      <c r="AI49" s="16"/>
    </row>
    <row r="50" spans="1:35" ht="15.9" hidden="1" x14ac:dyDescent="0.45">
      <c r="A50" s="27">
        <v>2021</v>
      </c>
      <c r="B50" s="27" t="s">
        <v>24</v>
      </c>
      <c r="C50" s="27"/>
      <c r="D50" s="27" t="s">
        <v>62</v>
      </c>
      <c r="E50" s="28">
        <v>6</v>
      </c>
      <c r="F50" s="28">
        <v>5</v>
      </c>
      <c r="G50" s="28">
        <v>7</v>
      </c>
      <c r="H50" s="28">
        <v>5</v>
      </c>
      <c r="I50" s="28">
        <v>7</v>
      </c>
      <c r="J50" s="28">
        <v>2</v>
      </c>
      <c r="K50" s="28">
        <v>6</v>
      </c>
      <c r="L50" s="28">
        <v>3</v>
      </c>
      <c r="M50" s="28">
        <v>1</v>
      </c>
      <c r="N50" s="28">
        <v>6</v>
      </c>
      <c r="O50" s="28">
        <v>5</v>
      </c>
      <c r="P50" s="28">
        <v>6</v>
      </c>
      <c r="Q50" s="28">
        <v>5</v>
      </c>
      <c r="R50" s="28">
        <v>2</v>
      </c>
      <c r="S50" s="28">
        <v>2</v>
      </c>
      <c r="T50" s="28">
        <v>5</v>
      </c>
      <c r="U50" s="28">
        <v>6</v>
      </c>
      <c r="V50" s="28">
        <v>6</v>
      </c>
      <c r="W50" s="28">
        <v>6</v>
      </c>
      <c r="X50" s="28">
        <v>5</v>
      </c>
      <c r="Y50" s="28">
        <v>7</v>
      </c>
      <c r="Z50" s="28">
        <v>6</v>
      </c>
      <c r="AA50" s="28">
        <v>5</v>
      </c>
      <c r="AB50" s="28">
        <v>5</v>
      </c>
      <c r="AC50" s="28">
        <v>5</v>
      </c>
      <c r="AD50" s="28">
        <v>5</v>
      </c>
      <c r="AE50" s="28">
        <v>2</v>
      </c>
      <c r="AF50" s="16"/>
      <c r="AG50" s="16"/>
      <c r="AH50" s="16"/>
      <c r="AI50" s="16"/>
    </row>
    <row r="51" spans="1:35" ht="15.9" hidden="1" x14ac:dyDescent="0.45">
      <c r="A51" s="27">
        <v>2021</v>
      </c>
      <c r="B51" s="27" t="s">
        <v>25</v>
      </c>
      <c r="C51" s="27"/>
      <c r="D51" s="27" t="s">
        <v>62</v>
      </c>
      <c r="E51" s="28">
        <v>5</v>
      </c>
      <c r="F51" s="28">
        <v>5</v>
      </c>
      <c r="G51" s="28">
        <v>6</v>
      </c>
      <c r="H51" s="28">
        <v>6</v>
      </c>
      <c r="I51" s="28"/>
      <c r="J51" s="28">
        <v>6</v>
      </c>
      <c r="K51" s="28">
        <v>5</v>
      </c>
      <c r="L51" s="28">
        <v>3</v>
      </c>
      <c r="M51" s="28">
        <v>3</v>
      </c>
      <c r="N51" s="28">
        <v>6</v>
      </c>
      <c r="O51" s="28">
        <v>5</v>
      </c>
      <c r="P51" s="28">
        <v>3</v>
      </c>
      <c r="Q51" s="28">
        <v>5</v>
      </c>
      <c r="R51" s="28">
        <v>5</v>
      </c>
      <c r="S51" s="28">
        <v>2</v>
      </c>
      <c r="T51" s="28">
        <v>2</v>
      </c>
      <c r="U51" s="28">
        <v>6</v>
      </c>
      <c r="V51" s="28">
        <v>4</v>
      </c>
      <c r="W51" s="28">
        <v>6</v>
      </c>
      <c r="X51" s="28">
        <v>5</v>
      </c>
      <c r="Y51" s="28">
        <v>6</v>
      </c>
      <c r="Z51" s="28">
        <v>6</v>
      </c>
      <c r="AA51" s="28">
        <v>5</v>
      </c>
      <c r="AB51" s="28">
        <v>5</v>
      </c>
      <c r="AC51" s="28">
        <v>2</v>
      </c>
      <c r="AD51" s="28">
        <v>5</v>
      </c>
      <c r="AE51" s="28">
        <v>5</v>
      </c>
      <c r="AF51" s="16"/>
      <c r="AG51" s="16"/>
      <c r="AH51" s="16"/>
      <c r="AI51" s="16"/>
    </row>
    <row r="52" spans="1:35" ht="15.9" hidden="1" x14ac:dyDescent="0.45">
      <c r="A52" s="27">
        <v>2021</v>
      </c>
      <c r="B52" s="30" t="s">
        <v>56</v>
      </c>
      <c r="C52" s="27" t="s">
        <v>57</v>
      </c>
      <c r="D52" s="27">
        <v>2019</v>
      </c>
      <c r="E52" s="28">
        <v>2</v>
      </c>
      <c r="F52" s="28"/>
      <c r="G52" s="28">
        <v>6</v>
      </c>
      <c r="H52" s="28">
        <v>5</v>
      </c>
      <c r="I52" s="28">
        <v>5</v>
      </c>
      <c r="J52" s="28">
        <v>7</v>
      </c>
      <c r="K52" s="28">
        <v>5</v>
      </c>
      <c r="L52" s="28">
        <v>1</v>
      </c>
      <c r="M52" s="28">
        <v>2</v>
      </c>
      <c r="N52" s="28">
        <v>5</v>
      </c>
      <c r="O52" s="28">
        <v>5</v>
      </c>
      <c r="P52" s="28">
        <v>1</v>
      </c>
      <c r="Q52" s="28">
        <v>1</v>
      </c>
      <c r="R52" s="28">
        <v>5</v>
      </c>
      <c r="S52" s="28">
        <v>7</v>
      </c>
      <c r="T52" s="28"/>
      <c r="U52" s="28">
        <v>7</v>
      </c>
      <c r="V52" s="28"/>
      <c r="W52" s="28">
        <v>5</v>
      </c>
      <c r="X52" s="28">
        <v>2</v>
      </c>
      <c r="Y52" s="28"/>
      <c r="Z52" s="28">
        <v>5</v>
      </c>
      <c r="AA52" s="28">
        <v>7</v>
      </c>
      <c r="AB52" s="28">
        <v>5</v>
      </c>
      <c r="AC52" s="28">
        <v>6</v>
      </c>
      <c r="AD52" s="28">
        <v>5</v>
      </c>
      <c r="AE52" s="28">
        <v>6</v>
      </c>
      <c r="AF52" s="16"/>
      <c r="AG52" s="16"/>
      <c r="AH52" s="16"/>
      <c r="AI52" s="16"/>
    </row>
    <row r="53" spans="1:35" ht="47.6" hidden="1" x14ac:dyDescent="0.45">
      <c r="A53" s="27">
        <v>2021</v>
      </c>
      <c r="B53" s="27" t="s">
        <v>60</v>
      </c>
      <c r="C53" s="27"/>
      <c r="D53" s="27">
        <v>2019</v>
      </c>
      <c r="E53" s="28">
        <v>6</v>
      </c>
      <c r="F53" s="28">
        <v>3</v>
      </c>
      <c r="G53" s="28">
        <v>2</v>
      </c>
      <c r="H53" s="28">
        <v>7</v>
      </c>
      <c r="I53" s="28">
        <v>7</v>
      </c>
      <c r="J53" s="28">
        <v>2</v>
      </c>
      <c r="K53" s="28">
        <v>7</v>
      </c>
      <c r="L53" s="28">
        <v>5</v>
      </c>
      <c r="M53" s="28">
        <v>2</v>
      </c>
      <c r="N53" s="28">
        <v>5</v>
      </c>
      <c r="O53" s="28">
        <v>2</v>
      </c>
      <c r="P53" s="28">
        <v>2</v>
      </c>
      <c r="Q53" s="28">
        <v>5</v>
      </c>
      <c r="R53" s="28">
        <v>3</v>
      </c>
      <c r="S53" s="28">
        <v>3</v>
      </c>
      <c r="T53" s="28">
        <v>7</v>
      </c>
      <c r="U53" s="28">
        <v>3</v>
      </c>
      <c r="V53" s="28">
        <v>5</v>
      </c>
      <c r="W53" s="28">
        <v>7</v>
      </c>
      <c r="X53" s="28">
        <v>4</v>
      </c>
      <c r="Y53" s="28">
        <v>3</v>
      </c>
      <c r="Z53" s="28">
        <v>2</v>
      </c>
      <c r="AA53" s="28">
        <v>3</v>
      </c>
      <c r="AB53" s="28">
        <v>2</v>
      </c>
      <c r="AC53" s="28">
        <v>1</v>
      </c>
      <c r="AD53" s="28">
        <v>6</v>
      </c>
      <c r="AE53" s="28">
        <v>6</v>
      </c>
      <c r="AF53" s="16"/>
      <c r="AG53" s="16"/>
      <c r="AH53" s="16"/>
      <c r="AI53" s="16"/>
    </row>
    <row r="54" spans="1:35" ht="15.9" hidden="1" x14ac:dyDescent="0.45">
      <c r="A54" s="27">
        <v>2021</v>
      </c>
      <c r="B54" s="27" t="s">
        <v>28</v>
      </c>
      <c r="C54" s="27" t="s">
        <v>65</v>
      </c>
      <c r="D54" s="27">
        <v>2019</v>
      </c>
      <c r="E54" s="28">
        <v>6</v>
      </c>
      <c r="F54" s="28">
        <v>1</v>
      </c>
      <c r="G54" s="28">
        <v>5</v>
      </c>
      <c r="H54" s="28">
        <v>7</v>
      </c>
      <c r="I54" s="28">
        <v>5</v>
      </c>
      <c r="J54" s="28">
        <v>2</v>
      </c>
      <c r="K54" s="28">
        <v>7</v>
      </c>
      <c r="L54" s="28">
        <v>1</v>
      </c>
      <c r="M54" s="28">
        <v>1</v>
      </c>
      <c r="N54" s="28">
        <v>6</v>
      </c>
      <c r="O54" s="28">
        <v>2</v>
      </c>
      <c r="P54" s="28">
        <v>1</v>
      </c>
      <c r="Q54" s="28">
        <v>5</v>
      </c>
      <c r="R54" s="28">
        <v>1</v>
      </c>
      <c r="S54" s="28">
        <v>6</v>
      </c>
      <c r="T54" s="28">
        <v>2</v>
      </c>
      <c r="U54" s="28">
        <v>2</v>
      </c>
      <c r="V54" s="28">
        <v>2</v>
      </c>
      <c r="W54" s="28">
        <v>5</v>
      </c>
      <c r="X54" s="28">
        <v>7</v>
      </c>
      <c r="Y54" s="28">
        <v>5</v>
      </c>
      <c r="Z54" s="28">
        <v>2</v>
      </c>
      <c r="AA54" s="28">
        <v>1</v>
      </c>
      <c r="AB54" s="28">
        <v>7</v>
      </c>
      <c r="AC54" s="28">
        <v>6</v>
      </c>
      <c r="AD54" s="28">
        <v>7</v>
      </c>
      <c r="AE54" s="28">
        <v>6</v>
      </c>
      <c r="AF54" s="16"/>
      <c r="AG54" s="16"/>
      <c r="AH54" s="16"/>
      <c r="AI54" s="16"/>
    </row>
    <row r="55" spans="1:35" ht="15.9" hidden="1" x14ac:dyDescent="0.45">
      <c r="A55" s="27">
        <v>2021</v>
      </c>
      <c r="B55" s="27" t="s">
        <v>31</v>
      </c>
      <c r="C55" s="27"/>
      <c r="D55" s="27">
        <v>2019</v>
      </c>
      <c r="E55" s="28">
        <v>7</v>
      </c>
      <c r="F55" s="28">
        <v>2</v>
      </c>
      <c r="G55" s="28">
        <v>1</v>
      </c>
      <c r="H55" s="28">
        <v>7</v>
      </c>
      <c r="I55" s="28">
        <v>5</v>
      </c>
      <c r="J55" s="28">
        <v>5</v>
      </c>
      <c r="K55" s="28">
        <v>5</v>
      </c>
      <c r="L55" s="28">
        <v>2</v>
      </c>
      <c r="M55" s="28">
        <v>7</v>
      </c>
      <c r="N55" s="28">
        <v>6</v>
      </c>
      <c r="O55" s="28">
        <v>1</v>
      </c>
      <c r="P55" s="28">
        <v>5</v>
      </c>
      <c r="Q55" s="28">
        <v>5</v>
      </c>
      <c r="R55" s="28">
        <v>5</v>
      </c>
      <c r="S55" s="28">
        <v>6</v>
      </c>
      <c r="T55" s="28">
        <v>7</v>
      </c>
      <c r="U55" s="28">
        <v>1</v>
      </c>
      <c r="V55" s="28">
        <v>6</v>
      </c>
      <c r="W55" s="28">
        <v>7</v>
      </c>
      <c r="X55" s="28">
        <v>2</v>
      </c>
      <c r="Y55" s="28">
        <v>1</v>
      </c>
      <c r="Z55" s="28">
        <v>7</v>
      </c>
      <c r="AA55" s="28">
        <v>1</v>
      </c>
      <c r="AB55" s="28">
        <v>6</v>
      </c>
      <c r="AC55" s="28">
        <v>3</v>
      </c>
      <c r="AD55" s="28">
        <v>5</v>
      </c>
      <c r="AE55" s="28">
        <v>7</v>
      </c>
      <c r="AF55" s="16"/>
      <c r="AG55" s="16"/>
      <c r="AH55" s="16"/>
      <c r="AI55" s="16"/>
    </row>
    <row r="56" spans="1:35" ht="15.9" hidden="1" x14ac:dyDescent="0.45">
      <c r="A56" s="27">
        <v>2021</v>
      </c>
      <c r="B56" s="27" t="s">
        <v>32</v>
      </c>
      <c r="C56" s="27"/>
      <c r="D56" s="27">
        <v>2019</v>
      </c>
      <c r="E56" s="28">
        <v>5</v>
      </c>
      <c r="F56" s="28">
        <v>5</v>
      </c>
      <c r="G56" s="28">
        <v>6</v>
      </c>
      <c r="H56" s="28">
        <v>2</v>
      </c>
      <c r="I56" s="28">
        <v>6</v>
      </c>
      <c r="J56" s="28">
        <v>3</v>
      </c>
      <c r="K56" s="28">
        <v>5</v>
      </c>
      <c r="L56" s="28">
        <v>3</v>
      </c>
      <c r="M56" s="28">
        <v>6</v>
      </c>
      <c r="N56" s="28">
        <v>5</v>
      </c>
      <c r="O56" s="28">
        <v>5</v>
      </c>
      <c r="P56" s="28">
        <v>5</v>
      </c>
      <c r="Q56" s="28">
        <v>5</v>
      </c>
      <c r="R56" s="28">
        <v>3</v>
      </c>
      <c r="S56" s="28">
        <v>6</v>
      </c>
      <c r="T56" s="28">
        <v>6</v>
      </c>
      <c r="U56" s="28">
        <v>5</v>
      </c>
      <c r="V56" s="28">
        <v>6</v>
      </c>
      <c r="W56" s="28">
        <v>6</v>
      </c>
      <c r="X56" s="28">
        <v>6</v>
      </c>
      <c r="Y56" s="28">
        <v>2</v>
      </c>
      <c r="Z56" s="28">
        <v>5</v>
      </c>
      <c r="AA56" s="28">
        <v>2</v>
      </c>
      <c r="AB56" s="28">
        <v>5</v>
      </c>
      <c r="AC56" s="28">
        <v>5</v>
      </c>
      <c r="AD56" s="28">
        <v>2</v>
      </c>
      <c r="AE56" s="28">
        <v>5</v>
      </c>
      <c r="AF56" s="16"/>
      <c r="AG56" s="16"/>
      <c r="AH56" s="16"/>
      <c r="AI56" s="16"/>
    </row>
    <row r="57" spans="1:35" ht="15.9" hidden="1" x14ac:dyDescent="0.45">
      <c r="A57" s="36">
        <v>2021</v>
      </c>
      <c r="B57" s="36" t="s">
        <v>19</v>
      </c>
      <c r="C57" s="36"/>
      <c r="D57" s="27">
        <v>2019</v>
      </c>
      <c r="E57" s="28">
        <v>5</v>
      </c>
      <c r="F57" s="28">
        <v>1</v>
      </c>
      <c r="G57" s="28">
        <v>6</v>
      </c>
      <c r="H57" s="28">
        <v>7</v>
      </c>
      <c r="I57" s="28">
        <v>7</v>
      </c>
      <c r="J57" s="28">
        <v>6</v>
      </c>
      <c r="K57" s="28">
        <v>6</v>
      </c>
      <c r="L57" s="28">
        <v>6</v>
      </c>
      <c r="M57" s="28">
        <v>5</v>
      </c>
      <c r="N57" s="28">
        <v>5</v>
      </c>
      <c r="O57" s="28">
        <v>6</v>
      </c>
      <c r="P57" s="28"/>
      <c r="Q57" s="28">
        <v>2</v>
      </c>
      <c r="R57" s="28">
        <v>1</v>
      </c>
      <c r="S57" s="28">
        <v>5</v>
      </c>
      <c r="T57" s="28">
        <v>4</v>
      </c>
      <c r="U57" s="28">
        <v>2</v>
      </c>
      <c r="V57" s="28">
        <v>5</v>
      </c>
      <c r="W57" s="28">
        <v>7</v>
      </c>
      <c r="X57" s="28">
        <v>6</v>
      </c>
      <c r="Y57" s="28">
        <v>2</v>
      </c>
      <c r="Z57" s="28">
        <v>5</v>
      </c>
      <c r="AA57" s="28">
        <v>1</v>
      </c>
      <c r="AB57" s="28">
        <v>5</v>
      </c>
      <c r="AC57" s="28">
        <v>5</v>
      </c>
      <c r="AD57" s="28">
        <v>7</v>
      </c>
      <c r="AE57" s="28">
        <v>7</v>
      </c>
      <c r="AF57" s="16"/>
      <c r="AG57" s="16"/>
      <c r="AH57" s="16"/>
      <c r="AI57" s="16"/>
    </row>
    <row r="58" spans="1:35" ht="15.9" x14ac:dyDescent="0.4">
      <c r="A58" s="21">
        <v>2023</v>
      </c>
      <c r="B58" s="21" t="s">
        <v>84</v>
      </c>
      <c r="C58" s="21" t="s">
        <v>83</v>
      </c>
      <c r="D58" s="21"/>
      <c r="AF58" t="s">
        <v>85</v>
      </c>
      <c r="AG58" s="16"/>
      <c r="AH58" s="16"/>
      <c r="AI58" s="16"/>
    </row>
    <row r="59" spans="1:35" ht="15.9" x14ac:dyDescent="0.4">
      <c r="A59" s="21">
        <v>2023</v>
      </c>
      <c r="B59" s="21" t="s">
        <v>18</v>
      </c>
      <c r="C59" s="21" t="s">
        <v>66</v>
      </c>
      <c r="D59" s="21">
        <v>2021</v>
      </c>
      <c r="E59">
        <v>5</v>
      </c>
      <c r="F59">
        <v>1</v>
      </c>
      <c r="G59">
        <v>6</v>
      </c>
      <c r="H59">
        <v>5</v>
      </c>
      <c r="I59">
        <v>1</v>
      </c>
      <c r="J59">
        <v>2</v>
      </c>
      <c r="K59">
        <v>7</v>
      </c>
      <c r="L59">
        <v>7</v>
      </c>
      <c r="M59">
        <v>3</v>
      </c>
      <c r="N59">
        <v>5</v>
      </c>
      <c r="O59">
        <v>7</v>
      </c>
      <c r="P59">
        <v>1</v>
      </c>
      <c r="Q59">
        <v>2</v>
      </c>
      <c r="R59">
        <v>5</v>
      </c>
      <c r="S59">
        <v>6</v>
      </c>
      <c r="T59">
        <v>2</v>
      </c>
      <c r="U59">
        <v>1</v>
      </c>
      <c r="V59">
        <v>3</v>
      </c>
      <c r="W59">
        <v>6</v>
      </c>
      <c r="X59">
        <v>5</v>
      </c>
      <c r="Y59">
        <v>6</v>
      </c>
      <c r="Z59">
        <v>6</v>
      </c>
      <c r="AA59">
        <v>1</v>
      </c>
      <c r="AB59">
        <v>7</v>
      </c>
      <c r="AC59">
        <v>5</v>
      </c>
      <c r="AD59">
        <v>5</v>
      </c>
      <c r="AE59">
        <v>5</v>
      </c>
      <c r="AG59" s="16"/>
      <c r="AH59" s="16"/>
      <c r="AI59" s="16"/>
    </row>
    <row r="60" spans="1:35" ht="15.9" x14ac:dyDescent="0.4">
      <c r="A60" s="21">
        <v>2023</v>
      </c>
      <c r="B60" s="21" t="s">
        <v>19</v>
      </c>
      <c r="C60" s="21"/>
      <c r="D60" s="50">
        <v>2021</v>
      </c>
      <c r="E60">
        <v>5</v>
      </c>
      <c r="F60">
        <v>1</v>
      </c>
      <c r="G60">
        <v>5</v>
      </c>
      <c r="H60">
        <v>7</v>
      </c>
      <c r="I60">
        <v>2</v>
      </c>
      <c r="J60">
        <v>5</v>
      </c>
      <c r="K60">
        <v>7</v>
      </c>
      <c r="L60">
        <v>5</v>
      </c>
      <c r="M60">
        <v>6</v>
      </c>
      <c r="N60">
        <v>5</v>
      </c>
      <c r="O60">
        <v>6</v>
      </c>
      <c r="P60">
        <v>2</v>
      </c>
      <c r="Q60">
        <v>2</v>
      </c>
      <c r="R60">
        <v>5</v>
      </c>
      <c r="S60">
        <v>2</v>
      </c>
      <c r="T60">
        <v>6</v>
      </c>
      <c r="U60">
        <v>2</v>
      </c>
      <c r="V60">
        <v>5</v>
      </c>
      <c r="W60">
        <v>7</v>
      </c>
      <c r="X60">
        <v>6</v>
      </c>
      <c r="Y60">
        <v>1</v>
      </c>
      <c r="Z60">
        <v>5</v>
      </c>
      <c r="AA60">
        <v>1</v>
      </c>
      <c r="AB60">
        <v>2</v>
      </c>
      <c r="AC60">
        <v>5</v>
      </c>
      <c r="AD60">
        <v>7</v>
      </c>
      <c r="AE60">
        <v>6</v>
      </c>
      <c r="AG60" s="16"/>
      <c r="AH60" s="16"/>
      <c r="AI60" s="16"/>
    </row>
    <row r="61" spans="1:35" ht="15.9" x14ac:dyDescent="0.4">
      <c r="A61" s="21">
        <v>2023</v>
      </c>
      <c r="B61" s="21" t="s">
        <v>20</v>
      </c>
      <c r="C61" s="21" t="s">
        <v>67</v>
      </c>
      <c r="D61" s="21">
        <v>2021</v>
      </c>
      <c r="E61">
        <v>5</v>
      </c>
      <c r="F61">
        <v>1</v>
      </c>
      <c r="G61">
        <v>5</v>
      </c>
      <c r="H61">
        <v>6</v>
      </c>
      <c r="I61">
        <v>6</v>
      </c>
      <c r="J61">
        <v>5</v>
      </c>
      <c r="K61">
        <v>6</v>
      </c>
      <c r="L61">
        <v>1</v>
      </c>
      <c r="M61">
        <v>3</v>
      </c>
      <c r="N61">
        <v>5</v>
      </c>
      <c r="O61">
        <v>2</v>
      </c>
      <c r="P61">
        <v>1</v>
      </c>
      <c r="Q61">
        <v>2</v>
      </c>
      <c r="R61">
        <v>5</v>
      </c>
      <c r="S61">
        <v>5</v>
      </c>
      <c r="T61">
        <v>4</v>
      </c>
      <c r="U61">
        <v>5</v>
      </c>
      <c r="V61">
        <v>2</v>
      </c>
      <c r="W61">
        <v>7</v>
      </c>
      <c r="X61">
        <v>6</v>
      </c>
      <c r="Y61">
        <v>2</v>
      </c>
      <c r="Z61">
        <v>6</v>
      </c>
      <c r="AA61">
        <v>1</v>
      </c>
      <c r="AB61">
        <v>7</v>
      </c>
      <c r="AC61">
        <v>2</v>
      </c>
      <c r="AD61">
        <v>6</v>
      </c>
      <c r="AE61">
        <v>7</v>
      </c>
      <c r="AG61" s="16"/>
      <c r="AH61" s="16"/>
      <c r="AI61" s="16"/>
    </row>
    <row r="62" spans="1:35" ht="15.9" x14ac:dyDescent="0.4">
      <c r="A62" s="21">
        <v>2023</v>
      </c>
      <c r="B62" s="21" t="s">
        <v>21</v>
      </c>
      <c r="C62" s="21"/>
      <c r="D62" s="21">
        <v>2021</v>
      </c>
      <c r="E62">
        <v>5</v>
      </c>
      <c r="F62">
        <v>5</v>
      </c>
      <c r="G62">
        <v>1</v>
      </c>
      <c r="H62">
        <v>6</v>
      </c>
      <c r="I62">
        <v>5</v>
      </c>
      <c r="J62">
        <v>7</v>
      </c>
      <c r="K62">
        <v>6</v>
      </c>
      <c r="L62">
        <v>1</v>
      </c>
      <c r="M62">
        <v>5</v>
      </c>
      <c r="N62">
        <v>6</v>
      </c>
      <c r="O62">
        <v>5</v>
      </c>
      <c r="P62">
        <v>1</v>
      </c>
      <c r="Q62">
        <v>2</v>
      </c>
      <c r="R62">
        <v>4</v>
      </c>
      <c r="S62">
        <v>7</v>
      </c>
      <c r="T62">
        <v>5</v>
      </c>
      <c r="U62">
        <v>5</v>
      </c>
      <c r="V62">
        <v>3</v>
      </c>
      <c r="W62">
        <v>5</v>
      </c>
      <c r="X62">
        <v>5</v>
      </c>
      <c r="Y62">
        <v>2</v>
      </c>
      <c r="Z62">
        <v>6</v>
      </c>
      <c r="AA62">
        <v>1</v>
      </c>
      <c r="AB62">
        <v>4</v>
      </c>
      <c r="AC62">
        <v>2</v>
      </c>
      <c r="AD62">
        <v>7</v>
      </c>
      <c r="AE62">
        <v>6</v>
      </c>
      <c r="AG62" s="16"/>
      <c r="AH62" s="16"/>
      <c r="AI62" s="16"/>
    </row>
    <row r="63" spans="1:35" ht="15.9" x14ac:dyDescent="0.4">
      <c r="A63" s="21">
        <v>2023</v>
      </c>
      <c r="B63" s="21" t="s">
        <v>22</v>
      </c>
      <c r="C63" s="21" t="s">
        <v>63</v>
      </c>
      <c r="D63" s="21">
        <v>2021</v>
      </c>
      <c r="E63">
        <v>7</v>
      </c>
      <c r="F63">
        <v>3</v>
      </c>
      <c r="G63">
        <v>7</v>
      </c>
      <c r="H63">
        <v>6</v>
      </c>
      <c r="I63">
        <v>5</v>
      </c>
      <c r="J63">
        <v>5</v>
      </c>
      <c r="K63">
        <v>6</v>
      </c>
      <c r="L63">
        <v>2</v>
      </c>
      <c r="M63">
        <v>1</v>
      </c>
      <c r="N63">
        <v>5</v>
      </c>
      <c r="O63">
        <v>5</v>
      </c>
      <c r="P63">
        <v>2</v>
      </c>
      <c r="Q63">
        <v>5</v>
      </c>
      <c r="R63">
        <v>1</v>
      </c>
      <c r="S63">
        <v>1</v>
      </c>
      <c r="T63">
        <v>6</v>
      </c>
      <c r="U63">
        <v>6</v>
      </c>
      <c r="V63">
        <v>2</v>
      </c>
      <c r="W63">
        <v>6</v>
      </c>
      <c r="X63">
        <v>6</v>
      </c>
      <c r="Y63">
        <v>6</v>
      </c>
      <c r="Z63">
        <v>2</v>
      </c>
      <c r="AA63">
        <v>1</v>
      </c>
      <c r="AB63">
        <v>7</v>
      </c>
      <c r="AC63">
        <v>7</v>
      </c>
      <c r="AD63">
        <v>6</v>
      </c>
      <c r="AE63">
        <v>6</v>
      </c>
      <c r="AG63" s="16"/>
      <c r="AH63" s="16"/>
      <c r="AI63" s="16"/>
    </row>
    <row r="64" spans="1:35" ht="15.9" x14ac:dyDescent="0.4">
      <c r="A64" s="21">
        <v>2023</v>
      </c>
      <c r="B64" s="21" t="s">
        <v>23</v>
      </c>
      <c r="C64" s="21" t="s">
        <v>68</v>
      </c>
      <c r="D64" s="21">
        <v>2021</v>
      </c>
      <c r="E64">
        <v>2</v>
      </c>
      <c r="F64">
        <v>5</v>
      </c>
      <c r="G64">
        <v>7</v>
      </c>
      <c r="H64">
        <v>6</v>
      </c>
      <c r="I64">
        <v>6</v>
      </c>
      <c r="J64">
        <v>6</v>
      </c>
      <c r="K64">
        <v>6</v>
      </c>
      <c r="L64">
        <v>3</v>
      </c>
      <c r="M64">
        <v>1</v>
      </c>
      <c r="N64">
        <v>5</v>
      </c>
      <c r="O64">
        <v>1</v>
      </c>
      <c r="P64">
        <v>1</v>
      </c>
      <c r="Q64">
        <v>5</v>
      </c>
      <c r="R64">
        <v>2</v>
      </c>
      <c r="S64">
        <v>6</v>
      </c>
      <c r="T64">
        <v>5</v>
      </c>
      <c r="U64">
        <v>6</v>
      </c>
      <c r="V64">
        <v>6</v>
      </c>
      <c r="W64">
        <v>7</v>
      </c>
      <c r="X64">
        <v>5</v>
      </c>
      <c r="Y64">
        <v>6</v>
      </c>
      <c r="Z64">
        <v>5</v>
      </c>
      <c r="AA64">
        <v>1</v>
      </c>
      <c r="AB64">
        <v>5</v>
      </c>
      <c r="AC64">
        <v>5</v>
      </c>
      <c r="AD64">
        <v>5</v>
      </c>
      <c r="AE64">
        <v>7</v>
      </c>
      <c r="AG64" s="16"/>
      <c r="AH64" s="16"/>
      <c r="AI64" s="16"/>
    </row>
    <row r="65" spans="1:35" ht="15.9" x14ac:dyDescent="0.4">
      <c r="A65" s="21">
        <v>2023</v>
      </c>
      <c r="B65" s="21" t="s">
        <v>24</v>
      </c>
      <c r="C65" s="21" t="s">
        <v>69</v>
      </c>
      <c r="D65" s="21">
        <v>2021</v>
      </c>
      <c r="E65">
        <v>2</v>
      </c>
      <c r="F65">
        <v>6</v>
      </c>
      <c r="G65">
        <v>7</v>
      </c>
      <c r="H65">
        <v>6</v>
      </c>
      <c r="I65">
        <v>7</v>
      </c>
      <c r="J65">
        <v>5</v>
      </c>
      <c r="K65">
        <v>5</v>
      </c>
      <c r="L65">
        <v>3</v>
      </c>
      <c r="M65">
        <v>1</v>
      </c>
      <c r="N65">
        <v>5</v>
      </c>
      <c r="O65">
        <v>5</v>
      </c>
      <c r="P65">
        <v>1</v>
      </c>
      <c r="Q65">
        <v>5</v>
      </c>
      <c r="R65">
        <v>5</v>
      </c>
      <c r="S65">
        <v>6</v>
      </c>
      <c r="T65">
        <v>6</v>
      </c>
      <c r="U65">
        <v>6</v>
      </c>
      <c r="V65">
        <v>7</v>
      </c>
      <c r="W65">
        <v>6</v>
      </c>
      <c r="X65">
        <v>5</v>
      </c>
      <c r="Y65">
        <v>7</v>
      </c>
      <c r="Z65">
        <v>5</v>
      </c>
      <c r="AA65">
        <v>5</v>
      </c>
      <c r="AB65">
        <v>6</v>
      </c>
      <c r="AC65">
        <v>5</v>
      </c>
      <c r="AD65">
        <v>5</v>
      </c>
      <c r="AE65">
        <v>2</v>
      </c>
      <c r="AG65" s="16"/>
      <c r="AH65" s="16"/>
      <c r="AI65" s="16"/>
    </row>
    <row r="66" spans="1:35" ht="15.9" x14ac:dyDescent="0.4">
      <c r="A66" s="21">
        <v>2023</v>
      </c>
      <c r="B66" s="21" t="s">
        <v>25</v>
      </c>
      <c r="C66" s="21" t="s">
        <v>69</v>
      </c>
      <c r="D66" s="21">
        <v>2021</v>
      </c>
      <c r="E66">
        <v>5</v>
      </c>
      <c r="F66">
        <v>5</v>
      </c>
      <c r="G66">
        <v>6</v>
      </c>
      <c r="H66">
        <v>6</v>
      </c>
      <c r="I66">
        <v>6</v>
      </c>
      <c r="J66">
        <v>5</v>
      </c>
      <c r="K66">
        <v>5</v>
      </c>
      <c r="L66">
        <v>3</v>
      </c>
      <c r="M66">
        <v>1</v>
      </c>
      <c r="N66">
        <v>5</v>
      </c>
      <c r="O66">
        <v>5</v>
      </c>
      <c r="P66">
        <v>1</v>
      </c>
      <c r="Q66">
        <v>5</v>
      </c>
      <c r="R66">
        <v>5</v>
      </c>
      <c r="S66">
        <v>5</v>
      </c>
      <c r="T66">
        <v>5</v>
      </c>
      <c r="U66">
        <v>6</v>
      </c>
      <c r="V66">
        <v>6</v>
      </c>
      <c r="W66">
        <v>6</v>
      </c>
      <c r="X66">
        <v>5</v>
      </c>
      <c r="Y66">
        <v>6</v>
      </c>
      <c r="Z66">
        <v>5</v>
      </c>
      <c r="AA66">
        <v>5</v>
      </c>
      <c r="AB66">
        <v>5</v>
      </c>
      <c r="AC66">
        <v>2</v>
      </c>
      <c r="AD66">
        <v>5</v>
      </c>
      <c r="AE66">
        <v>2</v>
      </c>
      <c r="AG66" s="16"/>
      <c r="AH66" s="16"/>
      <c r="AI66" s="16"/>
    </row>
    <row r="67" spans="1:35" ht="15.9" x14ac:dyDescent="0.4">
      <c r="A67" s="21">
        <v>2023</v>
      </c>
      <c r="B67" s="21" t="s">
        <v>56</v>
      </c>
      <c r="C67" s="21" t="s">
        <v>70</v>
      </c>
      <c r="D67" s="55">
        <v>2021</v>
      </c>
      <c r="E67">
        <v>2</v>
      </c>
      <c r="F67">
        <v>0</v>
      </c>
      <c r="G67">
        <v>5</v>
      </c>
      <c r="H67">
        <v>5</v>
      </c>
      <c r="I67">
        <v>5</v>
      </c>
      <c r="J67">
        <v>6</v>
      </c>
      <c r="K67">
        <v>5</v>
      </c>
      <c r="L67">
        <v>3</v>
      </c>
      <c r="M67">
        <v>1</v>
      </c>
      <c r="N67">
        <v>2</v>
      </c>
      <c r="O67">
        <v>6</v>
      </c>
      <c r="P67">
        <v>1</v>
      </c>
      <c r="Q67">
        <v>3</v>
      </c>
      <c r="R67">
        <v>5</v>
      </c>
      <c r="S67">
        <v>7</v>
      </c>
      <c r="T67">
        <v>2</v>
      </c>
      <c r="U67">
        <v>7</v>
      </c>
      <c r="V67">
        <v>7</v>
      </c>
      <c r="W67">
        <v>2</v>
      </c>
      <c r="X67">
        <v>1</v>
      </c>
      <c r="Y67">
        <v>4</v>
      </c>
      <c r="Z67">
        <v>2</v>
      </c>
      <c r="AA67">
        <v>7</v>
      </c>
      <c r="AB67">
        <v>5</v>
      </c>
      <c r="AC67">
        <v>6</v>
      </c>
      <c r="AD67">
        <v>2</v>
      </c>
      <c r="AE67">
        <v>5</v>
      </c>
      <c r="AG67" s="16"/>
      <c r="AH67" s="16"/>
      <c r="AI67" s="16"/>
    </row>
    <row r="68" spans="1:35" ht="15.9" x14ac:dyDescent="0.4">
      <c r="A68" s="21">
        <v>2023</v>
      </c>
      <c r="B68" s="21" t="s">
        <v>26</v>
      </c>
      <c r="C68" s="21"/>
      <c r="D68" s="21">
        <v>2021</v>
      </c>
      <c r="E68">
        <v>6</v>
      </c>
      <c r="F68">
        <v>3</v>
      </c>
      <c r="G68">
        <v>7</v>
      </c>
      <c r="H68">
        <v>6</v>
      </c>
      <c r="I68">
        <v>5</v>
      </c>
      <c r="J68">
        <v>5</v>
      </c>
      <c r="K68">
        <v>5</v>
      </c>
      <c r="L68">
        <v>1</v>
      </c>
      <c r="M68">
        <v>1</v>
      </c>
      <c r="N68">
        <v>5</v>
      </c>
      <c r="O68">
        <v>5</v>
      </c>
      <c r="P68">
        <v>2</v>
      </c>
      <c r="Q68">
        <v>6</v>
      </c>
      <c r="R68">
        <v>1</v>
      </c>
      <c r="S68">
        <v>3</v>
      </c>
      <c r="T68">
        <v>2</v>
      </c>
      <c r="U68">
        <v>5</v>
      </c>
      <c r="V68">
        <v>5</v>
      </c>
      <c r="W68">
        <v>6</v>
      </c>
      <c r="X68">
        <v>6</v>
      </c>
      <c r="Y68">
        <v>6</v>
      </c>
      <c r="Z68">
        <v>2</v>
      </c>
      <c r="AA68">
        <v>3</v>
      </c>
      <c r="AB68">
        <v>7</v>
      </c>
      <c r="AC68">
        <v>4</v>
      </c>
      <c r="AD68">
        <v>7</v>
      </c>
      <c r="AE68">
        <v>6</v>
      </c>
      <c r="AG68" s="16"/>
      <c r="AH68" s="16"/>
      <c r="AI68" s="16"/>
    </row>
    <row r="69" spans="1:35" ht="15.9" x14ac:dyDescent="0.4">
      <c r="A69" s="21">
        <v>2023</v>
      </c>
      <c r="B69" s="21" t="s">
        <v>27</v>
      </c>
      <c r="C69" s="21" t="s">
        <v>71</v>
      </c>
      <c r="D69" s="21">
        <v>2021</v>
      </c>
      <c r="E69">
        <v>6</v>
      </c>
      <c r="F69">
        <v>3</v>
      </c>
      <c r="G69">
        <v>7</v>
      </c>
      <c r="H69">
        <v>7</v>
      </c>
      <c r="I69">
        <v>5</v>
      </c>
      <c r="J69">
        <v>6</v>
      </c>
      <c r="K69">
        <v>5</v>
      </c>
      <c r="L69">
        <v>1</v>
      </c>
      <c r="M69">
        <v>1</v>
      </c>
      <c r="N69">
        <v>6</v>
      </c>
      <c r="O69">
        <v>6</v>
      </c>
      <c r="P69">
        <v>1</v>
      </c>
      <c r="Q69">
        <v>5</v>
      </c>
      <c r="R69">
        <v>5</v>
      </c>
      <c r="S69">
        <v>6</v>
      </c>
      <c r="T69">
        <v>1</v>
      </c>
      <c r="U69">
        <v>5</v>
      </c>
      <c r="V69">
        <v>5</v>
      </c>
      <c r="W69">
        <v>7</v>
      </c>
      <c r="X69">
        <v>5</v>
      </c>
      <c r="Y69">
        <v>6</v>
      </c>
      <c r="Z69">
        <v>5</v>
      </c>
      <c r="AA69">
        <v>1</v>
      </c>
      <c r="AB69">
        <v>7</v>
      </c>
      <c r="AC69">
        <v>5</v>
      </c>
      <c r="AD69">
        <v>7</v>
      </c>
      <c r="AE69">
        <v>5</v>
      </c>
      <c r="AG69" s="16"/>
      <c r="AH69" s="16"/>
      <c r="AI69" s="16"/>
    </row>
    <row r="70" spans="1:35" ht="15.9" x14ac:dyDescent="0.4">
      <c r="A70" s="21">
        <v>2023</v>
      </c>
      <c r="B70" s="21" t="s">
        <v>28</v>
      </c>
      <c r="C70" s="21" t="s">
        <v>72</v>
      </c>
      <c r="D70" s="21">
        <v>2021</v>
      </c>
      <c r="E70">
        <v>7</v>
      </c>
      <c r="F70">
        <v>3</v>
      </c>
      <c r="G70">
        <v>6</v>
      </c>
      <c r="H70">
        <v>7</v>
      </c>
      <c r="I70">
        <v>5</v>
      </c>
      <c r="J70">
        <v>2</v>
      </c>
      <c r="K70">
        <v>7</v>
      </c>
      <c r="L70">
        <v>1</v>
      </c>
      <c r="M70">
        <v>3</v>
      </c>
      <c r="N70">
        <v>6</v>
      </c>
      <c r="O70">
        <v>1</v>
      </c>
      <c r="P70">
        <v>3</v>
      </c>
      <c r="Q70">
        <v>5</v>
      </c>
      <c r="R70">
        <v>1</v>
      </c>
      <c r="S70">
        <v>5</v>
      </c>
      <c r="T70">
        <v>2</v>
      </c>
      <c r="U70">
        <v>7</v>
      </c>
      <c r="V70">
        <v>2</v>
      </c>
      <c r="W70">
        <v>5</v>
      </c>
      <c r="X70">
        <v>6</v>
      </c>
      <c r="Y70">
        <v>5</v>
      </c>
      <c r="Z70">
        <v>1</v>
      </c>
      <c r="AA70">
        <v>1</v>
      </c>
      <c r="AB70">
        <v>6</v>
      </c>
      <c r="AC70">
        <v>5</v>
      </c>
      <c r="AD70">
        <v>7</v>
      </c>
      <c r="AE70">
        <v>6</v>
      </c>
      <c r="AG70" s="16"/>
      <c r="AH70" s="16"/>
      <c r="AI70" s="16"/>
    </row>
    <row r="71" spans="1:35" ht="15.9" x14ac:dyDescent="0.4">
      <c r="A71" s="21">
        <v>2023</v>
      </c>
      <c r="B71" s="21" t="s">
        <v>29</v>
      </c>
      <c r="C71" s="21"/>
      <c r="D71" s="21">
        <v>2021</v>
      </c>
      <c r="E71">
        <v>1</v>
      </c>
      <c r="F71">
        <v>6</v>
      </c>
      <c r="G71">
        <v>5</v>
      </c>
      <c r="H71">
        <v>0</v>
      </c>
      <c r="I71">
        <v>2</v>
      </c>
      <c r="J71">
        <v>6</v>
      </c>
      <c r="K71">
        <v>1</v>
      </c>
      <c r="L71">
        <v>5</v>
      </c>
      <c r="M71">
        <v>7</v>
      </c>
      <c r="N71">
        <v>5</v>
      </c>
      <c r="O71">
        <v>2</v>
      </c>
      <c r="P71">
        <v>7</v>
      </c>
      <c r="Q71">
        <v>2</v>
      </c>
      <c r="R71">
        <v>7</v>
      </c>
      <c r="S71">
        <v>5</v>
      </c>
      <c r="T71">
        <v>7</v>
      </c>
      <c r="U71">
        <v>2</v>
      </c>
      <c r="V71">
        <v>5</v>
      </c>
      <c r="W71">
        <v>5</v>
      </c>
      <c r="X71">
        <v>2</v>
      </c>
      <c r="Y71">
        <v>1</v>
      </c>
      <c r="Z71">
        <v>7</v>
      </c>
      <c r="AA71">
        <v>1</v>
      </c>
      <c r="AB71">
        <v>6</v>
      </c>
      <c r="AC71">
        <v>5</v>
      </c>
      <c r="AD71">
        <v>5</v>
      </c>
      <c r="AE71">
        <v>6</v>
      </c>
      <c r="AG71" s="16"/>
      <c r="AH71" s="16"/>
      <c r="AI71" s="16"/>
    </row>
    <row r="72" spans="1:35" ht="15.9" x14ac:dyDescent="0.4">
      <c r="A72" s="21">
        <v>2023</v>
      </c>
      <c r="B72" s="21" t="s">
        <v>30</v>
      </c>
      <c r="C72" s="21"/>
      <c r="D72" s="21">
        <v>2021</v>
      </c>
      <c r="E72">
        <v>5</v>
      </c>
      <c r="F72">
        <v>3</v>
      </c>
      <c r="G72">
        <v>5</v>
      </c>
      <c r="H72">
        <v>1</v>
      </c>
      <c r="I72">
        <v>2</v>
      </c>
      <c r="J72">
        <v>6</v>
      </c>
      <c r="K72">
        <v>6</v>
      </c>
      <c r="L72">
        <v>3</v>
      </c>
      <c r="M72">
        <v>2</v>
      </c>
      <c r="N72">
        <v>0</v>
      </c>
      <c r="O72">
        <v>6</v>
      </c>
      <c r="P72">
        <v>5</v>
      </c>
      <c r="Q72">
        <v>6</v>
      </c>
      <c r="R72">
        <v>5</v>
      </c>
      <c r="S72">
        <v>6</v>
      </c>
      <c r="T72">
        <v>6</v>
      </c>
      <c r="U72">
        <v>6</v>
      </c>
      <c r="V72">
        <v>6</v>
      </c>
      <c r="W72">
        <v>5</v>
      </c>
      <c r="X72">
        <v>5</v>
      </c>
      <c r="Y72">
        <v>5</v>
      </c>
      <c r="Z72">
        <v>2</v>
      </c>
      <c r="AA72">
        <v>5</v>
      </c>
      <c r="AB72">
        <v>6</v>
      </c>
      <c r="AC72">
        <v>2</v>
      </c>
      <c r="AD72">
        <v>6</v>
      </c>
      <c r="AE72">
        <v>5</v>
      </c>
      <c r="AG72" s="16"/>
      <c r="AH72" s="16"/>
      <c r="AI72" s="16"/>
    </row>
    <row r="73" spans="1:35" ht="15.9" x14ac:dyDescent="0.4">
      <c r="A73" s="21">
        <v>2023</v>
      </c>
      <c r="B73" s="21" t="s">
        <v>31</v>
      </c>
      <c r="C73" s="21"/>
      <c r="D73" s="21">
        <v>2021</v>
      </c>
      <c r="E73">
        <v>4</v>
      </c>
      <c r="F73">
        <v>2</v>
      </c>
      <c r="G73">
        <v>1</v>
      </c>
      <c r="H73">
        <v>7</v>
      </c>
      <c r="I73">
        <v>6</v>
      </c>
      <c r="J73">
        <v>5</v>
      </c>
      <c r="K73">
        <v>1</v>
      </c>
      <c r="L73">
        <v>6</v>
      </c>
      <c r="M73">
        <v>7</v>
      </c>
      <c r="N73">
        <v>7</v>
      </c>
      <c r="O73">
        <v>6</v>
      </c>
      <c r="P73">
        <v>0</v>
      </c>
      <c r="Q73">
        <v>6</v>
      </c>
      <c r="R73">
        <v>5</v>
      </c>
      <c r="S73">
        <v>2</v>
      </c>
      <c r="T73">
        <v>7</v>
      </c>
      <c r="U73">
        <v>1</v>
      </c>
      <c r="V73">
        <v>2</v>
      </c>
      <c r="W73">
        <v>7</v>
      </c>
      <c r="X73">
        <v>5</v>
      </c>
      <c r="Y73">
        <v>2</v>
      </c>
      <c r="Z73">
        <v>5</v>
      </c>
      <c r="AA73">
        <v>1</v>
      </c>
      <c r="AB73">
        <v>6</v>
      </c>
      <c r="AC73">
        <v>1</v>
      </c>
      <c r="AD73">
        <v>5</v>
      </c>
      <c r="AE73">
        <v>7</v>
      </c>
      <c r="AG73" s="16"/>
      <c r="AH73" s="16"/>
      <c r="AI73" s="16"/>
    </row>
    <row r="74" spans="1:35" ht="15.9" x14ac:dyDescent="0.4">
      <c r="A74" s="21">
        <v>2023</v>
      </c>
      <c r="B74" s="21" t="s">
        <v>32</v>
      </c>
      <c r="C74" s="21"/>
      <c r="D74" s="21">
        <v>2021</v>
      </c>
      <c r="E74">
        <v>5</v>
      </c>
      <c r="F74">
        <v>6</v>
      </c>
      <c r="G74">
        <v>6</v>
      </c>
      <c r="H74">
        <v>5</v>
      </c>
      <c r="I74">
        <v>7</v>
      </c>
      <c r="J74">
        <v>3</v>
      </c>
      <c r="K74">
        <v>5</v>
      </c>
      <c r="L74">
        <v>1</v>
      </c>
      <c r="M74">
        <v>6</v>
      </c>
      <c r="N74">
        <v>5</v>
      </c>
      <c r="O74">
        <v>5</v>
      </c>
      <c r="P74">
        <v>0</v>
      </c>
      <c r="Q74">
        <v>7</v>
      </c>
      <c r="R74">
        <v>3</v>
      </c>
      <c r="S74">
        <v>5</v>
      </c>
      <c r="T74">
        <v>6</v>
      </c>
      <c r="U74">
        <v>6</v>
      </c>
      <c r="V74">
        <v>7</v>
      </c>
      <c r="W74">
        <v>7</v>
      </c>
      <c r="X74">
        <v>6</v>
      </c>
      <c r="Y74">
        <v>5</v>
      </c>
      <c r="Z74">
        <v>5</v>
      </c>
      <c r="AA74">
        <v>1</v>
      </c>
      <c r="AB74">
        <v>1</v>
      </c>
      <c r="AC74">
        <v>5</v>
      </c>
      <c r="AD74">
        <v>1</v>
      </c>
      <c r="AE74">
        <v>5</v>
      </c>
      <c r="AG74" s="16"/>
      <c r="AH74" s="16"/>
      <c r="AI74" s="16"/>
    </row>
    <row r="75" spans="1:35" ht="15.9" x14ac:dyDescent="0.4">
      <c r="A75" s="27">
        <v>2024</v>
      </c>
      <c r="B75" s="27" t="s">
        <v>84</v>
      </c>
      <c r="C75" s="27" t="s">
        <v>83</v>
      </c>
      <c r="D75" s="27"/>
      <c r="AF75" t="s">
        <v>85</v>
      </c>
      <c r="AG75" s="16"/>
      <c r="AH75" s="16"/>
      <c r="AI75" s="16"/>
    </row>
    <row r="76" spans="1:35" ht="15.9" x14ac:dyDescent="0.4">
      <c r="A76" s="27">
        <v>2024</v>
      </c>
      <c r="B76" s="27" t="s">
        <v>18</v>
      </c>
      <c r="C76" s="27" t="s">
        <v>66</v>
      </c>
      <c r="D76" s="27">
        <v>2022</v>
      </c>
      <c r="E76">
        <v>6</v>
      </c>
      <c r="F76">
        <v>3</v>
      </c>
      <c r="G76">
        <v>6</v>
      </c>
      <c r="H76">
        <v>2</v>
      </c>
      <c r="I76">
        <v>1</v>
      </c>
      <c r="J76">
        <v>2</v>
      </c>
      <c r="K76">
        <v>7</v>
      </c>
      <c r="L76">
        <v>4</v>
      </c>
      <c r="M76">
        <v>1</v>
      </c>
      <c r="N76">
        <v>5</v>
      </c>
      <c r="O76">
        <v>7</v>
      </c>
      <c r="P76">
        <v>3</v>
      </c>
      <c r="Q76">
        <v>6</v>
      </c>
      <c r="R76">
        <v>5</v>
      </c>
      <c r="S76">
        <v>7</v>
      </c>
      <c r="T76">
        <v>6</v>
      </c>
      <c r="U76">
        <v>1</v>
      </c>
      <c r="V76">
        <v>2</v>
      </c>
      <c r="W76">
        <v>6</v>
      </c>
      <c r="X76">
        <v>5</v>
      </c>
      <c r="Y76">
        <v>7</v>
      </c>
      <c r="Z76">
        <v>6</v>
      </c>
      <c r="AA76">
        <v>1</v>
      </c>
      <c r="AB76">
        <v>4</v>
      </c>
      <c r="AC76">
        <v>5</v>
      </c>
      <c r="AD76">
        <v>5</v>
      </c>
      <c r="AE76">
        <v>5</v>
      </c>
      <c r="AG76" s="16"/>
      <c r="AH76" s="16"/>
      <c r="AI76" s="16"/>
    </row>
    <row r="77" spans="1:35" ht="15.9" x14ac:dyDescent="0.4">
      <c r="A77" s="27">
        <v>2024</v>
      </c>
      <c r="B77" s="27" t="s">
        <v>19</v>
      </c>
      <c r="C77" s="27" t="s">
        <v>73</v>
      </c>
      <c r="D77" s="54">
        <v>2021</v>
      </c>
      <c r="E77">
        <v>5</v>
      </c>
      <c r="F77">
        <v>1</v>
      </c>
      <c r="G77">
        <v>5</v>
      </c>
      <c r="H77">
        <v>7</v>
      </c>
      <c r="I77">
        <v>2</v>
      </c>
      <c r="J77">
        <v>5</v>
      </c>
      <c r="K77">
        <v>7</v>
      </c>
      <c r="L77">
        <v>5</v>
      </c>
      <c r="M77">
        <v>6</v>
      </c>
      <c r="N77">
        <v>5</v>
      </c>
      <c r="O77">
        <v>6</v>
      </c>
      <c r="P77">
        <v>2</v>
      </c>
      <c r="Q77">
        <v>2</v>
      </c>
      <c r="R77">
        <v>5</v>
      </c>
      <c r="S77">
        <v>2</v>
      </c>
      <c r="T77">
        <v>6</v>
      </c>
      <c r="U77">
        <v>2</v>
      </c>
      <c r="V77">
        <v>5</v>
      </c>
      <c r="W77">
        <v>7</v>
      </c>
      <c r="X77">
        <v>6</v>
      </c>
      <c r="Y77">
        <v>1</v>
      </c>
      <c r="Z77">
        <v>5</v>
      </c>
      <c r="AA77">
        <v>1</v>
      </c>
      <c r="AB77">
        <v>2</v>
      </c>
      <c r="AC77">
        <v>5</v>
      </c>
      <c r="AD77">
        <v>7</v>
      </c>
      <c r="AE77">
        <v>6</v>
      </c>
      <c r="AG77" s="16"/>
      <c r="AH77" s="16"/>
      <c r="AI77" s="16"/>
    </row>
    <row r="78" spans="1:35" ht="15.9" x14ac:dyDescent="0.4">
      <c r="A78" s="27">
        <v>2024</v>
      </c>
      <c r="B78" s="27" t="s">
        <v>20</v>
      </c>
      <c r="C78" s="27" t="s">
        <v>67</v>
      </c>
      <c r="D78" s="27">
        <v>2022</v>
      </c>
      <c r="E78">
        <v>5</v>
      </c>
      <c r="F78">
        <v>3</v>
      </c>
      <c r="G78">
        <v>2</v>
      </c>
      <c r="H78">
        <v>6</v>
      </c>
      <c r="I78">
        <v>6</v>
      </c>
      <c r="J78">
        <v>5</v>
      </c>
      <c r="K78">
        <v>6</v>
      </c>
      <c r="L78">
        <v>1</v>
      </c>
      <c r="M78">
        <v>2</v>
      </c>
      <c r="N78">
        <v>5</v>
      </c>
      <c r="O78">
        <v>2</v>
      </c>
      <c r="P78">
        <v>3</v>
      </c>
      <c r="Q78">
        <v>1</v>
      </c>
      <c r="R78">
        <v>5</v>
      </c>
      <c r="S78">
        <v>5</v>
      </c>
      <c r="T78">
        <v>7</v>
      </c>
      <c r="U78">
        <v>5</v>
      </c>
      <c r="V78">
        <v>6</v>
      </c>
      <c r="W78">
        <v>4</v>
      </c>
      <c r="X78">
        <v>5</v>
      </c>
      <c r="Y78">
        <v>6</v>
      </c>
      <c r="Z78">
        <v>6</v>
      </c>
      <c r="AA78">
        <v>1</v>
      </c>
      <c r="AB78">
        <v>4</v>
      </c>
      <c r="AC78">
        <v>5</v>
      </c>
      <c r="AD78">
        <v>2</v>
      </c>
      <c r="AE78">
        <v>7</v>
      </c>
      <c r="AG78" s="16"/>
      <c r="AH78" s="16"/>
      <c r="AI78" s="16"/>
    </row>
    <row r="79" spans="1:35" ht="15.9" x14ac:dyDescent="0.4">
      <c r="A79" s="27">
        <v>2024</v>
      </c>
      <c r="B79" s="27" t="s">
        <v>21</v>
      </c>
      <c r="C79" s="27" t="s">
        <v>61</v>
      </c>
      <c r="D79" s="27">
        <v>2022</v>
      </c>
      <c r="E79">
        <v>5</v>
      </c>
      <c r="F79">
        <v>5</v>
      </c>
      <c r="G79">
        <v>1</v>
      </c>
      <c r="H79">
        <v>6</v>
      </c>
      <c r="I79">
        <v>5</v>
      </c>
      <c r="J79">
        <v>7</v>
      </c>
      <c r="K79">
        <v>2</v>
      </c>
      <c r="L79">
        <v>1</v>
      </c>
      <c r="M79">
        <v>5</v>
      </c>
      <c r="N79">
        <v>6</v>
      </c>
      <c r="O79">
        <v>5</v>
      </c>
      <c r="P79">
        <v>1</v>
      </c>
      <c r="Q79">
        <v>2</v>
      </c>
      <c r="R79">
        <v>7</v>
      </c>
      <c r="S79">
        <v>7</v>
      </c>
      <c r="T79">
        <v>6</v>
      </c>
      <c r="U79">
        <v>5</v>
      </c>
      <c r="V79">
        <v>3</v>
      </c>
      <c r="W79">
        <v>5</v>
      </c>
      <c r="X79">
        <v>5</v>
      </c>
      <c r="Y79">
        <v>2</v>
      </c>
      <c r="Z79">
        <v>6</v>
      </c>
      <c r="AA79">
        <v>1</v>
      </c>
      <c r="AB79">
        <v>5</v>
      </c>
      <c r="AC79">
        <v>5</v>
      </c>
      <c r="AD79">
        <v>7</v>
      </c>
      <c r="AE79">
        <v>6</v>
      </c>
      <c r="AG79" s="16"/>
      <c r="AH79" s="16"/>
      <c r="AI79" s="16"/>
    </row>
    <row r="80" spans="1:35" ht="15.9" x14ac:dyDescent="0.4">
      <c r="A80" s="27">
        <v>2024</v>
      </c>
      <c r="B80" s="27" t="s">
        <v>22</v>
      </c>
      <c r="C80" s="27" t="s">
        <v>63</v>
      </c>
      <c r="D80" s="27">
        <v>2022</v>
      </c>
      <c r="E80">
        <v>7</v>
      </c>
      <c r="F80">
        <v>1</v>
      </c>
      <c r="G80">
        <v>7</v>
      </c>
      <c r="H80">
        <v>6</v>
      </c>
      <c r="I80">
        <v>6</v>
      </c>
      <c r="J80">
        <v>2</v>
      </c>
      <c r="K80">
        <v>6</v>
      </c>
      <c r="L80">
        <v>3</v>
      </c>
      <c r="M80">
        <v>3</v>
      </c>
      <c r="N80">
        <v>5</v>
      </c>
      <c r="O80">
        <v>5</v>
      </c>
      <c r="P80">
        <v>2</v>
      </c>
      <c r="Q80">
        <v>5</v>
      </c>
      <c r="R80">
        <v>1</v>
      </c>
      <c r="S80">
        <v>1</v>
      </c>
      <c r="T80">
        <v>5</v>
      </c>
      <c r="U80">
        <v>6</v>
      </c>
      <c r="V80">
        <v>5</v>
      </c>
      <c r="W80">
        <v>6</v>
      </c>
      <c r="X80">
        <v>2</v>
      </c>
      <c r="Y80">
        <v>6</v>
      </c>
      <c r="Z80">
        <v>6</v>
      </c>
      <c r="AA80">
        <v>3</v>
      </c>
      <c r="AB80">
        <v>7</v>
      </c>
      <c r="AC80">
        <v>7</v>
      </c>
      <c r="AD80">
        <v>6</v>
      </c>
      <c r="AE80">
        <v>2</v>
      </c>
      <c r="AG80" s="16"/>
      <c r="AH80" s="16"/>
      <c r="AI80" s="16"/>
    </row>
    <row r="81" spans="1:35" ht="15.9" x14ac:dyDescent="0.4">
      <c r="A81" s="27">
        <v>2024</v>
      </c>
      <c r="B81" s="27" t="s">
        <v>23</v>
      </c>
      <c r="C81" s="27" t="s">
        <v>64</v>
      </c>
      <c r="D81" s="27">
        <v>2022</v>
      </c>
      <c r="E81">
        <v>2</v>
      </c>
      <c r="F81">
        <v>6</v>
      </c>
      <c r="G81">
        <v>7</v>
      </c>
      <c r="H81">
        <v>6</v>
      </c>
      <c r="I81">
        <v>6</v>
      </c>
      <c r="J81">
        <v>7</v>
      </c>
      <c r="K81">
        <v>6</v>
      </c>
      <c r="L81">
        <v>3</v>
      </c>
      <c r="M81">
        <v>1</v>
      </c>
      <c r="N81">
        <v>5</v>
      </c>
      <c r="O81">
        <v>1</v>
      </c>
      <c r="P81">
        <v>1</v>
      </c>
      <c r="Q81">
        <v>5</v>
      </c>
      <c r="R81">
        <v>5</v>
      </c>
      <c r="S81">
        <v>6</v>
      </c>
      <c r="T81">
        <v>5</v>
      </c>
      <c r="U81">
        <v>6</v>
      </c>
      <c r="V81">
        <v>6</v>
      </c>
      <c r="W81">
        <v>7</v>
      </c>
      <c r="X81">
        <v>5</v>
      </c>
      <c r="Y81">
        <v>5</v>
      </c>
      <c r="Z81">
        <v>5</v>
      </c>
      <c r="AA81">
        <v>1</v>
      </c>
      <c r="AB81">
        <v>5</v>
      </c>
      <c r="AC81">
        <v>5</v>
      </c>
      <c r="AD81">
        <v>5</v>
      </c>
      <c r="AE81">
        <v>7</v>
      </c>
      <c r="AG81" s="16"/>
      <c r="AH81" s="16"/>
      <c r="AI81" s="16"/>
    </row>
    <row r="82" spans="1:35" ht="15.9" x14ac:dyDescent="0.4">
      <c r="A82" s="27">
        <v>2024</v>
      </c>
      <c r="B82" s="27" t="s">
        <v>24</v>
      </c>
      <c r="C82" s="27" t="s">
        <v>74</v>
      </c>
      <c r="D82" s="27">
        <v>2022</v>
      </c>
      <c r="E82">
        <v>5</v>
      </c>
      <c r="F82">
        <v>6</v>
      </c>
      <c r="G82">
        <v>7</v>
      </c>
      <c r="H82">
        <v>6</v>
      </c>
      <c r="I82">
        <v>7</v>
      </c>
      <c r="J82">
        <v>5</v>
      </c>
      <c r="K82">
        <v>6</v>
      </c>
      <c r="L82">
        <v>3</v>
      </c>
      <c r="M82">
        <v>3</v>
      </c>
      <c r="N82">
        <v>2</v>
      </c>
      <c r="O82">
        <v>5</v>
      </c>
      <c r="P82">
        <v>3</v>
      </c>
      <c r="Q82">
        <v>5</v>
      </c>
      <c r="R82">
        <v>5</v>
      </c>
      <c r="S82">
        <v>5</v>
      </c>
      <c r="T82">
        <v>5</v>
      </c>
      <c r="U82">
        <v>6</v>
      </c>
      <c r="V82">
        <v>6</v>
      </c>
      <c r="W82">
        <v>6</v>
      </c>
      <c r="X82">
        <v>6</v>
      </c>
      <c r="Y82">
        <v>7</v>
      </c>
      <c r="Z82">
        <v>5</v>
      </c>
      <c r="AA82">
        <v>5</v>
      </c>
      <c r="AB82">
        <v>6</v>
      </c>
      <c r="AC82">
        <v>5</v>
      </c>
      <c r="AD82">
        <v>5</v>
      </c>
      <c r="AE82">
        <v>3</v>
      </c>
      <c r="AG82" s="16"/>
      <c r="AH82" s="16"/>
      <c r="AI82" s="16"/>
    </row>
    <row r="83" spans="1:35" ht="15.9" x14ac:dyDescent="0.4">
      <c r="A83" s="27">
        <v>2024</v>
      </c>
      <c r="B83" s="27" t="s">
        <v>25</v>
      </c>
      <c r="C83" s="27" t="s">
        <v>69</v>
      </c>
      <c r="D83" s="27">
        <v>2022</v>
      </c>
      <c r="E83">
        <v>5</v>
      </c>
      <c r="F83">
        <v>5</v>
      </c>
      <c r="G83">
        <v>7</v>
      </c>
      <c r="H83">
        <v>7</v>
      </c>
      <c r="I83">
        <v>6</v>
      </c>
      <c r="J83">
        <v>6</v>
      </c>
      <c r="K83">
        <v>6</v>
      </c>
      <c r="L83">
        <v>3</v>
      </c>
      <c r="M83">
        <v>3</v>
      </c>
      <c r="N83">
        <v>5</v>
      </c>
      <c r="O83">
        <v>5</v>
      </c>
      <c r="P83">
        <v>3</v>
      </c>
      <c r="Q83">
        <v>5</v>
      </c>
      <c r="R83">
        <v>5</v>
      </c>
      <c r="S83">
        <v>5</v>
      </c>
      <c r="T83">
        <v>6</v>
      </c>
      <c r="U83">
        <v>6</v>
      </c>
      <c r="V83">
        <v>4</v>
      </c>
      <c r="W83">
        <v>6</v>
      </c>
      <c r="X83">
        <v>6</v>
      </c>
      <c r="Y83">
        <v>6</v>
      </c>
      <c r="Z83">
        <v>5</v>
      </c>
      <c r="AA83">
        <v>2</v>
      </c>
      <c r="AB83">
        <v>5</v>
      </c>
      <c r="AC83">
        <v>1</v>
      </c>
      <c r="AD83">
        <v>5</v>
      </c>
      <c r="AE83">
        <v>2</v>
      </c>
      <c r="AG83" s="16"/>
      <c r="AH83" s="16"/>
      <c r="AI83" s="16"/>
    </row>
    <row r="84" spans="1:35" ht="15.9" x14ac:dyDescent="0.4">
      <c r="A84" s="27">
        <v>2024</v>
      </c>
      <c r="B84" s="27" t="s">
        <v>56</v>
      </c>
      <c r="C84" s="27" t="s">
        <v>70</v>
      </c>
      <c r="D84" s="54">
        <v>2022</v>
      </c>
      <c r="E84">
        <v>2</v>
      </c>
      <c r="F84">
        <v>0</v>
      </c>
      <c r="G84">
        <v>2</v>
      </c>
      <c r="H84">
        <v>5</v>
      </c>
      <c r="I84">
        <v>5</v>
      </c>
      <c r="J84">
        <v>4</v>
      </c>
      <c r="K84">
        <v>5</v>
      </c>
      <c r="L84">
        <v>1</v>
      </c>
      <c r="M84">
        <v>1</v>
      </c>
      <c r="N84">
        <v>5</v>
      </c>
      <c r="O84">
        <v>6</v>
      </c>
      <c r="P84">
        <v>1</v>
      </c>
      <c r="Q84">
        <v>6</v>
      </c>
      <c r="R84">
        <v>2</v>
      </c>
      <c r="S84">
        <v>4</v>
      </c>
      <c r="T84">
        <v>5</v>
      </c>
      <c r="U84">
        <v>7</v>
      </c>
      <c r="V84">
        <v>7</v>
      </c>
      <c r="W84">
        <v>2</v>
      </c>
      <c r="X84">
        <v>1</v>
      </c>
      <c r="Y84">
        <v>7</v>
      </c>
      <c r="Z84">
        <v>5</v>
      </c>
      <c r="AA84">
        <v>7</v>
      </c>
      <c r="AB84">
        <v>5</v>
      </c>
      <c r="AC84">
        <v>2</v>
      </c>
      <c r="AD84">
        <v>2</v>
      </c>
      <c r="AE84">
        <v>5</v>
      </c>
      <c r="AG84" s="16"/>
      <c r="AH84" s="16"/>
      <c r="AI84" s="16"/>
    </row>
    <row r="85" spans="1:35" ht="15.9" x14ac:dyDescent="0.4">
      <c r="A85" s="27">
        <v>2024</v>
      </c>
      <c r="B85" s="27" t="s">
        <v>26</v>
      </c>
      <c r="C85" s="27"/>
      <c r="D85" s="27">
        <v>2022</v>
      </c>
      <c r="E85">
        <v>5</v>
      </c>
      <c r="F85">
        <v>1</v>
      </c>
      <c r="G85">
        <v>7</v>
      </c>
      <c r="H85">
        <v>6</v>
      </c>
      <c r="I85">
        <v>5</v>
      </c>
      <c r="J85">
        <v>2</v>
      </c>
      <c r="K85">
        <v>5</v>
      </c>
      <c r="L85">
        <v>3</v>
      </c>
      <c r="M85">
        <v>3</v>
      </c>
      <c r="N85">
        <v>2</v>
      </c>
      <c r="O85">
        <v>5</v>
      </c>
      <c r="P85">
        <v>2</v>
      </c>
      <c r="Q85">
        <v>6</v>
      </c>
      <c r="R85">
        <v>1</v>
      </c>
      <c r="S85">
        <v>2</v>
      </c>
      <c r="T85">
        <v>6</v>
      </c>
      <c r="U85">
        <v>5</v>
      </c>
      <c r="V85">
        <v>5</v>
      </c>
      <c r="W85">
        <v>6</v>
      </c>
      <c r="X85">
        <v>6</v>
      </c>
      <c r="Y85">
        <v>6</v>
      </c>
      <c r="Z85">
        <v>6</v>
      </c>
      <c r="AA85">
        <v>1</v>
      </c>
      <c r="AB85">
        <v>7</v>
      </c>
      <c r="AC85">
        <v>6</v>
      </c>
      <c r="AD85">
        <v>4</v>
      </c>
      <c r="AE85">
        <v>2</v>
      </c>
      <c r="AG85" s="16"/>
      <c r="AH85" s="16"/>
      <c r="AI85" s="16"/>
    </row>
    <row r="86" spans="1:35" ht="15.9" x14ac:dyDescent="0.4">
      <c r="A86" s="27">
        <v>2024</v>
      </c>
      <c r="B86" s="27" t="s">
        <v>27</v>
      </c>
      <c r="C86" s="27" t="s">
        <v>75</v>
      </c>
      <c r="D86" s="27">
        <v>2022</v>
      </c>
      <c r="E86">
        <v>5</v>
      </c>
      <c r="F86">
        <v>1</v>
      </c>
      <c r="G86">
        <v>7</v>
      </c>
      <c r="H86">
        <v>7</v>
      </c>
      <c r="I86">
        <v>5</v>
      </c>
      <c r="J86">
        <v>6</v>
      </c>
      <c r="K86">
        <v>5</v>
      </c>
      <c r="L86">
        <v>3</v>
      </c>
      <c r="M86">
        <v>1</v>
      </c>
      <c r="N86">
        <v>2</v>
      </c>
      <c r="O86">
        <v>6</v>
      </c>
      <c r="P86">
        <v>2</v>
      </c>
      <c r="Q86">
        <v>6</v>
      </c>
      <c r="R86">
        <v>5</v>
      </c>
      <c r="S86">
        <v>5</v>
      </c>
      <c r="T86">
        <v>6</v>
      </c>
      <c r="U86">
        <v>6</v>
      </c>
      <c r="V86">
        <v>5</v>
      </c>
      <c r="W86">
        <v>7</v>
      </c>
      <c r="X86">
        <v>5</v>
      </c>
      <c r="Y86">
        <v>6</v>
      </c>
      <c r="Z86">
        <v>5</v>
      </c>
      <c r="AA86">
        <v>1</v>
      </c>
      <c r="AB86">
        <v>7</v>
      </c>
      <c r="AC86">
        <v>2</v>
      </c>
      <c r="AD86">
        <v>7</v>
      </c>
      <c r="AE86">
        <v>5</v>
      </c>
      <c r="AG86" s="16"/>
      <c r="AH86" s="16"/>
      <c r="AI86" s="16"/>
    </row>
    <row r="87" spans="1:35" ht="15.9" x14ac:dyDescent="0.4">
      <c r="A87" s="27">
        <v>2024</v>
      </c>
      <c r="B87" s="27" t="s">
        <v>28</v>
      </c>
      <c r="C87" s="27" t="s">
        <v>76</v>
      </c>
      <c r="D87" s="27">
        <v>2022</v>
      </c>
      <c r="E87">
        <v>7</v>
      </c>
      <c r="F87">
        <v>2</v>
      </c>
      <c r="G87">
        <v>6</v>
      </c>
      <c r="H87">
        <v>7</v>
      </c>
      <c r="I87">
        <v>6</v>
      </c>
      <c r="J87">
        <v>2</v>
      </c>
      <c r="K87">
        <v>7</v>
      </c>
      <c r="L87">
        <v>1</v>
      </c>
      <c r="M87">
        <v>2</v>
      </c>
      <c r="N87">
        <v>6</v>
      </c>
      <c r="O87">
        <v>1</v>
      </c>
      <c r="P87">
        <v>2</v>
      </c>
      <c r="Q87">
        <v>5</v>
      </c>
      <c r="R87">
        <v>3</v>
      </c>
      <c r="S87">
        <v>5</v>
      </c>
      <c r="T87">
        <v>5</v>
      </c>
      <c r="U87">
        <v>2</v>
      </c>
      <c r="V87">
        <v>2</v>
      </c>
      <c r="W87">
        <v>5</v>
      </c>
      <c r="X87">
        <v>6</v>
      </c>
      <c r="Y87">
        <v>6</v>
      </c>
      <c r="Z87">
        <v>3</v>
      </c>
      <c r="AA87">
        <v>1</v>
      </c>
      <c r="AB87">
        <v>2</v>
      </c>
      <c r="AC87">
        <v>2</v>
      </c>
      <c r="AD87">
        <v>4</v>
      </c>
      <c r="AE87">
        <v>6</v>
      </c>
      <c r="AG87" s="16"/>
      <c r="AH87" s="16"/>
      <c r="AI87" s="16"/>
    </row>
    <row r="88" spans="1:35" ht="15.9" x14ac:dyDescent="0.4">
      <c r="A88" s="27">
        <v>2024</v>
      </c>
      <c r="B88" s="27" t="s">
        <v>29</v>
      </c>
      <c r="C88" s="27" t="s">
        <v>61</v>
      </c>
      <c r="D88" s="27">
        <v>2022</v>
      </c>
      <c r="E88">
        <v>1</v>
      </c>
      <c r="F88">
        <v>2</v>
      </c>
      <c r="G88">
        <v>5</v>
      </c>
      <c r="H88">
        <v>0</v>
      </c>
      <c r="I88">
        <v>6</v>
      </c>
      <c r="J88">
        <v>2</v>
      </c>
      <c r="K88">
        <v>1</v>
      </c>
      <c r="L88">
        <v>5</v>
      </c>
      <c r="M88">
        <v>7</v>
      </c>
      <c r="N88">
        <v>6</v>
      </c>
      <c r="O88">
        <v>1</v>
      </c>
      <c r="P88">
        <v>7</v>
      </c>
      <c r="Q88">
        <v>5</v>
      </c>
      <c r="R88">
        <v>6</v>
      </c>
      <c r="S88">
        <v>1</v>
      </c>
      <c r="T88">
        <v>7</v>
      </c>
      <c r="U88">
        <v>1</v>
      </c>
      <c r="V88">
        <v>2</v>
      </c>
      <c r="W88">
        <v>5</v>
      </c>
      <c r="X88">
        <v>5</v>
      </c>
      <c r="Y88">
        <v>2</v>
      </c>
      <c r="Z88">
        <v>7</v>
      </c>
      <c r="AA88">
        <v>2</v>
      </c>
      <c r="AB88">
        <v>6</v>
      </c>
      <c r="AC88">
        <v>6</v>
      </c>
      <c r="AD88">
        <v>6</v>
      </c>
      <c r="AE88">
        <v>2</v>
      </c>
      <c r="AG88" s="16"/>
      <c r="AH88" s="16"/>
      <c r="AI88" s="16"/>
    </row>
    <row r="89" spans="1:35" ht="15.9" x14ac:dyDescent="0.4">
      <c r="A89" s="27">
        <v>2024</v>
      </c>
      <c r="B89" s="27" t="s">
        <v>30</v>
      </c>
      <c r="C89" s="27" t="s">
        <v>77</v>
      </c>
      <c r="D89" s="27">
        <v>2022</v>
      </c>
      <c r="E89">
        <v>5</v>
      </c>
      <c r="F89">
        <v>1</v>
      </c>
      <c r="G89">
        <v>5</v>
      </c>
      <c r="H89">
        <v>1</v>
      </c>
      <c r="I89">
        <v>2</v>
      </c>
      <c r="J89">
        <v>6</v>
      </c>
      <c r="K89">
        <v>6</v>
      </c>
      <c r="L89">
        <v>3</v>
      </c>
      <c r="M89">
        <v>5</v>
      </c>
      <c r="N89">
        <v>0</v>
      </c>
      <c r="O89">
        <v>6</v>
      </c>
      <c r="P89">
        <v>5</v>
      </c>
      <c r="Q89">
        <v>7</v>
      </c>
      <c r="R89">
        <v>5</v>
      </c>
      <c r="S89">
        <v>6</v>
      </c>
      <c r="T89">
        <v>1</v>
      </c>
      <c r="U89">
        <v>2</v>
      </c>
      <c r="V89">
        <v>6</v>
      </c>
      <c r="W89">
        <v>5</v>
      </c>
      <c r="X89">
        <v>5</v>
      </c>
      <c r="Y89">
        <v>5</v>
      </c>
      <c r="Z89">
        <v>6</v>
      </c>
      <c r="AA89">
        <v>5</v>
      </c>
      <c r="AB89">
        <v>6</v>
      </c>
      <c r="AC89">
        <v>7</v>
      </c>
      <c r="AD89">
        <v>5</v>
      </c>
      <c r="AE89">
        <v>5</v>
      </c>
      <c r="AG89" s="16"/>
      <c r="AH89" s="16"/>
      <c r="AI89" s="16"/>
    </row>
    <row r="90" spans="1:35" ht="15.9" x14ac:dyDescent="0.4">
      <c r="A90" s="27">
        <v>2024</v>
      </c>
      <c r="B90" s="27" t="s">
        <v>31</v>
      </c>
      <c r="C90" s="27" t="s">
        <v>78</v>
      </c>
      <c r="D90" s="27">
        <v>2022</v>
      </c>
      <c r="E90">
        <v>6</v>
      </c>
      <c r="F90">
        <v>2</v>
      </c>
      <c r="G90">
        <v>1</v>
      </c>
      <c r="H90">
        <v>7</v>
      </c>
      <c r="I90">
        <v>2</v>
      </c>
      <c r="J90">
        <v>6</v>
      </c>
      <c r="K90">
        <v>2</v>
      </c>
      <c r="L90">
        <v>5</v>
      </c>
      <c r="M90">
        <v>4</v>
      </c>
      <c r="N90">
        <v>7</v>
      </c>
      <c r="O90">
        <v>2</v>
      </c>
      <c r="P90">
        <v>5</v>
      </c>
      <c r="Q90">
        <v>2</v>
      </c>
      <c r="R90">
        <v>5</v>
      </c>
      <c r="S90">
        <v>2</v>
      </c>
      <c r="T90">
        <v>4</v>
      </c>
      <c r="U90">
        <v>1</v>
      </c>
      <c r="V90">
        <v>6</v>
      </c>
      <c r="W90">
        <v>7</v>
      </c>
      <c r="X90">
        <v>2</v>
      </c>
      <c r="Y90">
        <v>2</v>
      </c>
      <c r="Z90">
        <v>6</v>
      </c>
      <c r="AA90">
        <v>1</v>
      </c>
      <c r="AB90">
        <v>6</v>
      </c>
      <c r="AC90">
        <v>1</v>
      </c>
      <c r="AD90">
        <v>5</v>
      </c>
      <c r="AE90">
        <v>7</v>
      </c>
      <c r="AG90" s="16"/>
      <c r="AH90" s="16"/>
      <c r="AI90" s="16"/>
    </row>
    <row r="91" spans="1:35" ht="15.9" x14ac:dyDescent="0.4">
      <c r="A91" s="27">
        <v>2024</v>
      </c>
      <c r="B91" s="27" t="s">
        <v>32</v>
      </c>
      <c r="C91" s="27" t="s">
        <v>79</v>
      </c>
      <c r="D91" s="27">
        <v>2022</v>
      </c>
      <c r="E91">
        <v>6</v>
      </c>
      <c r="F91">
        <v>6</v>
      </c>
      <c r="G91">
        <v>6</v>
      </c>
      <c r="H91">
        <v>5</v>
      </c>
      <c r="I91">
        <v>6</v>
      </c>
      <c r="J91">
        <v>1</v>
      </c>
      <c r="K91">
        <v>5</v>
      </c>
      <c r="L91">
        <v>1</v>
      </c>
      <c r="M91">
        <v>6</v>
      </c>
      <c r="N91">
        <v>5</v>
      </c>
      <c r="O91">
        <v>6</v>
      </c>
      <c r="P91">
        <v>5</v>
      </c>
      <c r="Q91">
        <v>7</v>
      </c>
      <c r="R91">
        <v>1</v>
      </c>
      <c r="S91">
        <v>5</v>
      </c>
      <c r="T91">
        <v>6</v>
      </c>
      <c r="U91">
        <v>5</v>
      </c>
      <c r="V91">
        <v>6</v>
      </c>
      <c r="W91">
        <v>6</v>
      </c>
      <c r="X91">
        <v>6</v>
      </c>
      <c r="Y91">
        <v>5</v>
      </c>
      <c r="Z91">
        <v>5</v>
      </c>
      <c r="AA91">
        <v>2</v>
      </c>
      <c r="AB91">
        <v>6</v>
      </c>
      <c r="AC91">
        <v>5</v>
      </c>
      <c r="AD91">
        <v>1</v>
      </c>
      <c r="AE91">
        <v>5</v>
      </c>
      <c r="AG91" s="16"/>
      <c r="AH91" s="16"/>
      <c r="AI91" s="16"/>
    </row>
    <row r="92" spans="1:35" ht="15.9" x14ac:dyDescent="0.4">
      <c r="A92" s="21">
        <v>2025</v>
      </c>
      <c r="B92" s="21" t="s">
        <v>84</v>
      </c>
      <c r="C92" s="21" t="s">
        <v>83</v>
      </c>
      <c r="D92" s="55">
        <v>2022</v>
      </c>
      <c r="E92">
        <v>5</v>
      </c>
      <c r="F92">
        <v>1</v>
      </c>
      <c r="G92">
        <v>1</v>
      </c>
      <c r="H92">
        <v>6</v>
      </c>
      <c r="I92">
        <v>7</v>
      </c>
      <c r="J92">
        <v>6</v>
      </c>
      <c r="K92">
        <v>6</v>
      </c>
      <c r="L92">
        <v>1</v>
      </c>
      <c r="M92">
        <v>5</v>
      </c>
      <c r="N92">
        <v>6</v>
      </c>
      <c r="O92">
        <v>2</v>
      </c>
      <c r="P92">
        <v>2</v>
      </c>
      <c r="Q92">
        <v>2</v>
      </c>
      <c r="R92">
        <v>5</v>
      </c>
      <c r="S92">
        <v>2</v>
      </c>
      <c r="T92">
        <v>6</v>
      </c>
      <c r="U92">
        <v>7</v>
      </c>
      <c r="V92">
        <v>6</v>
      </c>
      <c r="W92">
        <v>7</v>
      </c>
      <c r="X92">
        <v>6</v>
      </c>
      <c r="Y92">
        <v>1</v>
      </c>
      <c r="Z92">
        <v>5</v>
      </c>
      <c r="AA92">
        <v>3</v>
      </c>
      <c r="AB92">
        <v>2</v>
      </c>
      <c r="AC92">
        <v>6</v>
      </c>
      <c r="AD92">
        <v>6</v>
      </c>
      <c r="AE92">
        <v>7</v>
      </c>
      <c r="AG92" s="16"/>
      <c r="AH92" s="16"/>
      <c r="AI92" s="16"/>
    </row>
    <row r="93" spans="1:35" ht="15.9" x14ac:dyDescent="0.4">
      <c r="A93" s="21">
        <v>2025</v>
      </c>
      <c r="B93" s="21" t="s">
        <v>18</v>
      </c>
      <c r="C93" s="21" t="s">
        <v>66</v>
      </c>
      <c r="D93" s="21">
        <v>2023</v>
      </c>
      <c r="E93">
        <v>6</v>
      </c>
      <c r="F93">
        <v>6</v>
      </c>
      <c r="G93">
        <v>6</v>
      </c>
      <c r="H93">
        <v>2</v>
      </c>
      <c r="I93">
        <v>1</v>
      </c>
      <c r="J93">
        <v>6</v>
      </c>
      <c r="K93">
        <v>7</v>
      </c>
      <c r="L93">
        <v>7</v>
      </c>
      <c r="M93">
        <v>1</v>
      </c>
      <c r="N93">
        <v>5</v>
      </c>
      <c r="O93">
        <v>7</v>
      </c>
      <c r="P93">
        <v>3</v>
      </c>
      <c r="Q93">
        <v>2</v>
      </c>
      <c r="R93">
        <v>5</v>
      </c>
      <c r="S93">
        <v>4</v>
      </c>
      <c r="T93">
        <v>6</v>
      </c>
      <c r="U93">
        <v>1</v>
      </c>
      <c r="V93">
        <v>2</v>
      </c>
      <c r="W93">
        <v>6</v>
      </c>
      <c r="X93">
        <v>5</v>
      </c>
      <c r="Y93">
        <v>7</v>
      </c>
      <c r="Z93">
        <v>2</v>
      </c>
      <c r="AA93">
        <v>1</v>
      </c>
      <c r="AB93">
        <v>4</v>
      </c>
      <c r="AC93">
        <v>6</v>
      </c>
      <c r="AD93">
        <v>2</v>
      </c>
      <c r="AE93">
        <v>6</v>
      </c>
      <c r="AG93" s="16"/>
      <c r="AH93" s="16"/>
      <c r="AI93" s="16"/>
    </row>
    <row r="94" spans="1:35" ht="15.9" x14ac:dyDescent="0.4">
      <c r="A94" s="21">
        <v>2025</v>
      </c>
      <c r="B94" s="21" t="s">
        <v>19</v>
      </c>
      <c r="C94" s="21" t="s">
        <v>73</v>
      </c>
      <c r="D94" s="55">
        <v>2023</v>
      </c>
      <c r="E94">
        <v>6</v>
      </c>
      <c r="F94">
        <v>1</v>
      </c>
      <c r="G94">
        <v>6</v>
      </c>
      <c r="H94">
        <v>6</v>
      </c>
      <c r="I94">
        <v>5</v>
      </c>
      <c r="J94">
        <v>6</v>
      </c>
      <c r="K94">
        <v>7</v>
      </c>
      <c r="L94">
        <v>5</v>
      </c>
      <c r="M94">
        <v>6</v>
      </c>
      <c r="N94">
        <v>5</v>
      </c>
      <c r="O94">
        <v>2</v>
      </c>
      <c r="P94">
        <v>2</v>
      </c>
      <c r="Q94">
        <v>2</v>
      </c>
      <c r="R94">
        <v>2</v>
      </c>
      <c r="S94">
        <v>5</v>
      </c>
      <c r="T94">
        <v>2</v>
      </c>
      <c r="U94">
        <v>6</v>
      </c>
      <c r="V94">
        <v>5</v>
      </c>
      <c r="W94">
        <v>7</v>
      </c>
      <c r="X94">
        <v>6</v>
      </c>
      <c r="Y94">
        <v>1</v>
      </c>
      <c r="Z94">
        <v>5</v>
      </c>
      <c r="AA94">
        <v>1</v>
      </c>
      <c r="AB94">
        <v>2</v>
      </c>
      <c r="AC94">
        <v>2</v>
      </c>
      <c r="AD94">
        <v>7</v>
      </c>
      <c r="AE94">
        <v>6</v>
      </c>
      <c r="AG94" s="16"/>
      <c r="AH94" s="16"/>
      <c r="AI94" s="16"/>
    </row>
    <row r="95" spans="1:35" ht="15.9" x14ac:dyDescent="0.4">
      <c r="A95" s="21">
        <v>2025</v>
      </c>
      <c r="B95" s="21" t="s">
        <v>20</v>
      </c>
      <c r="C95" s="21" t="s">
        <v>67</v>
      </c>
      <c r="D95" s="21">
        <v>2023</v>
      </c>
      <c r="E95">
        <v>5</v>
      </c>
      <c r="F95">
        <v>2</v>
      </c>
      <c r="G95">
        <v>5</v>
      </c>
      <c r="H95">
        <v>6</v>
      </c>
      <c r="I95">
        <v>6</v>
      </c>
      <c r="J95">
        <v>5</v>
      </c>
      <c r="K95">
        <v>6</v>
      </c>
      <c r="L95">
        <v>1</v>
      </c>
      <c r="M95">
        <v>2</v>
      </c>
      <c r="N95">
        <v>2</v>
      </c>
      <c r="O95">
        <v>5</v>
      </c>
      <c r="P95">
        <v>3</v>
      </c>
      <c r="Q95">
        <v>1</v>
      </c>
      <c r="R95">
        <v>5</v>
      </c>
      <c r="S95">
        <v>2</v>
      </c>
      <c r="T95">
        <v>4</v>
      </c>
      <c r="U95">
        <v>5</v>
      </c>
      <c r="V95">
        <v>6</v>
      </c>
      <c r="W95">
        <v>7</v>
      </c>
      <c r="X95">
        <v>5</v>
      </c>
      <c r="Y95">
        <v>6</v>
      </c>
      <c r="Z95">
        <v>6</v>
      </c>
      <c r="AA95">
        <v>1</v>
      </c>
      <c r="AB95">
        <v>6</v>
      </c>
      <c r="AC95">
        <v>5</v>
      </c>
      <c r="AD95">
        <v>5</v>
      </c>
      <c r="AE95">
        <v>7</v>
      </c>
      <c r="AG95" s="16"/>
      <c r="AH95" s="16"/>
      <c r="AI95" s="16"/>
    </row>
    <row r="96" spans="1:35" ht="15.9" x14ac:dyDescent="0.4">
      <c r="A96" s="21">
        <v>2025</v>
      </c>
      <c r="B96" s="21" t="s">
        <v>21</v>
      </c>
      <c r="C96" s="21" t="s">
        <v>61</v>
      </c>
      <c r="D96" s="21">
        <v>2023</v>
      </c>
      <c r="E96">
        <v>5</v>
      </c>
      <c r="F96">
        <v>5</v>
      </c>
      <c r="G96">
        <v>1</v>
      </c>
      <c r="H96">
        <v>6</v>
      </c>
      <c r="I96">
        <v>5</v>
      </c>
      <c r="J96">
        <v>7</v>
      </c>
      <c r="K96">
        <v>6</v>
      </c>
      <c r="L96">
        <v>1</v>
      </c>
      <c r="M96">
        <v>5</v>
      </c>
      <c r="N96">
        <v>6</v>
      </c>
      <c r="O96">
        <v>6</v>
      </c>
      <c r="P96">
        <v>1</v>
      </c>
      <c r="Q96">
        <v>6</v>
      </c>
      <c r="R96">
        <v>7</v>
      </c>
      <c r="S96">
        <v>4</v>
      </c>
      <c r="T96">
        <v>5</v>
      </c>
      <c r="U96">
        <v>5</v>
      </c>
      <c r="V96">
        <v>1</v>
      </c>
      <c r="W96">
        <v>5</v>
      </c>
      <c r="X96">
        <v>5</v>
      </c>
      <c r="Y96">
        <v>2</v>
      </c>
      <c r="Z96">
        <v>6</v>
      </c>
      <c r="AA96">
        <v>1</v>
      </c>
      <c r="AB96">
        <v>5</v>
      </c>
      <c r="AC96">
        <v>5</v>
      </c>
      <c r="AD96">
        <v>7</v>
      </c>
      <c r="AE96">
        <v>6</v>
      </c>
      <c r="AG96" s="16"/>
      <c r="AH96" s="16"/>
      <c r="AI96" s="16"/>
    </row>
    <row r="97" spans="1:35" ht="15.9" x14ac:dyDescent="0.4">
      <c r="A97" s="21">
        <v>2025</v>
      </c>
      <c r="B97" s="21" t="s">
        <v>22</v>
      </c>
      <c r="C97" s="21" t="s">
        <v>63</v>
      </c>
      <c r="D97" s="21">
        <v>2023</v>
      </c>
      <c r="E97">
        <v>7</v>
      </c>
      <c r="F97">
        <v>3</v>
      </c>
      <c r="G97">
        <v>7</v>
      </c>
      <c r="H97">
        <v>6</v>
      </c>
      <c r="I97">
        <v>5</v>
      </c>
      <c r="J97">
        <v>2</v>
      </c>
      <c r="K97">
        <v>6</v>
      </c>
      <c r="L97">
        <v>2</v>
      </c>
      <c r="M97">
        <v>2</v>
      </c>
      <c r="N97">
        <v>5</v>
      </c>
      <c r="O97">
        <v>2</v>
      </c>
      <c r="P97">
        <v>3</v>
      </c>
      <c r="Q97">
        <v>5</v>
      </c>
      <c r="R97">
        <v>1</v>
      </c>
      <c r="S97">
        <v>1</v>
      </c>
      <c r="T97">
        <v>5</v>
      </c>
      <c r="U97">
        <v>2</v>
      </c>
      <c r="V97">
        <v>2</v>
      </c>
      <c r="W97">
        <v>6</v>
      </c>
      <c r="X97">
        <v>5</v>
      </c>
      <c r="Y97">
        <v>6</v>
      </c>
      <c r="Z97">
        <v>2</v>
      </c>
      <c r="AA97">
        <v>1</v>
      </c>
      <c r="AB97">
        <v>7</v>
      </c>
      <c r="AC97">
        <v>4</v>
      </c>
      <c r="AD97">
        <v>7</v>
      </c>
      <c r="AE97">
        <v>2</v>
      </c>
      <c r="AG97" s="16"/>
      <c r="AH97" s="16"/>
      <c r="AI97" s="16"/>
    </row>
    <row r="98" spans="1:35" ht="15.9" x14ac:dyDescent="0.4">
      <c r="A98" s="21">
        <v>2025</v>
      </c>
      <c r="B98" s="21" t="s">
        <v>23</v>
      </c>
      <c r="C98" s="21" t="s">
        <v>64</v>
      </c>
      <c r="D98" s="21">
        <v>2023</v>
      </c>
      <c r="E98">
        <v>1</v>
      </c>
      <c r="F98">
        <v>5</v>
      </c>
      <c r="G98">
        <v>7</v>
      </c>
      <c r="H98">
        <v>4</v>
      </c>
      <c r="I98">
        <v>6</v>
      </c>
      <c r="J98">
        <v>7</v>
      </c>
      <c r="K98">
        <v>5</v>
      </c>
      <c r="L98">
        <v>3</v>
      </c>
      <c r="M98">
        <v>3</v>
      </c>
      <c r="N98">
        <v>2</v>
      </c>
      <c r="O98">
        <v>1</v>
      </c>
      <c r="P98">
        <v>3</v>
      </c>
      <c r="Q98">
        <v>6</v>
      </c>
      <c r="R98">
        <v>5</v>
      </c>
      <c r="S98">
        <v>2</v>
      </c>
      <c r="T98">
        <v>5</v>
      </c>
      <c r="U98">
        <v>6</v>
      </c>
      <c r="V98">
        <v>6</v>
      </c>
      <c r="W98">
        <v>7</v>
      </c>
      <c r="X98">
        <v>2</v>
      </c>
      <c r="Y98">
        <v>6</v>
      </c>
      <c r="Z98">
        <v>5</v>
      </c>
      <c r="AA98">
        <v>1</v>
      </c>
      <c r="AB98">
        <v>2</v>
      </c>
      <c r="AC98">
        <v>5</v>
      </c>
      <c r="AD98">
        <v>2</v>
      </c>
      <c r="AE98">
        <v>7</v>
      </c>
      <c r="AG98" s="16"/>
      <c r="AH98" s="16"/>
      <c r="AI98" s="16"/>
    </row>
    <row r="99" spans="1:35" ht="15.9" x14ac:dyDescent="0.4">
      <c r="A99" s="21">
        <v>2025</v>
      </c>
      <c r="B99" s="21" t="s">
        <v>24</v>
      </c>
      <c r="C99" s="21" t="s">
        <v>74</v>
      </c>
      <c r="D99" s="21">
        <v>2023</v>
      </c>
      <c r="E99">
        <v>5</v>
      </c>
      <c r="F99">
        <v>6</v>
      </c>
      <c r="G99">
        <v>7</v>
      </c>
      <c r="H99">
        <v>2</v>
      </c>
      <c r="I99">
        <v>7</v>
      </c>
      <c r="J99">
        <v>2</v>
      </c>
      <c r="K99">
        <v>6</v>
      </c>
      <c r="L99">
        <v>3</v>
      </c>
      <c r="M99">
        <v>3</v>
      </c>
      <c r="N99">
        <v>2</v>
      </c>
      <c r="O99">
        <v>6</v>
      </c>
      <c r="P99">
        <v>2</v>
      </c>
      <c r="Q99">
        <v>6</v>
      </c>
      <c r="R99">
        <v>5</v>
      </c>
      <c r="S99">
        <v>2</v>
      </c>
      <c r="T99">
        <v>2</v>
      </c>
      <c r="U99">
        <v>6</v>
      </c>
      <c r="V99">
        <v>7</v>
      </c>
      <c r="W99">
        <v>6</v>
      </c>
      <c r="X99">
        <v>5</v>
      </c>
      <c r="Y99">
        <v>7</v>
      </c>
      <c r="Z99">
        <v>5</v>
      </c>
      <c r="AA99">
        <v>5</v>
      </c>
      <c r="AB99">
        <v>6</v>
      </c>
      <c r="AC99">
        <v>5</v>
      </c>
      <c r="AD99">
        <v>2</v>
      </c>
      <c r="AE99">
        <v>2</v>
      </c>
      <c r="AG99" s="16"/>
      <c r="AH99" s="16"/>
      <c r="AI99" s="16"/>
    </row>
    <row r="100" spans="1:35" ht="15.9" x14ac:dyDescent="0.4">
      <c r="A100" s="21">
        <v>2025</v>
      </c>
      <c r="B100" s="21" t="s">
        <v>25</v>
      </c>
      <c r="C100" s="21" t="s">
        <v>69</v>
      </c>
      <c r="D100" s="21">
        <v>2023</v>
      </c>
      <c r="E100">
        <v>5</v>
      </c>
      <c r="F100">
        <v>5</v>
      </c>
      <c r="G100">
        <v>4</v>
      </c>
      <c r="H100">
        <v>7</v>
      </c>
      <c r="I100">
        <v>6</v>
      </c>
      <c r="J100">
        <v>6</v>
      </c>
      <c r="K100">
        <v>6</v>
      </c>
      <c r="L100">
        <v>3</v>
      </c>
      <c r="M100">
        <v>3</v>
      </c>
      <c r="N100">
        <v>5</v>
      </c>
      <c r="O100">
        <v>5</v>
      </c>
      <c r="P100">
        <v>1</v>
      </c>
      <c r="Q100">
        <v>5</v>
      </c>
      <c r="R100">
        <v>5</v>
      </c>
      <c r="S100">
        <v>5</v>
      </c>
      <c r="T100">
        <v>2</v>
      </c>
      <c r="U100">
        <v>2</v>
      </c>
      <c r="V100">
        <v>6</v>
      </c>
      <c r="W100">
        <v>7</v>
      </c>
      <c r="X100">
        <v>6</v>
      </c>
      <c r="Y100">
        <v>6</v>
      </c>
      <c r="Z100">
        <v>5</v>
      </c>
      <c r="AA100">
        <v>5</v>
      </c>
      <c r="AB100">
        <v>5</v>
      </c>
      <c r="AC100">
        <v>1</v>
      </c>
      <c r="AD100">
        <v>5</v>
      </c>
      <c r="AE100">
        <v>5</v>
      </c>
      <c r="AG100" s="16"/>
      <c r="AH100" s="16"/>
      <c r="AI100" s="16"/>
    </row>
    <row r="101" spans="1:35" ht="15.9" x14ac:dyDescent="0.4">
      <c r="A101" s="21">
        <v>2025</v>
      </c>
      <c r="B101" s="21" t="s">
        <v>56</v>
      </c>
      <c r="C101" s="21" t="s">
        <v>70</v>
      </c>
      <c r="D101" s="56">
        <v>2023</v>
      </c>
      <c r="E101">
        <v>2</v>
      </c>
      <c r="F101">
        <v>0</v>
      </c>
      <c r="G101">
        <v>2</v>
      </c>
      <c r="H101">
        <v>5</v>
      </c>
      <c r="I101">
        <v>5</v>
      </c>
      <c r="J101">
        <v>2</v>
      </c>
      <c r="K101">
        <v>5</v>
      </c>
      <c r="L101">
        <v>3</v>
      </c>
      <c r="M101">
        <v>3</v>
      </c>
      <c r="N101">
        <v>2</v>
      </c>
      <c r="O101">
        <v>6</v>
      </c>
      <c r="P101">
        <v>1</v>
      </c>
      <c r="Q101">
        <v>5</v>
      </c>
      <c r="R101">
        <v>5</v>
      </c>
      <c r="S101">
        <v>7</v>
      </c>
      <c r="T101">
        <v>5</v>
      </c>
      <c r="U101">
        <v>7</v>
      </c>
      <c r="V101">
        <v>7</v>
      </c>
      <c r="W101">
        <v>2</v>
      </c>
      <c r="X101">
        <v>1</v>
      </c>
      <c r="Y101">
        <v>7</v>
      </c>
      <c r="Z101">
        <v>5</v>
      </c>
      <c r="AA101">
        <v>7</v>
      </c>
      <c r="AB101">
        <v>5</v>
      </c>
      <c r="AC101">
        <v>2</v>
      </c>
      <c r="AD101">
        <v>2</v>
      </c>
      <c r="AE101">
        <v>2</v>
      </c>
      <c r="AG101" s="16"/>
      <c r="AH101" s="16"/>
      <c r="AI101" s="16"/>
    </row>
    <row r="102" spans="1:35" ht="15.9" x14ac:dyDescent="0.4">
      <c r="A102" s="21">
        <v>2025</v>
      </c>
      <c r="B102" s="21" t="s">
        <v>26</v>
      </c>
      <c r="C102" s="21"/>
      <c r="D102" s="21">
        <v>2023</v>
      </c>
      <c r="E102">
        <v>5</v>
      </c>
      <c r="F102">
        <v>3</v>
      </c>
      <c r="G102">
        <v>7</v>
      </c>
      <c r="H102">
        <v>6</v>
      </c>
      <c r="I102">
        <v>5</v>
      </c>
      <c r="J102">
        <v>2</v>
      </c>
      <c r="K102">
        <v>5</v>
      </c>
      <c r="L102">
        <v>1</v>
      </c>
      <c r="M102">
        <v>1</v>
      </c>
      <c r="N102">
        <v>5</v>
      </c>
      <c r="O102">
        <v>5</v>
      </c>
      <c r="P102">
        <v>6</v>
      </c>
      <c r="Q102">
        <v>6</v>
      </c>
      <c r="R102">
        <v>1</v>
      </c>
      <c r="S102">
        <v>2</v>
      </c>
      <c r="T102">
        <v>2</v>
      </c>
      <c r="U102">
        <v>2</v>
      </c>
      <c r="V102">
        <v>5</v>
      </c>
      <c r="W102">
        <v>7</v>
      </c>
      <c r="X102">
        <v>6</v>
      </c>
      <c r="Y102">
        <v>6</v>
      </c>
      <c r="Z102">
        <v>5</v>
      </c>
      <c r="AA102">
        <v>3</v>
      </c>
      <c r="AB102">
        <v>7</v>
      </c>
      <c r="AC102">
        <v>4</v>
      </c>
      <c r="AD102">
        <v>7</v>
      </c>
      <c r="AE102">
        <v>5</v>
      </c>
      <c r="AG102" s="16"/>
      <c r="AH102" s="16"/>
      <c r="AI102" s="16"/>
    </row>
    <row r="103" spans="1:35" ht="15.9" x14ac:dyDescent="0.4">
      <c r="A103" s="21">
        <v>2025</v>
      </c>
      <c r="B103" s="21" t="s">
        <v>27</v>
      </c>
      <c r="C103" s="21" t="s">
        <v>75</v>
      </c>
      <c r="D103" s="21">
        <v>2023</v>
      </c>
      <c r="E103">
        <v>6</v>
      </c>
      <c r="F103">
        <v>1</v>
      </c>
      <c r="G103">
        <v>7</v>
      </c>
      <c r="H103">
        <v>7</v>
      </c>
      <c r="I103">
        <v>5</v>
      </c>
      <c r="J103">
        <v>6</v>
      </c>
      <c r="K103">
        <v>5</v>
      </c>
      <c r="L103">
        <v>2</v>
      </c>
      <c r="M103">
        <v>1</v>
      </c>
      <c r="N103">
        <v>2</v>
      </c>
      <c r="O103">
        <v>6</v>
      </c>
      <c r="P103">
        <v>3</v>
      </c>
      <c r="Q103">
        <v>6</v>
      </c>
      <c r="R103">
        <v>5</v>
      </c>
      <c r="S103">
        <v>5</v>
      </c>
      <c r="T103">
        <v>2</v>
      </c>
      <c r="U103">
        <v>2</v>
      </c>
      <c r="V103">
        <v>5</v>
      </c>
      <c r="W103">
        <v>7</v>
      </c>
      <c r="X103">
        <v>5</v>
      </c>
      <c r="Y103">
        <v>6</v>
      </c>
      <c r="Z103">
        <v>5</v>
      </c>
      <c r="AA103">
        <v>3</v>
      </c>
      <c r="AB103">
        <v>7</v>
      </c>
      <c r="AC103">
        <v>5</v>
      </c>
      <c r="AD103">
        <v>7</v>
      </c>
      <c r="AE103">
        <v>5</v>
      </c>
      <c r="AG103" s="16"/>
      <c r="AH103" s="16"/>
      <c r="AI103" s="16"/>
    </row>
    <row r="104" spans="1:35" ht="15.9" x14ac:dyDescent="0.4">
      <c r="A104" s="21">
        <v>2025</v>
      </c>
      <c r="B104" s="21" t="s">
        <v>28</v>
      </c>
      <c r="C104" s="21" t="s">
        <v>76</v>
      </c>
      <c r="D104" s="21">
        <v>2023</v>
      </c>
      <c r="E104">
        <v>7</v>
      </c>
      <c r="F104">
        <v>3</v>
      </c>
      <c r="G104">
        <v>6</v>
      </c>
      <c r="H104">
        <v>7</v>
      </c>
      <c r="I104">
        <v>6</v>
      </c>
      <c r="J104">
        <v>2</v>
      </c>
      <c r="K104">
        <v>7</v>
      </c>
      <c r="L104">
        <v>1</v>
      </c>
      <c r="M104">
        <v>1</v>
      </c>
      <c r="N104">
        <v>6</v>
      </c>
      <c r="O104">
        <v>1</v>
      </c>
      <c r="P104">
        <v>6</v>
      </c>
      <c r="Q104">
        <v>5</v>
      </c>
      <c r="R104">
        <v>2</v>
      </c>
      <c r="S104">
        <v>5</v>
      </c>
      <c r="T104">
        <v>2</v>
      </c>
      <c r="U104">
        <v>5</v>
      </c>
      <c r="V104">
        <v>2</v>
      </c>
      <c r="W104">
        <v>6</v>
      </c>
      <c r="X104">
        <v>6</v>
      </c>
      <c r="Y104">
        <v>5</v>
      </c>
      <c r="Z104">
        <v>1</v>
      </c>
      <c r="AA104">
        <v>1</v>
      </c>
      <c r="AB104">
        <v>5</v>
      </c>
      <c r="AC104">
        <v>6</v>
      </c>
      <c r="AD104">
        <v>7</v>
      </c>
      <c r="AE104">
        <v>5</v>
      </c>
      <c r="AG104" s="16"/>
      <c r="AH104" s="16"/>
      <c r="AI104" s="16"/>
    </row>
    <row r="105" spans="1:35" ht="15.9" x14ac:dyDescent="0.4">
      <c r="A105" s="21">
        <v>2025</v>
      </c>
      <c r="B105" s="21" t="s">
        <v>29</v>
      </c>
      <c r="C105" s="21" t="s">
        <v>61</v>
      </c>
      <c r="D105" s="21">
        <v>2023</v>
      </c>
      <c r="E105">
        <v>1</v>
      </c>
      <c r="F105">
        <v>1</v>
      </c>
      <c r="G105">
        <v>5</v>
      </c>
      <c r="H105">
        <v>0</v>
      </c>
      <c r="I105">
        <v>5</v>
      </c>
      <c r="J105">
        <v>6</v>
      </c>
      <c r="K105">
        <v>1</v>
      </c>
      <c r="L105">
        <v>5</v>
      </c>
      <c r="M105">
        <v>7</v>
      </c>
      <c r="N105">
        <v>6</v>
      </c>
      <c r="O105">
        <v>1</v>
      </c>
      <c r="P105">
        <v>7</v>
      </c>
      <c r="Q105">
        <v>5</v>
      </c>
      <c r="R105">
        <v>6</v>
      </c>
      <c r="S105">
        <v>1</v>
      </c>
      <c r="T105">
        <v>2</v>
      </c>
      <c r="U105">
        <v>2</v>
      </c>
      <c r="V105">
        <v>6</v>
      </c>
      <c r="W105">
        <v>5</v>
      </c>
      <c r="X105">
        <v>5</v>
      </c>
      <c r="Y105">
        <v>1</v>
      </c>
      <c r="Z105">
        <v>7</v>
      </c>
      <c r="AA105">
        <v>2</v>
      </c>
      <c r="AB105">
        <v>7</v>
      </c>
      <c r="AC105">
        <v>5</v>
      </c>
      <c r="AD105">
        <v>6</v>
      </c>
      <c r="AE105">
        <v>5</v>
      </c>
      <c r="AG105" s="16"/>
      <c r="AH105" s="16"/>
      <c r="AI105" s="16"/>
    </row>
    <row r="106" spans="1:35" ht="15.9" x14ac:dyDescent="0.4">
      <c r="A106" s="21">
        <v>2025</v>
      </c>
      <c r="B106" s="21" t="s">
        <v>30</v>
      </c>
      <c r="C106" s="21" t="s">
        <v>77</v>
      </c>
      <c r="D106" s="21">
        <v>2023</v>
      </c>
      <c r="E106">
        <v>5</v>
      </c>
      <c r="F106">
        <v>6</v>
      </c>
      <c r="G106">
        <v>5</v>
      </c>
      <c r="H106">
        <v>1</v>
      </c>
      <c r="I106">
        <v>2</v>
      </c>
      <c r="J106">
        <v>5</v>
      </c>
      <c r="K106">
        <v>6</v>
      </c>
      <c r="L106">
        <v>1</v>
      </c>
      <c r="M106">
        <v>5</v>
      </c>
      <c r="N106">
        <v>5</v>
      </c>
      <c r="O106">
        <v>6</v>
      </c>
      <c r="P106">
        <v>6</v>
      </c>
      <c r="Q106">
        <v>7</v>
      </c>
      <c r="R106">
        <v>5</v>
      </c>
      <c r="S106">
        <v>6</v>
      </c>
      <c r="T106">
        <v>1</v>
      </c>
      <c r="U106">
        <v>5</v>
      </c>
      <c r="V106">
        <v>2</v>
      </c>
      <c r="W106">
        <v>5</v>
      </c>
      <c r="X106">
        <v>6</v>
      </c>
      <c r="Y106">
        <v>6</v>
      </c>
      <c r="Z106">
        <v>6</v>
      </c>
      <c r="AA106">
        <v>5</v>
      </c>
      <c r="AB106">
        <v>6</v>
      </c>
      <c r="AC106">
        <v>4</v>
      </c>
      <c r="AD106">
        <v>6</v>
      </c>
      <c r="AE106">
        <v>5</v>
      </c>
      <c r="AG106" s="16"/>
      <c r="AH106" s="16"/>
      <c r="AI106" s="16"/>
    </row>
    <row r="107" spans="1:35" ht="15.9" x14ac:dyDescent="0.4">
      <c r="A107" s="21">
        <v>2025</v>
      </c>
      <c r="B107" s="21" t="s">
        <v>31</v>
      </c>
      <c r="C107" s="21" t="s">
        <v>78</v>
      </c>
      <c r="D107" s="21">
        <v>2023</v>
      </c>
      <c r="E107">
        <v>6</v>
      </c>
      <c r="F107">
        <v>2</v>
      </c>
      <c r="G107">
        <v>1</v>
      </c>
      <c r="H107">
        <v>4</v>
      </c>
      <c r="I107">
        <v>2</v>
      </c>
      <c r="J107">
        <v>5</v>
      </c>
      <c r="K107">
        <v>2</v>
      </c>
      <c r="L107">
        <v>5</v>
      </c>
      <c r="M107">
        <v>6</v>
      </c>
      <c r="N107">
        <v>7</v>
      </c>
      <c r="O107">
        <v>5</v>
      </c>
      <c r="P107">
        <v>5</v>
      </c>
      <c r="Q107">
        <v>6</v>
      </c>
      <c r="R107">
        <v>5</v>
      </c>
      <c r="S107">
        <v>2</v>
      </c>
      <c r="T107">
        <v>7</v>
      </c>
      <c r="U107">
        <v>3</v>
      </c>
      <c r="V107">
        <v>6</v>
      </c>
      <c r="W107">
        <v>7</v>
      </c>
      <c r="X107">
        <v>2</v>
      </c>
      <c r="Y107">
        <v>1</v>
      </c>
      <c r="Z107">
        <v>6</v>
      </c>
      <c r="AA107">
        <v>1</v>
      </c>
      <c r="AB107">
        <v>6</v>
      </c>
      <c r="AC107">
        <v>1</v>
      </c>
      <c r="AD107">
        <v>5</v>
      </c>
      <c r="AE107">
        <v>7</v>
      </c>
      <c r="AG107" s="16"/>
      <c r="AH107" s="16"/>
      <c r="AI107" s="16"/>
    </row>
    <row r="108" spans="1:35" ht="15.9" x14ac:dyDescent="0.4">
      <c r="A108" s="21">
        <v>2025</v>
      </c>
      <c r="B108" s="21" t="s">
        <v>32</v>
      </c>
      <c r="C108" s="21" t="s">
        <v>79</v>
      </c>
      <c r="D108" s="21">
        <v>2023</v>
      </c>
      <c r="E108">
        <v>6</v>
      </c>
      <c r="F108">
        <v>6</v>
      </c>
      <c r="G108">
        <v>6</v>
      </c>
      <c r="H108">
        <v>5</v>
      </c>
      <c r="I108">
        <v>6</v>
      </c>
      <c r="J108">
        <v>1</v>
      </c>
      <c r="K108">
        <v>5</v>
      </c>
      <c r="L108">
        <v>1</v>
      </c>
      <c r="M108">
        <v>5</v>
      </c>
      <c r="N108">
        <v>5</v>
      </c>
      <c r="O108">
        <v>6</v>
      </c>
      <c r="P108">
        <v>5</v>
      </c>
      <c r="Q108">
        <v>6</v>
      </c>
      <c r="R108">
        <v>1</v>
      </c>
      <c r="S108">
        <v>5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5</v>
      </c>
      <c r="Z108">
        <v>5</v>
      </c>
      <c r="AA108">
        <v>2</v>
      </c>
      <c r="AB108">
        <v>5</v>
      </c>
      <c r="AC108">
        <v>5</v>
      </c>
      <c r="AD108">
        <v>1</v>
      </c>
      <c r="AE108">
        <v>5</v>
      </c>
      <c r="AG108" s="16"/>
      <c r="AH108" s="16"/>
      <c r="AI108" s="16"/>
    </row>
    <row r="110" spans="1:35" x14ac:dyDescent="0.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28.2" customHeight="1" x14ac:dyDescent="0.4">
      <c r="A111" s="16"/>
      <c r="B111" s="16" t="s">
        <v>80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28.2" customHeight="1" x14ac:dyDescent="0.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28.2" customHeight="1" x14ac:dyDescent="0.4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</sheetData>
  <conditionalFormatting sqref="E2:AE108">
    <cfRule type="cellIs" dxfId="226" priority="1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8"/>
  <sheetViews>
    <sheetView showGridLines="0" zoomScale="70" zoomScaleNormal="70" workbookViewId="0">
      <selection activeCell="A2" sqref="A2:A3"/>
    </sheetView>
  </sheetViews>
  <sheetFormatPr defaultRowHeight="14.6" x14ac:dyDescent="0.4"/>
  <cols>
    <col min="1" max="1" width="48" customWidth="1"/>
    <col min="2" max="2" width="9.84375" bestFit="1" customWidth="1"/>
    <col min="4" max="4" width="10" customWidth="1"/>
    <col min="5" max="5" width="9.3046875" bestFit="1" customWidth="1"/>
    <col min="9" max="9" width="9.84375" bestFit="1" customWidth="1"/>
    <col min="13" max="13" width="9.3046875" customWidth="1"/>
    <col min="17" max="17" width="9.69140625" customWidth="1"/>
    <col min="21" max="21" width="9.07421875" customWidth="1"/>
  </cols>
  <sheetData>
    <row r="1" spans="1:21" ht="15" thickBot="1" x14ac:dyDescent="0.45"/>
    <row r="2" spans="1:21" x14ac:dyDescent="0.4">
      <c r="A2" s="57" t="s">
        <v>42</v>
      </c>
      <c r="B2" s="58" t="s">
        <v>1</v>
      </c>
      <c r="C2" s="59"/>
      <c r="D2" s="59"/>
      <c r="E2" s="60"/>
      <c r="F2" s="58" t="s">
        <v>2</v>
      </c>
      <c r="G2" s="59"/>
      <c r="H2" s="59"/>
      <c r="I2" s="60"/>
      <c r="J2" s="58" t="s">
        <v>4</v>
      </c>
      <c r="K2" s="59"/>
      <c r="L2" s="59"/>
      <c r="M2" s="60"/>
      <c r="N2" s="58" t="s">
        <v>6</v>
      </c>
      <c r="O2" s="59"/>
      <c r="P2" s="59"/>
      <c r="Q2" s="60"/>
      <c r="R2" s="58" t="s">
        <v>5</v>
      </c>
      <c r="S2" s="59"/>
      <c r="T2" s="59"/>
      <c r="U2" s="60"/>
    </row>
    <row r="3" spans="1:21" x14ac:dyDescent="0.4">
      <c r="A3" s="57"/>
      <c r="B3" s="8">
        <v>2023</v>
      </c>
      <c r="C3" s="3">
        <v>2024</v>
      </c>
      <c r="D3" s="3">
        <v>2025</v>
      </c>
      <c r="E3" s="9" t="s">
        <v>81</v>
      </c>
      <c r="F3" s="8">
        <v>2023</v>
      </c>
      <c r="G3" s="3">
        <v>2024</v>
      </c>
      <c r="H3" s="3">
        <v>2025</v>
      </c>
      <c r="I3" s="9" t="s">
        <v>81</v>
      </c>
      <c r="J3" s="8">
        <v>2023</v>
      </c>
      <c r="K3" s="3">
        <v>2024</v>
      </c>
      <c r="L3" s="3">
        <v>2025</v>
      </c>
      <c r="M3" s="9" t="s">
        <v>81</v>
      </c>
      <c r="N3" s="8">
        <v>2023</v>
      </c>
      <c r="O3" s="3">
        <v>2024</v>
      </c>
      <c r="P3" s="3">
        <v>2025</v>
      </c>
      <c r="Q3" s="9" t="s">
        <v>81</v>
      </c>
      <c r="R3" s="8">
        <v>2023</v>
      </c>
      <c r="S3" s="3">
        <v>2024</v>
      </c>
      <c r="T3" s="3">
        <v>2025</v>
      </c>
      <c r="U3" s="9" t="s">
        <v>81</v>
      </c>
    </row>
    <row r="4" spans="1:21" x14ac:dyDescent="0.4">
      <c r="A4" s="46" t="s">
        <v>84</v>
      </c>
      <c r="B4" s="10">
        <f>VLOOKUP($A4,'Input data JER25June'!$B$58:$AE$74,4,0)</f>
        <v>0</v>
      </c>
      <c r="C4" s="4">
        <f>VLOOKUP($A4,'Input data JER25June'!$B$75:$AE$91,4,0)</f>
        <v>0</v>
      </c>
      <c r="D4" s="4">
        <f>VLOOKUP($A4,'Input data JER25June'!$B$92:$AE$108,4,0)</f>
        <v>5</v>
      </c>
      <c r="E4" s="11">
        <f>COUNTIF(D4,"1")+COUNTIF(D4,"2")+IF(AND(B4:D4,B4&gt;C4,C4&gt;D4),"1","0")</f>
        <v>0</v>
      </c>
      <c r="F4" s="10">
        <f>VLOOKUP($A4,'Input data JER25June'!$B$58:$AE$74,5,0)</f>
        <v>0</v>
      </c>
      <c r="G4" s="4">
        <f>VLOOKUP($A4,'Input data JER25June'!$B$75:$AE$91,5,0)</f>
        <v>0</v>
      </c>
      <c r="H4" s="4">
        <f>VLOOKUP($A4,'Input data JER25June'!$B$92:$AE$108,5,0)</f>
        <v>1</v>
      </c>
      <c r="I4" s="11">
        <f>COUNTIF(H4,"1")+COUNTIF(H4,"2")+IF(AND(F4:H4,F4&gt;G4,G4&gt;H4),"1","0")</f>
        <v>1</v>
      </c>
      <c r="J4" s="10">
        <f>VLOOKUP($A4,'Input data JER25June'!$B$58:$AE$74,6,0)</f>
        <v>0</v>
      </c>
      <c r="K4" s="4">
        <f>VLOOKUP($A4,'Input data JER25June'!$B$75:$AE$91,6,0)</f>
        <v>0</v>
      </c>
      <c r="L4" s="4">
        <f>VLOOKUP($A4,'Input data JER25June'!$B$92:$AE$108,6,0)</f>
        <v>1</v>
      </c>
      <c r="M4" s="11">
        <f>COUNTIF(L4,"1")+COUNTIF(L4,"2")+IF(AND(J4:L4,J4&gt;K4,K4&gt;L4),"1","0")</f>
        <v>1</v>
      </c>
      <c r="N4" s="10">
        <f>VLOOKUP($A4,'Input data JER25June'!$B$58:$AE$74,7,0)</f>
        <v>0</v>
      </c>
      <c r="O4" s="4">
        <f>VLOOKUP($A4,'Input data JER25June'!$B$75:$AE$91,7,0)</f>
        <v>0</v>
      </c>
      <c r="P4" s="4">
        <f>VLOOKUP($A4,'Input data JER25June'!$B$92:$AE$108,7,0)</f>
        <v>6</v>
      </c>
      <c r="Q4" s="11">
        <f>COUNTIF(P4,"1")+COUNTIF(P4,"2")+IF(AND(N4:P4,N4&gt;O4,O4&gt;P4),"1","0")</f>
        <v>0</v>
      </c>
      <c r="R4" s="10">
        <f>VLOOKUP($A4,'Input data JER25June'!$B$58:$AE$74,8,0)</f>
        <v>0</v>
      </c>
      <c r="S4" s="4">
        <f>VLOOKUP($A4,'Input data JER25June'!$B$75:$AE$91,8,0)</f>
        <v>0</v>
      </c>
      <c r="T4" s="4">
        <f>VLOOKUP($A4,'Input data JER25June'!$B$92:$AE$108,8,0)</f>
        <v>7</v>
      </c>
      <c r="U4" s="11">
        <f>COUNTIF(T4,"1")+COUNTIF(T4,"2")+IF(AND(R4:T4,R4&gt;S4,S4&gt;T4),"1","0")</f>
        <v>0</v>
      </c>
    </row>
    <row r="5" spans="1:21" x14ac:dyDescent="0.4">
      <c r="A5" s="1" t="s">
        <v>18</v>
      </c>
      <c r="B5" s="10">
        <f>VLOOKUP($A5,'Input data JER25June'!$B$58:$AE$74,4,0)</f>
        <v>5</v>
      </c>
      <c r="C5" s="4">
        <f>VLOOKUP($A5,'Input data JER25June'!$B$75:$AE$91,4,0)</f>
        <v>6</v>
      </c>
      <c r="D5" s="4">
        <f>VLOOKUP($A5,'Input data JER25June'!$B$92:$AE$108,4,0)</f>
        <v>6</v>
      </c>
      <c r="E5" s="11">
        <f>COUNTIF(D5,"1")+COUNTIF(D5,"2")+IF(AND(B5:D5,B5&gt;C5,C5&gt;D5),"1","0")</f>
        <v>0</v>
      </c>
      <c r="F5" s="10">
        <f>VLOOKUP($A5,'Input data JER25June'!$B$58:$AE$74,5,0)</f>
        <v>1</v>
      </c>
      <c r="G5" s="4">
        <f>VLOOKUP($A5,'Input data JER25June'!$B$75:$AE$91,5,0)</f>
        <v>3</v>
      </c>
      <c r="H5" s="4">
        <f>VLOOKUP($A5,'Input data JER25June'!$B$92:$AE$108,5,0)</f>
        <v>6</v>
      </c>
      <c r="I5" s="11">
        <f>COUNTIF(H5,"1")+COUNTIF(H5,"2")+IF(AND(F5:H5,F5&gt;G5,G5&gt;H5),"1","0")</f>
        <v>0</v>
      </c>
      <c r="J5" s="10">
        <f>VLOOKUP($A5,'Input data JER25June'!$B$58:$AE$74,6,0)</f>
        <v>6</v>
      </c>
      <c r="K5" s="4">
        <f>VLOOKUP($A5,'Input data JER25June'!$B$75:$AE$91,6,0)</f>
        <v>6</v>
      </c>
      <c r="L5" s="4">
        <f>VLOOKUP($A5,'Input data JER25June'!$B$92:$AE$108,6,0)</f>
        <v>6</v>
      </c>
      <c r="M5" s="11">
        <f>COUNTIF(L5,"1")+COUNTIF(L5,"2")+IF(AND(J5:L5,J5&gt;K5,K5&gt;L5),"1","0")</f>
        <v>0</v>
      </c>
      <c r="N5" s="10">
        <f>VLOOKUP($A5,'Input data JER25June'!$B$58:$AE$74,7,0)</f>
        <v>5</v>
      </c>
      <c r="O5" s="4">
        <f>VLOOKUP($A5,'Input data JER25June'!$B$75:$AE$91,7,0)</f>
        <v>2</v>
      </c>
      <c r="P5" s="4">
        <f>VLOOKUP($A5,'Input data JER25June'!$B$92:$AE$108,7,0)</f>
        <v>2</v>
      </c>
      <c r="Q5" s="11">
        <f>COUNTIF(P5,"1")+COUNTIF(P5,"2")+IF(AND(N5:P5,N5&gt;O5,O5&gt;P5),"1","0")</f>
        <v>1</v>
      </c>
      <c r="R5" s="10">
        <f>VLOOKUP($A5,'Input data JER25June'!$B$58:$AE$74,8,0)</f>
        <v>1</v>
      </c>
      <c r="S5" s="4">
        <f>VLOOKUP($A5,'Input data JER25June'!$B$75:$AE$91,8,0)</f>
        <v>1</v>
      </c>
      <c r="T5" s="4">
        <f>VLOOKUP($A5,'Input data JER25June'!$B$92:$AE$108,8,0)</f>
        <v>1</v>
      </c>
      <c r="U5" s="11">
        <f>COUNTIF(T5,"1")+COUNTIF(T5,"2")+IF(AND(R5:T5,R5&gt;S5,S5&gt;T5),"1","0")</f>
        <v>1</v>
      </c>
    </row>
    <row r="6" spans="1:21" x14ac:dyDescent="0.4">
      <c r="A6" s="1" t="s">
        <v>19</v>
      </c>
      <c r="B6" s="10">
        <f>VLOOKUP($A6,'Input data JER25June'!$B$58:$AE$74,4,0)</f>
        <v>5</v>
      </c>
      <c r="C6" s="4">
        <f>VLOOKUP($A6,'Input data JER25June'!$B$75:$AE$91,4,0)</f>
        <v>5</v>
      </c>
      <c r="D6" s="4">
        <f>VLOOKUP($A6,'Input data JER25June'!$B$92:$AE$108,4,0)</f>
        <v>6</v>
      </c>
      <c r="E6" s="11">
        <f t="shared" ref="E6:E20" si="0">COUNTIF(D6,"1")+COUNTIF(D6,"2")+IF(AND(B6:D6,B6&gt;C6,C6&gt;D6),"1","0")</f>
        <v>0</v>
      </c>
      <c r="F6" s="10">
        <f>VLOOKUP($A6,'Input data JER25June'!$B$58:$AE$74,5,0)</f>
        <v>1</v>
      </c>
      <c r="G6" s="4">
        <f>VLOOKUP($A6,'Input data JER25June'!$B$75:$AE$91,5,0)</f>
        <v>1</v>
      </c>
      <c r="H6" s="4">
        <f>VLOOKUP($A6,'Input data JER25June'!$B$92:$AE$108,5,0)</f>
        <v>1</v>
      </c>
      <c r="I6" s="11">
        <f t="shared" ref="I6:I20" si="1">COUNTIF(H6,"1")+COUNTIF(H6,"2")+IF(AND(F6:H6,F6&gt;G6,G6&gt;H6),"1","0")</f>
        <v>1</v>
      </c>
      <c r="J6" s="10">
        <f>VLOOKUP($A6,'Input data JER25June'!$B$58:$AE$74,6,0)</f>
        <v>5</v>
      </c>
      <c r="K6" s="4">
        <f>VLOOKUP($A6,'Input data JER25June'!$B$75:$AE$91,6,0)</f>
        <v>5</v>
      </c>
      <c r="L6" s="4">
        <f>VLOOKUP($A6,'Input data JER25June'!$B$92:$AE$108,6,0)</f>
        <v>6</v>
      </c>
      <c r="M6" s="11">
        <f t="shared" ref="M6:M20" si="2">COUNTIF(L6,"1")+COUNTIF(L6,"2")+IF(AND(J6:L6,J6&gt;K6,K6&gt;L6),"1","0")</f>
        <v>0</v>
      </c>
      <c r="N6" s="10">
        <f>VLOOKUP($A6,'Input data JER25June'!$B$58:$AE$74,7,0)</f>
        <v>7</v>
      </c>
      <c r="O6" s="4">
        <f>VLOOKUP($A6,'Input data JER25June'!$B$75:$AE$91,7,0)</f>
        <v>7</v>
      </c>
      <c r="P6" s="4">
        <f>VLOOKUP($A6,'Input data JER25June'!$B$92:$AE$108,7,0)</f>
        <v>6</v>
      </c>
      <c r="Q6" s="11">
        <f t="shared" ref="Q6:Q20" si="3">COUNTIF(P6,"1")+COUNTIF(P6,"2")+IF(AND(N6:P6,N6&gt;O6,O6&gt;P6),"1","0")</f>
        <v>0</v>
      </c>
      <c r="R6" s="10">
        <f>VLOOKUP($A6,'Input data JER25June'!$B$58:$AE$74,8,0)</f>
        <v>2</v>
      </c>
      <c r="S6" s="4">
        <f>VLOOKUP($A6,'Input data JER25June'!$B$75:$AE$91,8,0)</f>
        <v>2</v>
      </c>
      <c r="T6" s="4">
        <f>VLOOKUP($A6,'Input data JER25June'!$B$92:$AE$108,8,0)</f>
        <v>5</v>
      </c>
      <c r="U6" s="11">
        <f t="shared" ref="U6:U20" si="4">COUNTIF(T6,"1")+COUNTIF(T6,"2")+IF(AND(R6:T6,R6&gt;S6,S6&gt;T6),"1","0")</f>
        <v>0</v>
      </c>
    </row>
    <row r="7" spans="1:21" x14ac:dyDescent="0.4">
      <c r="A7" s="1" t="s">
        <v>20</v>
      </c>
      <c r="B7" s="10">
        <f>VLOOKUP($A7,'Input data JER25June'!$B$58:$AE$74,4,0)</f>
        <v>5</v>
      </c>
      <c r="C7" s="4">
        <f>VLOOKUP($A7,'Input data JER25June'!$B$75:$AE$91,4,0)</f>
        <v>5</v>
      </c>
      <c r="D7" s="4">
        <f>VLOOKUP($A7,'Input data JER25June'!$B$92:$AE$108,4,0)</f>
        <v>5</v>
      </c>
      <c r="E7" s="11">
        <f t="shared" si="0"/>
        <v>0</v>
      </c>
      <c r="F7" s="10">
        <f>VLOOKUP($A7,'Input data JER25June'!$B$58:$AE$74,5,0)</f>
        <v>1</v>
      </c>
      <c r="G7" s="4">
        <f>VLOOKUP($A7,'Input data JER25June'!$B$75:$AE$91,5,0)</f>
        <v>3</v>
      </c>
      <c r="H7" s="4">
        <f>VLOOKUP($A7,'Input data JER25June'!$B$92:$AE$108,5,0)</f>
        <v>2</v>
      </c>
      <c r="I7" s="11">
        <f t="shared" si="1"/>
        <v>1</v>
      </c>
      <c r="J7" s="10">
        <f>VLOOKUP($A7,'Input data JER25June'!$B$58:$AE$74,6,0)</f>
        <v>5</v>
      </c>
      <c r="K7" s="4">
        <f>VLOOKUP($A7,'Input data JER25June'!$B$75:$AE$91,6,0)</f>
        <v>2</v>
      </c>
      <c r="L7" s="4">
        <f>VLOOKUP($A7,'Input data JER25June'!$B$92:$AE$108,6,0)</f>
        <v>5</v>
      </c>
      <c r="M7" s="11">
        <f t="shared" si="2"/>
        <v>0</v>
      </c>
      <c r="N7" s="10">
        <f>VLOOKUP($A7,'Input data JER25June'!$B$58:$AE$74,7,0)</f>
        <v>6</v>
      </c>
      <c r="O7" s="4">
        <f>VLOOKUP($A7,'Input data JER25June'!$B$75:$AE$91,7,0)</f>
        <v>6</v>
      </c>
      <c r="P7" s="4">
        <f>VLOOKUP($A7,'Input data JER25June'!$B$92:$AE$108,7,0)</f>
        <v>6</v>
      </c>
      <c r="Q7" s="11">
        <f t="shared" si="3"/>
        <v>0</v>
      </c>
      <c r="R7" s="10">
        <f>VLOOKUP($A7,'Input data JER25June'!$B$58:$AE$74,8,0)</f>
        <v>6</v>
      </c>
      <c r="S7" s="4">
        <f>VLOOKUP($A7,'Input data JER25June'!$B$75:$AE$91,8,0)</f>
        <v>6</v>
      </c>
      <c r="T7" s="4">
        <f>VLOOKUP($A7,'Input data JER25June'!$B$92:$AE$108,8,0)</f>
        <v>6</v>
      </c>
      <c r="U7" s="11">
        <f t="shared" si="4"/>
        <v>0</v>
      </c>
    </row>
    <row r="8" spans="1:21" x14ac:dyDescent="0.4">
      <c r="A8" s="1" t="s">
        <v>21</v>
      </c>
      <c r="B8" s="10">
        <f>VLOOKUP($A8,'Input data JER25June'!$B$58:$AE$74,4,0)</f>
        <v>5</v>
      </c>
      <c r="C8" s="4">
        <f>VLOOKUP($A8,'Input data JER25June'!$B$75:$AE$91,4,0)</f>
        <v>5</v>
      </c>
      <c r="D8" s="4">
        <f>VLOOKUP($A8,'Input data JER25June'!$B$92:$AE$108,4,0)</f>
        <v>5</v>
      </c>
      <c r="E8" s="11">
        <f t="shared" si="0"/>
        <v>0</v>
      </c>
      <c r="F8" s="10">
        <f>VLOOKUP($A8,'Input data JER25June'!$B$58:$AE$74,5,0)</f>
        <v>5</v>
      </c>
      <c r="G8" s="4">
        <f>VLOOKUP($A8,'Input data JER25June'!$B$75:$AE$91,5,0)</f>
        <v>5</v>
      </c>
      <c r="H8" s="4">
        <f>VLOOKUP($A8,'Input data JER25June'!$B$92:$AE$108,5,0)</f>
        <v>5</v>
      </c>
      <c r="I8" s="11">
        <f t="shared" si="1"/>
        <v>0</v>
      </c>
      <c r="J8" s="10">
        <f>VLOOKUP($A8,'Input data JER25June'!$B$58:$AE$74,6,0)</f>
        <v>1</v>
      </c>
      <c r="K8" s="4">
        <f>VLOOKUP($A8,'Input data JER25June'!$B$75:$AE$91,6,0)</f>
        <v>1</v>
      </c>
      <c r="L8" s="4">
        <f>VLOOKUP($A8,'Input data JER25June'!$B$92:$AE$108,6,0)</f>
        <v>1</v>
      </c>
      <c r="M8" s="11">
        <f t="shared" si="2"/>
        <v>1</v>
      </c>
      <c r="N8" s="10">
        <f>VLOOKUP($A8,'Input data JER25June'!$B$58:$AE$74,7,0)</f>
        <v>6</v>
      </c>
      <c r="O8" s="4">
        <f>VLOOKUP($A8,'Input data JER25June'!$B$75:$AE$91,7,0)</f>
        <v>6</v>
      </c>
      <c r="P8" s="4">
        <f>VLOOKUP($A8,'Input data JER25June'!$B$92:$AE$108,7,0)</f>
        <v>6</v>
      </c>
      <c r="Q8" s="11">
        <f t="shared" si="3"/>
        <v>0</v>
      </c>
      <c r="R8" s="10">
        <f>VLOOKUP($A8,'Input data JER25June'!$B$58:$AE$74,8,0)</f>
        <v>5</v>
      </c>
      <c r="S8" s="4">
        <f>VLOOKUP($A8,'Input data JER25June'!$B$75:$AE$91,8,0)</f>
        <v>5</v>
      </c>
      <c r="T8" s="4">
        <f>VLOOKUP($A8,'Input data JER25June'!$B$92:$AE$108,8,0)</f>
        <v>5</v>
      </c>
      <c r="U8" s="11">
        <f t="shared" si="4"/>
        <v>0</v>
      </c>
    </row>
    <row r="9" spans="1:21" x14ac:dyDescent="0.4">
      <c r="A9" s="2" t="s">
        <v>22</v>
      </c>
      <c r="B9" s="10">
        <f>VLOOKUP($A9,'Input data JER25June'!$B$58:$AE$74,4,0)</f>
        <v>7</v>
      </c>
      <c r="C9" s="4">
        <f>VLOOKUP($A9,'Input data JER25June'!$B$75:$AE$91,4,0)</f>
        <v>7</v>
      </c>
      <c r="D9" s="4">
        <f>VLOOKUP($A9,'Input data JER25June'!$B$92:$AE$108,4,0)</f>
        <v>7</v>
      </c>
      <c r="E9" s="11">
        <f t="shared" si="0"/>
        <v>0</v>
      </c>
      <c r="F9" s="10">
        <f>VLOOKUP($A9,'Input data JER25June'!$B$58:$AE$74,5,0)</f>
        <v>3</v>
      </c>
      <c r="G9" s="4">
        <f>VLOOKUP($A9,'Input data JER25June'!$B$75:$AE$91,5,0)</f>
        <v>1</v>
      </c>
      <c r="H9" s="4">
        <f>VLOOKUP($A9,'Input data JER25June'!$B$92:$AE$108,5,0)</f>
        <v>3</v>
      </c>
      <c r="I9" s="11">
        <f t="shared" si="1"/>
        <v>0</v>
      </c>
      <c r="J9" s="10">
        <f>VLOOKUP($A9,'Input data JER25June'!$B$58:$AE$74,6,0)</f>
        <v>7</v>
      </c>
      <c r="K9" s="4">
        <f>VLOOKUP($A9,'Input data JER25June'!$B$75:$AE$91,6,0)</f>
        <v>7</v>
      </c>
      <c r="L9" s="4">
        <f>VLOOKUP($A9,'Input data JER25June'!$B$92:$AE$108,6,0)</f>
        <v>7</v>
      </c>
      <c r="M9" s="11">
        <f t="shared" si="2"/>
        <v>0</v>
      </c>
      <c r="N9" s="10">
        <f>VLOOKUP($A9,'Input data JER25June'!$B$58:$AE$74,7,0)</f>
        <v>6</v>
      </c>
      <c r="O9" s="4">
        <f>VLOOKUP($A9,'Input data JER25June'!$B$75:$AE$91,7,0)</f>
        <v>6</v>
      </c>
      <c r="P9" s="4">
        <f>VLOOKUP($A9,'Input data JER25June'!$B$92:$AE$108,7,0)</f>
        <v>6</v>
      </c>
      <c r="Q9" s="11">
        <f t="shared" si="3"/>
        <v>0</v>
      </c>
      <c r="R9" s="10">
        <f>VLOOKUP($A9,'Input data JER25June'!$B$58:$AE$74,8,0)</f>
        <v>5</v>
      </c>
      <c r="S9" s="4">
        <f>VLOOKUP($A9,'Input data JER25June'!$B$75:$AE$91,8,0)</f>
        <v>6</v>
      </c>
      <c r="T9" s="4">
        <f>VLOOKUP($A9,'Input data JER25June'!$B$92:$AE$108,8,0)</f>
        <v>5</v>
      </c>
      <c r="U9" s="11">
        <f t="shared" si="4"/>
        <v>0</v>
      </c>
    </row>
    <row r="10" spans="1:21" x14ac:dyDescent="0.4">
      <c r="A10" s="1" t="s">
        <v>23</v>
      </c>
      <c r="B10" s="10">
        <f>VLOOKUP($A10,'Input data JER25June'!$B$58:$AE$74,4,0)</f>
        <v>2</v>
      </c>
      <c r="C10" s="4">
        <f>VLOOKUP($A10,'Input data JER25June'!$B$75:$AE$91,4,0)</f>
        <v>2</v>
      </c>
      <c r="D10" s="4">
        <f>VLOOKUP($A10,'Input data JER25June'!$B$92:$AE$108,4,0)</f>
        <v>1</v>
      </c>
      <c r="E10" s="11">
        <f t="shared" si="0"/>
        <v>1</v>
      </c>
      <c r="F10" s="10">
        <f>VLOOKUP($A10,'Input data JER25June'!$B$58:$AE$74,5,0)</f>
        <v>5</v>
      </c>
      <c r="G10" s="4">
        <f>VLOOKUP($A10,'Input data JER25June'!$B$75:$AE$91,5,0)</f>
        <v>6</v>
      </c>
      <c r="H10" s="4">
        <f>VLOOKUP($A10,'Input data JER25June'!$B$92:$AE$108,5,0)</f>
        <v>5</v>
      </c>
      <c r="I10" s="11">
        <f t="shared" si="1"/>
        <v>0</v>
      </c>
      <c r="J10" s="10">
        <f>VLOOKUP($A10,'Input data JER25June'!$B$58:$AE$74,6,0)</f>
        <v>7</v>
      </c>
      <c r="K10" s="4">
        <f>VLOOKUP($A10,'Input data JER25June'!$B$75:$AE$91,6,0)</f>
        <v>7</v>
      </c>
      <c r="L10" s="4">
        <f>VLOOKUP($A10,'Input data JER25June'!$B$92:$AE$108,6,0)</f>
        <v>7</v>
      </c>
      <c r="M10" s="11">
        <f t="shared" si="2"/>
        <v>0</v>
      </c>
      <c r="N10" s="10">
        <f>VLOOKUP($A10,'Input data JER25June'!$B$58:$AE$74,7,0)</f>
        <v>6</v>
      </c>
      <c r="O10" s="4">
        <f>VLOOKUP($A10,'Input data JER25June'!$B$75:$AE$91,7,0)</f>
        <v>6</v>
      </c>
      <c r="P10" s="4">
        <f>VLOOKUP($A10,'Input data JER25June'!$B$92:$AE$108,7,0)</f>
        <v>4</v>
      </c>
      <c r="Q10" s="11">
        <f t="shared" si="3"/>
        <v>0</v>
      </c>
      <c r="R10" s="10">
        <f>VLOOKUP($A10,'Input data JER25June'!$B$58:$AE$74,8,0)</f>
        <v>6</v>
      </c>
      <c r="S10" s="4">
        <f>VLOOKUP($A10,'Input data JER25June'!$B$75:$AE$91,8,0)</f>
        <v>6</v>
      </c>
      <c r="T10" s="4">
        <f>VLOOKUP($A10,'Input data JER25June'!$B$92:$AE$108,8,0)</f>
        <v>6</v>
      </c>
      <c r="U10" s="11">
        <f t="shared" si="4"/>
        <v>0</v>
      </c>
    </row>
    <row r="11" spans="1:21" x14ac:dyDescent="0.4">
      <c r="A11" s="1" t="s">
        <v>24</v>
      </c>
      <c r="B11" s="10">
        <f>VLOOKUP($A11,'Input data JER25June'!$B$58:$AE$74,4,0)</f>
        <v>2</v>
      </c>
      <c r="C11" s="4">
        <f>VLOOKUP($A11,'Input data JER25June'!$B$75:$AE$91,4,0)</f>
        <v>5</v>
      </c>
      <c r="D11" s="4">
        <f>VLOOKUP($A11,'Input data JER25June'!$B$92:$AE$108,4,0)</f>
        <v>5</v>
      </c>
      <c r="E11" s="11">
        <f t="shared" si="0"/>
        <v>0</v>
      </c>
      <c r="F11" s="10">
        <f>VLOOKUP($A11,'Input data JER25June'!$B$58:$AE$74,5,0)</f>
        <v>5</v>
      </c>
      <c r="G11" s="4">
        <f>VLOOKUP($A11,'Input data JER25June'!$B$75:$AE$91,5,0)</f>
        <v>6</v>
      </c>
      <c r="H11" s="4">
        <f>VLOOKUP($A11,'Input data JER25June'!$B$92:$AE$108,5,0)</f>
        <v>6</v>
      </c>
      <c r="I11" s="11">
        <f t="shared" si="1"/>
        <v>0</v>
      </c>
      <c r="J11" s="10">
        <f>VLOOKUP($A11,'Input data JER25June'!$B$58:$AE$74,6,0)</f>
        <v>7</v>
      </c>
      <c r="K11" s="4">
        <f>VLOOKUP($A11,'Input data JER25June'!$B$75:$AE$91,6,0)</f>
        <v>7</v>
      </c>
      <c r="L11" s="4">
        <f>VLOOKUP($A11,'Input data JER25June'!$B$92:$AE$108,6,0)</f>
        <v>7</v>
      </c>
      <c r="M11" s="11">
        <f t="shared" si="2"/>
        <v>0</v>
      </c>
      <c r="N11" s="10">
        <f>VLOOKUP($A11,'Input data JER25June'!$B$58:$AE$74,7,0)</f>
        <v>6</v>
      </c>
      <c r="O11" s="4">
        <f>VLOOKUP($A11,'Input data JER25June'!$B$75:$AE$91,7,0)</f>
        <v>6</v>
      </c>
      <c r="P11" s="4">
        <f>VLOOKUP($A11,'Input data JER25June'!$B$92:$AE$108,7,0)</f>
        <v>2</v>
      </c>
      <c r="Q11" s="11">
        <f t="shared" si="3"/>
        <v>1</v>
      </c>
      <c r="R11" s="10">
        <f>VLOOKUP($A11,'Input data JER25June'!$B$58:$AE$74,8,0)</f>
        <v>7</v>
      </c>
      <c r="S11" s="4">
        <f>VLOOKUP($A11,'Input data JER25June'!$B$75:$AE$91,8,0)</f>
        <v>7</v>
      </c>
      <c r="T11" s="4">
        <f>VLOOKUP($A11,'Input data JER25June'!$B$92:$AE$108,8,0)</f>
        <v>7</v>
      </c>
      <c r="U11" s="11">
        <f t="shared" si="4"/>
        <v>0</v>
      </c>
    </row>
    <row r="12" spans="1:21" x14ac:dyDescent="0.4">
      <c r="A12" s="1" t="s">
        <v>25</v>
      </c>
      <c r="B12" s="10">
        <f>VLOOKUP($A12,'Input data JER25June'!$B$58:$AE$74,4,0)</f>
        <v>5</v>
      </c>
      <c r="C12" s="4">
        <f>VLOOKUP($A12,'Input data JER25June'!$B$75:$AE$91,4,0)</f>
        <v>5</v>
      </c>
      <c r="D12" s="4">
        <f>VLOOKUP($A12,'Input data JER25June'!$B$92:$AE$108,4,0)</f>
        <v>5</v>
      </c>
      <c r="E12" s="11">
        <f t="shared" si="0"/>
        <v>0</v>
      </c>
      <c r="F12" s="10">
        <f>VLOOKUP($A12,'Input data JER25June'!$B$58:$AE$74,5,0)</f>
        <v>5</v>
      </c>
      <c r="G12" s="4">
        <f>VLOOKUP($A12,'Input data JER25June'!$B$75:$AE$91,5,0)</f>
        <v>5</v>
      </c>
      <c r="H12" s="4">
        <f>VLOOKUP($A12,'Input data JER25June'!$B$92:$AE$108,5,0)</f>
        <v>5</v>
      </c>
      <c r="I12" s="11">
        <f t="shared" si="1"/>
        <v>0</v>
      </c>
      <c r="J12" s="10">
        <f>VLOOKUP($A12,'Input data JER25June'!$B$58:$AE$74,6,0)</f>
        <v>6</v>
      </c>
      <c r="K12" s="4">
        <f>VLOOKUP($A12,'Input data JER25June'!$B$75:$AE$91,6,0)</f>
        <v>6</v>
      </c>
      <c r="L12" s="4">
        <f>VLOOKUP($A12,'Input data JER25June'!$B$92:$AE$108,6,0)</f>
        <v>4</v>
      </c>
      <c r="M12" s="11">
        <f t="shared" si="2"/>
        <v>0</v>
      </c>
      <c r="N12" s="10">
        <f>VLOOKUP($A12,'Input data JER25June'!$B$58:$AE$74,7,0)</f>
        <v>6</v>
      </c>
      <c r="O12" s="4">
        <f>VLOOKUP($A12,'Input data JER25June'!$B$75:$AE$91,7,0)</f>
        <v>7</v>
      </c>
      <c r="P12" s="4">
        <f>VLOOKUP($A12,'Input data JER25June'!$B$92:$AE$108,7,0)</f>
        <v>7</v>
      </c>
      <c r="Q12" s="11">
        <f t="shared" si="3"/>
        <v>0</v>
      </c>
      <c r="R12" s="10">
        <f>VLOOKUP($A12,'Input data JER25June'!$B$58:$AE$74,8,0)</f>
        <v>6</v>
      </c>
      <c r="S12" s="4">
        <f>VLOOKUP($A12,'Input data JER25June'!$B$75:$AE$91,8,0)</f>
        <v>6</v>
      </c>
      <c r="T12" s="4">
        <f>VLOOKUP($A12,'Input data JER25June'!$B$92:$AE$108,8,0)</f>
        <v>6</v>
      </c>
      <c r="U12" s="11">
        <f t="shared" si="4"/>
        <v>0</v>
      </c>
    </row>
    <row r="13" spans="1:21" x14ac:dyDescent="0.4">
      <c r="A13" s="2" t="s">
        <v>56</v>
      </c>
      <c r="B13" s="10">
        <f>VLOOKUP($A13,'Input data JER25June'!$B$58:$AE$74,4,0)</f>
        <v>2</v>
      </c>
      <c r="C13" s="4">
        <f>VLOOKUP($A13,'Input data JER25June'!$B$75:$AE$91,4,0)</f>
        <v>2</v>
      </c>
      <c r="D13" s="4">
        <f>VLOOKUP($A13,'Input data JER25June'!$B$92:$AE$108,4,0)</f>
        <v>2</v>
      </c>
      <c r="E13" s="11">
        <f t="shared" si="0"/>
        <v>1</v>
      </c>
      <c r="F13" s="10">
        <f>VLOOKUP($A13,'Input data JER25June'!$B$58:$AE$74,5,0)</f>
        <v>0</v>
      </c>
      <c r="G13" s="4">
        <f>VLOOKUP($A13,'Input data JER25June'!$B$75:$AE$91,5,0)</f>
        <v>0</v>
      </c>
      <c r="H13" s="4">
        <f>VLOOKUP($A13,'Input data JER25June'!$B$92:$AE$108,5,0)</f>
        <v>0</v>
      </c>
      <c r="I13" s="11">
        <f t="shared" si="1"/>
        <v>0</v>
      </c>
      <c r="J13" s="10">
        <f>VLOOKUP($A13,'Input data JER25June'!$B$58:$AE$74,6,0)</f>
        <v>6</v>
      </c>
      <c r="K13" s="4">
        <f>VLOOKUP($A13,'Input data JER25June'!$B$75:$AE$91,6,0)</f>
        <v>2</v>
      </c>
      <c r="L13" s="4">
        <f>VLOOKUP($A13,'Input data JER25June'!$B$92:$AE$108,6,0)</f>
        <v>2</v>
      </c>
      <c r="M13" s="11">
        <f t="shared" si="2"/>
        <v>1</v>
      </c>
      <c r="N13" s="10">
        <f>VLOOKUP($A13,'Input data JER25June'!$B$58:$AE$74,7,0)</f>
        <v>2</v>
      </c>
      <c r="O13" s="4">
        <f>VLOOKUP($A13,'Input data JER25June'!$B$75:$AE$91,7,0)</f>
        <v>5</v>
      </c>
      <c r="P13" s="4">
        <f>VLOOKUP($A13,'Input data JER25June'!$B$92:$AE$108,7,0)</f>
        <v>5</v>
      </c>
      <c r="Q13" s="11">
        <f t="shared" si="3"/>
        <v>0</v>
      </c>
      <c r="R13" s="10">
        <f>VLOOKUP($A13,'Input data JER25June'!$B$58:$AE$74,8,0)</f>
        <v>5</v>
      </c>
      <c r="S13" s="4">
        <f>VLOOKUP($A13,'Input data JER25June'!$B$75:$AE$91,8,0)</f>
        <v>5</v>
      </c>
      <c r="T13" s="4">
        <f>VLOOKUP($A13,'Input data JER25June'!$B$92:$AE$108,8,0)</f>
        <v>5</v>
      </c>
      <c r="U13" s="11">
        <f t="shared" si="4"/>
        <v>0</v>
      </c>
    </row>
    <row r="14" spans="1:21" x14ac:dyDescent="0.4">
      <c r="A14" s="1" t="s">
        <v>26</v>
      </c>
      <c r="B14" s="10">
        <f>VLOOKUP($A14,'Input data JER25June'!$B$58:$AE$74,4,0)</f>
        <v>6</v>
      </c>
      <c r="C14" s="4">
        <f>VLOOKUP($A14,'Input data JER25June'!$B$75:$AE$91,4,0)</f>
        <v>5</v>
      </c>
      <c r="D14" s="4">
        <f>VLOOKUP($A14,'Input data JER25June'!$B$92:$AE$108,4,0)</f>
        <v>5</v>
      </c>
      <c r="E14" s="11">
        <f t="shared" si="0"/>
        <v>0</v>
      </c>
      <c r="F14" s="10">
        <f>VLOOKUP($A14,'Input data JER25June'!$B$58:$AE$74,5,0)</f>
        <v>3</v>
      </c>
      <c r="G14" s="4">
        <f>VLOOKUP($A14,'Input data JER25June'!$B$75:$AE$91,5,0)</f>
        <v>1</v>
      </c>
      <c r="H14" s="4">
        <f>VLOOKUP($A14,'Input data JER25June'!$B$92:$AE$108,5,0)</f>
        <v>3</v>
      </c>
      <c r="I14" s="11">
        <f t="shared" si="1"/>
        <v>0</v>
      </c>
      <c r="J14" s="10">
        <f>VLOOKUP($A14,'Input data JER25June'!$B$58:$AE$74,6,0)</f>
        <v>7</v>
      </c>
      <c r="K14" s="4">
        <f>VLOOKUP($A14,'Input data JER25June'!$B$75:$AE$91,6,0)</f>
        <v>7</v>
      </c>
      <c r="L14" s="4">
        <f>VLOOKUP($A14,'Input data JER25June'!$B$92:$AE$108,6,0)</f>
        <v>7</v>
      </c>
      <c r="M14" s="11">
        <f t="shared" si="2"/>
        <v>0</v>
      </c>
      <c r="N14" s="10">
        <f>VLOOKUP($A14,'Input data JER25June'!$B$58:$AE$74,7,0)</f>
        <v>6</v>
      </c>
      <c r="O14" s="4">
        <f>VLOOKUP($A14,'Input data JER25June'!$B$75:$AE$91,7,0)</f>
        <v>6</v>
      </c>
      <c r="P14" s="4">
        <f>VLOOKUP($A14,'Input data JER25June'!$B$92:$AE$108,7,0)</f>
        <v>6</v>
      </c>
      <c r="Q14" s="11">
        <f t="shared" si="3"/>
        <v>0</v>
      </c>
      <c r="R14" s="10">
        <f>VLOOKUP($A14,'Input data JER25June'!$B$58:$AE$74,8,0)</f>
        <v>5</v>
      </c>
      <c r="S14" s="4">
        <f>VLOOKUP($A14,'Input data JER25June'!$B$75:$AE$91,8,0)</f>
        <v>5</v>
      </c>
      <c r="T14" s="4">
        <f>VLOOKUP($A14,'Input data JER25June'!$B$92:$AE$108,8,0)</f>
        <v>5</v>
      </c>
      <c r="U14" s="11">
        <f t="shared" si="4"/>
        <v>0</v>
      </c>
    </row>
    <row r="15" spans="1:21" x14ac:dyDescent="0.4">
      <c r="A15" s="1" t="s">
        <v>27</v>
      </c>
      <c r="B15" s="10">
        <f>VLOOKUP($A15,'Input data JER25June'!$B$58:$AE$74,4,0)</f>
        <v>6</v>
      </c>
      <c r="C15" s="4">
        <f>VLOOKUP($A15,'Input data JER25June'!$B$75:$AE$91,4,0)</f>
        <v>5</v>
      </c>
      <c r="D15" s="4">
        <f>VLOOKUP($A15,'Input data JER25June'!$B$92:$AE$108,4,0)</f>
        <v>6</v>
      </c>
      <c r="E15" s="11">
        <f t="shared" si="0"/>
        <v>0</v>
      </c>
      <c r="F15" s="10">
        <f>VLOOKUP($A15,'Input data JER25June'!$B$58:$AE$74,5,0)</f>
        <v>3</v>
      </c>
      <c r="G15" s="4">
        <f>VLOOKUP($A15,'Input data JER25June'!$B$75:$AE$91,5,0)</f>
        <v>1</v>
      </c>
      <c r="H15" s="4">
        <f>VLOOKUP($A15,'Input data JER25June'!$B$92:$AE$108,5,0)</f>
        <v>1</v>
      </c>
      <c r="I15" s="11">
        <f t="shared" si="1"/>
        <v>1</v>
      </c>
      <c r="J15" s="10">
        <f>VLOOKUP($A15,'Input data JER25June'!$B$58:$AE$74,6,0)</f>
        <v>7</v>
      </c>
      <c r="K15" s="4">
        <f>VLOOKUP($A15,'Input data JER25June'!$B$75:$AE$91,6,0)</f>
        <v>7</v>
      </c>
      <c r="L15" s="4">
        <f>VLOOKUP($A15,'Input data JER25June'!$B$92:$AE$108,6,0)</f>
        <v>7</v>
      </c>
      <c r="M15" s="11">
        <f t="shared" si="2"/>
        <v>0</v>
      </c>
      <c r="N15" s="10">
        <f>VLOOKUP($A15,'Input data JER25June'!$B$58:$AE$74,7,0)</f>
        <v>7</v>
      </c>
      <c r="O15" s="4">
        <f>VLOOKUP($A15,'Input data JER25June'!$B$75:$AE$91,7,0)</f>
        <v>7</v>
      </c>
      <c r="P15" s="4">
        <f>VLOOKUP($A15,'Input data JER25June'!$B$92:$AE$108,7,0)</f>
        <v>7</v>
      </c>
      <c r="Q15" s="11">
        <f t="shared" si="3"/>
        <v>0</v>
      </c>
      <c r="R15" s="10">
        <f>VLOOKUP($A15,'Input data JER25June'!$B$58:$AE$74,8,0)</f>
        <v>5</v>
      </c>
      <c r="S15" s="4">
        <f>VLOOKUP($A15,'Input data JER25June'!$B$75:$AE$91,8,0)</f>
        <v>5</v>
      </c>
      <c r="T15" s="4">
        <f>VLOOKUP($A15,'Input data JER25June'!$B$92:$AE$108,8,0)</f>
        <v>5</v>
      </c>
      <c r="U15" s="11">
        <f t="shared" si="4"/>
        <v>0</v>
      </c>
    </row>
    <row r="16" spans="1:21" x14ac:dyDescent="0.4">
      <c r="A16" s="1" t="s">
        <v>28</v>
      </c>
      <c r="B16" s="10">
        <f>VLOOKUP($A16,'Input data JER25June'!$B$58:$AE$74,4,0)</f>
        <v>7</v>
      </c>
      <c r="C16" s="4">
        <f>VLOOKUP($A16,'Input data JER25June'!$B$75:$AE$91,4,0)</f>
        <v>7</v>
      </c>
      <c r="D16" s="4">
        <f>VLOOKUP($A16,'Input data JER25June'!$B$92:$AE$108,4,0)</f>
        <v>7</v>
      </c>
      <c r="E16" s="11">
        <f t="shared" si="0"/>
        <v>0</v>
      </c>
      <c r="F16" s="10">
        <f>VLOOKUP($A16,'Input data JER25June'!$B$58:$AE$74,5,0)</f>
        <v>3</v>
      </c>
      <c r="G16" s="4">
        <f>VLOOKUP($A16,'Input data JER25June'!$B$75:$AE$91,5,0)</f>
        <v>2</v>
      </c>
      <c r="H16" s="4">
        <f>VLOOKUP($A16,'Input data JER25June'!$B$92:$AE$108,5,0)</f>
        <v>3</v>
      </c>
      <c r="I16" s="11">
        <f t="shared" si="1"/>
        <v>0</v>
      </c>
      <c r="J16" s="10">
        <f>VLOOKUP($A16,'Input data JER25June'!$B$58:$AE$74,6,0)</f>
        <v>6</v>
      </c>
      <c r="K16" s="4">
        <f>VLOOKUP($A16,'Input data JER25June'!$B$75:$AE$91,6,0)</f>
        <v>6</v>
      </c>
      <c r="L16" s="4">
        <f>VLOOKUP($A16,'Input data JER25June'!$B$92:$AE$108,6,0)</f>
        <v>6</v>
      </c>
      <c r="M16" s="11">
        <f t="shared" si="2"/>
        <v>0</v>
      </c>
      <c r="N16" s="10">
        <f>VLOOKUP($A16,'Input data JER25June'!$B$58:$AE$74,7,0)</f>
        <v>7</v>
      </c>
      <c r="O16" s="4">
        <f>VLOOKUP($A16,'Input data JER25June'!$B$75:$AE$91,7,0)</f>
        <v>7</v>
      </c>
      <c r="P16" s="4">
        <f>VLOOKUP($A16,'Input data JER25June'!$B$92:$AE$108,7,0)</f>
        <v>7</v>
      </c>
      <c r="Q16" s="11">
        <f t="shared" si="3"/>
        <v>0</v>
      </c>
      <c r="R16" s="10">
        <f>VLOOKUP($A16,'Input data JER25June'!$B$58:$AE$74,8,0)</f>
        <v>5</v>
      </c>
      <c r="S16" s="4">
        <f>VLOOKUP($A16,'Input data JER25June'!$B$75:$AE$91,8,0)</f>
        <v>6</v>
      </c>
      <c r="T16" s="4">
        <f>VLOOKUP($A16,'Input data JER25June'!$B$92:$AE$108,8,0)</f>
        <v>6</v>
      </c>
      <c r="U16" s="11">
        <f t="shared" si="4"/>
        <v>0</v>
      </c>
    </row>
    <row r="17" spans="1:21" x14ac:dyDescent="0.4">
      <c r="A17" s="1" t="s">
        <v>29</v>
      </c>
      <c r="B17" s="10">
        <f>VLOOKUP($A17,'Input data JER25June'!$B$58:$AE$74,4,0)</f>
        <v>1</v>
      </c>
      <c r="C17" s="4">
        <f>VLOOKUP($A17,'Input data JER25June'!$B$75:$AE$91,4,0)</f>
        <v>1</v>
      </c>
      <c r="D17" s="4">
        <f>VLOOKUP($A17,'Input data JER25June'!$B$92:$AE$108,4,0)</f>
        <v>1</v>
      </c>
      <c r="E17" s="11">
        <f t="shared" si="0"/>
        <v>1</v>
      </c>
      <c r="F17" s="10">
        <f>VLOOKUP($A17,'Input data JER25June'!$B$58:$AE$74,5,0)</f>
        <v>6</v>
      </c>
      <c r="G17" s="4">
        <f>VLOOKUP($A17,'Input data JER25June'!$B$75:$AE$91,5,0)</f>
        <v>2</v>
      </c>
      <c r="H17" s="4">
        <f>VLOOKUP($A17,'Input data JER25June'!$B$92:$AE$108,5,0)</f>
        <v>1</v>
      </c>
      <c r="I17" s="11">
        <f t="shared" si="1"/>
        <v>2</v>
      </c>
      <c r="J17" s="10">
        <f>VLOOKUP($A17,'Input data JER25June'!$B$58:$AE$74,6,0)</f>
        <v>5</v>
      </c>
      <c r="K17" s="4">
        <f>VLOOKUP($A17,'Input data JER25June'!$B$75:$AE$91,6,0)</f>
        <v>5</v>
      </c>
      <c r="L17" s="4">
        <f>VLOOKUP($A17,'Input data JER25June'!$B$92:$AE$108,6,0)</f>
        <v>5</v>
      </c>
      <c r="M17" s="11">
        <f t="shared" si="2"/>
        <v>0</v>
      </c>
      <c r="N17" s="10">
        <f>VLOOKUP($A17,'Input data JER25June'!$B$58:$AE$74,7,0)</f>
        <v>7</v>
      </c>
      <c r="O17" s="4">
        <f>VLOOKUP($A17,'Input data JER25June'!$B$75:$AE$91,7,0)</f>
        <v>7</v>
      </c>
      <c r="P17" s="4">
        <f>VLOOKUP($A17,'Input data JER25June'!$B$92:$AE$108,7,0)</f>
        <v>4</v>
      </c>
      <c r="Q17" s="11">
        <f t="shared" si="3"/>
        <v>0</v>
      </c>
      <c r="R17" s="10">
        <f>VLOOKUP($A17,'Input data JER25June'!$B$58:$AE$74,8,0)</f>
        <v>2</v>
      </c>
      <c r="S17" s="4">
        <f>VLOOKUP($A17,'Input data JER25June'!$B$75:$AE$91,8,0)</f>
        <v>6</v>
      </c>
      <c r="T17" s="4">
        <f>VLOOKUP($A17,'Input data JER25June'!$B$92:$AE$108,8,0)</f>
        <v>5</v>
      </c>
      <c r="U17" s="11">
        <f t="shared" si="4"/>
        <v>0</v>
      </c>
    </row>
    <row r="18" spans="1:21" x14ac:dyDescent="0.4">
      <c r="A18" s="1" t="s">
        <v>30</v>
      </c>
      <c r="B18" s="10">
        <f>VLOOKUP($A18,'Input data JER25June'!$B$58:$AE$74,4,0)</f>
        <v>5</v>
      </c>
      <c r="C18" s="4">
        <f>VLOOKUP($A18,'Input data JER25June'!$B$75:$AE$91,4,0)</f>
        <v>5</v>
      </c>
      <c r="D18" s="4">
        <f>VLOOKUP($A18,'Input data JER25June'!$B$92:$AE$108,4,0)</f>
        <v>5</v>
      </c>
      <c r="E18" s="11">
        <f t="shared" si="0"/>
        <v>0</v>
      </c>
      <c r="F18" s="10">
        <f>VLOOKUP($A18,'Input data JER25June'!$B$58:$AE$74,5,0)</f>
        <v>3</v>
      </c>
      <c r="G18" s="4">
        <f>VLOOKUP($A18,'Input data JER25June'!$B$75:$AE$91,5,0)</f>
        <v>1</v>
      </c>
      <c r="H18" s="4">
        <f>VLOOKUP($A18,'Input data JER25June'!$B$92:$AE$108,5,0)</f>
        <v>6</v>
      </c>
      <c r="I18" s="11">
        <f t="shared" si="1"/>
        <v>0</v>
      </c>
      <c r="J18" s="10">
        <f>VLOOKUP($A18,'Input data JER25June'!$B$58:$AE$74,6,0)</f>
        <v>5</v>
      </c>
      <c r="K18" s="4">
        <f>VLOOKUP($A18,'Input data JER25June'!$B$75:$AE$91,6,0)</f>
        <v>5</v>
      </c>
      <c r="L18" s="4">
        <f>VLOOKUP($A18,'Input data JER25June'!$B$92:$AE$108,6,0)</f>
        <v>5</v>
      </c>
      <c r="M18" s="11">
        <f t="shared" si="2"/>
        <v>0</v>
      </c>
      <c r="N18" s="10">
        <f>VLOOKUP($A18,'Input data JER25June'!$B$58:$AE$74,7,0)</f>
        <v>1</v>
      </c>
      <c r="O18" s="4">
        <f>VLOOKUP($A18,'Input data JER25June'!$B$75:$AE$91,7,0)</f>
        <v>1</v>
      </c>
      <c r="P18" s="4">
        <f>VLOOKUP($A18,'Input data JER25June'!$B$92:$AE$108,7,0)</f>
        <v>1</v>
      </c>
      <c r="Q18" s="11">
        <f t="shared" si="3"/>
        <v>1</v>
      </c>
      <c r="R18" s="10">
        <f>VLOOKUP($A18,'Input data JER25June'!$B$58:$AE$74,8,0)</f>
        <v>2</v>
      </c>
      <c r="S18" s="4">
        <f>VLOOKUP($A18,'Input data JER25June'!$B$75:$AE$91,8,0)</f>
        <v>2</v>
      </c>
      <c r="T18" s="4">
        <f>VLOOKUP($A18,'Input data JER25June'!$B$92:$AE$108,8,0)</f>
        <v>2</v>
      </c>
      <c r="U18" s="11">
        <f t="shared" si="4"/>
        <v>1</v>
      </c>
    </row>
    <row r="19" spans="1:21" x14ac:dyDescent="0.4">
      <c r="A19" s="1" t="s">
        <v>31</v>
      </c>
      <c r="B19" s="10">
        <f>VLOOKUP($A19,'Input data JER25June'!$B$58:$AE$74,4,0)</f>
        <v>4</v>
      </c>
      <c r="C19" s="4">
        <f>VLOOKUP($A19,'Input data JER25June'!$B$75:$AE$91,4,0)</f>
        <v>6</v>
      </c>
      <c r="D19" s="4">
        <f>VLOOKUP($A19,'Input data JER25June'!$B$92:$AE$108,4,0)</f>
        <v>6</v>
      </c>
      <c r="E19" s="11">
        <f t="shared" si="0"/>
        <v>0</v>
      </c>
      <c r="F19" s="10">
        <f>VLOOKUP($A19,'Input data JER25June'!$B$58:$AE$74,5,0)</f>
        <v>2</v>
      </c>
      <c r="G19" s="4">
        <f>VLOOKUP($A19,'Input data JER25June'!$B$75:$AE$91,5,0)</f>
        <v>2</v>
      </c>
      <c r="H19" s="4">
        <f>VLOOKUP($A19,'Input data JER25June'!$B$92:$AE$108,5,0)</f>
        <v>2</v>
      </c>
      <c r="I19" s="11">
        <f t="shared" si="1"/>
        <v>1</v>
      </c>
      <c r="J19" s="10">
        <f>VLOOKUP($A19,'Input data JER25June'!$B$58:$AE$74,6,0)</f>
        <v>1</v>
      </c>
      <c r="K19" s="4">
        <f>VLOOKUP($A19,'Input data JER25June'!$B$75:$AE$91,6,0)</f>
        <v>1</v>
      </c>
      <c r="L19" s="4">
        <f>VLOOKUP($A19,'Input data JER25June'!$B$92:$AE$108,6,0)</f>
        <v>1</v>
      </c>
      <c r="M19" s="11">
        <f t="shared" si="2"/>
        <v>1</v>
      </c>
      <c r="N19" s="10">
        <f>VLOOKUP($A19,'Input data JER25June'!$B$58:$AE$74,7,0)</f>
        <v>7</v>
      </c>
      <c r="O19" s="4">
        <f>VLOOKUP($A19,'Input data JER25June'!$B$75:$AE$91,7,0)</f>
        <v>7</v>
      </c>
      <c r="P19" s="4">
        <f>VLOOKUP($A19,'Input data JER25June'!$B$92:$AE$108,7,0)</f>
        <v>4</v>
      </c>
      <c r="Q19" s="11">
        <f t="shared" si="3"/>
        <v>0</v>
      </c>
      <c r="R19" s="10">
        <f>VLOOKUP($A19,'Input data JER25June'!$B$58:$AE$74,8,0)</f>
        <v>6</v>
      </c>
      <c r="S19" s="4">
        <f>VLOOKUP($A19,'Input data JER25June'!$B$75:$AE$91,8,0)</f>
        <v>2</v>
      </c>
      <c r="T19" s="4">
        <f>VLOOKUP($A19,'Input data JER25June'!$B$92:$AE$108,8,0)</f>
        <v>2</v>
      </c>
      <c r="U19" s="11">
        <f t="shared" si="4"/>
        <v>1</v>
      </c>
    </row>
    <row r="20" spans="1:21" ht="15" thickBot="1" x14ac:dyDescent="0.45">
      <c r="A20" s="1" t="s">
        <v>32</v>
      </c>
      <c r="B20" s="47">
        <f>VLOOKUP($A20,'Input data JER25June'!$B$58:$AE$74,4,0)</f>
        <v>5</v>
      </c>
      <c r="C20" s="48">
        <f>VLOOKUP($A20,'Input data JER25June'!$B$75:$AE$91,4,0)</f>
        <v>6</v>
      </c>
      <c r="D20" s="48">
        <f>VLOOKUP($A20,'Input data JER25June'!$B$92:$AE$108,4,0)</f>
        <v>6</v>
      </c>
      <c r="E20" s="49">
        <f t="shared" si="0"/>
        <v>0</v>
      </c>
      <c r="F20" s="10">
        <f>VLOOKUP($A20,'Input data JER25June'!$B$58:$AE$74,5,0)</f>
        <v>6</v>
      </c>
      <c r="G20" s="4">
        <f>VLOOKUP($A20,'Input data JER25June'!$B$75:$AE$91,5,0)</f>
        <v>6</v>
      </c>
      <c r="H20" s="4">
        <f>VLOOKUP($A20,'Input data JER25June'!$B$92:$AE$108,5,0)</f>
        <v>6</v>
      </c>
      <c r="I20" s="11">
        <f t="shared" si="1"/>
        <v>0</v>
      </c>
      <c r="J20" s="10">
        <f>VLOOKUP($A20,'Input data JER25June'!$B$58:$AE$74,6,0)</f>
        <v>6</v>
      </c>
      <c r="K20" s="4">
        <f>VLOOKUP($A20,'Input data JER25June'!$B$75:$AE$91,6,0)</f>
        <v>6</v>
      </c>
      <c r="L20" s="4">
        <f>VLOOKUP($A20,'Input data JER25June'!$B$92:$AE$108,6,0)</f>
        <v>6</v>
      </c>
      <c r="M20" s="11">
        <f t="shared" si="2"/>
        <v>0</v>
      </c>
      <c r="N20" s="10">
        <f>VLOOKUP($A20,'Input data JER25June'!$B$58:$AE$74,7,0)</f>
        <v>5</v>
      </c>
      <c r="O20" s="4">
        <f>VLOOKUP($A20,'Input data JER25June'!$B$75:$AE$91,7,0)</f>
        <v>5</v>
      </c>
      <c r="P20" s="4">
        <f>VLOOKUP($A20,'Input data JER25June'!$B$92:$AE$108,7,0)</f>
        <v>5</v>
      </c>
      <c r="Q20" s="11">
        <f t="shared" si="3"/>
        <v>0</v>
      </c>
      <c r="R20" s="10">
        <f>VLOOKUP($A20,'Input data JER25June'!$B$58:$AE$74,8,0)</f>
        <v>7</v>
      </c>
      <c r="S20" s="4">
        <f>VLOOKUP($A20,'Input data JER25June'!$B$75:$AE$91,8,0)</f>
        <v>6</v>
      </c>
      <c r="T20" s="4">
        <f>VLOOKUP($A20,'Input data JER25June'!$B$92:$AE$108,8,0)</f>
        <v>6</v>
      </c>
      <c r="U20" s="11">
        <f t="shared" si="4"/>
        <v>0</v>
      </c>
    </row>
    <row r="21" spans="1:21" ht="15" thickBot="1" x14ac:dyDescent="0.45">
      <c r="A21" s="5" t="s">
        <v>82</v>
      </c>
      <c r="B21" s="12"/>
      <c r="C21" s="6"/>
      <c r="D21" s="7"/>
      <c r="E21" s="13">
        <f>SUM(E4:E20)</f>
        <v>3</v>
      </c>
      <c r="F21" s="12"/>
      <c r="G21" s="6"/>
      <c r="H21" s="7"/>
      <c r="I21" s="13">
        <f>SUM(I4:I20)</f>
        <v>7</v>
      </c>
      <c r="J21" s="12"/>
      <c r="K21" s="6"/>
      <c r="L21" s="7"/>
      <c r="M21" s="13">
        <f>SUM(M4:M20)</f>
        <v>4</v>
      </c>
      <c r="N21" s="12"/>
      <c r="O21" s="6"/>
      <c r="P21" s="7"/>
      <c r="Q21" s="13">
        <f>SUM(Q4:Q20)</f>
        <v>3</v>
      </c>
      <c r="R21" s="12"/>
      <c r="S21" s="6"/>
      <c r="T21" s="7"/>
      <c r="U21" s="13">
        <f>SUM(U4:U20)</f>
        <v>3</v>
      </c>
    </row>
    <row r="22" spans="1:21" ht="15" thickBot="1" x14ac:dyDescent="0.45"/>
    <row r="23" spans="1:21" x14ac:dyDescent="0.4">
      <c r="A23" s="57" t="s">
        <v>42</v>
      </c>
      <c r="B23" s="58" t="s">
        <v>7</v>
      </c>
      <c r="C23" s="59"/>
      <c r="D23" s="59"/>
      <c r="E23" s="60"/>
      <c r="F23" s="58" t="s">
        <v>36</v>
      </c>
      <c r="G23" s="59"/>
      <c r="H23" s="59"/>
      <c r="I23" s="60"/>
      <c r="J23" s="58" t="s">
        <v>8</v>
      </c>
      <c r="K23" s="59"/>
      <c r="L23" s="59"/>
      <c r="M23" s="60"/>
      <c r="N23" s="58" t="s">
        <v>9</v>
      </c>
      <c r="O23" s="59"/>
      <c r="P23" s="59"/>
      <c r="Q23" s="60"/>
      <c r="R23" s="58" t="s">
        <v>11</v>
      </c>
      <c r="S23" s="59"/>
      <c r="T23" s="59"/>
      <c r="U23" s="60"/>
    </row>
    <row r="24" spans="1:21" x14ac:dyDescent="0.4">
      <c r="A24" s="57"/>
      <c r="B24" s="8">
        <v>2023</v>
      </c>
      <c r="C24" s="3">
        <v>2024</v>
      </c>
      <c r="D24" s="3">
        <v>2025</v>
      </c>
      <c r="E24" s="9" t="s">
        <v>81</v>
      </c>
      <c r="F24" s="8">
        <v>2023</v>
      </c>
      <c r="G24" s="3">
        <v>2024</v>
      </c>
      <c r="H24" s="3">
        <v>2025</v>
      </c>
      <c r="I24" s="9" t="s">
        <v>81</v>
      </c>
      <c r="J24" s="8">
        <v>2023</v>
      </c>
      <c r="K24" s="3">
        <v>2024</v>
      </c>
      <c r="L24" s="3">
        <v>2025</v>
      </c>
      <c r="M24" s="9" t="s">
        <v>81</v>
      </c>
      <c r="N24" s="8">
        <v>2023</v>
      </c>
      <c r="O24" s="3">
        <v>2024</v>
      </c>
      <c r="P24" s="3">
        <v>2025</v>
      </c>
      <c r="Q24" s="9" t="s">
        <v>81</v>
      </c>
      <c r="R24" s="8">
        <v>2023</v>
      </c>
      <c r="S24" s="3">
        <v>2024</v>
      </c>
      <c r="T24" s="3">
        <v>2025</v>
      </c>
      <c r="U24" s="9" t="s">
        <v>81</v>
      </c>
    </row>
    <row r="25" spans="1:21" x14ac:dyDescent="0.4">
      <c r="A25" s="46" t="s">
        <v>84</v>
      </c>
      <c r="B25" s="10">
        <f>VLOOKUP($A25,'Input data JER25June'!$B$58:$AE$74,9,0)</f>
        <v>0</v>
      </c>
      <c r="C25" s="4">
        <f>VLOOKUP($A25,'Input data JER25June'!$B$75:$AE$91,9,0)</f>
        <v>0</v>
      </c>
      <c r="D25" s="4">
        <f>VLOOKUP($A25,'Input data JER25June'!$B$92:$AE$108,9,0)</f>
        <v>6</v>
      </c>
      <c r="E25" s="11">
        <f>COUNTIF(D25,"1")+COUNTIF(D25,"2")+IF(AND(B25:D25,B25&gt;C25,C25&gt;D25),"1","0")</f>
        <v>0</v>
      </c>
      <c r="F25" s="10">
        <f>VLOOKUP($A25,'Input data JER25June'!$B$58:$AE$74,10,0)</f>
        <v>0</v>
      </c>
      <c r="G25" s="4">
        <f>VLOOKUP($A25,'Input data JER25June'!$B$75:$AE$91,10,0)</f>
        <v>0</v>
      </c>
      <c r="H25" s="4">
        <f>VLOOKUP($A25,'Input data JER25June'!$B$92:$AE$108,10,0)</f>
        <v>6</v>
      </c>
      <c r="I25" s="11">
        <f>COUNTIF(H25,"1")+COUNTIF(H25,"2")+IF(AND(F25:H25,F25&gt;G25,G25&gt;H25),"1","0")</f>
        <v>0</v>
      </c>
      <c r="J25" s="10">
        <f>VLOOKUP($A25,'Input data JER25June'!$B$58:$AE$74,11,0)</f>
        <v>0</v>
      </c>
      <c r="K25" s="4">
        <f>VLOOKUP($A25,'Input data JER25June'!$B$75:$AE$91,11,0)</f>
        <v>0</v>
      </c>
      <c r="L25" s="4">
        <f>VLOOKUP($A25,'Input data JER25June'!$B$92:$AE$108,11,0)</f>
        <v>1</v>
      </c>
      <c r="M25" s="11">
        <f>COUNTIF(L25,"1")+COUNTIF(L25,"2")+IF(AND(J25:L25,J25&gt;K25,K25&gt;L25),"1","0")</f>
        <v>1</v>
      </c>
      <c r="N25" s="10">
        <f>VLOOKUP($A25,'Input data JER25June'!$B$58:$AE$74,12,0)</f>
        <v>0</v>
      </c>
      <c r="O25" s="4">
        <f>VLOOKUP($A25,'Input data JER25June'!$B$75:$AE$91,12,0)</f>
        <v>0</v>
      </c>
      <c r="P25" s="4">
        <f>VLOOKUP($A25,'Input data JER25June'!$B$92:$AE$108,12,0)</f>
        <v>5</v>
      </c>
      <c r="Q25" s="11">
        <f>COUNTIF(P25,"1")+COUNTIF(P25,"2")+IF(AND(N25:P25,N25&gt;O25,O25&gt;P25),"1","0")</f>
        <v>0</v>
      </c>
      <c r="R25" s="10">
        <f>VLOOKUP($A25,'Input data JER25June'!$B$58:$AE$74,13,0)</f>
        <v>0</v>
      </c>
      <c r="S25" s="4">
        <f>VLOOKUP($A25,'Input data JER25June'!$B$75:$AE$91,13,0)</f>
        <v>0</v>
      </c>
      <c r="T25" s="4">
        <f>VLOOKUP($A25,'Input data JER25June'!$B$92:$AE$108,13,0)</f>
        <v>6</v>
      </c>
      <c r="U25" s="11">
        <f>COUNTIF(T25,"1")+COUNTIF(T25,"2")+IF(AND(R25:T25,R25&gt;S25,S25&gt;T25),"1","0")</f>
        <v>0</v>
      </c>
    </row>
    <row r="26" spans="1:21" x14ac:dyDescent="0.4">
      <c r="A26" s="1" t="s">
        <v>18</v>
      </c>
      <c r="B26" s="10">
        <f>VLOOKUP($A26,'Input data JER25June'!$B$58:$AE$74,9,0)</f>
        <v>2</v>
      </c>
      <c r="C26" s="4">
        <f>VLOOKUP($A26,'Input data JER25June'!$B$75:$AE$91,9,0)</f>
        <v>2</v>
      </c>
      <c r="D26" s="4">
        <f>VLOOKUP($A26,'Input data JER25June'!$B$92:$AE$108,9,0)</f>
        <v>6</v>
      </c>
      <c r="E26" s="11">
        <f>COUNTIF(D26,"1")+COUNTIF(D26,"2")+IF(AND(B26:D26,B26&gt;C26,C26&gt;D26),"1","0")</f>
        <v>0</v>
      </c>
      <c r="F26" s="10">
        <f>VLOOKUP($A26,'Input data JER25June'!$B$58:$AE$74,10,0)</f>
        <v>7</v>
      </c>
      <c r="G26" s="4">
        <f>VLOOKUP($A26,'Input data JER25June'!$B$75:$AE$91,10,0)</f>
        <v>7</v>
      </c>
      <c r="H26" s="4">
        <f>VLOOKUP($A26,'Input data JER25June'!$B$92:$AE$108,10,0)</f>
        <v>7</v>
      </c>
      <c r="I26" s="11">
        <f>COUNTIF(H26,"1")+COUNTIF(H26,"2")+IF(AND(F26:H26,F26&gt;G26,G26&gt;H26),"1","0")</f>
        <v>0</v>
      </c>
      <c r="J26" s="10">
        <f>VLOOKUP($A26,'Input data JER25June'!$B$58:$AE$74,11,0)</f>
        <v>7</v>
      </c>
      <c r="K26" s="4">
        <f>VLOOKUP($A26,'Input data JER25June'!$B$75:$AE$91,11,0)</f>
        <v>4</v>
      </c>
      <c r="L26" s="4">
        <f>VLOOKUP($A26,'Input data JER25June'!$B$92:$AE$108,11,0)</f>
        <v>7</v>
      </c>
      <c r="M26" s="11">
        <f>COUNTIF(L26,"1")+COUNTIF(L26,"2")+IF(AND(J26:L26,J26&gt;K26,K26&gt;L26),"1","0")</f>
        <v>0</v>
      </c>
      <c r="N26" s="10">
        <f>VLOOKUP($A26,'Input data JER25June'!$B$58:$AE$74,12,0)</f>
        <v>3</v>
      </c>
      <c r="O26" s="4">
        <f>VLOOKUP($A26,'Input data JER25June'!$B$75:$AE$91,12,0)</f>
        <v>1</v>
      </c>
      <c r="P26" s="4">
        <f>VLOOKUP($A26,'Input data JER25June'!$B$92:$AE$108,12,0)</f>
        <v>1</v>
      </c>
      <c r="Q26" s="11">
        <f>COUNTIF(P26,"1")+COUNTIF(P26,"2")+IF(AND(N26:P26,N26&gt;O26,O26&gt;P26),"1","0")</f>
        <v>1</v>
      </c>
      <c r="R26" s="10">
        <f>VLOOKUP($A26,'Input data JER25June'!$B$58:$AE$74,13,0)</f>
        <v>5</v>
      </c>
      <c r="S26" s="4">
        <f>VLOOKUP($A26,'Input data JER25June'!$B$75:$AE$91,13,0)</f>
        <v>5</v>
      </c>
      <c r="T26" s="4">
        <f>VLOOKUP($A26,'Input data JER25June'!$B$92:$AE$108,13,0)</f>
        <v>5</v>
      </c>
      <c r="U26" s="11">
        <f>COUNTIF(T26,"1")+COUNTIF(T26,"2")+IF(AND(R26:T26,R26&gt;S26,S26&gt;T26),"1","0")</f>
        <v>0</v>
      </c>
    </row>
    <row r="27" spans="1:21" x14ac:dyDescent="0.4">
      <c r="A27" s="1" t="s">
        <v>19</v>
      </c>
      <c r="B27" s="10">
        <f>VLOOKUP($A27,'Input data JER25June'!$B$58:$AE$74,9,0)</f>
        <v>5</v>
      </c>
      <c r="C27" s="4">
        <f>VLOOKUP($A27,'Input data JER25June'!$B$75:$AE$91,9,0)</f>
        <v>5</v>
      </c>
      <c r="D27" s="4">
        <f>VLOOKUP($A27,'Input data JER25June'!$B$92:$AE$108,9,0)</f>
        <v>6</v>
      </c>
      <c r="E27" s="11">
        <f t="shared" ref="E27:E41" si="5">COUNTIF(D27,"1")+COUNTIF(D27,"2")+IF(AND(B27:D27,B27&gt;C27,C27&gt;D27),"1","0")</f>
        <v>0</v>
      </c>
      <c r="F27" s="10">
        <f>VLOOKUP($A27,'Input data JER25June'!$B$58:$AE$74,10,0)</f>
        <v>7</v>
      </c>
      <c r="G27" s="4">
        <f>VLOOKUP($A27,'Input data JER25June'!$B$75:$AE$91,10,0)</f>
        <v>7</v>
      </c>
      <c r="H27" s="4">
        <f>VLOOKUP($A27,'Input data JER25June'!$B$92:$AE$108,10,0)</f>
        <v>7</v>
      </c>
      <c r="I27" s="11">
        <f t="shared" ref="I27:I41" si="6">COUNTIF(H27,"1")+COUNTIF(H27,"2")+IF(AND(F27:H27,F27&gt;G27,G27&gt;H27),"1","0")</f>
        <v>0</v>
      </c>
      <c r="J27" s="10">
        <f>VLOOKUP($A27,'Input data JER25June'!$B$58:$AE$74,11,0)</f>
        <v>5</v>
      </c>
      <c r="K27" s="4">
        <f>VLOOKUP($A27,'Input data JER25June'!$B$75:$AE$91,11,0)</f>
        <v>5</v>
      </c>
      <c r="L27" s="4">
        <f>VLOOKUP($A27,'Input data JER25June'!$B$92:$AE$108,11,0)</f>
        <v>5</v>
      </c>
      <c r="M27" s="11">
        <f t="shared" ref="M27:M41" si="7">COUNTIF(L27,"1")+COUNTIF(L27,"2")+IF(AND(J27:L27,J27&gt;K27,K27&gt;L27),"1","0")</f>
        <v>0</v>
      </c>
      <c r="N27" s="10">
        <f>VLOOKUP($A27,'Input data JER25June'!$B$58:$AE$74,12,0)</f>
        <v>6</v>
      </c>
      <c r="O27" s="4">
        <f>VLOOKUP($A27,'Input data JER25June'!$B$75:$AE$91,12,0)</f>
        <v>6</v>
      </c>
      <c r="P27" s="4">
        <f>VLOOKUP($A27,'Input data JER25June'!$B$92:$AE$108,12,0)</f>
        <v>6</v>
      </c>
      <c r="Q27" s="11">
        <f t="shared" ref="Q27:Q41" si="8">COUNTIF(P27,"1")+COUNTIF(P27,"2")+IF(AND(N27:P27,N27&gt;O27,O27&gt;P27),"1","0")</f>
        <v>0</v>
      </c>
      <c r="R27" s="10">
        <f>VLOOKUP($A27,'Input data JER25June'!$B$58:$AE$74,13,0)</f>
        <v>5</v>
      </c>
      <c r="S27" s="4">
        <f>VLOOKUP($A27,'Input data JER25June'!$B$75:$AE$91,13,0)</f>
        <v>5</v>
      </c>
      <c r="T27" s="4">
        <f>VLOOKUP($A27,'Input data JER25June'!$B$92:$AE$108,13,0)</f>
        <v>5</v>
      </c>
      <c r="U27" s="11">
        <f t="shared" ref="U27:U41" si="9">COUNTIF(T27,"1")+COUNTIF(T27,"2")+IF(AND(R27:T27,R27&gt;S27,S27&gt;T27),"1","0")</f>
        <v>0</v>
      </c>
    </row>
    <row r="28" spans="1:21" x14ac:dyDescent="0.4">
      <c r="A28" s="1" t="s">
        <v>20</v>
      </c>
      <c r="B28" s="10">
        <f>VLOOKUP($A28,'Input data JER25June'!$B$58:$AE$74,9,0)</f>
        <v>5</v>
      </c>
      <c r="C28" s="4">
        <f>VLOOKUP($A28,'Input data JER25June'!$B$75:$AE$91,9,0)</f>
        <v>5</v>
      </c>
      <c r="D28" s="4">
        <f>VLOOKUP($A28,'Input data JER25June'!$B$92:$AE$108,9,0)</f>
        <v>5</v>
      </c>
      <c r="E28" s="11">
        <f t="shared" si="5"/>
        <v>0</v>
      </c>
      <c r="F28" s="10">
        <f>VLOOKUP($A28,'Input data JER25June'!$B$58:$AE$74,10,0)</f>
        <v>6</v>
      </c>
      <c r="G28" s="4">
        <f>VLOOKUP($A28,'Input data JER25June'!$B$75:$AE$91,10,0)</f>
        <v>6</v>
      </c>
      <c r="H28" s="4">
        <f>VLOOKUP($A28,'Input data JER25June'!$B$92:$AE$108,10,0)</f>
        <v>6</v>
      </c>
      <c r="I28" s="11">
        <f t="shared" si="6"/>
        <v>0</v>
      </c>
      <c r="J28" s="10">
        <f>VLOOKUP($A28,'Input data JER25June'!$B$58:$AE$74,11,0)</f>
        <v>1</v>
      </c>
      <c r="K28" s="4">
        <f>VLOOKUP($A28,'Input data JER25June'!$B$75:$AE$91,11,0)</f>
        <v>1</v>
      </c>
      <c r="L28" s="4">
        <f>VLOOKUP($A28,'Input data JER25June'!$B$92:$AE$108,11,0)</f>
        <v>1</v>
      </c>
      <c r="M28" s="11">
        <f t="shared" si="7"/>
        <v>1</v>
      </c>
      <c r="N28" s="10">
        <f>VLOOKUP($A28,'Input data JER25June'!$B$58:$AE$74,12,0)</f>
        <v>3</v>
      </c>
      <c r="O28" s="4">
        <f>VLOOKUP($A28,'Input data JER25June'!$B$75:$AE$91,12,0)</f>
        <v>2</v>
      </c>
      <c r="P28" s="4">
        <f>VLOOKUP($A28,'Input data JER25June'!$B$92:$AE$108,12,0)</f>
        <v>2</v>
      </c>
      <c r="Q28" s="11">
        <f t="shared" si="8"/>
        <v>1</v>
      </c>
      <c r="R28" s="10">
        <f>VLOOKUP($A28,'Input data JER25June'!$B$58:$AE$74,13,0)</f>
        <v>5</v>
      </c>
      <c r="S28" s="4">
        <f>VLOOKUP($A28,'Input data JER25June'!$B$75:$AE$91,13,0)</f>
        <v>5</v>
      </c>
      <c r="T28" s="4">
        <f>VLOOKUP($A28,'Input data JER25June'!$B$92:$AE$108,13,0)</f>
        <v>2</v>
      </c>
      <c r="U28" s="11">
        <f t="shared" si="9"/>
        <v>1</v>
      </c>
    </row>
    <row r="29" spans="1:21" x14ac:dyDescent="0.4">
      <c r="A29" s="1" t="s">
        <v>21</v>
      </c>
      <c r="B29" s="10">
        <f>VLOOKUP($A29,'Input data JER25June'!$B$58:$AE$74,9,0)</f>
        <v>7</v>
      </c>
      <c r="C29" s="4">
        <f>VLOOKUP($A29,'Input data JER25June'!$B$75:$AE$91,9,0)</f>
        <v>7</v>
      </c>
      <c r="D29" s="4">
        <f>VLOOKUP($A29,'Input data JER25June'!$B$92:$AE$108,9,0)</f>
        <v>7</v>
      </c>
      <c r="E29" s="11">
        <f t="shared" si="5"/>
        <v>0</v>
      </c>
      <c r="F29" s="10">
        <f>VLOOKUP($A29,'Input data JER25June'!$B$58:$AE$74,10,0)</f>
        <v>6</v>
      </c>
      <c r="G29" s="4">
        <f>VLOOKUP($A29,'Input data JER25June'!$B$75:$AE$91,10,0)</f>
        <v>2</v>
      </c>
      <c r="H29" s="4">
        <f>VLOOKUP($A29,'Input data JER25June'!$B$92:$AE$108,10,0)</f>
        <v>6</v>
      </c>
      <c r="I29" s="11">
        <f t="shared" si="6"/>
        <v>0</v>
      </c>
      <c r="J29" s="10">
        <f>VLOOKUP($A29,'Input data JER25June'!$B$58:$AE$74,11,0)</f>
        <v>1</v>
      </c>
      <c r="K29" s="4">
        <f>VLOOKUP($A29,'Input data JER25June'!$B$75:$AE$91,11,0)</f>
        <v>1</v>
      </c>
      <c r="L29" s="4">
        <f>VLOOKUP($A29,'Input data JER25June'!$B$92:$AE$108,11,0)</f>
        <v>1</v>
      </c>
      <c r="M29" s="11">
        <f t="shared" si="7"/>
        <v>1</v>
      </c>
      <c r="N29" s="10">
        <f>VLOOKUP($A29,'Input data JER25June'!$B$58:$AE$74,12,0)</f>
        <v>5</v>
      </c>
      <c r="O29" s="4">
        <f>VLOOKUP($A29,'Input data JER25June'!$B$75:$AE$91,12,0)</f>
        <v>5</v>
      </c>
      <c r="P29" s="4">
        <f>VLOOKUP($A29,'Input data JER25June'!$B$92:$AE$108,12,0)</f>
        <v>5</v>
      </c>
      <c r="Q29" s="11">
        <f t="shared" si="8"/>
        <v>0</v>
      </c>
      <c r="R29" s="10">
        <f>VLOOKUP($A29,'Input data JER25June'!$B$58:$AE$74,13,0)</f>
        <v>6</v>
      </c>
      <c r="S29" s="4">
        <f>VLOOKUP($A29,'Input data JER25June'!$B$75:$AE$91,13,0)</f>
        <v>6</v>
      </c>
      <c r="T29" s="4">
        <f>VLOOKUP($A29,'Input data JER25June'!$B$92:$AE$108,13,0)</f>
        <v>6</v>
      </c>
      <c r="U29" s="11">
        <f t="shared" si="9"/>
        <v>0</v>
      </c>
    </row>
    <row r="30" spans="1:21" x14ac:dyDescent="0.4">
      <c r="A30" s="2" t="s">
        <v>22</v>
      </c>
      <c r="B30" s="10">
        <f>VLOOKUP($A30,'Input data JER25June'!$B$58:$AE$74,9,0)</f>
        <v>5</v>
      </c>
      <c r="C30" s="4">
        <f>VLOOKUP($A30,'Input data JER25June'!$B$75:$AE$91,9,0)</f>
        <v>2</v>
      </c>
      <c r="D30" s="4">
        <f>VLOOKUP($A30,'Input data JER25June'!$B$92:$AE$108,9,0)</f>
        <v>2</v>
      </c>
      <c r="E30" s="11">
        <f t="shared" si="5"/>
        <v>1</v>
      </c>
      <c r="F30" s="10">
        <f>VLOOKUP($A30,'Input data JER25June'!$B$58:$AE$74,10,0)</f>
        <v>6</v>
      </c>
      <c r="G30" s="4">
        <f>VLOOKUP($A30,'Input data JER25June'!$B$75:$AE$91,10,0)</f>
        <v>6</v>
      </c>
      <c r="H30" s="4">
        <f>VLOOKUP($A30,'Input data JER25June'!$B$92:$AE$108,10,0)</f>
        <v>6</v>
      </c>
      <c r="I30" s="11">
        <f t="shared" si="6"/>
        <v>0</v>
      </c>
      <c r="J30" s="10">
        <f>VLOOKUP($A30,'Input data JER25June'!$B$58:$AE$74,11,0)</f>
        <v>2</v>
      </c>
      <c r="K30" s="4">
        <f>VLOOKUP($A30,'Input data JER25June'!$B$75:$AE$91,11,0)</f>
        <v>3</v>
      </c>
      <c r="L30" s="4">
        <f>VLOOKUP($A30,'Input data JER25June'!$B$92:$AE$108,11,0)</f>
        <v>2</v>
      </c>
      <c r="M30" s="11">
        <f t="shared" si="7"/>
        <v>1</v>
      </c>
      <c r="N30" s="10">
        <f>VLOOKUP($A30,'Input data JER25June'!$B$58:$AE$74,12,0)</f>
        <v>1</v>
      </c>
      <c r="O30" s="4">
        <f>VLOOKUP($A30,'Input data JER25June'!$B$75:$AE$91,12,0)</f>
        <v>3</v>
      </c>
      <c r="P30" s="4">
        <f>VLOOKUP($A30,'Input data JER25June'!$B$92:$AE$108,12,0)</f>
        <v>2</v>
      </c>
      <c r="Q30" s="11">
        <f t="shared" si="8"/>
        <v>1</v>
      </c>
      <c r="R30" s="10">
        <f>VLOOKUP($A30,'Input data JER25June'!$B$58:$AE$74,13,0)</f>
        <v>5</v>
      </c>
      <c r="S30" s="4">
        <f>VLOOKUP($A30,'Input data JER25June'!$B$75:$AE$91,13,0)</f>
        <v>5</v>
      </c>
      <c r="T30" s="4">
        <f>VLOOKUP($A30,'Input data JER25June'!$B$92:$AE$108,13,0)</f>
        <v>5</v>
      </c>
      <c r="U30" s="11">
        <f t="shared" si="9"/>
        <v>0</v>
      </c>
    </row>
    <row r="31" spans="1:21" x14ac:dyDescent="0.4">
      <c r="A31" s="1" t="s">
        <v>23</v>
      </c>
      <c r="B31" s="10">
        <f>VLOOKUP($A31,'Input data JER25June'!$B$58:$AE$74,9,0)</f>
        <v>6</v>
      </c>
      <c r="C31" s="4">
        <f>VLOOKUP($A31,'Input data JER25June'!$B$75:$AE$91,9,0)</f>
        <v>7</v>
      </c>
      <c r="D31" s="4">
        <f>VLOOKUP($A31,'Input data JER25June'!$B$92:$AE$108,9,0)</f>
        <v>7</v>
      </c>
      <c r="E31" s="11">
        <f t="shared" si="5"/>
        <v>0</v>
      </c>
      <c r="F31" s="10">
        <f>VLOOKUP($A31,'Input data JER25June'!$B$58:$AE$74,10,0)</f>
        <v>6</v>
      </c>
      <c r="G31" s="4">
        <f>VLOOKUP($A31,'Input data JER25June'!$B$75:$AE$91,10,0)</f>
        <v>6</v>
      </c>
      <c r="H31" s="4">
        <f>VLOOKUP($A31,'Input data JER25June'!$B$92:$AE$108,10,0)</f>
        <v>5</v>
      </c>
      <c r="I31" s="11">
        <f t="shared" si="6"/>
        <v>0</v>
      </c>
      <c r="J31" s="10">
        <f>VLOOKUP($A31,'Input data JER25June'!$B$58:$AE$74,11,0)</f>
        <v>3</v>
      </c>
      <c r="K31" s="4">
        <f>VLOOKUP($A31,'Input data JER25June'!$B$75:$AE$91,11,0)</f>
        <v>3</v>
      </c>
      <c r="L31" s="4">
        <f>VLOOKUP($A31,'Input data JER25June'!$B$92:$AE$108,11,0)</f>
        <v>3</v>
      </c>
      <c r="M31" s="11">
        <f t="shared" si="7"/>
        <v>0</v>
      </c>
      <c r="N31" s="10">
        <f>VLOOKUP($A31,'Input data JER25June'!$B$58:$AE$74,12,0)</f>
        <v>1</v>
      </c>
      <c r="O31" s="4">
        <f>VLOOKUP($A31,'Input data JER25June'!$B$75:$AE$91,12,0)</f>
        <v>1</v>
      </c>
      <c r="P31" s="4">
        <f>VLOOKUP($A31,'Input data JER25June'!$B$92:$AE$108,12,0)</f>
        <v>3</v>
      </c>
      <c r="Q31" s="11">
        <f t="shared" si="8"/>
        <v>0</v>
      </c>
      <c r="R31" s="10">
        <f>VLOOKUP($A31,'Input data JER25June'!$B$58:$AE$74,13,0)</f>
        <v>5</v>
      </c>
      <c r="S31" s="4">
        <f>VLOOKUP($A31,'Input data JER25June'!$B$75:$AE$91,13,0)</f>
        <v>5</v>
      </c>
      <c r="T31" s="4">
        <f>VLOOKUP($A31,'Input data JER25June'!$B$92:$AE$108,13,0)</f>
        <v>2</v>
      </c>
      <c r="U31" s="11">
        <f t="shared" si="9"/>
        <v>1</v>
      </c>
    </row>
    <row r="32" spans="1:21" x14ac:dyDescent="0.4">
      <c r="A32" s="1" t="s">
        <v>24</v>
      </c>
      <c r="B32" s="10">
        <f>VLOOKUP($A32,'Input data JER25June'!$B$58:$AE$74,9,0)</f>
        <v>5</v>
      </c>
      <c r="C32" s="4">
        <f>VLOOKUP($A32,'Input data JER25June'!$B$75:$AE$91,9,0)</f>
        <v>5</v>
      </c>
      <c r="D32" s="4">
        <f>VLOOKUP($A32,'Input data JER25June'!$B$92:$AE$108,9,0)</f>
        <v>2</v>
      </c>
      <c r="E32" s="11">
        <f t="shared" si="5"/>
        <v>1</v>
      </c>
      <c r="F32" s="10">
        <f>VLOOKUP($A32,'Input data JER25June'!$B$58:$AE$74,10,0)</f>
        <v>5</v>
      </c>
      <c r="G32" s="4">
        <f>VLOOKUP($A32,'Input data JER25June'!$B$75:$AE$91,10,0)</f>
        <v>6</v>
      </c>
      <c r="H32" s="4">
        <f>VLOOKUP($A32,'Input data JER25June'!$B$92:$AE$108,10,0)</f>
        <v>6</v>
      </c>
      <c r="I32" s="11">
        <f t="shared" si="6"/>
        <v>0</v>
      </c>
      <c r="J32" s="10">
        <f>VLOOKUP($A32,'Input data JER25June'!$B$58:$AE$74,11,0)</f>
        <v>3</v>
      </c>
      <c r="K32" s="4">
        <f>VLOOKUP($A32,'Input data JER25June'!$B$75:$AE$91,11,0)</f>
        <v>3</v>
      </c>
      <c r="L32" s="4">
        <f>VLOOKUP($A32,'Input data JER25June'!$B$92:$AE$108,11,0)</f>
        <v>3</v>
      </c>
      <c r="M32" s="11">
        <f t="shared" si="7"/>
        <v>0</v>
      </c>
      <c r="N32" s="10">
        <f>VLOOKUP($A32,'Input data JER25June'!$B$58:$AE$74,12,0)</f>
        <v>1</v>
      </c>
      <c r="O32" s="4">
        <f>VLOOKUP($A32,'Input data JER25June'!$B$75:$AE$91,12,0)</f>
        <v>3</v>
      </c>
      <c r="P32" s="4">
        <f>VLOOKUP($A32,'Input data JER25June'!$B$92:$AE$108,12,0)</f>
        <v>3</v>
      </c>
      <c r="Q32" s="11">
        <f t="shared" si="8"/>
        <v>0</v>
      </c>
      <c r="R32" s="10">
        <f>VLOOKUP($A32,'Input data JER25June'!$B$58:$AE$74,13,0)</f>
        <v>5</v>
      </c>
      <c r="S32" s="4">
        <f>VLOOKUP($A32,'Input data JER25June'!$B$75:$AE$91,13,0)</f>
        <v>2</v>
      </c>
      <c r="T32" s="4">
        <f>VLOOKUP($A32,'Input data JER25June'!$B$92:$AE$108,13,0)</f>
        <v>2</v>
      </c>
      <c r="U32" s="11">
        <f t="shared" si="9"/>
        <v>1</v>
      </c>
    </row>
    <row r="33" spans="1:21" x14ac:dyDescent="0.4">
      <c r="A33" s="1" t="s">
        <v>25</v>
      </c>
      <c r="B33" s="10">
        <f>VLOOKUP($A33,'Input data JER25June'!$B$58:$AE$74,9,0)</f>
        <v>5</v>
      </c>
      <c r="C33" s="4">
        <f>VLOOKUP($A33,'Input data JER25June'!$B$75:$AE$91,9,0)</f>
        <v>6</v>
      </c>
      <c r="D33" s="4">
        <f>VLOOKUP($A33,'Input data JER25June'!$B$92:$AE$108,9,0)</f>
        <v>6</v>
      </c>
      <c r="E33" s="11">
        <f t="shared" si="5"/>
        <v>0</v>
      </c>
      <c r="F33" s="10">
        <f>VLOOKUP($A33,'Input data JER25June'!$B$58:$AE$74,10,0)</f>
        <v>5</v>
      </c>
      <c r="G33" s="4">
        <f>VLOOKUP($A33,'Input data JER25June'!$B$75:$AE$91,10,0)</f>
        <v>6</v>
      </c>
      <c r="H33" s="4">
        <f>VLOOKUP($A33,'Input data JER25June'!$B$92:$AE$108,10,0)</f>
        <v>6</v>
      </c>
      <c r="I33" s="11">
        <f t="shared" si="6"/>
        <v>0</v>
      </c>
      <c r="J33" s="10">
        <f>VLOOKUP($A33,'Input data JER25June'!$B$58:$AE$74,11,0)</f>
        <v>3</v>
      </c>
      <c r="K33" s="4">
        <f>VLOOKUP($A33,'Input data JER25June'!$B$75:$AE$91,11,0)</f>
        <v>3</v>
      </c>
      <c r="L33" s="4">
        <f>VLOOKUP($A33,'Input data JER25June'!$B$92:$AE$108,11,0)</f>
        <v>3</v>
      </c>
      <c r="M33" s="11">
        <f t="shared" si="7"/>
        <v>0</v>
      </c>
      <c r="N33" s="10">
        <f>VLOOKUP($A33,'Input data JER25June'!$B$58:$AE$74,12,0)</f>
        <v>1</v>
      </c>
      <c r="O33" s="4">
        <f>VLOOKUP($A33,'Input data JER25June'!$B$75:$AE$91,12,0)</f>
        <v>3</v>
      </c>
      <c r="P33" s="4">
        <f>VLOOKUP($A33,'Input data JER25June'!$B$92:$AE$108,12,0)</f>
        <v>3</v>
      </c>
      <c r="Q33" s="11">
        <f t="shared" si="8"/>
        <v>0</v>
      </c>
      <c r="R33" s="10">
        <f>VLOOKUP($A33,'Input data JER25June'!$B$58:$AE$74,13,0)</f>
        <v>5</v>
      </c>
      <c r="S33" s="4">
        <f>VLOOKUP($A33,'Input data JER25June'!$B$75:$AE$91,13,0)</f>
        <v>5</v>
      </c>
      <c r="T33" s="4">
        <f>VLOOKUP($A33,'Input data JER25June'!$B$92:$AE$108,13,0)</f>
        <v>5</v>
      </c>
      <c r="U33" s="11">
        <f t="shared" si="9"/>
        <v>0</v>
      </c>
    </row>
    <row r="34" spans="1:21" x14ac:dyDescent="0.4">
      <c r="A34" s="2" t="s">
        <v>56</v>
      </c>
      <c r="B34" s="10">
        <f>VLOOKUP($A34,'Input data JER25June'!$B$58:$AE$74,9,0)</f>
        <v>7</v>
      </c>
      <c r="C34" s="4">
        <f>VLOOKUP($A34,'Input data JER25June'!$B$75:$AE$91,9,0)</f>
        <v>4</v>
      </c>
      <c r="D34" s="4">
        <f>VLOOKUP($A34,'Input data JER25June'!$B$92:$AE$108,9,0)</f>
        <v>4</v>
      </c>
      <c r="E34" s="11">
        <f t="shared" si="5"/>
        <v>0</v>
      </c>
      <c r="F34" s="10">
        <f>VLOOKUP($A34,'Input data JER25June'!$B$58:$AE$74,10,0)</f>
        <v>5</v>
      </c>
      <c r="G34" s="4">
        <f>VLOOKUP($A34,'Input data JER25June'!$B$75:$AE$91,10,0)</f>
        <v>2</v>
      </c>
      <c r="H34" s="4">
        <f>VLOOKUP($A34,'Input data JER25June'!$B$92:$AE$108,10,0)</f>
        <v>2</v>
      </c>
      <c r="I34" s="11">
        <f t="shared" si="6"/>
        <v>1</v>
      </c>
      <c r="J34" s="10">
        <f>VLOOKUP($A34,'Input data JER25June'!$B$58:$AE$74,11,0)</f>
        <v>3</v>
      </c>
      <c r="K34" s="4">
        <f>VLOOKUP($A34,'Input data JER25June'!$B$75:$AE$91,11,0)</f>
        <v>1</v>
      </c>
      <c r="L34" s="4">
        <f>VLOOKUP($A34,'Input data JER25June'!$B$92:$AE$108,11,0)</f>
        <v>1</v>
      </c>
      <c r="M34" s="11">
        <f t="shared" si="7"/>
        <v>1</v>
      </c>
      <c r="N34" s="10">
        <f>VLOOKUP($A34,'Input data JER25June'!$B$58:$AE$74,12,0)</f>
        <v>1</v>
      </c>
      <c r="O34" s="4">
        <f>VLOOKUP($A34,'Input data JER25June'!$B$75:$AE$91,12,0)</f>
        <v>1</v>
      </c>
      <c r="P34" s="4">
        <f>VLOOKUP($A34,'Input data JER25June'!$B$92:$AE$108,12,0)</f>
        <v>1</v>
      </c>
      <c r="Q34" s="11">
        <f t="shared" si="8"/>
        <v>1</v>
      </c>
      <c r="R34" s="10">
        <f>VLOOKUP($A34,'Input data JER25June'!$B$58:$AE$74,13,0)</f>
        <v>5</v>
      </c>
      <c r="S34" s="4">
        <f>VLOOKUP($A34,'Input data JER25June'!$B$75:$AE$91,13,0)</f>
        <v>5</v>
      </c>
      <c r="T34" s="4">
        <f>VLOOKUP($A34,'Input data JER25June'!$B$92:$AE$108,13,0)</f>
        <v>5</v>
      </c>
      <c r="U34" s="11">
        <f t="shared" si="9"/>
        <v>0</v>
      </c>
    </row>
    <row r="35" spans="1:21" x14ac:dyDescent="0.4">
      <c r="A35" s="1" t="s">
        <v>26</v>
      </c>
      <c r="B35" s="10">
        <f>VLOOKUP($A35,'Input data JER25June'!$B$58:$AE$74,9,0)</f>
        <v>5</v>
      </c>
      <c r="C35" s="4">
        <f>VLOOKUP($A35,'Input data JER25June'!$B$75:$AE$91,9,0)</f>
        <v>2</v>
      </c>
      <c r="D35" s="4">
        <f>VLOOKUP($A35,'Input data JER25June'!$B$92:$AE$108,9,0)</f>
        <v>2</v>
      </c>
      <c r="E35" s="11">
        <f>COUNTIF(D35,"1")+COUNTIF(D35,"2")+IF(AND(B35:D35,B35&gt;C35,C35&gt;D35),"1","0")</f>
        <v>1</v>
      </c>
      <c r="F35" s="10">
        <f>VLOOKUP($A35,'Input data JER25June'!$B$58:$AE$74,10,0)</f>
        <v>5</v>
      </c>
      <c r="G35" s="4">
        <f>VLOOKUP($A35,'Input data JER25June'!$B$75:$AE$91,10,0)</f>
        <v>5</v>
      </c>
      <c r="H35" s="4">
        <f>VLOOKUP($A35,'Input data JER25June'!$B$92:$AE$108,10,0)</f>
        <v>5</v>
      </c>
      <c r="I35" s="11">
        <f t="shared" si="6"/>
        <v>0</v>
      </c>
      <c r="J35" s="10">
        <f>VLOOKUP($A35,'Input data JER25June'!$B$58:$AE$74,11,0)</f>
        <v>1</v>
      </c>
      <c r="K35" s="4">
        <f>VLOOKUP($A35,'Input data JER25June'!$B$75:$AE$91,11,0)</f>
        <v>3</v>
      </c>
      <c r="L35" s="4">
        <f>VLOOKUP($A35,'Input data JER25June'!$B$92:$AE$108,11,0)</f>
        <v>1</v>
      </c>
      <c r="M35" s="11">
        <f t="shared" si="7"/>
        <v>1</v>
      </c>
      <c r="N35" s="10">
        <f>VLOOKUP($A35,'Input data JER25June'!$B$58:$AE$74,12,0)</f>
        <v>1</v>
      </c>
      <c r="O35" s="4">
        <f>VLOOKUP($A35,'Input data JER25June'!$B$75:$AE$91,12,0)</f>
        <v>3</v>
      </c>
      <c r="P35" s="4">
        <f>VLOOKUP($A35,'Input data JER25June'!$B$92:$AE$108,12,0)</f>
        <v>1</v>
      </c>
      <c r="Q35" s="11">
        <f t="shared" si="8"/>
        <v>1</v>
      </c>
      <c r="R35" s="10">
        <f>VLOOKUP($A35,'Input data JER25June'!$B$58:$AE$74,13,0)</f>
        <v>5</v>
      </c>
      <c r="S35" s="4">
        <f>VLOOKUP($A35,'Input data JER25June'!$B$75:$AE$91,13,0)</f>
        <v>2</v>
      </c>
      <c r="T35" s="4">
        <f>VLOOKUP($A35,'Input data JER25June'!$B$92:$AE$108,13,0)</f>
        <v>5</v>
      </c>
      <c r="U35" s="11">
        <f t="shared" si="9"/>
        <v>0</v>
      </c>
    </row>
    <row r="36" spans="1:21" x14ac:dyDescent="0.4">
      <c r="A36" s="1" t="s">
        <v>27</v>
      </c>
      <c r="B36" s="10">
        <f>VLOOKUP($A36,'Input data JER25June'!$B$58:$AE$74,9,0)</f>
        <v>6</v>
      </c>
      <c r="C36" s="4">
        <f>VLOOKUP($A36,'Input data JER25June'!$B$75:$AE$91,9,0)</f>
        <v>6</v>
      </c>
      <c r="D36" s="4">
        <f>VLOOKUP($A36,'Input data JER25June'!$B$92:$AE$108,9,0)</f>
        <v>6</v>
      </c>
      <c r="E36" s="11">
        <f t="shared" si="5"/>
        <v>0</v>
      </c>
      <c r="F36" s="10">
        <f>VLOOKUP($A36,'Input data JER25June'!$B$58:$AE$74,10,0)</f>
        <v>5</v>
      </c>
      <c r="G36" s="4">
        <f>VLOOKUP($A36,'Input data JER25June'!$B$75:$AE$91,10,0)</f>
        <v>5</v>
      </c>
      <c r="H36" s="4">
        <f>VLOOKUP($A36,'Input data JER25June'!$B$92:$AE$108,10,0)</f>
        <v>5</v>
      </c>
      <c r="I36" s="11">
        <f t="shared" si="6"/>
        <v>0</v>
      </c>
      <c r="J36" s="10">
        <f>VLOOKUP($A36,'Input data JER25June'!$B$58:$AE$74,11,0)</f>
        <v>1</v>
      </c>
      <c r="K36" s="4">
        <f>VLOOKUP($A36,'Input data JER25June'!$B$75:$AE$91,11,0)</f>
        <v>3</v>
      </c>
      <c r="L36" s="4">
        <f>VLOOKUP($A36,'Input data JER25June'!$B$92:$AE$108,11,0)</f>
        <v>2</v>
      </c>
      <c r="M36" s="11">
        <f t="shared" si="7"/>
        <v>1</v>
      </c>
      <c r="N36" s="10">
        <f>VLOOKUP($A36,'Input data JER25June'!$B$58:$AE$74,12,0)</f>
        <v>1</v>
      </c>
      <c r="O36" s="4">
        <f>VLOOKUP($A36,'Input data JER25June'!$B$75:$AE$91,12,0)</f>
        <v>1</v>
      </c>
      <c r="P36" s="4">
        <f>VLOOKUP($A36,'Input data JER25June'!$B$92:$AE$108,12,0)</f>
        <v>1</v>
      </c>
      <c r="Q36" s="11">
        <f t="shared" si="8"/>
        <v>1</v>
      </c>
      <c r="R36" s="10">
        <f>VLOOKUP($A36,'Input data JER25June'!$B$58:$AE$74,13,0)</f>
        <v>6</v>
      </c>
      <c r="S36" s="4">
        <f>VLOOKUP($A36,'Input data JER25June'!$B$75:$AE$91,13,0)</f>
        <v>2</v>
      </c>
      <c r="T36" s="4">
        <f>VLOOKUP($A36,'Input data JER25June'!$B$92:$AE$108,13,0)</f>
        <v>2</v>
      </c>
      <c r="U36" s="11">
        <f t="shared" si="9"/>
        <v>1</v>
      </c>
    </row>
    <row r="37" spans="1:21" x14ac:dyDescent="0.4">
      <c r="A37" s="1" t="s">
        <v>28</v>
      </c>
      <c r="B37" s="10">
        <f>VLOOKUP($A37,'Input data JER25June'!$B$58:$AE$74,9,0)</f>
        <v>2</v>
      </c>
      <c r="C37" s="4">
        <f>VLOOKUP($A37,'Input data JER25June'!$B$75:$AE$91,9,0)</f>
        <v>2</v>
      </c>
      <c r="D37" s="4">
        <f>VLOOKUP($A37,'Input data JER25June'!$B$92:$AE$108,9,0)</f>
        <v>2</v>
      </c>
      <c r="E37" s="11">
        <f t="shared" si="5"/>
        <v>1</v>
      </c>
      <c r="F37" s="10">
        <f>VLOOKUP($A37,'Input data JER25June'!$B$58:$AE$74,10,0)</f>
        <v>7</v>
      </c>
      <c r="G37" s="4">
        <f>VLOOKUP($A37,'Input data JER25June'!$B$75:$AE$91,10,0)</f>
        <v>7</v>
      </c>
      <c r="H37" s="4">
        <f>VLOOKUP($A37,'Input data JER25June'!$B$92:$AE$108,10,0)</f>
        <v>7</v>
      </c>
      <c r="I37" s="11">
        <f t="shared" si="6"/>
        <v>0</v>
      </c>
      <c r="J37" s="10">
        <f>VLOOKUP($A37,'Input data JER25June'!$B$58:$AE$74,11,0)</f>
        <v>1</v>
      </c>
      <c r="K37" s="4">
        <f>VLOOKUP($A37,'Input data JER25June'!$B$75:$AE$91,11,0)</f>
        <v>1</v>
      </c>
      <c r="L37" s="4">
        <f>VLOOKUP($A37,'Input data JER25June'!$B$92:$AE$108,11,0)</f>
        <v>1</v>
      </c>
      <c r="M37" s="11">
        <f t="shared" si="7"/>
        <v>1</v>
      </c>
      <c r="N37" s="10">
        <f>VLOOKUP($A37,'Input data JER25June'!$B$58:$AE$74,12,0)</f>
        <v>3</v>
      </c>
      <c r="O37" s="4">
        <f>VLOOKUP($A37,'Input data JER25June'!$B$75:$AE$91,12,0)</f>
        <v>2</v>
      </c>
      <c r="P37" s="4">
        <f>VLOOKUP($A37,'Input data JER25June'!$B$92:$AE$108,12,0)</f>
        <v>2</v>
      </c>
      <c r="Q37" s="11">
        <f t="shared" si="8"/>
        <v>1</v>
      </c>
      <c r="R37" s="10">
        <f>VLOOKUP($A37,'Input data JER25June'!$B$58:$AE$74,13,0)</f>
        <v>6</v>
      </c>
      <c r="S37" s="4">
        <f>VLOOKUP($A37,'Input data JER25June'!$B$75:$AE$91,13,0)</f>
        <v>6</v>
      </c>
      <c r="T37" s="4">
        <f>VLOOKUP($A37,'Input data JER25June'!$B$92:$AE$108,13,0)</f>
        <v>6</v>
      </c>
      <c r="U37" s="11">
        <f t="shared" si="9"/>
        <v>0</v>
      </c>
    </row>
    <row r="38" spans="1:21" x14ac:dyDescent="0.4">
      <c r="A38" s="1" t="s">
        <v>29</v>
      </c>
      <c r="B38" s="10">
        <f>VLOOKUP($A38,'Input data JER25June'!$B$58:$AE$74,9,0)</f>
        <v>6</v>
      </c>
      <c r="C38" s="4">
        <f>VLOOKUP($A38,'Input data JER25June'!$B$75:$AE$91,9,0)</f>
        <v>2</v>
      </c>
      <c r="D38" s="4">
        <f>VLOOKUP($A38,'Input data JER25June'!$B$92:$AE$108,9,0)</f>
        <v>6</v>
      </c>
      <c r="E38" s="11">
        <f t="shared" si="5"/>
        <v>0</v>
      </c>
      <c r="F38" s="10">
        <f>VLOOKUP($A38,'Input data JER25June'!$B$58:$AE$74,10,0)</f>
        <v>1</v>
      </c>
      <c r="G38" s="4">
        <f>VLOOKUP($A38,'Input data JER25June'!$B$75:$AE$91,10,0)</f>
        <v>1</v>
      </c>
      <c r="H38" s="4">
        <f>VLOOKUP($A38,'Input data JER25June'!$B$92:$AE$108,10,0)</f>
        <v>1</v>
      </c>
      <c r="I38" s="11">
        <f t="shared" si="6"/>
        <v>1</v>
      </c>
      <c r="J38" s="10">
        <f>VLOOKUP($A38,'Input data JER25June'!$B$58:$AE$74,11,0)</f>
        <v>5</v>
      </c>
      <c r="K38" s="4">
        <f>VLOOKUP($A38,'Input data JER25June'!$B$75:$AE$91,11,0)</f>
        <v>5</v>
      </c>
      <c r="L38" s="4">
        <f>VLOOKUP($A38,'Input data JER25June'!$B$92:$AE$108,11,0)</f>
        <v>5</v>
      </c>
      <c r="M38" s="11">
        <f t="shared" si="7"/>
        <v>0</v>
      </c>
      <c r="N38" s="10">
        <f>VLOOKUP($A38,'Input data JER25June'!$B$58:$AE$74,12,0)</f>
        <v>7</v>
      </c>
      <c r="O38" s="4">
        <f>VLOOKUP($A38,'Input data JER25June'!$B$75:$AE$91,12,0)</f>
        <v>7</v>
      </c>
      <c r="P38" s="4">
        <f>VLOOKUP($A38,'Input data JER25June'!$B$92:$AE$108,12,0)</f>
        <v>7</v>
      </c>
      <c r="Q38" s="11">
        <f t="shared" si="8"/>
        <v>0</v>
      </c>
      <c r="R38" s="10">
        <f>VLOOKUP($A38,'Input data JER25June'!$B$58:$AE$74,13,0)</f>
        <v>5</v>
      </c>
      <c r="S38" s="4">
        <f>VLOOKUP($A38,'Input data JER25June'!$B$75:$AE$91,13,0)</f>
        <v>5</v>
      </c>
      <c r="T38" s="4">
        <f>VLOOKUP($A38,'Input data JER25June'!$B$92:$AE$108,13,0)</f>
        <v>6</v>
      </c>
      <c r="U38" s="11">
        <f t="shared" si="9"/>
        <v>0</v>
      </c>
    </row>
    <row r="39" spans="1:21" x14ac:dyDescent="0.4">
      <c r="A39" s="1" t="s">
        <v>30</v>
      </c>
      <c r="B39" s="10">
        <f>VLOOKUP($A39,'Input data JER25June'!$B$58:$AE$74,9,0)</f>
        <v>6</v>
      </c>
      <c r="C39" s="4">
        <f>VLOOKUP($A39,'Input data JER25June'!$B$75:$AE$91,9,0)</f>
        <v>6</v>
      </c>
      <c r="D39" s="4">
        <f>VLOOKUP($A39,'Input data JER25June'!$B$92:$AE$108,9,0)</f>
        <v>5</v>
      </c>
      <c r="E39" s="11">
        <f t="shared" si="5"/>
        <v>0</v>
      </c>
      <c r="F39" s="10">
        <f>VLOOKUP($A39,'Input data JER25June'!$B$58:$AE$74,10,0)</f>
        <v>6</v>
      </c>
      <c r="G39" s="4">
        <f>VLOOKUP($A39,'Input data JER25June'!$B$75:$AE$91,10,0)</f>
        <v>6</v>
      </c>
      <c r="H39" s="4">
        <f>VLOOKUP($A39,'Input data JER25June'!$B$92:$AE$108,10,0)</f>
        <v>6</v>
      </c>
      <c r="I39" s="11">
        <f t="shared" si="6"/>
        <v>0</v>
      </c>
      <c r="J39" s="10">
        <f>VLOOKUP($A39,'Input data JER25June'!$B$58:$AE$74,11,0)</f>
        <v>3</v>
      </c>
      <c r="K39" s="4">
        <f>VLOOKUP($A39,'Input data JER25June'!$B$75:$AE$91,11,0)</f>
        <v>3</v>
      </c>
      <c r="L39" s="4">
        <f>VLOOKUP($A39,'Input data JER25June'!$B$92:$AE$108,11,0)</f>
        <v>1</v>
      </c>
      <c r="M39" s="11">
        <f t="shared" si="7"/>
        <v>1</v>
      </c>
      <c r="N39" s="10">
        <f>VLOOKUP($A39,'Input data JER25June'!$B$58:$AE$74,12,0)</f>
        <v>2</v>
      </c>
      <c r="O39" s="4">
        <f>VLOOKUP($A39,'Input data JER25June'!$B$75:$AE$91,12,0)</f>
        <v>5</v>
      </c>
      <c r="P39" s="4">
        <f>VLOOKUP($A39,'Input data JER25June'!$B$92:$AE$108,12,0)</f>
        <v>5</v>
      </c>
      <c r="Q39" s="11">
        <f t="shared" si="8"/>
        <v>0</v>
      </c>
      <c r="R39" s="10">
        <f>VLOOKUP($A39,'Input data JER25June'!$B$58:$AE$74,13,0)</f>
        <v>0</v>
      </c>
      <c r="S39" s="4">
        <f>VLOOKUP($A39,'Input data JER25June'!$B$75:$AE$91,13,0)</f>
        <v>0</v>
      </c>
      <c r="T39" s="4">
        <f>VLOOKUP($A39,'Input data JER25June'!$B$92:$AE$108,13,0)</f>
        <v>5</v>
      </c>
      <c r="U39" s="11">
        <f t="shared" si="9"/>
        <v>0</v>
      </c>
    </row>
    <row r="40" spans="1:21" x14ac:dyDescent="0.4">
      <c r="A40" s="1" t="s">
        <v>31</v>
      </c>
      <c r="B40" s="10">
        <f>VLOOKUP($A40,'Input data JER25June'!$B$58:$AE$74,9,0)</f>
        <v>5</v>
      </c>
      <c r="C40" s="4">
        <f>VLOOKUP($A40,'Input data JER25June'!$B$75:$AE$91,9,0)</f>
        <v>6</v>
      </c>
      <c r="D40" s="4">
        <f>VLOOKUP($A40,'Input data JER25June'!$B$92:$AE$108,9,0)</f>
        <v>5</v>
      </c>
      <c r="E40" s="11">
        <f t="shared" si="5"/>
        <v>0</v>
      </c>
      <c r="F40" s="10">
        <f>VLOOKUP($A40,'Input data JER25June'!$B$58:$AE$74,10,0)</f>
        <v>1</v>
      </c>
      <c r="G40" s="4">
        <f>VLOOKUP($A40,'Input data JER25June'!$B$75:$AE$91,10,0)</f>
        <v>2</v>
      </c>
      <c r="H40" s="4">
        <f>VLOOKUP($A40,'Input data JER25June'!$B$92:$AE$108,10,0)</f>
        <v>2</v>
      </c>
      <c r="I40" s="11">
        <f t="shared" si="6"/>
        <v>1</v>
      </c>
      <c r="J40" s="10">
        <f>VLOOKUP($A40,'Input data JER25June'!$B$58:$AE$74,11,0)</f>
        <v>6</v>
      </c>
      <c r="K40" s="4">
        <f>VLOOKUP($A40,'Input data JER25June'!$B$75:$AE$91,11,0)</f>
        <v>5</v>
      </c>
      <c r="L40" s="4">
        <f>VLOOKUP($A40,'Input data JER25June'!$B$92:$AE$108,11,0)</f>
        <v>5</v>
      </c>
      <c r="M40" s="11">
        <f t="shared" si="7"/>
        <v>0</v>
      </c>
      <c r="N40" s="10">
        <f>VLOOKUP($A40,'Input data JER25June'!$B$58:$AE$74,12,0)</f>
        <v>7</v>
      </c>
      <c r="O40" s="4">
        <f>VLOOKUP($A40,'Input data JER25June'!$B$75:$AE$91,12,0)</f>
        <v>4</v>
      </c>
      <c r="P40" s="4">
        <f>VLOOKUP($A40,'Input data JER25June'!$B$92:$AE$108,12,0)</f>
        <v>6</v>
      </c>
      <c r="Q40" s="11">
        <f t="shared" si="8"/>
        <v>0</v>
      </c>
      <c r="R40" s="10">
        <f>VLOOKUP($A40,'Input data JER25June'!$B$58:$AE$74,13,0)</f>
        <v>7</v>
      </c>
      <c r="S40" s="4">
        <f>VLOOKUP($A40,'Input data JER25June'!$B$75:$AE$91,13,0)</f>
        <v>7</v>
      </c>
      <c r="T40" s="4">
        <f>VLOOKUP($A40,'Input data JER25June'!$B$92:$AE$108,13,0)</f>
        <v>7</v>
      </c>
      <c r="U40" s="11">
        <f t="shared" si="9"/>
        <v>0</v>
      </c>
    </row>
    <row r="41" spans="1:21" ht="15" thickBot="1" x14ac:dyDescent="0.45">
      <c r="A41" s="1" t="s">
        <v>32</v>
      </c>
      <c r="B41" s="47">
        <f>VLOOKUP($A41,'Input data JER25June'!$B$58:$AE$74,9,0)</f>
        <v>3</v>
      </c>
      <c r="C41" s="48">
        <f>VLOOKUP($A41,'Input data JER25June'!$B$75:$AE$91,9,0)</f>
        <v>1</v>
      </c>
      <c r="D41" s="48">
        <f>VLOOKUP($A41,'Input data JER25June'!$B$92:$AE$108,9,0)</f>
        <v>1</v>
      </c>
      <c r="E41" s="49">
        <f t="shared" si="5"/>
        <v>1</v>
      </c>
      <c r="F41" s="10">
        <f>VLOOKUP($A41,'Input data JER25June'!$B$58:$AE$74,10,0)</f>
        <v>5</v>
      </c>
      <c r="G41" s="4">
        <f>VLOOKUP($A41,'Input data JER25June'!$B$75:$AE$91,10,0)</f>
        <v>5</v>
      </c>
      <c r="H41" s="4">
        <f>VLOOKUP($A41,'Input data JER25June'!$B$92:$AE$108,10,0)</f>
        <v>5</v>
      </c>
      <c r="I41" s="11">
        <f t="shared" si="6"/>
        <v>0</v>
      </c>
      <c r="J41" s="10">
        <f>VLOOKUP($A41,'Input data JER25June'!$B$58:$AE$74,11,0)</f>
        <v>1</v>
      </c>
      <c r="K41" s="4">
        <f>VLOOKUP($A41,'Input data JER25June'!$B$75:$AE$91,11,0)</f>
        <v>1</v>
      </c>
      <c r="L41" s="4">
        <f>VLOOKUP($A41,'Input data JER25June'!$B$92:$AE$108,11,0)</f>
        <v>1</v>
      </c>
      <c r="M41" s="11">
        <f t="shared" si="7"/>
        <v>1</v>
      </c>
      <c r="N41" s="10">
        <f>VLOOKUP($A41,'Input data JER25June'!$B$58:$AE$74,12,0)</f>
        <v>6</v>
      </c>
      <c r="O41" s="4">
        <f>VLOOKUP($A41,'Input data JER25June'!$B$75:$AE$91,12,0)</f>
        <v>6</v>
      </c>
      <c r="P41" s="4">
        <f>VLOOKUP($A41,'Input data JER25June'!$B$92:$AE$108,12,0)</f>
        <v>5</v>
      </c>
      <c r="Q41" s="11">
        <f t="shared" si="8"/>
        <v>0</v>
      </c>
      <c r="R41" s="10">
        <f>VLOOKUP($A41,'Input data JER25June'!$B$58:$AE$74,13,0)</f>
        <v>5</v>
      </c>
      <c r="S41" s="4">
        <f>VLOOKUP($A41,'Input data JER25June'!$B$75:$AE$91,13,0)</f>
        <v>5</v>
      </c>
      <c r="T41" s="4">
        <f>VLOOKUP($A41,'Input data JER25June'!$B$92:$AE$108,13,0)</f>
        <v>5</v>
      </c>
      <c r="U41" s="11">
        <f t="shared" si="9"/>
        <v>0</v>
      </c>
    </row>
    <row r="42" spans="1:21" ht="15" thickBot="1" x14ac:dyDescent="0.45">
      <c r="A42" s="5" t="s">
        <v>82</v>
      </c>
      <c r="B42" s="12"/>
      <c r="C42" s="6"/>
      <c r="D42" s="7"/>
      <c r="E42" s="13">
        <f>SUM(E25:E41)</f>
        <v>5</v>
      </c>
      <c r="F42" s="12"/>
      <c r="G42" s="6"/>
      <c r="H42" s="7"/>
      <c r="I42" s="13">
        <f>SUM(I25:I41)</f>
        <v>3</v>
      </c>
      <c r="J42" s="12"/>
      <c r="K42" s="6"/>
      <c r="L42" s="7"/>
      <c r="M42" s="13">
        <f>SUM(M25:M41)</f>
        <v>10</v>
      </c>
      <c r="N42" s="12"/>
      <c r="O42" s="6"/>
      <c r="P42" s="7"/>
      <c r="Q42" s="13">
        <f>SUM(Q25:Q41)</f>
        <v>7</v>
      </c>
      <c r="R42" s="12"/>
      <c r="S42" s="6"/>
      <c r="T42" s="7"/>
      <c r="U42" s="13">
        <f>SUM(U25:U41)</f>
        <v>4</v>
      </c>
    </row>
    <row r="44" spans="1:21" ht="15" thickBot="1" x14ac:dyDescent="0.45"/>
    <row r="45" spans="1:21" x14ac:dyDescent="0.4">
      <c r="A45" s="57" t="s">
        <v>42</v>
      </c>
      <c r="B45" s="58" t="s">
        <v>33</v>
      </c>
      <c r="C45" s="59"/>
      <c r="D45" s="59"/>
      <c r="E45" s="60"/>
      <c r="F45" s="58" t="s">
        <v>34</v>
      </c>
      <c r="G45" s="59"/>
      <c r="H45" s="59"/>
      <c r="I45" s="60"/>
      <c r="J45" s="58" t="s">
        <v>3</v>
      </c>
      <c r="K45" s="59"/>
      <c r="L45" s="59"/>
      <c r="M45" s="60"/>
      <c r="N45" s="58" t="s">
        <v>37</v>
      </c>
      <c r="O45" s="59"/>
      <c r="P45" s="59"/>
      <c r="Q45" s="60"/>
      <c r="R45" s="58" t="s">
        <v>41</v>
      </c>
      <c r="S45" s="59"/>
      <c r="T45" s="59"/>
      <c r="U45" s="60"/>
    </row>
    <row r="46" spans="1:21" x14ac:dyDescent="0.4">
      <c r="A46" s="57"/>
      <c r="B46" s="8">
        <v>2023</v>
      </c>
      <c r="C46" s="3">
        <v>2024</v>
      </c>
      <c r="D46" s="3">
        <v>2025</v>
      </c>
      <c r="E46" s="9" t="s">
        <v>81</v>
      </c>
      <c r="F46" s="8">
        <v>2023</v>
      </c>
      <c r="G46" s="3">
        <v>2024</v>
      </c>
      <c r="H46" s="3">
        <v>2025</v>
      </c>
      <c r="I46" s="9" t="s">
        <v>81</v>
      </c>
      <c r="J46" s="8">
        <v>2023</v>
      </c>
      <c r="K46" s="3">
        <v>2024</v>
      </c>
      <c r="L46" s="3">
        <v>2025</v>
      </c>
      <c r="M46" s="9" t="s">
        <v>81</v>
      </c>
      <c r="N46" s="8">
        <v>2023</v>
      </c>
      <c r="O46" s="3">
        <v>2024</v>
      </c>
      <c r="P46" s="3">
        <v>2025</v>
      </c>
      <c r="Q46" s="9" t="s">
        <v>81</v>
      </c>
      <c r="R46" s="8">
        <v>2023</v>
      </c>
      <c r="S46" s="3">
        <v>2024</v>
      </c>
      <c r="T46" s="3">
        <v>2025</v>
      </c>
      <c r="U46" s="9" t="s">
        <v>81</v>
      </c>
    </row>
    <row r="47" spans="1:21" x14ac:dyDescent="0.4">
      <c r="A47" s="46" t="s">
        <v>84</v>
      </c>
      <c r="B47" s="10">
        <f>VLOOKUP($A47,'Input data JER25June'!$B$58:$AE$74,14,0)</f>
        <v>0</v>
      </c>
      <c r="C47" s="4">
        <f>VLOOKUP($A47,'Input data JER25June'!$B$75:$AE$91,14,0)</f>
        <v>0</v>
      </c>
      <c r="D47" s="4">
        <f>VLOOKUP($A47,'Input data JER25June'!$B$92:$AE$108,14,0)</f>
        <v>2</v>
      </c>
      <c r="E47" s="11">
        <f>COUNTIF(D47,"1")+COUNTIF(D47,"2")+IF(AND(B47:D47,B47&gt;C47,C47&gt;D47),"1","0")</f>
        <v>1</v>
      </c>
      <c r="F47" s="10">
        <f>VLOOKUP($A47,'Input data JER25June'!$B$58:$AE$74,15,0)</f>
        <v>0</v>
      </c>
      <c r="G47" s="4">
        <f>VLOOKUP($A47,'Input data JER25June'!$B$75:$AE$91,15,0)</f>
        <v>0</v>
      </c>
      <c r="H47" s="4">
        <f>VLOOKUP($A47,'Input data JER25June'!$B$92:$AE$108,15,0)</f>
        <v>2</v>
      </c>
      <c r="I47" s="11">
        <f>COUNTIF(H47,"1")+COUNTIF(H47,"2")+IF(AND(F47:H47,F47&gt;G47,G47&gt;H47),"1","0")</f>
        <v>1</v>
      </c>
      <c r="J47" s="10">
        <f>VLOOKUP($A47,'Input data JER25June'!$B$58:$AE$74,16,0)</f>
        <v>0</v>
      </c>
      <c r="K47" s="4">
        <f>VLOOKUP($A47,'Input data JER25June'!$B$75:$AE$91,16,0)</f>
        <v>0</v>
      </c>
      <c r="L47" s="4">
        <f>VLOOKUP($A47,'Input data JER25June'!$B$92:$AE$108,16,0)</f>
        <v>2</v>
      </c>
      <c r="M47" s="11">
        <f>COUNTIF(L47,"1")+COUNTIF(L47,"2")+IF(AND(J47:L47,J47&gt;K47,K47&gt;L47),"1","0")</f>
        <v>1</v>
      </c>
      <c r="N47" s="10">
        <f>VLOOKUP($A47,'Input data JER25June'!$B$58:$AE$74,17,0)</f>
        <v>0</v>
      </c>
      <c r="O47" s="4">
        <f>VLOOKUP($A47,'Input data JER25June'!$B$75:$AE$91,17,0)</f>
        <v>0</v>
      </c>
      <c r="P47" s="4">
        <f>VLOOKUP($A47,'Input data JER25June'!$B$92:$AE$108,17,0)</f>
        <v>5</v>
      </c>
      <c r="Q47" s="11">
        <f>COUNTIF(P47,"1")+COUNTIF(P47,"2")+IF(AND(N47:P47,N47&gt;O47,O47&gt;P47),"1","0")</f>
        <v>0</v>
      </c>
      <c r="R47" s="10">
        <f>VLOOKUP($A47,'Input data JER25June'!$B$58:$AE$74,18,0)</f>
        <v>0</v>
      </c>
      <c r="S47" s="4">
        <f>VLOOKUP($A47,'Input data JER25June'!$B$75:$AE$91,18,0)</f>
        <v>0</v>
      </c>
      <c r="T47" s="4">
        <f>VLOOKUP($A47,'Input data JER25June'!$B$92:$AE$108,18,0)</f>
        <v>2</v>
      </c>
      <c r="U47" s="11">
        <f>COUNTIF(T47,"1")+COUNTIF(T47,"2")+IF(AND(R47:T47,R47&gt;S47,S47&gt;T47),"1","0")</f>
        <v>1</v>
      </c>
    </row>
    <row r="48" spans="1:21" x14ac:dyDescent="0.4">
      <c r="A48" s="1" t="s">
        <v>18</v>
      </c>
      <c r="B48" s="10">
        <f>VLOOKUP($A48,'Input data JER25June'!$B$58:$AE$74,14,0)</f>
        <v>7</v>
      </c>
      <c r="C48" s="4">
        <f>VLOOKUP($A48,'Input data JER25June'!$B$75:$AE$91,14,0)</f>
        <v>7</v>
      </c>
      <c r="D48" s="4">
        <f>VLOOKUP($A48,'Input data JER25June'!$B$92:$AE$108,14,0)</f>
        <v>7</v>
      </c>
      <c r="E48" s="11">
        <f>COUNTIF(D48,"1")+COUNTIF(D48,"2")+IF(AND(B48:D48,B48&gt;C48,C48&gt;D48),"1","0")</f>
        <v>0</v>
      </c>
      <c r="F48" s="10">
        <f>VLOOKUP($A48,'Input data JER25June'!$B$58:$AE$74,15,0)</f>
        <v>1</v>
      </c>
      <c r="G48" s="4">
        <f>VLOOKUP($A48,'Input data JER25June'!$B$75:$AE$91,15,0)</f>
        <v>3</v>
      </c>
      <c r="H48" s="4">
        <f>VLOOKUP($A48,'Input data JER25June'!$B$92:$AE$108,15,0)</f>
        <v>3</v>
      </c>
      <c r="I48" s="11">
        <f>COUNTIF(H48,"1")+COUNTIF(H48,"2")+IF(AND(F48:H48,F48&gt;G48,G48&gt;H48),"1","0")</f>
        <v>0</v>
      </c>
      <c r="J48" s="10">
        <f>VLOOKUP($A48,'Input data JER25June'!$B$58:$AE$74,16,0)</f>
        <v>2</v>
      </c>
      <c r="K48" s="4">
        <f>VLOOKUP($A48,'Input data JER25June'!$B$75:$AE$91,16,0)</f>
        <v>6</v>
      </c>
      <c r="L48" s="4">
        <f>VLOOKUP($A48,'Input data JER25June'!$B$92:$AE$108,16,0)</f>
        <v>2</v>
      </c>
      <c r="M48" s="11">
        <f>COUNTIF(L48,"1")+COUNTIF(L48,"2")+IF(AND(J48:L48,J48&gt;K48,K48&gt;L48),"1","0")</f>
        <v>1</v>
      </c>
      <c r="N48" s="10">
        <f>VLOOKUP($A48,'Input data JER25June'!$B$58:$AE$74,17,0)</f>
        <v>5</v>
      </c>
      <c r="O48" s="4">
        <f>VLOOKUP($A48,'Input data JER25June'!$B$75:$AE$91,17,0)</f>
        <v>5</v>
      </c>
      <c r="P48" s="4">
        <f>VLOOKUP($A48,'Input data JER25June'!$B$92:$AE$108,17,0)</f>
        <v>5</v>
      </c>
      <c r="Q48" s="11">
        <f>COUNTIF(P48,"1")+COUNTIF(P48,"2")+IF(AND(N48:P48,N48&gt;O48,O48&gt;P48),"1","0")</f>
        <v>0</v>
      </c>
      <c r="R48" s="10">
        <f>VLOOKUP($A48,'Input data JER25June'!$B$58:$AE$74,18,0)</f>
        <v>6</v>
      </c>
      <c r="S48" s="4">
        <f>VLOOKUP($A48,'Input data JER25June'!$B$75:$AE$91,18,0)</f>
        <v>7</v>
      </c>
      <c r="T48" s="4">
        <f>VLOOKUP($A48,'Input data JER25June'!$B$92:$AE$108,18,0)</f>
        <v>4</v>
      </c>
      <c r="U48" s="11">
        <f>COUNTIF(T48,"1")+COUNTIF(T48,"2")+IF(AND(R48:T48,R48&gt;S48,S48&gt;T48),"1","0")</f>
        <v>0</v>
      </c>
    </row>
    <row r="49" spans="1:21" x14ac:dyDescent="0.4">
      <c r="A49" s="1" t="s">
        <v>19</v>
      </c>
      <c r="B49" s="10">
        <f>VLOOKUP($A49,'Input data JER25June'!$B$58:$AE$74,14,0)</f>
        <v>6</v>
      </c>
      <c r="C49" s="4">
        <f>VLOOKUP($A49,'Input data JER25June'!$B$75:$AE$91,14,0)</f>
        <v>6</v>
      </c>
      <c r="D49" s="4">
        <f>VLOOKUP($A49,'Input data JER25June'!$B$92:$AE$108,14,0)</f>
        <v>2</v>
      </c>
      <c r="E49" s="11">
        <f t="shared" ref="E49:E63" si="10">COUNTIF(D49,"1")+COUNTIF(D49,"2")+IF(AND(B49:D49,B49&gt;C49,C49&gt;D49),"1","0")</f>
        <v>1</v>
      </c>
      <c r="F49" s="10">
        <f>VLOOKUP($A49,'Input data JER25June'!$B$58:$AE$74,15,0)</f>
        <v>2</v>
      </c>
      <c r="G49" s="4">
        <f>VLOOKUP($A49,'Input data JER25June'!$B$75:$AE$91,15,0)</f>
        <v>2</v>
      </c>
      <c r="H49" s="4">
        <f>VLOOKUP($A49,'Input data JER25June'!$B$92:$AE$108,15,0)</f>
        <v>2</v>
      </c>
      <c r="I49" s="11">
        <f t="shared" ref="I49:I63" si="11">COUNTIF(H49,"1")+COUNTIF(H49,"2")+IF(AND(F49:H49,F49&gt;G49,G49&gt;H49),"1","0")</f>
        <v>1</v>
      </c>
      <c r="J49" s="10">
        <f>VLOOKUP($A49,'Input data JER25June'!$B$58:$AE$74,16,0)</f>
        <v>2</v>
      </c>
      <c r="K49" s="4">
        <f>VLOOKUP($A49,'Input data JER25June'!$B$75:$AE$91,16,0)</f>
        <v>2</v>
      </c>
      <c r="L49" s="4">
        <f>VLOOKUP($A49,'Input data JER25June'!$B$92:$AE$108,16,0)</f>
        <v>2</v>
      </c>
      <c r="M49" s="11">
        <f t="shared" ref="M49:M63" si="12">COUNTIF(L49,"1")+COUNTIF(L49,"2")+IF(AND(J49:L49,J49&gt;K49,K49&gt;L49),"1","0")</f>
        <v>1</v>
      </c>
      <c r="N49" s="10">
        <f>VLOOKUP($A49,'Input data JER25June'!$B$58:$AE$74,17,0)</f>
        <v>5</v>
      </c>
      <c r="O49" s="4">
        <f>VLOOKUP($A49,'Input data JER25June'!$B$75:$AE$91,17,0)</f>
        <v>5</v>
      </c>
      <c r="P49" s="4">
        <f>VLOOKUP($A49,'Input data JER25June'!$B$92:$AE$108,17,0)</f>
        <v>2</v>
      </c>
      <c r="Q49" s="11">
        <f t="shared" ref="Q49:Q63" si="13">COUNTIF(P49,"1")+COUNTIF(P49,"2")+IF(AND(N49:P49,N49&gt;O49,O49&gt;P49),"1","0")</f>
        <v>1</v>
      </c>
      <c r="R49" s="10">
        <f>VLOOKUP($A49,'Input data JER25June'!$B$58:$AE$74,18,0)</f>
        <v>2</v>
      </c>
      <c r="S49" s="4">
        <f>VLOOKUP($A49,'Input data JER25June'!$B$75:$AE$91,18,0)</f>
        <v>2</v>
      </c>
      <c r="T49" s="4">
        <f>VLOOKUP($A49,'Input data JER25June'!$B$92:$AE$108,18,0)</f>
        <v>5</v>
      </c>
      <c r="U49" s="11">
        <f t="shared" ref="U49:U63" si="14">COUNTIF(T49,"1")+COUNTIF(T49,"2")+IF(AND(R49:T49,R49&gt;S49,S49&gt;T49),"1","0")</f>
        <v>0</v>
      </c>
    </row>
    <row r="50" spans="1:21" x14ac:dyDescent="0.4">
      <c r="A50" s="1" t="s">
        <v>20</v>
      </c>
      <c r="B50" s="10">
        <f>VLOOKUP($A50,'Input data JER25June'!$B$58:$AE$74,14,0)</f>
        <v>2</v>
      </c>
      <c r="C50" s="4">
        <f>VLOOKUP($A50,'Input data JER25June'!$B$75:$AE$91,14,0)</f>
        <v>2</v>
      </c>
      <c r="D50" s="4">
        <f>VLOOKUP($A50,'Input data JER25June'!$B$92:$AE$108,14,0)</f>
        <v>6</v>
      </c>
      <c r="E50" s="11">
        <f t="shared" si="10"/>
        <v>0</v>
      </c>
      <c r="F50" s="10">
        <f>VLOOKUP($A50,'Input data JER25June'!$B$58:$AE$74,15,0)</f>
        <v>1</v>
      </c>
      <c r="G50" s="4">
        <f>VLOOKUP($A50,'Input data JER25June'!$B$75:$AE$91,15,0)</f>
        <v>3</v>
      </c>
      <c r="H50" s="4">
        <f>VLOOKUP($A50,'Input data JER25June'!$B$92:$AE$108,15,0)</f>
        <v>3</v>
      </c>
      <c r="I50" s="11">
        <f t="shared" si="11"/>
        <v>0</v>
      </c>
      <c r="J50" s="10">
        <f>VLOOKUP($A50,'Input data JER25June'!$B$58:$AE$74,16,0)</f>
        <v>2</v>
      </c>
      <c r="K50" s="4">
        <f>VLOOKUP($A50,'Input data JER25June'!$B$75:$AE$91,16,0)</f>
        <v>1</v>
      </c>
      <c r="L50" s="4">
        <f>VLOOKUP($A50,'Input data JER25June'!$B$92:$AE$108,16,0)</f>
        <v>2</v>
      </c>
      <c r="M50" s="11">
        <f t="shared" si="12"/>
        <v>1</v>
      </c>
      <c r="N50" s="10">
        <f>VLOOKUP($A50,'Input data JER25June'!$B$58:$AE$74,17,0)</f>
        <v>5</v>
      </c>
      <c r="O50" s="4">
        <f>VLOOKUP($A50,'Input data JER25June'!$B$75:$AE$91,17,0)</f>
        <v>5</v>
      </c>
      <c r="P50" s="4">
        <f>VLOOKUP($A50,'Input data JER25June'!$B$92:$AE$108,17,0)</f>
        <v>5</v>
      </c>
      <c r="Q50" s="11">
        <f t="shared" si="13"/>
        <v>0</v>
      </c>
      <c r="R50" s="10">
        <f>VLOOKUP($A50,'Input data JER25June'!$B$58:$AE$74,18,0)</f>
        <v>5</v>
      </c>
      <c r="S50" s="4">
        <f>VLOOKUP($A50,'Input data JER25June'!$B$75:$AE$91,18,0)</f>
        <v>5</v>
      </c>
      <c r="T50" s="4">
        <f>VLOOKUP($A50,'Input data JER25June'!$B$92:$AE$108,18,0)</f>
        <v>2</v>
      </c>
      <c r="U50" s="11">
        <f t="shared" si="14"/>
        <v>1</v>
      </c>
    </row>
    <row r="51" spans="1:21" x14ac:dyDescent="0.4">
      <c r="A51" s="1" t="s">
        <v>21</v>
      </c>
      <c r="B51" s="10">
        <f>VLOOKUP($A51,'Input data JER25June'!$B$58:$AE$74,14,0)</f>
        <v>5</v>
      </c>
      <c r="C51" s="4">
        <f>VLOOKUP($A51,'Input data JER25June'!$B$75:$AE$91,14,0)</f>
        <v>5</v>
      </c>
      <c r="D51" s="4">
        <f>VLOOKUP($A51,'Input data JER25June'!$B$92:$AE$108,14,0)</f>
        <v>6</v>
      </c>
      <c r="E51" s="11">
        <f t="shared" si="10"/>
        <v>0</v>
      </c>
      <c r="F51" s="10">
        <f>VLOOKUP($A51,'Input data JER25June'!$B$58:$AE$74,15,0)</f>
        <v>1</v>
      </c>
      <c r="G51" s="4">
        <f>VLOOKUP($A51,'Input data JER25June'!$B$75:$AE$91,15,0)</f>
        <v>1</v>
      </c>
      <c r="H51" s="4">
        <f>VLOOKUP($A51,'Input data JER25June'!$B$92:$AE$108,15,0)</f>
        <v>1</v>
      </c>
      <c r="I51" s="11">
        <f t="shared" si="11"/>
        <v>1</v>
      </c>
      <c r="J51" s="10">
        <f>VLOOKUP($A51,'Input data JER25June'!$B$58:$AE$74,16,0)</f>
        <v>2</v>
      </c>
      <c r="K51" s="4">
        <f>VLOOKUP($A51,'Input data JER25June'!$B$75:$AE$91,16,0)</f>
        <v>2</v>
      </c>
      <c r="L51" s="4">
        <f>VLOOKUP($A51,'Input data JER25June'!$B$92:$AE$108,16,0)</f>
        <v>6</v>
      </c>
      <c r="M51" s="11">
        <f t="shared" si="12"/>
        <v>0</v>
      </c>
      <c r="N51" s="10">
        <f>VLOOKUP($A51,'Input data JER25June'!$B$58:$AE$74,17,0)</f>
        <v>4</v>
      </c>
      <c r="O51" s="4">
        <f>VLOOKUP($A51,'Input data JER25June'!$B$75:$AE$91,17,0)</f>
        <v>7</v>
      </c>
      <c r="P51" s="4">
        <f>VLOOKUP($A51,'Input data JER25June'!$B$92:$AE$108,17,0)</f>
        <v>7</v>
      </c>
      <c r="Q51" s="11">
        <f t="shared" si="13"/>
        <v>0</v>
      </c>
      <c r="R51" s="10">
        <f>VLOOKUP($A51,'Input data JER25June'!$B$58:$AE$74,18,0)</f>
        <v>7</v>
      </c>
      <c r="S51" s="4">
        <f>VLOOKUP($A51,'Input data JER25June'!$B$75:$AE$91,18,0)</f>
        <v>7</v>
      </c>
      <c r="T51" s="4">
        <f>VLOOKUP($A51,'Input data JER25June'!$B$92:$AE$108,18,0)</f>
        <v>4</v>
      </c>
      <c r="U51" s="11">
        <f t="shared" si="14"/>
        <v>0</v>
      </c>
    </row>
    <row r="52" spans="1:21" x14ac:dyDescent="0.4">
      <c r="A52" s="2" t="s">
        <v>22</v>
      </c>
      <c r="B52" s="10">
        <f>VLOOKUP($A52,'Input data JER25June'!$B$58:$AE$74,14,0)</f>
        <v>5</v>
      </c>
      <c r="C52" s="4">
        <f>VLOOKUP($A52,'Input data JER25June'!$B$75:$AE$91,14,0)</f>
        <v>5</v>
      </c>
      <c r="D52" s="4">
        <f>VLOOKUP($A52,'Input data JER25June'!$B$92:$AE$108,14,0)</f>
        <v>5</v>
      </c>
      <c r="E52" s="11">
        <f t="shared" si="10"/>
        <v>0</v>
      </c>
      <c r="F52" s="10">
        <f>VLOOKUP($A52,'Input data JER25June'!$B$58:$AE$74,15,0)</f>
        <v>2</v>
      </c>
      <c r="G52" s="4">
        <f>VLOOKUP($A52,'Input data JER25June'!$B$75:$AE$91,15,0)</f>
        <v>2</v>
      </c>
      <c r="H52" s="4">
        <f>VLOOKUP($A52,'Input data JER25June'!$B$92:$AE$108,15,0)</f>
        <v>3</v>
      </c>
      <c r="I52" s="11">
        <f t="shared" si="11"/>
        <v>0</v>
      </c>
      <c r="J52" s="10">
        <f>VLOOKUP($A52,'Input data JER25June'!$B$58:$AE$74,16,0)</f>
        <v>5</v>
      </c>
      <c r="K52" s="4">
        <f>VLOOKUP($A52,'Input data JER25June'!$B$75:$AE$91,16,0)</f>
        <v>5</v>
      </c>
      <c r="L52" s="4">
        <f>VLOOKUP($A52,'Input data JER25June'!$B$92:$AE$108,16,0)</f>
        <v>5</v>
      </c>
      <c r="M52" s="11">
        <f t="shared" si="12"/>
        <v>0</v>
      </c>
      <c r="N52" s="10">
        <f>VLOOKUP($A52,'Input data JER25June'!$B$58:$AE$74,17,0)</f>
        <v>1</v>
      </c>
      <c r="O52" s="4">
        <f>VLOOKUP($A52,'Input data JER25June'!$B$75:$AE$91,17,0)</f>
        <v>1</v>
      </c>
      <c r="P52" s="4">
        <f>VLOOKUP($A52,'Input data JER25June'!$B$92:$AE$108,17,0)</f>
        <v>1</v>
      </c>
      <c r="Q52" s="11">
        <f t="shared" si="13"/>
        <v>1</v>
      </c>
      <c r="R52" s="10">
        <f>VLOOKUP($A52,'Input data JER25June'!$B$58:$AE$74,18,0)</f>
        <v>1</v>
      </c>
      <c r="S52" s="4">
        <f>VLOOKUP($A52,'Input data JER25June'!$B$75:$AE$91,18,0)</f>
        <v>1</v>
      </c>
      <c r="T52" s="4">
        <f>VLOOKUP($A52,'Input data JER25June'!$B$92:$AE$108,18,0)</f>
        <v>1</v>
      </c>
      <c r="U52" s="11">
        <f t="shared" si="14"/>
        <v>1</v>
      </c>
    </row>
    <row r="53" spans="1:21" x14ac:dyDescent="0.4">
      <c r="A53" s="1" t="s">
        <v>23</v>
      </c>
      <c r="B53" s="10">
        <f>VLOOKUP($A53,'Input data JER25June'!$B$58:$AE$74,14,0)</f>
        <v>1</v>
      </c>
      <c r="C53" s="4">
        <f>VLOOKUP($A53,'Input data JER25June'!$B$75:$AE$91,14,0)</f>
        <v>1</v>
      </c>
      <c r="D53" s="4">
        <f>VLOOKUP($A53,'Input data JER25June'!$B$92:$AE$108,14,0)</f>
        <v>1</v>
      </c>
      <c r="E53" s="11">
        <f t="shared" si="10"/>
        <v>1</v>
      </c>
      <c r="F53" s="10">
        <f>VLOOKUP($A53,'Input data JER25June'!$B$58:$AE$74,15,0)</f>
        <v>1</v>
      </c>
      <c r="G53" s="4">
        <f>VLOOKUP($A53,'Input data JER25June'!$B$75:$AE$91,15,0)</f>
        <v>1</v>
      </c>
      <c r="H53" s="4">
        <f>VLOOKUP($A53,'Input data JER25June'!$B$92:$AE$108,15,0)</f>
        <v>3</v>
      </c>
      <c r="I53" s="11">
        <f t="shared" si="11"/>
        <v>0</v>
      </c>
      <c r="J53" s="10">
        <f>VLOOKUP($A53,'Input data JER25June'!$B$58:$AE$74,16,0)</f>
        <v>5</v>
      </c>
      <c r="K53" s="4">
        <f>VLOOKUP($A53,'Input data JER25June'!$B$75:$AE$91,16,0)</f>
        <v>5</v>
      </c>
      <c r="L53" s="4">
        <f>VLOOKUP($A53,'Input data JER25June'!$B$92:$AE$108,16,0)</f>
        <v>5</v>
      </c>
      <c r="M53" s="11">
        <f t="shared" si="12"/>
        <v>0</v>
      </c>
      <c r="N53" s="10">
        <f>VLOOKUP($A53,'Input data JER25June'!$B$58:$AE$74,17,0)</f>
        <v>2</v>
      </c>
      <c r="O53" s="4">
        <f>VLOOKUP($A53,'Input data JER25June'!$B$75:$AE$91,17,0)</f>
        <v>5</v>
      </c>
      <c r="P53" s="4">
        <f>VLOOKUP($A53,'Input data JER25June'!$B$92:$AE$108,17,0)</f>
        <v>5</v>
      </c>
      <c r="Q53" s="11">
        <f t="shared" si="13"/>
        <v>0</v>
      </c>
      <c r="R53" s="10">
        <f>VLOOKUP($A53,'Input data JER25June'!$B$58:$AE$74,18,0)</f>
        <v>6</v>
      </c>
      <c r="S53" s="4">
        <f>VLOOKUP($A53,'Input data JER25June'!$B$75:$AE$91,18,0)</f>
        <v>6</v>
      </c>
      <c r="T53" s="4">
        <f>VLOOKUP($A53,'Input data JER25June'!$B$92:$AE$108,18,0)</f>
        <v>2</v>
      </c>
      <c r="U53" s="11">
        <f t="shared" si="14"/>
        <v>1</v>
      </c>
    </row>
    <row r="54" spans="1:21" x14ac:dyDescent="0.4">
      <c r="A54" s="1" t="s">
        <v>24</v>
      </c>
      <c r="B54" s="10">
        <f>VLOOKUP($A54,'Input data JER25June'!$B$58:$AE$74,14,0)</f>
        <v>5</v>
      </c>
      <c r="C54" s="4">
        <f>VLOOKUP($A54,'Input data JER25June'!$B$75:$AE$91,14,0)</f>
        <v>5</v>
      </c>
      <c r="D54" s="4">
        <f>VLOOKUP($A54,'Input data JER25June'!$B$92:$AE$108,14,0)</f>
        <v>6</v>
      </c>
      <c r="E54" s="11">
        <f t="shared" si="10"/>
        <v>0</v>
      </c>
      <c r="F54" s="10">
        <f>VLOOKUP($A54,'Input data JER25June'!$B$58:$AE$74,15,0)</f>
        <v>2</v>
      </c>
      <c r="G54" s="4">
        <f>VLOOKUP($A54,'Input data JER25June'!$B$75:$AE$91,15,0)</f>
        <v>3</v>
      </c>
      <c r="H54" s="4">
        <f>VLOOKUP($A54,'Input data JER25June'!$B$92:$AE$108,15,0)</f>
        <v>2</v>
      </c>
      <c r="I54" s="11">
        <f t="shared" si="11"/>
        <v>1</v>
      </c>
      <c r="J54" s="10">
        <f>VLOOKUP($A54,'Input data JER25June'!$B$58:$AE$74,16,0)</f>
        <v>5</v>
      </c>
      <c r="K54" s="4">
        <f>VLOOKUP($A54,'Input data JER25June'!$B$75:$AE$91,16,0)</f>
        <v>5</v>
      </c>
      <c r="L54" s="4">
        <f>VLOOKUP($A54,'Input data JER25June'!$B$92:$AE$108,16,0)</f>
        <v>6</v>
      </c>
      <c r="M54" s="11">
        <f t="shared" si="12"/>
        <v>0</v>
      </c>
      <c r="N54" s="10">
        <f>VLOOKUP($A54,'Input data JER25June'!$B$58:$AE$74,17,0)</f>
        <v>5</v>
      </c>
      <c r="O54" s="4">
        <f>VLOOKUP($A54,'Input data JER25June'!$B$75:$AE$91,17,0)</f>
        <v>5</v>
      </c>
      <c r="P54" s="4">
        <f>VLOOKUP($A54,'Input data JER25June'!$B$92:$AE$108,17,0)</f>
        <v>5</v>
      </c>
      <c r="Q54" s="11">
        <f t="shared" si="13"/>
        <v>0</v>
      </c>
      <c r="R54" s="10">
        <f>VLOOKUP($A54,'Input data JER25June'!$B$58:$AE$74,18,0)</f>
        <v>6</v>
      </c>
      <c r="S54" s="4">
        <f>VLOOKUP($A54,'Input data JER25June'!$B$75:$AE$91,18,0)</f>
        <v>5</v>
      </c>
      <c r="T54" s="4">
        <f>VLOOKUP($A54,'Input data JER25June'!$B$92:$AE$108,18,0)</f>
        <v>2</v>
      </c>
      <c r="U54" s="11">
        <f t="shared" si="14"/>
        <v>2</v>
      </c>
    </row>
    <row r="55" spans="1:21" x14ac:dyDescent="0.4">
      <c r="A55" s="1" t="s">
        <v>25</v>
      </c>
      <c r="B55" s="10">
        <f>VLOOKUP($A55,'Input data JER25June'!$B$58:$AE$74,14,0)</f>
        <v>2</v>
      </c>
      <c r="C55" s="4">
        <f>VLOOKUP($A55,'Input data JER25June'!$B$75:$AE$91,14,0)</f>
        <v>5</v>
      </c>
      <c r="D55" s="4">
        <f>VLOOKUP($A55,'Input data JER25June'!$B$92:$AE$108,14,0)</f>
        <v>5</v>
      </c>
      <c r="E55" s="11">
        <f t="shared" si="10"/>
        <v>0</v>
      </c>
      <c r="F55" s="10">
        <f>VLOOKUP($A55,'Input data JER25June'!$B$58:$AE$74,15,0)</f>
        <v>1</v>
      </c>
      <c r="G55" s="4">
        <f>VLOOKUP($A55,'Input data JER25June'!$B$75:$AE$91,15,0)</f>
        <v>3</v>
      </c>
      <c r="H55" s="4">
        <f>VLOOKUP($A55,'Input data JER25June'!$B$92:$AE$108,15,0)</f>
        <v>1</v>
      </c>
      <c r="I55" s="11">
        <f t="shared" si="11"/>
        <v>1</v>
      </c>
      <c r="J55" s="10">
        <f>VLOOKUP($A55,'Input data JER25June'!$B$58:$AE$74,16,0)</f>
        <v>5</v>
      </c>
      <c r="K55" s="4">
        <f>VLOOKUP($A55,'Input data JER25June'!$B$75:$AE$91,16,0)</f>
        <v>5</v>
      </c>
      <c r="L55" s="4">
        <f>VLOOKUP($A55,'Input data JER25June'!$B$92:$AE$108,16,0)</f>
        <v>5</v>
      </c>
      <c r="M55" s="11">
        <f t="shared" si="12"/>
        <v>0</v>
      </c>
      <c r="N55" s="10">
        <f>VLOOKUP($A55,'Input data JER25June'!$B$58:$AE$74,17,0)</f>
        <v>5</v>
      </c>
      <c r="O55" s="4">
        <f>VLOOKUP($A55,'Input data JER25June'!$B$75:$AE$91,17,0)</f>
        <v>5</v>
      </c>
      <c r="P55" s="4">
        <f>VLOOKUP($A55,'Input data JER25June'!$B$92:$AE$108,17,0)</f>
        <v>5</v>
      </c>
      <c r="Q55" s="11">
        <f t="shared" si="13"/>
        <v>0</v>
      </c>
      <c r="R55" s="10">
        <f>VLOOKUP($A55,'Input data JER25June'!$B$58:$AE$74,18,0)</f>
        <v>5</v>
      </c>
      <c r="S55" s="4">
        <f>VLOOKUP($A55,'Input data JER25June'!$B$75:$AE$91,18,0)</f>
        <v>5</v>
      </c>
      <c r="T55" s="4">
        <f>VLOOKUP($A55,'Input data JER25June'!$B$92:$AE$108,18,0)</f>
        <v>5</v>
      </c>
      <c r="U55" s="11">
        <f t="shared" si="14"/>
        <v>0</v>
      </c>
    </row>
    <row r="56" spans="1:21" x14ac:dyDescent="0.4">
      <c r="A56" s="2" t="s">
        <v>56</v>
      </c>
      <c r="B56" s="10">
        <f>VLOOKUP($A56,'Input data JER25June'!$B$58:$AE$74,14,0)</f>
        <v>6</v>
      </c>
      <c r="C56" s="4">
        <f>VLOOKUP($A56,'Input data JER25June'!$B$75:$AE$91,14,0)</f>
        <v>6</v>
      </c>
      <c r="D56" s="4">
        <f>VLOOKUP($A56,'Input data JER25June'!$B$92:$AE$108,14,0)</f>
        <v>6</v>
      </c>
      <c r="E56" s="11">
        <f t="shared" si="10"/>
        <v>0</v>
      </c>
      <c r="F56" s="10">
        <f>VLOOKUP($A56,'Input data JER25June'!$B$58:$AE$74,15,0)</f>
        <v>1</v>
      </c>
      <c r="G56" s="4">
        <f>VLOOKUP($A56,'Input data JER25June'!$B$75:$AE$91,15,0)</f>
        <v>1</v>
      </c>
      <c r="H56" s="4">
        <f>VLOOKUP($A56,'Input data JER25June'!$B$92:$AE$108,15,0)</f>
        <v>1</v>
      </c>
      <c r="I56" s="11">
        <f t="shared" si="11"/>
        <v>1</v>
      </c>
      <c r="J56" s="10">
        <f>VLOOKUP($A56,'Input data JER25June'!$B$58:$AE$74,16,0)</f>
        <v>3</v>
      </c>
      <c r="K56" s="4">
        <f>VLOOKUP($A56,'Input data JER25June'!$B$75:$AE$91,16,0)</f>
        <v>2</v>
      </c>
      <c r="L56" s="4">
        <f>VLOOKUP($A56,'Input data JER25June'!$B$92:$AE$108,16,0)</f>
        <v>2</v>
      </c>
      <c r="M56" s="11">
        <f t="shared" si="12"/>
        <v>1</v>
      </c>
      <c r="N56" s="10">
        <f>VLOOKUP($A56,'Input data JER25June'!$B$58:$AE$74,17,0)</f>
        <v>6</v>
      </c>
      <c r="O56" s="4">
        <f>VLOOKUP($A56,'Input data JER25June'!$B$75:$AE$91,17,0)</f>
        <v>5</v>
      </c>
      <c r="P56" s="4">
        <f>VLOOKUP($A56,'Input data JER25June'!$B$92:$AE$108,17,0)</f>
        <v>5</v>
      </c>
      <c r="Q56" s="11">
        <f t="shared" si="13"/>
        <v>0</v>
      </c>
      <c r="R56" s="10">
        <f>VLOOKUP($A56,'Input data JER25June'!$B$58:$AE$74,18,0)</f>
        <v>7</v>
      </c>
      <c r="S56" s="4">
        <f>VLOOKUP($A56,'Input data JER25June'!$B$75:$AE$91,18,0)</f>
        <v>4</v>
      </c>
      <c r="T56" s="4">
        <f>VLOOKUP($A56,'Input data JER25June'!$B$92:$AE$108,18,0)</f>
        <v>4</v>
      </c>
      <c r="U56" s="11">
        <f t="shared" si="14"/>
        <v>0</v>
      </c>
    </row>
    <row r="57" spans="1:21" x14ac:dyDescent="0.4">
      <c r="A57" s="1" t="s">
        <v>26</v>
      </c>
      <c r="B57" s="10">
        <f>VLOOKUP($A57,'Input data JER25June'!$B$58:$AE$74,14,0)</f>
        <v>5</v>
      </c>
      <c r="C57" s="4">
        <f>VLOOKUP($A57,'Input data JER25June'!$B$75:$AE$91,14,0)</f>
        <v>5</v>
      </c>
      <c r="D57" s="4">
        <f>VLOOKUP($A57,'Input data JER25June'!$B$92:$AE$108,14,0)</f>
        <v>5</v>
      </c>
      <c r="E57" s="11">
        <f t="shared" si="10"/>
        <v>0</v>
      </c>
      <c r="F57" s="10">
        <f>VLOOKUP($A57,'Input data JER25June'!$B$58:$AE$74,15,0)</f>
        <v>2</v>
      </c>
      <c r="G57" s="4">
        <f>VLOOKUP($A57,'Input data JER25June'!$B$75:$AE$91,15,0)</f>
        <v>2</v>
      </c>
      <c r="H57" s="4">
        <f>VLOOKUP($A57,'Input data JER25June'!$B$92:$AE$108,15,0)</f>
        <v>6</v>
      </c>
      <c r="I57" s="11">
        <f t="shared" si="11"/>
        <v>0</v>
      </c>
      <c r="J57" s="10">
        <f>VLOOKUP($A57,'Input data JER25June'!$B$58:$AE$74,16,0)</f>
        <v>6</v>
      </c>
      <c r="K57" s="4">
        <f>VLOOKUP($A57,'Input data JER25June'!$B$75:$AE$91,16,0)</f>
        <v>6</v>
      </c>
      <c r="L57" s="4">
        <f>VLOOKUP($A57,'Input data JER25June'!$B$92:$AE$108,16,0)</f>
        <v>6</v>
      </c>
      <c r="M57" s="11">
        <f t="shared" si="12"/>
        <v>0</v>
      </c>
      <c r="N57" s="10">
        <f>VLOOKUP($A57,'Input data JER25June'!$B$58:$AE$74,17,0)</f>
        <v>1</v>
      </c>
      <c r="O57" s="4">
        <f>VLOOKUP($A57,'Input data JER25June'!$B$75:$AE$91,17,0)</f>
        <v>1</v>
      </c>
      <c r="P57" s="4">
        <f>VLOOKUP($A57,'Input data JER25June'!$B$92:$AE$108,17,0)</f>
        <v>1</v>
      </c>
      <c r="Q57" s="11">
        <f t="shared" si="13"/>
        <v>1</v>
      </c>
      <c r="R57" s="10">
        <f>VLOOKUP($A57,'Input data JER25June'!$B$58:$AE$74,18,0)</f>
        <v>3</v>
      </c>
      <c r="S57" s="4">
        <f>VLOOKUP($A57,'Input data JER25June'!$B$75:$AE$91,18,0)</f>
        <v>2</v>
      </c>
      <c r="T57" s="4">
        <f>VLOOKUP($A57,'Input data JER25June'!$B$92:$AE$108,18,0)</f>
        <v>2</v>
      </c>
      <c r="U57" s="11">
        <f t="shared" si="14"/>
        <v>1</v>
      </c>
    </row>
    <row r="58" spans="1:21" x14ac:dyDescent="0.4">
      <c r="A58" s="1" t="s">
        <v>27</v>
      </c>
      <c r="B58" s="10">
        <f>VLOOKUP($A58,'Input data JER25June'!$B$58:$AE$74,14,0)</f>
        <v>6</v>
      </c>
      <c r="C58" s="4">
        <f>VLOOKUP($A58,'Input data JER25June'!$B$75:$AE$91,14,0)</f>
        <v>6</v>
      </c>
      <c r="D58" s="4">
        <f>VLOOKUP($A58,'Input data JER25June'!$B$92:$AE$108,14,0)</f>
        <v>6</v>
      </c>
      <c r="E58" s="11">
        <f t="shared" si="10"/>
        <v>0</v>
      </c>
      <c r="F58" s="10">
        <f>VLOOKUP($A58,'Input data JER25June'!$B$58:$AE$74,15,0)</f>
        <v>1</v>
      </c>
      <c r="G58" s="4">
        <f>VLOOKUP($A58,'Input data JER25June'!$B$75:$AE$91,15,0)</f>
        <v>2</v>
      </c>
      <c r="H58" s="4">
        <f>VLOOKUP($A58,'Input data JER25June'!$B$92:$AE$108,15,0)</f>
        <v>3</v>
      </c>
      <c r="I58" s="11">
        <f t="shared" si="11"/>
        <v>0</v>
      </c>
      <c r="J58" s="10">
        <f>VLOOKUP($A58,'Input data JER25June'!$B$58:$AE$74,16,0)</f>
        <v>5</v>
      </c>
      <c r="K58" s="4">
        <f>VLOOKUP($A58,'Input data JER25June'!$B$75:$AE$91,16,0)</f>
        <v>6</v>
      </c>
      <c r="L58" s="4">
        <f>VLOOKUP($A58,'Input data JER25June'!$B$92:$AE$108,16,0)</f>
        <v>6</v>
      </c>
      <c r="M58" s="11">
        <f t="shared" si="12"/>
        <v>0</v>
      </c>
      <c r="N58" s="10">
        <f>VLOOKUP($A58,'Input data JER25June'!$B$58:$AE$74,17,0)</f>
        <v>5</v>
      </c>
      <c r="O58" s="4">
        <f>VLOOKUP($A58,'Input data JER25June'!$B$75:$AE$91,17,0)</f>
        <v>5</v>
      </c>
      <c r="P58" s="4">
        <f>VLOOKUP($A58,'Input data JER25June'!$B$92:$AE$108,17,0)</f>
        <v>5</v>
      </c>
      <c r="Q58" s="11">
        <f t="shared" si="13"/>
        <v>0</v>
      </c>
      <c r="R58" s="10">
        <f>VLOOKUP($A58,'Input data JER25June'!$B$58:$AE$74,18,0)</f>
        <v>6</v>
      </c>
      <c r="S58" s="4">
        <f>VLOOKUP($A58,'Input data JER25June'!$B$75:$AE$91,18,0)</f>
        <v>5</v>
      </c>
      <c r="T58" s="4">
        <f>VLOOKUP($A58,'Input data JER25June'!$B$92:$AE$108,18,0)</f>
        <v>5</v>
      </c>
      <c r="U58" s="11">
        <f t="shared" si="14"/>
        <v>0</v>
      </c>
    </row>
    <row r="59" spans="1:21" x14ac:dyDescent="0.4">
      <c r="A59" s="1" t="s">
        <v>28</v>
      </c>
      <c r="B59" s="10">
        <f>VLOOKUP($A59,'Input data JER25June'!$B$58:$AE$74,14,0)</f>
        <v>1</v>
      </c>
      <c r="C59" s="4">
        <f>VLOOKUP($A59,'Input data JER25June'!$B$75:$AE$91,14,0)</f>
        <v>1</v>
      </c>
      <c r="D59" s="4">
        <f>VLOOKUP($A59,'Input data JER25June'!$B$92:$AE$108,14,0)</f>
        <v>1</v>
      </c>
      <c r="E59" s="11">
        <f t="shared" si="10"/>
        <v>1</v>
      </c>
      <c r="F59" s="10">
        <f>VLOOKUP($A59,'Input data JER25June'!$B$58:$AE$74,15,0)</f>
        <v>3</v>
      </c>
      <c r="G59" s="4">
        <f>VLOOKUP($A59,'Input data JER25June'!$B$75:$AE$91,15,0)</f>
        <v>2</v>
      </c>
      <c r="H59" s="4">
        <f>VLOOKUP($A59,'Input data JER25June'!$B$92:$AE$108,15,0)</f>
        <v>6</v>
      </c>
      <c r="I59" s="11">
        <f t="shared" si="11"/>
        <v>0</v>
      </c>
      <c r="J59" s="10">
        <f>VLOOKUP($A59,'Input data JER25June'!$B$58:$AE$74,16,0)</f>
        <v>5</v>
      </c>
      <c r="K59" s="4">
        <f>VLOOKUP($A59,'Input data JER25June'!$B$75:$AE$91,16,0)</f>
        <v>5</v>
      </c>
      <c r="L59" s="4">
        <f>VLOOKUP($A59,'Input data JER25June'!$B$92:$AE$108,16,0)</f>
        <v>5</v>
      </c>
      <c r="M59" s="11">
        <f t="shared" si="12"/>
        <v>0</v>
      </c>
      <c r="N59" s="10">
        <f>VLOOKUP($A59,'Input data JER25June'!$B$58:$AE$74,17,0)</f>
        <v>1</v>
      </c>
      <c r="O59" s="4">
        <f>VLOOKUP($A59,'Input data JER25June'!$B$75:$AE$91,17,0)</f>
        <v>3</v>
      </c>
      <c r="P59" s="4">
        <f>VLOOKUP($A59,'Input data JER25June'!$B$92:$AE$108,17,0)</f>
        <v>2</v>
      </c>
      <c r="Q59" s="11">
        <f t="shared" si="13"/>
        <v>1</v>
      </c>
      <c r="R59" s="10">
        <f>VLOOKUP($A59,'Input data JER25June'!$B$58:$AE$74,18,0)</f>
        <v>5</v>
      </c>
      <c r="S59" s="4">
        <f>VLOOKUP($A59,'Input data JER25June'!$B$75:$AE$91,18,0)</f>
        <v>5</v>
      </c>
      <c r="T59" s="4">
        <f>VLOOKUP($A59,'Input data JER25June'!$B$92:$AE$108,18,0)</f>
        <v>5</v>
      </c>
      <c r="U59" s="11">
        <f t="shared" si="14"/>
        <v>0</v>
      </c>
    </row>
    <row r="60" spans="1:21" x14ac:dyDescent="0.4">
      <c r="A60" s="1" t="s">
        <v>29</v>
      </c>
      <c r="B60" s="10">
        <f>VLOOKUP($A60,'Input data JER25June'!$B$58:$AE$74,14,0)</f>
        <v>2</v>
      </c>
      <c r="C60" s="4">
        <f>VLOOKUP($A60,'Input data JER25June'!$B$75:$AE$91,14,0)</f>
        <v>1</v>
      </c>
      <c r="D60" s="4">
        <f>VLOOKUP($A60,'Input data JER25June'!$B$92:$AE$108,14,0)</f>
        <v>1</v>
      </c>
      <c r="E60" s="11">
        <f t="shared" si="10"/>
        <v>1</v>
      </c>
      <c r="F60" s="10">
        <f>VLOOKUP($A60,'Input data JER25June'!$B$58:$AE$74,15,0)</f>
        <v>7</v>
      </c>
      <c r="G60" s="4">
        <f>VLOOKUP($A60,'Input data JER25June'!$B$75:$AE$91,15,0)</f>
        <v>7</v>
      </c>
      <c r="H60" s="4">
        <f>VLOOKUP($A60,'Input data JER25June'!$B$92:$AE$108,15,0)</f>
        <v>7</v>
      </c>
      <c r="I60" s="11">
        <f t="shared" si="11"/>
        <v>0</v>
      </c>
      <c r="J60" s="10">
        <f>VLOOKUP($A60,'Input data JER25June'!$B$58:$AE$74,16,0)</f>
        <v>2</v>
      </c>
      <c r="K60" s="4">
        <f>VLOOKUP($A60,'Input data JER25June'!$B$75:$AE$91,16,0)</f>
        <v>5</v>
      </c>
      <c r="L60" s="4">
        <f>VLOOKUP($A60,'Input data JER25June'!$B$92:$AE$108,16,0)</f>
        <v>5</v>
      </c>
      <c r="M60" s="11">
        <f t="shared" si="12"/>
        <v>0</v>
      </c>
      <c r="N60" s="10">
        <f>VLOOKUP($A60,'Input data JER25June'!$B$58:$AE$74,17,0)</f>
        <v>7</v>
      </c>
      <c r="O60" s="4">
        <f>VLOOKUP($A60,'Input data JER25June'!$B$75:$AE$91,17,0)</f>
        <v>5</v>
      </c>
      <c r="P60" s="4">
        <f>VLOOKUP($A60,'Input data JER25June'!$B$92:$AE$108,17,0)</f>
        <v>6</v>
      </c>
      <c r="Q60" s="11">
        <f t="shared" si="13"/>
        <v>0</v>
      </c>
      <c r="R60" s="10">
        <f>VLOOKUP($A60,'Input data JER25June'!$B$58:$AE$74,18,0)</f>
        <v>5</v>
      </c>
      <c r="S60" s="4">
        <f>VLOOKUP($A60,'Input data JER25June'!$B$75:$AE$91,18,0)</f>
        <v>1</v>
      </c>
      <c r="T60" s="4">
        <f>VLOOKUP($A60,'Input data JER25June'!$B$92:$AE$108,18,0)</f>
        <v>1</v>
      </c>
      <c r="U60" s="11">
        <f t="shared" si="14"/>
        <v>1</v>
      </c>
    </row>
    <row r="61" spans="1:21" x14ac:dyDescent="0.4">
      <c r="A61" s="1" t="s">
        <v>30</v>
      </c>
      <c r="B61" s="10">
        <f>VLOOKUP($A61,'Input data JER25June'!$B$58:$AE$74,14,0)</f>
        <v>6</v>
      </c>
      <c r="C61" s="4">
        <f>VLOOKUP($A61,'Input data JER25June'!$B$75:$AE$91,14,0)</f>
        <v>6</v>
      </c>
      <c r="D61" s="4">
        <f>VLOOKUP($A61,'Input data JER25June'!$B$92:$AE$108,14,0)</f>
        <v>6</v>
      </c>
      <c r="E61" s="11">
        <f t="shared" si="10"/>
        <v>0</v>
      </c>
      <c r="F61" s="10">
        <f>VLOOKUP($A61,'Input data JER25June'!$B$58:$AE$74,15,0)</f>
        <v>5</v>
      </c>
      <c r="G61" s="4">
        <f>VLOOKUP($A61,'Input data JER25June'!$B$75:$AE$91,15,0)</f>
        <v>5</v>
      </c>
      <c r="H61" s="4">
        <f>VLOOKUP($A61,'Input data JER25June'!$B$92:$AE$108,15,0)</f>
        <v>6</v>
      </c>
      <c r="I61" s="11">
        <f t="shared" si="11"/>
        <v>0</v>
      </c>
      <c r="J61" s="10">
        <f>VLOOKUP($A61,'Input data JER25June'!$B$58:$AE$74,16,0)</f>
        <v>6</v>
      </c>
      <c r="K61" s="4">
        <f>VLOOKUP($A61,'Input data JER25June'!$B$75:$AE$91,16,0)</f>
        <v>7</v>
      </c>
      <c r="L61" s="4">
        <f>VLOOKUP($A61,'Input data JER25June'!$B$92:$AE$108,16,0)</f>
        <v>7</v>
      </c>
      <c r="M61" s="11">
        <f t="shared" si="12"/>
        <v>0</v>
      </c>
      <c r="N61" s="10">
        <f>VLOOKUP($A61,'Input data JER25June'!$B$58:$AE$74,17,0)</f>
        <v>5</v>
      </c>
      <c r="O61" s="4">
        <f>VLOOKUP($A61,'Input data JER25June'!$B$75:$AE$91,17,0)</f>
        <v>5</v>
      </c>
      <c r="P61" s="4">
        <f>VLOOKUP($A61,'Input data JER25June'!$B$92:$AE$108,17,0)</f>
        <v>5</v>
      </c>
      <c r="Q61" s="11">
        <f t="shared" si="13"/>
        <v>0</v>
      </c>
      <c r="R61" s="10">
        <f>VLOOKUP($A61,'Input data JER25June'!$B$58:$AE$74,18,0)</f>
        <v>6</v>
      </c>
      <c r="S61" s="4">
        <f>VLOOKUP($A61,'Input data JER25June'!$B$75:$AE$91,18,0)</f>
        <v>6</v>
      </c>
      <c r="T61" s="4">
        <f>VLOOKUP($A61,'Input data JER25June'!$B$92:$AE$108,18,0)</f>
        <v>6</v>
      </c>
      <c r="U61" s="11">
        <f t="shared" si="14"/>
        <v>0</v>
      </c>
    </row>
    <row r="62" spans="1:21" x14ac:dyDescent="0.4">
      <c r="A62" s="1" t="s">
        <v>31</v>
      </c>
      <c r="B62" s="10">
        <f>VLOOKUP($A62,'Input data JER25June'!$B$58:$AE$74,14,0)</f>
        <v>6</v>
      </c>
      <c r="C62" s="4">
        <f>VLOOKUP($A62,'Input data JER25June'!$B$75:$AE$91,14,0)</f>
        <v>2</v>
      </c>
      <c r="D62" s="4">
        <f>VLOOKUP($A62,'Input data JER25June'!$B$92:$AE$108,14,0)</f>
        <v>5</v>
      </c>
      <c r="E62" s="11">
        <f t="shared" si="10"/>
        <v>0</v>
      </c>
      <c r="F62" s="10">
        <f>VLOOKUP($A62,'Input data JER25June'!$B$58:$AE$74,15,0)</f>
        <v>0</v>
      </c>
      <c r="G62" s="4">
        <f>VLOOKUP($A62,'Input data JER25June'!$B$75:$AE$91,15,0)</f>
        <v>5</v>
      </c>
      <c r="H62" s="4">
        <f>VLOOKUP($A62,'Input data JER25June'!$B$92:$AE$108,15,0)</f>
        <v>5</v>
      </c>
      <c r="I62" s="11">
        <f t="shared" si="11"/>
        <v>0</v>
      </c>
      <c r="J62" s="10">
        <f>VLOOKUP($A62,'Input data JER25June'!$B$58:$AE$74,16,0)</f>
        <v>6</v>
      </c>
      <c r="K62" s="4">
        <f>VLOOKUP($A62,'Input data JER25June'!$B$75:$AE$91,16,0)</f>
        <v>2</v>
      </c>
      <c r="L62" s="4">
        <f>VLOOKUP($A62,'Input data JER25June'!$B$92:$AE$108,16,0)</f>
        <v>6</v>
      </c>
      <c r="M62" s="11">
        <f t="shared" si="12"/>
        <v>0</v>
      </c>
      <c r="N62" s="10">
        <f>VLOOKUP($A62,'Input data JER25June'!$B$58:$AE$74,17,0)</f>
        <v>5</v>
      </c>
      <c r="O62" s="4">
        <f>VLOOKUP($A62,'Input data JER25June'!$B$75:$AE$91,17,0)</f>
        <v>5</v>
      </c>
      <c r="P62" s="4">
        <f>VLOOKUP($A62,'Input data JER25June'!$B$92:$AE$108,17,0)</f>
        <v>5</v>
      </c>
      <c r="Q62" s="11">
        <f t="shared" si="13"/>
        <v>0</v>
      </c>
      <c r="R62" s="10">
        <f>VLOOKUP($A62,'Input data JER25June'!$B$58:$AE$74,18,0)</f>
        <v>2</v>
      </c>
      <c r="S62" s="4">
        <f>VLOOKUP($A62,'Input data JER25June'!$B$75:$AE$91,18,0)</f>
        <v>2</v>
      </c>
      <c r="T62" s="4">
        <f>VLOOKUP($A62,'Input data JER25June'!$B$92:$AE$108,18,0)</f>
        <v>2</v>
      </c>
      <c r="U62" s="11">
        <f t="shared" si="14"/>
        <v>1</v>
      </c>
    </row>
    <row r="63" spans="1:21" ht="15" thickBot="1" x14ac:dyDescent="0.45">
      <c r="A63" s="1" t="s">
        <v>32</v>
      </c>
      <c r="B63" s="47">
        <f>VLOOKUP($A63,'Input data JER25June'!$B$58:$AE$74,14,0)</f>
        <v>5</v>
      </c>
      <c r="C63" s="48">
        <f>VLOOKUP($A63,'Input data JER25June'!$B$75:$AE$91,14,0)</f>
        <v>6</v>
      </c>
      <c r="D63" s="48">
        <f>VLOOKUP($A63,'Input data JER25June'!$B$92:$AE$108,14,0)</f>
        <v>6</v>
      </c>
      <c r="E63" s="49">
        <f t="shared" si="10"/>
        <v>0</v>
      </c>
      <c r="F63" s="10">
        <f>VLOOKUP($A63,'Input data JER25June'!$B$58:$AE$74,15,0)</f>
        <v>0</v>
      </c>
      <c r="G63" s="4">
        <f>VLOOKUP($A63,'Input data JER25June'!$B$75:$AE$91,15,0)</f>
        <v>5</v>
      </c>
      <c r="H63" s="4">
        <f>VLOOKUP($A63,'Input data JER25June'!$B$92:$AE$108,15,0)</f>
        <v>5</v>
      </c>
      <c r="I63" s="11">
        <f t="shared" si="11"/>
        <v>0</v>
      </c>
      <c r="J63" s="10">
        <f>VLOOKUP($A63,'Input data JER25June'!$B$58:$AE$74,16,0)</f>
        <v>7</v>
      </c>
      <c r="K63" s="4">
        <f>VLOOKUP($A63,'Input data JER25June'!$B$75:$AE$91,16,0)</f>
        <v>7</v>
      </c>
      <c r="L63" s="4">
        <f>VLOOKUP($A63,'Input data JER25June'!$B$92:$AE$108,16,0)</f>
        <v>6</v>
      </c>
      <c r="M63" s="11">
        <f t="shared" si="12"/>
        <v>0</v>
      </c>
      <c r="N63" s="10">
        <f>VLOOKUP($A63,'Input data JER25June'!$B$58:$AE$74,17,0)</f>
        <v>3</v>
      </c>
      <c r="O63" s="4">
        <f>VLOOKUP($A63,'Input data JER25June'!$B$75:$AE$91,17,0)</f>
        <v>1</v>
      </c>
      <c r="P63" s="4">
        <f>VLOOKUP($A63,'Input data JER25June'!$B$92:$AE$108,17,0)</f>
        <v>1</v>
      </c>
      <c r="Q63" s="11">
        <f t="shared" si="13"/>
        <v>1</v>
      </c>
      <c r="R63" s="10">
        <f>VLOOKUP($A63,'Input data JER25June'!$B$58:$AE$74,18,0)</f>
        <v>5</v>
      </c>
      <c r="S63" s="4">
        <f>VLOOKUP($A63,'Input data JER25June'!$B$75:$AE$91,18,0)</f>
        <v>5</v>
      </c>
      <c r="T63" s="4">
        <f>VLOOKUP($A63,'Input data JER25June'!$B$92:$AE$108,18,0)</f>
        <v>5</v>
      </c>
      <c r="U63" s="11">
        <f t="shared" si="14"/>
        <v>0</v>
      </c>
    </row>
    <row r="64" spans="1:21" ht="15" thickBot="1" x14ac:dyDescent="0.45">
      <c r="A64" s="5" t="s">
        <v>82</v>
      </c>
      <c r="B64" s="12"/>
      <c r="C64" s="6"/>
      <c r="D64" s="7"/>
      <c r="E64" s="13">
        <f>SUM(E47:E63)</f>
        <v>5</v>
      </c>
      <c r="F64" s="12"/>
      <c r="G64" s="6"/>
      <c r="H64" s="7"/>
      <c r="I64" s="13">
        <f>SUM(I47:I63)</f>
        <v>6</v>
      </c>
      <c r="J64" s="12"/>
      <c r="K64" s="6"/>
      <c r="L64" s="7"/>
      <c r="M64" s="13">
        <f>SUM(M47:M63)</f>
        <v>5</v>
      </c>
      <c r="N64" s="12"/>
      <c r="O64" s="6"/>
      <c r="P64" s="7"/>
      <c r="Q64" s="13">
        <f>SUM(Q47:Q63)</f>
        <v>5</v>
      </c>
      <c r="R64" s="12"/>
      <c r="S64" s="6"/>
      <c r="T64" s="7"/>
      <c r="U64" s="13">
        <f>SUM(U47:U63)</f>
        <v>9</v>
      </c>
    </row>
    <row r="65" spans="1:21" ht="15" thickBot="1" x14ac:dyDescent="0.45"/>
    <row r="66" spans="1:21" x14ac:dyDescent="0.4">
      <c r="A66" s="57" t="s">
        <v>42</v>
      </c>
      <c r="B66" s="58" t="s">
        <v>35</v>
      </c>
      <c r="C66" s="59"/>
      <c r="D66" s="59"/>
      <c r="E66" s="60"/>
      <c r="F66" s="58" t="s">
        <v>40</v>
      </c>
      <c r="G66" s="59"/>
      <c r="H66" s="59"/>
      <c r="I66" s="60"/>
      <c r="J66" s="58" t="s">
        <v>39</v>
      </c>
      <c r="K66" s="59"/>
      <c r="L66" s="59"/>
      <c r="M66" s="60"/>
      <c r="N66" s="58" t="s">
        <v>38</v>
      </c>
      <c r="O66" s="59"/>
      <c r="P66" s="59"/>
      <c r="Q66" s="60"/>
      <c r="R66" s="58" t="s">
        <v>0</v>
      </c>
      <c r="S66" s="59"/>
      <c r="T66" s="59"/>
      <c r="U66" s="60"/>
    </row>
    <row r="67" spans="1:21" x14ac:dyDescent="0.4">
      <c r="A67" s="57"/>
      <c r="B67" s="8">
        <v>2023</v>
      </c>
      <c r="C67" s="3">
        <v>2024</v>
      </c>
      <c r="D67" s="3">
        <v>2025</v>
      </c>
      <c r="E67" s="9" t="s">
        <v>81</v>
      </c>
      <c r="F67" s="8">
        <v>2023</v>
      </c>
      <c r="G67" s="3">
        <v>2024</v>
      </c>
      <c r="H67" s="3">
        <v>2025</v>
      </c>
      <c r="I67" s="9" t="s">
        <v>81</v>
      </c>
      <c r="J67" s="8">
        <v>2023</v>
      </c>
      <c r="K67" s="3">
        <v>2024</v>
      </c>
      <c r="L67" s="3">
        <v>2025</v>
      </c>
      <c r="M67" s="9" t="s">
        <v>81</v>
      </c>
      <c r="N67" s="8">
        <v>2023</v>
      </c>
      <c r="O67" s="3">
        <v>2024</v>
      </c>
      <c r="P67" s="3">
        <v>2025</v>
      </c>
      <c r="Q67" s="9" t="s">
        <v>81</v>
      </c>
      <c r="R67" s="8">
        <v>2023</v>
      </c>
      <c r="S67" s="3">
        <v>2024</v>
      </c>
      <c r="T67" s="3">
        <v>2025</v>
      </c>
      <c r="U67" s="9" t="s">
        <v>81</v>
      </c>
    </row>
    <row r="68" spans="1:21" x14ac:dyDescent="0.4">
      <c r="A68" s="46" t="s">
        <v>84</v>
      </c>
      <c r="B68" s="10">
        <f>VLOOKUP($A68,'Input data JER25June'!$B$58:$AE$74,19,0)</f>
        <v>0</v>
      </c>
      <c r="C68" s="4">
        <f>VLOOKUP($A68,'Input data JER25June'!$B$75:$AE$91,19,0)</f>
        <v>0</v>
      </c>
      <c r="D68" s="4">
        <f>VLOOKUP($A68,'Input data JER25June'!$B$92:$AE$108,19,0)</f>
        <v>6</v>
      </c>
      <c r="E68" s="11">
        <f>COUNTIF(D68,"1")+COUNTIF(D68,"2")+IF(AND(B68:D68,B68&gt;C68,C68&gt;D68),"1","0")</f>
        <v>0</v>
      </c>
      <c r="F68" s="10">
        <f>VLOOKUP($A68,'Input data JER25June'!$B$58:$AE$74,20,0)</f>
        <v>0</v>
      </c>
      <c r="G68" s="4">
        <f>VLOOKUP($A68,'Input data JER25June'!$B$75:$AE$91,20,0)</f>
        <v>0</v>
      </c>
      <c r="H68" s="4">
        <f>VLOOKUP($A68,'Input data JER25June'!$B$92:$AE$108,20,0)</f>
        <v>7</v>
      </c>
      <c r="I68" s="11">
        <f>COUNTIF(H68,"1")+COUNTIF(H68,"2")+IF(AND(F68:H68,F68&gt;G68,G68&gt;H68),"1","0")</f>
        <v>0</v>
      </c>
      <c r="J68" s="10">
        <f>VLOOKUP($A68,'Input data JER25June'!$B$58:$AE$74,21,0)</f>
        <v>0</v>
      </c>
      <c r="K68" s="4">
        <f>VLOOKUP($A68,'Input data JER25June'!$B$75:$AE$91,21,0)</f>
        <v>0</v>
      </c>
      <c r="L68" s="4">
        <f>VLOOKUP($A68,'Input data JER25June'!$B$92:$AE$108,21,0)</f>
        <v>6</v>
      </c>
      <c r="M68" s="11">
        <f>COUNTIF(L68,"1")+COUNTIF(L68,"2")+IF(AND(J68:L68,J68&gt;K68,K68&gt;L68),"1","0")</f>
        <v>0</v>
      </c>
      <c r="N68" s="10">
        <f>VLOOKUP($A68,'Input data JER25June'!$B$58:$AE$74,22,0)</f>
        <v>0</v>
      </c>
      <c r="O68" s="4">
        <f>VLOOKUP($A68,'Input data JER25June'!$B$75:$AE$91,22,0)</f>
        <v>0</v>
      </c>
      <c r="P68" s="4">
        <f>VLOOKUP($A68,'Input data JER25June'!$B$92:$AE$108,22,0)</f>
        <v>7</v>
      </c>
      <c r="Q68" s="11">
        <f>COUNTIF(P68,"1")+COUNTIF(P68,"2")+IF(AND(N68:P68,N68&gt;O68,O68&gt;P68),"1","0")</f>
        <v>0</v>
      </c>
      <c r="R68" s="10">
        <f>VLOOKUP($A68,'Input data JER25June'!$B$58:$AE$74,23,0)</f>
        <v>0</v>
      </c>
      <c r="S68" s="4">
        <f>VLOOKUP($A68,'Input data JER25June'!$B$75:$AE$91,23,0)</f>
        <v>0</v>
      </c>
      <c r="T68" s="4">
        <f>VLOOKUP($A68,'Input data JER25June'!$B$92:$AE$108,23,0)</f>
        <v>6</v>
      </c>
      <c r="U68" s="11">
        <f>COUNTIF(T68,"1")+COUNTIF(T68,"2")+IF(AND(R68:T68,R68&gt;S68,S68&gt;T68),"1","0")</f>
        <v>0</v>
      </c>
    </row>
    <row r="69" spans="1:21" x14ac:dyDescent="0.4">
      <c r="A69" s="1" t="s">
        <v>18</v>
      </c>
      <c r="B69" s="10">
        <f>VLOOKUP($A69,'Input data JER25June'!$B$58:$AE$74,19,0)</f>
        <v>2</v>
      </c>
      <c r="C69" s="4">
        <f>VLOOKUP($A69,'Input data JER25June'!$B$75:$AE$91,19,0)</f>
        <v>6</v>
      </c>
      <c r="D69" s="4">
        <f>VLOOKUP($A69,'Input data JER25June'!$B$92:$AE$108,19,0)</f>
        <v>6</v>
      </c>
      <c r="E69" s="11">
        <f>COUNTIF(D69,"1")+COUNTIF(D69,"2")+IF(AND(B69:D69,B69&gt;C69,C69&gt;D69),"1","0")</f>
        <v>0</v>
      </c>
      <c r="F69" s="10">
        <f>VLOOKUP($A69,'Input data JER25June'!$B$58:$AE$74,20,0)</f>
        <v>1</v>
      </c>
      <c r="G69" s="4">
        <f>VLOOKUP($A69,'Input data JER25June'!$B$75:$AE$91,20,0)</f>
        <v>1</v>
      </c>
      <c r="H69" s="4">
        <f>VLOOKUP($A69,'Input data JER25June'!$B$92:$AE$108,20,0)</f>
        <v>1</v>
      </c>
      <c r="I69" s="11">
        <f>COUNTIF(H69,"1")+COUNTIF(H69,"2")+IF(AND(F69:H69,F69&gt;G69,G69&gt;H69),"1","0")</f>
        <v>1</v>
      </c>
      <c r="J69" s="10">
        <f>VLOOKUP($A69,'Input data JER25June'!$B$58:$AE$74,21,0)</f>
        <v>3</v>
      </c>
      <c r="K69" s="4">
        <f>VLOOKUP($A69,'Input data JER25June'!$B$75:$AE$91,21,0)</f>
        <v>2</v>
      </c>
      <c r="L69" s="4">
        <f>VLOOKUP($A69,'Input data JER25June'!$B$92:$AE$108,21,0)</f>
        <v>2</v>
      </c>
      <c r="M69" s="11">
        <f>COUNTIF(L69,"1")+COUNTIF(L69,"2")+IF(AND(J69:L69,J69&gt;K69,K69&gt;L69),"1","0")</f>
        <v>1</v>
      </c>
      <c r="N69" s="10">
        <f>VLOOKUP($A69,'Input data JER25June'!$B$58:$AE$74,22,0)</f>
        <v>6</v>
      </c>
      <c r="O69" s="4">
        <f>VLOOKUP($A69,'Input data JER25June'!$B$75:$AE$91,22,0)</f>
        <v>6</v>
      </c>
      <c r="P69" s="4">
        <f>VLOOKUP($A69,'Input data JER25June'!$B$92:$AE$108,22,0)</f>
        <v>6</v>
      </c>
      <c r="Q69" s="11">
        <f>COUNTIF(P69,"1")+COUNTIF(P69,"2")+IF(AND(N69:P69,N69&gt;O69,O69&gt;P69),"1","0")</f>
        <v>0</v>
      </c>
      <c r="R69" s="10">
        <f>VLOOKUP($A69,'Input data JER25June'!$B$58:$AE$74,23,0)</f>
        <v>5</v>
      </c>
      <c r="S69" s="4">
        <f>VLOOKUP($A69,'Input data JER25June'!$B$75:$AE$91,23,0)</f>
        <v>5</v>
      </c>
      <c r="T69" s="4">
        <f>VLOOKUP($A69,'Input data JER25June'!$B$92:$AE$108,23,0)</f>
        <v>5</v>
      </c>
      <c r="U69" s="11">
        <f>COUNTIF(T69,"1")+COUNTIF(T69,"2")+IF(AND(R69:T69,R69&gt;S69,S69&gt;T69),"1","0")</f>
        <v>0</v>
      </c>
    </row>
    <row r="70" spans="1:21" x14ac:dyDescent="0.4">
      <c r="A70" s="1" t="s">
        <v>19</v>
      </c>
      <c r="B70" s="10">
        <f>VLOOKUP($A70,'Input data JER25June'!$B$58:$AE$74,19,0)</f>
        <v>6</v>
      </c>
      <c r="C70" s="4">
        <f>VLOOKUP($A70,'Input data JER25June'!$B$75:$AE$91,19,0)</f>
        <v>6</v>
      </c>
      <c r="D70" s="4">
        <f>VLOOKUP($A70,'Input data JER25June'!$B$92:$AE$108,19,0)</f>
        <v>2</v>
      </c>
      <c r="E70" s="11">
        <f t="shared" ref="E70:E84" si="15">COUNTIF(D70,"1")+COUNTIF(D70,"2")+IF(AND(B70:D70,B70&gt;C70,C70&gt;D70),"1","0")</f>
        <v>1</v>
      </c>
      <c r="F70" s="10">
        <f>VLOOKUP($A70,'Input data JER25June'!$B$58:$AE$74,20,0)</f>
        <v>2</v>
      </c>
      <c r="G70" s="4">
        <f>VLOOKUP($A70,'Input data JER25June'!$B$75:$AE$91,20,0)</f>
        <v>2</v>
      </c>
      <c r="H70" s="4">
        <f>VLOOKUP($A70,'Input data JER25June'!$B$92:$AE$108,20,0)</f>
        <v>6</v>
      </c>
      <c r="I70" s="11">
        <f t="shared" ref="I70:I84" si="16">COUNTIF(H70,"1")+COUNTIF(H70,"2")+IF(AND(F70:H70,F70&gt;G70,G70&gt;H70),"1","0")</f>
        <v>0</v>
      </c>
      <c r="J70" s="10">
        <f>VLOOKUP($A70,'Input data JER25June'!$B$58:$AE$74,21,0)</f>
        <v>5</v>
      </c>
      <c r="K70" s="4">
        <f>VLOOKUP($A70,'Input data JER25June'!$B$75:$AE$91,21,0)</f>
        <v>5</v>
      </c>
      <c r="L70" s="4">
        <f>VLOOKUP($A70,'Input data JER25June'!$B$92:$AE$108,21,0)</f>
        <v>5</v>
      </c>
      <c r="M70" s="11">
        <f t="shared" ref="M70:M84" si="17">COUNTIF(L70,"1")+COUNTIF(L70,"2")+IF(AND(J70:L70,J70&gt;K70,K70&gt;L70),"1","0")</f>
        <v>0</v>
      </c>
      <c r="N70" s="10">
        <f>VLOOKUP($A70,'Input data JER25June'!$B$58:$AE$74,22,0)</f>
        <v>7</v>
      </c>
      <c r="O70" s="4">
        <f>VLOOKUP($A70,'Input data JER25June'!$B$75:$AE$91,22,0)</f>
        <v>7</v>
      </c>
      <c r="P70" s="4">
        <f>VLOOKUP($A70,'Input data JER25June'!$B$92:$AE$108,22,0)</f>
        <v>7</v>
      </c>
      <c r="Q70" s="11">
        <f t="shared" ref="Q70:Q84" si="18">COUNTIF(P70,"1")+COUNTIF(P70,"2")+IF(AND(N70:P70,N70&gt;O70,O70&gt;P70),"1","0")</f>
        <v>0</v>
      </c>
      <c r="R70" s="10">
        <f>VLOOKUP($A70,'Input data JER25June'!$B$58:$AE$74,23,0)</f>
        <v>6</v>
      </c>
      <c r="S70" s="4">
        <f>VLOOKUP($A70,'Input data JER25June'!$B$75:$AE$91,23,0)</f>
        <v>6</v>
      </c>
      <c r="T70" s="4">
        <f>VLOOKUP($A70,'Input data JER25June'!$B$92:$AE$108,23,0)</f>
        <v>6</v>
      </c>
      <c r="U70" s="11">
        <f t="shared" ref="U70:U84" si="19">COUNTIF(T70,"1")+COUNTIF(T70,"2")+IF(AND(R70:T70,R70&gt;S70,S70&gt;T70),"1","0")</f>
        <v>0</v>
      </c>
    </row>
    <row r="71" spans="1:21" x14ac:dyDescent="0.4">
      <c r="A71" s="1" t="s">
        <v>20</v>
      </c>
      <c r="B71" s="10">
        <f>VLOOKUP($A71,'Input data JER25June'!$B$58:$AE$74,19,0)</f>
        <v>4</v>
      </c>
      <c r="C71" s="4">
        <f>VLOOKUP($A71,'Input data JER25June'!$B$75:$AE$91,19,0)</f>
        <v>7</v>
      </c>
      <c r="D71" s="4">
        <f>VLOOKUP($A71,'Input data JER25June'!$B$92:$AE$108,19,0)</f>
        <v>4</v>
      </c>
      <c r="E71" s="11">
        <f t="shared" si="15"/>
        <v>0</v>
      </c>
      <c r="F71" s="10">
        <f>VLOOKUP($A71,'Input data JER25June'!$B$58:$AE$74,20,0)</f>
        <v>5</v>
      </c>
      <c r="G71" s="4">
        <f>VLOOKUP($A71,'Input data JER25June'!$B$75:$AE$91,20,0)</f>
        <v>5</v>
      </c>
      <c r="H71" s="4">
        <f>VLOOKUP($A71,'Input data JER25June'!$B$92:$AE$108,20,0)</f>
        <v>5</v>
      </c>
      <c r="I71" s="11">
        <f t="shared" si="16"/>
        <v>0</v>
      </c>
      <c r="J71" s="10">
        <f>VLOOKUP($A71,'Input data JER25June'!$B$58:$AE$74,21,0)</f>
        <v>2</v>
      </c>
      <c r="K71" s="4">
        <f>VLOOKUP($A71,'Input data JER25June'!$B$75:$AE$91,21,0)</f>
        <v>6</v>
      </c>
      <c r="L71" s="4">
        <f>VLOOKUP($A71,'Input data JER25June'!$B$92:$AE$108,21,0)</f>
        <v>6</v>
      </c>
      <c r="M71" s="11">
        <f t="shared" si="17"/>
        <v>0</v>
      </c>
      <c r="N71" s="10">
        <f>VLOOKUP($A71,'Input data JER25June'!$B$58:$AE$74,22,0)</f>
        <v>7</v>
      </c>
      <c r="O71" s="4">
        <f>VLOOKUP($A71,'Input data JER25June'!$B$75:$AE$91,22,0)</f>
        <v>4</v>
      </c>
      <c r="P71" s="4">
        <f>VLOOKUP($A71,'Input data JER25June'!$B$92:$AE$108,22,0)</f>
        <v>7</v>
      </c>
      <c r="Q71" s="11">
        <f t="shared" si="18"/>
        <v>0</v>
      </c>
      <c r="R71" s="10">
        <f>VLOOKUP($A71,'Input data JER25June'!$B$58:$AE$74,23,0)</f>
        <v>6</v>
      </c>
      <c r="S71" s="4">
        <f>VLOOKUP($A71,'Input data JER25June'!$B$75:$AE$91,23,0)</f>
        <v>5</v>
      </c>
      <c r="T71" s="4">
        <f>VLOOKUP($A71,'Input data JER25June'!$B$92:$AE$108,23,0)</f>
        <v>5</v>
      </c>
      <c r="U71" s="11">
        <f t="shared" si="19"/>
        <v>0</v>
      </c>
    </row>
    <row r="72" spans="1:21" x14ac:dyDescent="0.4">
      <c r="A72" s="1" t="s">
        <v>21</v>
      </c>
      <c r="B72" s="10">
        <f>VLOOKUP($A72,'Input data JER25June'!$B$58:$AE$74,19,0)</f>
        <v>5</v>
      </c>
      <c r="C72" s="4">
        <f>VLOOKUP($A72,'Input data JER25June'!$B$75:$AE$91,19,0)</f>
        <v>6</v>
      </c>
      <c r="D72" s="4">
        <f>VLOOKUP($A72,'Input data JER25June'!$B$92:$AE$108,19,0)</f>
        <v>5</v>
      </c>
      <c r="E72" s="11">
        <f t="shared" si="15"/>
        <v>0</v>
      </c>
      <c r="F72" s="10">
        <f>VLOOKUP($A72,'Input data JER25June'!$B$58:$AE$74,20,0)</f>
        <v>5</v>
      </c>
      <c r="G72" s="4">
        <f>VLOOKUP($A72,'Input data JER25June'!$B$75:$AE$91,20,0)</f>
        <v>5</v>
      </c>
      <c r="H72" s="4">
        <f>VLOOKUP($A72,'Input data JER25June'!$B$92:$AE$108,20,0)</f>
        <v>5</v>
      </c>
      <c r="I72" s="11">
        <f t="shared" si="16"/>
        <v>0</v>
      </c>
      <c r="J72" s="10">
        <f>VLOOKUP($A72,'Input data JER25June'!$B$58:$AE$74,21,0)</f>
        <v>3</v>
      </c>
      <c r="K72" s="4">
        <f>VLOOKUP($A72,'Input data JER25June'!$B$75:$AE$91,21,0)</f>
        <v>3</v>
      </c>
      <c r="L72" s="4">
        <f>VLOOKUP($A72,'Input data JER25June'!$B$92:$AE$108,21,0)</f>
        <v>1</v>
      </c>
      <c r="M72" s="11">
        <f t="shared" si="17"/>
        <v>1</v>
      </c>
      <c r="N72" s="10">
        <f>VLOOKUP($A72,'Input data JER25June'!$B$58:$AE$74,22,0)</f>
        <v>5</v>
      </c>
      <c r="O72" s="4">
        <f>VLOOKUP($A72,'Input data JER25June'!$B$75:$AE$91,22,0)</f>
        <v>5</v>
      </c>
      <c r="P72" s="4">
        <f>VLOOKUP($A72,'Input data JER25June'!$B$92:$AE$108,22,0)</f>
        <v>5</v>
      </c>
      <c r="Q72" s="11">
        <f t="shared" si="18"/>
        <v>0</v>
      </c>
      <c r="R72" s="10">
        <f>VLOOKUP($A72,'Input data JER25June'!$B$58:$AE$74,23,0)</f>
        <v>5</v>
      </c>
      <c r="S72" s="4">
        <f>VLOOKUP($A72,'Input data JER25June'!$B$75:$AE$91,23,0)</f>
        <v>5</v>
      </c>
      <c r="T72" s="4">
        <f>VLOOKUP($A72,'Input data JER25June'!$B$92:$AE$108,23,0)</f>
        <v>5</v>
      </c>
      <c r="U72" s="11">
        <f t="shared" si="19"/>
        <v>0</v>
      </c>
    </row>
    <row r="73" spans="1:21" x14ac:dyDescent="0.4">
      <c r="A73" s="2" t="s">
        <v>22</v>
      </c>
      <c r="B73" s="10">
        <f>VLOOKUP($A73,'Input data JER25June'!$B$58:$AE$74,19,0)</f>
        <v>6</v>
      </c>
      <c r="C73" s="4">
        <f>VLOOKUP($A73,'Input data JER25June'!$B$75:$AE$91,19,0)</f>
        <v>5</v>
      </c>
      <c r="D73" s="4">
        <f>VLOOKUP($A73,'Input data JER25June'!$B$92:$AE$108,19,0)</f>
        <v>5</v>
      </c>
      <c r="E73" s="11">
        <f t="shared" si="15"/>
        <v>0</v>
      </c>
      <c r="F73" s="10">
        <f>VLOOKUP($A73,'Input data JER25June'!$B$58:$AE$74,20,0)</f>
        <v>6</v>
      </c>
      <c r="G73" s="4">
        <f>VLOOKUP($A73,'Input data JER25June'!$B$75:$AE$91,20,0)</f>
        <v>6</v>
      </c>
      <c r="H73" s="4">
        <f>VLOOKUP($A73,'Input data JER25June'!$B$92:$AE$108,20,0)</f>
        <v>2</v>
      </c>
      <c r="I73" s="11">
        <f t="shared" si="16"/>
        <v>1</v>
      </c>
      <c r="J73" s="10">
        <f>VLOOKUP($A73,'Input data JER25June'!$B$58:$AE$74,21,0)</f>
        <v>2</v>
      </c>
      <c r="K73" s="4">
        <f>VLOOKUP($A73,'Input data JER25June'!$B$75:$AE$91,21,0)</f>
        <v>5</v>
      </c>
      <c r="L73" s="4">
        <f>VLOOKUP($A73,'Input data JER25June'!$B$92:$AE$108,21,0)</f>
        <v>2</v>
      </c>
      <c r="M73" s="11">
        <f t="shared" si="17"/>
        <v>1</v>
      </c>
      <c r="N73" s="10">
        <f>VLOOKUP($A73,'Input data JER25June'!$B$58:$AE$74,22,0)</f>
        <v>6</v>
      </c>
      <c r="O73" s="4">
        <f>VLOOKUP($A73,'Input data JER25June'!$B$75:$AE$91,22,0)</f>
        <v>6</v>
      </c>
      <c r="P73" s="4">
        <f>VLOOKUP($A73,'Input data JER25June'!$B$92:$AE$108,22,0)</f>
        <v>6</v>
      </c>
      <c r="Q73" s="11">
        <f t="shared" si="18"/>
        <v>0</v>
      </c>
      <c r="R73" s="10">
        <f>VLOOKUP($A73,'Input data JER25June'!$B$58:$AE$74,23,0)</f>
        <v>6</v>
      </c>
      <c r="S73" s="4">
        <f>VLOOKUP($A73,'Input data JER25June'!$B$75:$AE$91,23,0)</f>
        <v>2</v>
      </c>
      <c r="T73" s="4">
        <f>VLOOKUP($A73,'Input data JER25June'!$B$92:$AE$108,23,0)</f>
        <v>5</v>
      </c>
      <c r="U73" s="11">
        <f t="shared" si="19"/>
        <v>0</v>
      </c>
    </row>
    <row r="74" spans="1:21" x14ac:dyDescent="0.4">
      <c r="A74" s="1" t="s">
        <v>23</v>
      </c>
      <c r="B74" s="10">
        <f>VLOOKUP($A74,'Input data JER25June'!$B$58:$AE$74,19,0)</f>
        <v>5</v>
      </c>
      <c r="C74" s="4">
        <f>VLOOKUP($A74,'Input data JER25June'!$B$75:$AE$91,19,0)</f>
        <v>5</v>
      </c>
      <c r="D74" s="4">
        <f>VLOOKUP($A74,'Input data JER25June'!$B$92:$AE$108,19,0)</f>
        <v>5</v>
      </c>
      <c r="E74" s="11">
        <f t="shared" si="15"/>
        <v>0</v>
      </c>
      <c r="F74" s="10">
        <f>VLOOKUP($A74,'Input data JER25June'!$B$58:$AE$74,20,0)</f>
        <v>6</v>
      </c>
      <c r="G74" s="4">
        <f>VLOOKUP($A74,'Input data JER25June'!$B$75:$AE$91,20,0)</f>
        <v>6</v>
      </c>
      <c r="H74" s="4">
        <f>VLOOKUP($A74,'Input data JER25June'!$B$92:$AE$108,20,0)</f>
        <v>6</v>
      </c>
      <c r="I74" s="11">
        <f t="shared" si="16"/>
        <v>0</v>
      </c>
      <c r="J74" s="10">
        <f>VLOOKUP($A74,'Input data JER25June'!$B$58:$AE$74,21,0)</f>
        <v>6</v>
      </c>
      <c r="K74" s="4">
        <f>VLOOKUP($A74,'Input data JER25June'!$B$75:$AE$91,21,0)</f>
        <v>6</v>
      </c>
      <c r="L74" s="4">
        <f>VLOOKUP($A74,'Input data JER25June'!$B$92:$AE$108,21,0)</f>
        <v>7</v>
      </c>
      <c r="M74" s="11">
        <f t="shared" si="17"/>
        <v>0</v>
      </c>
      <c r="N74" s="10">
        <f>VLOOKUP($A74,'Input data JER25June'!$B$58:$AE$74,22,0)</f>
        <v>7</v>
      </c>
      <c r="O74" s="4">
        <f>VLOOKUP($A74,'Input data JER25June'!$B$75:$AE$91,22,0)</f>
        <v>7</v>
      </c>
      <c r="P74" s="4">
        <f>VLOOKUP($A74,'Input data JER25June'!$B$92:$AE$108,22,0)</f>
        <v>7</v>
      </c>
      <c r="Q74" s="11">
        <f t="shared" si="18"/>
        <v>0</v>
      </c>
      <c r="R74" s="10">
        <f>VLOOKUP($A74,'Input data JER25June'!$B$58:$AE$74,23,0)</f>
        <v>5</v>
      </c>
      <c r="S74" s="4">
        <f>VLOOKUP($A74,'Input data JER25June'!$B$75:$AE$91,23,0)</f>
        <v>5</v>
      </c>
      <c r="T74" s="4">
        <f>VLOOKUP($A74,'Input data JER25June'!$B$92:$AE$108,23,0)</f>
        <v>2</v>
      </c>
      <c r="U74" s="11">
        <f t="shared" si="19"/>
        <v>1</v>
      </c>
    </row>
    <row r="75" spans="1:21" x14ac:dyDescent="0.4">
      <c r="A75" s="1" t="s">
        <v>24</v>
      </c>
      <c r="B75" s="10">
        <f>VLOOKUP($A75,'Input data JER25June'!$B$58:$AE$74,19,0)</f>
        <v>6</v>
      </c>
      <c r="C75" s="4">
        <f>VLOOKUP($A75,'Input data JER25June'!$B$75:$AE$91,19,0)</f>
        <v>5</v>
      </c>
      <c r="D75" s="4">
        <f>VLOOKUP($A75,'Input data JER25June'!$B$92:$AE$108,19,0)</f>
        <v>2</v>
      </c>
      <c r="E75" s="11">
        <f t="shared" si="15"/>
        <v>2</v>
      </c>
      <c r="F75" s="10">
        <f>VLOOKUP($A75,'Input data JER25June'!$B$58:$AE$74,20,0)</f>
        <v>6</v>
      </c>
      <c r="G75" s="4">
        <f>VLOOKUP($A75,'Input data JER25June'!$B$75:$AE$91,20,0)</f>
        <v>6</v>
      </c>
      <c r="H75" s="4">
        <f>VLOOKUP($A75,'Input data JER25June'!$B$92:$AE$108,20,0)</f>
        <v>6</v>
      </c>
      <c r="I75" s="11">
        <f t="shared" si="16"/>
        <v>0</v>
      </c>
      <c r="J75" s="10">
        <f>VLOOKUP($A75,'Input data JER25June'!$B$58:$AE$74,21,0)</f>
        <v>7</v>
      </c>
      <c r="K75" s="4">
        <f>VLOOKUP($A75,'Input data JER25June'!$B$75:$AE$91,21,0)</f>
        <v>6</v>
      </c>
      <c r="L75" s="4">
        <f>VLOOKUP($A75,'Input data JER25June'!$B$92:$AE$108,21,0)</f>
        <v>7</v>
      </c>
      <c r="M75" s="11">
        <f t="shared" si="17"/>
        <v>0</v>
      </c>
      <c r="N75" s="10">
        <f>VLOOKUP($A75,'Input data JER25June'!$B$58:$AE$74,22,0)</f>
        <v>6</v>
      </c>
      <c r="O75" s="4">
        <f>VLOOKUP($A75,'Input data JER25June'!$B$75:$AE$91,22,0)</f>
        <v>6</v>
      </c>
      <c r="P75" s="4">
        <f>VLOOKUP($A75,'Input data JER25June'!$B$92:$AE$108,22,0)</f>
        <v>6</v>
      </c>
      <c r="Q75" s="11">
        <f t="shared" si="18"/>
        <v>0</v>
      </c>
      <c r="R75" s="10">
        <f>VLOOKUP($A75,'Input data JER25June'!$B$58:$AE$74,23,0)</f>
        <v>5</v>
      </c>
      <c r="S75" s="4">
        <f>VLOOKUP($A75,'Input data JER25June'!$B$75:$AE$91,23,0)</f>
        <v>6</v>
      </c>
      <c r="T75" s="4">
        <f>VLOOKUP($A75,'Input data JER25June'!$B$92:$AE$108,23,0)</f>
        <v>5</v>
      </c>
      <c r="U75" s="11">
        <f t="shared" si="19"/>
        <v>0</v>
      </c>
    </row>
    <row r="76" spans="1:21" x14ac:dyDescent="0.4">
      <c r="A76" s="1" t="s">
        <v>25</v>
      </c>
      <c r="B76" s="10">
        <f>VLOOKUP($A76,'Input data JER25June'!$B$58:$AE$74,19,0)</f>
        <v>5</v>
      </c>
      <c r="C76" s="4">
        <f>VLOOKUP($A76,'Input data JER25June'!$B$75:$AE$91,19,0)</f>
        <v>6</v>
      </c>
      <c r="D76" s="4">
        <f>VLOOKUP($A76,'Input data JER25June'!$B$92:$AE$108,19,0)</f>
        <v>2</v>
      </c>
      <c r="E76" s="11">
        <f t="shared" si="15"/>
        <v>1</v>
      </c>
      <c r="F76" s="10">
        <f>VLOOKUP($A76,'Input data JER25June'!$B$58:$AE$74,20,0)</f>
        <v>6</v>
      </c>
      <c r="G76" s="4">
        <f>VLOOKUP($A76,'Input data JER25June'!$B$75:$AE$91,20,0)</f>
        <v>6</v>
      </c>
      <c r="H76" s="4">
        <f>VLOOKUP($A76,'Input data JER25June'!$B$92:$AE$108,20,0)</f>
        <v>2</v>
      </c>
      <c r="I76" s="11">
        <f t="shared" si="16"/>
        <v>1</v>
      </c>
      <c r="J76" s="10">
        <f>VLOOKUP($A76,'Input data JER25June'!$B$58:$AE$74,21,0)</f>
        <v>6</v>
      </c>
      <c r="K76" s="4">
        <f>VLOOKUP($A76,'Input data JER25June'!$B$75:$AE$91,21,0)</f>
        <v>4</v>
      </c>
      <c r="L76" s="4">
        <f>VLOOKUP($A76,'Input data JER25June'!$B$92:$AE$108,21,0)</f>
        <v>6</v>
      </c>
      <c r="M76" s="11">
        <f t="shared" si="17"/>
        <v>0</v>
      </c>
      <c r="N76" s="10">
        <f>VLOOKUP($A76,'Input data JER25June'!$B$58:$AE$74,22,0)</f>
        <v>6</v>
      </c>
      <c r="O76" s="4">
        <f>VLOOKUP($A76,'Input data JER25June'!$B$75:$AE$91,22,0)</f>
        <v>6</v>
      </c>
      <c r="P76" s="4">
        <f>VLOOKUP($A76,'Input data JER25June'!$B$92:$AE$108,22,0)</f>
        <v>7</v>
      </c>
      <c r="Q76" s="11">
        <f t="shared" si="18"/>
        <v>0</v>
      </c>
      <c r="R76" s="10">
        <f>VLOOKUP($A76,'Input data JER25June'!$B$58:$AE$74,23,0)</f>
        <v>5</v>
      </c>
      <c r="S76" s="4">
        <f>VLOOKUP($A76,'Input data JER25June'!$B$75:$AE$91,23,0)</f>
        <v>6</v>
      </c>
      <c r="T76" s="4">
        <f>VLOOKUP($A76,'Input data JER25June'!$B$92:$AE$108,23,0)</f>
        <v>6</v>
      </c>
      <c r="U76" s="11">
        <f t="shared" si="19"/>
        <v>0</v>
      </c>
    </row>
    <row r="77" spans="1:21" x14ac:dyDescent="0.4">
      <c r="A77" s="2" t="s">
        <v>56</v>
      </c>
      <c r="B77" s="10">
        <f>VLOOKUP($A77,'Input data JER25June'!$B$58:$AE$74,19,0)</f>
        <v>2</v>
      </c>
      <c r="C77" s="4">
        <f>VLOOKUP($A77,'Input data JER25June'!$B$75:$AE$91,19,0)</f>
        <v>5</v>
      </c>
      <c r="D77" s="4">
        <f>VLOOKUP($A77,'Input data JER25June'!$B$92:$AE$108,19,0)</f>
        <v>5</v>
      </c>
      <c r="E77" s="11">
        <f t="shared" si="15"/>
        <v>0</v>
      </c>
      <c r="F77" s="10">
        <f>VLOOKUP($A77,'Input data JER25June'!$B$58:$AE$74,20,0)</f>
        <v>7</v>
      </c>
      <c r="G77" s="4">
        <f>VLOOKUP($A77,'Input data JER25June'!$B$75:$AE$91,20,0)</f>
        <v>7</v>
      </c>
      <c r="H77" s="4">
        <f>VLOOKUP($A77,'Input data JER25June'!$B$92:$AE$108,20,0)</f>
        <v>7</v>
      </c>
      <c r="I77" s="11">
        <f t="shared" si="16"/>
        <v>0</v>
      </c>
      <c r="J77" s="10">
        <f>VLOOKUP($A77,'Input data JER25June'!$B$58:$AE$74,21,0)</f>
        <v>6</v>
      </c>
      <c r="K77" s="4">
        <f>VLOOKUP($A77,'Input data JER25June'!$B$75:$AE$91,21,0)</f>
        <v>7</v>
      </c>
      <c r="L77" s="4">
        <f>VLOOKUP($A77,'Input data JER25June'!$B$92:$AE$108,21,0)</f>
        <v>7</v>
      </c>
      <c r="M77" s="11">
        <f t="shared" si="17"/>
        <v>0</v>
      </c>
      <c r="N77" s="10">
        <f>VLOOKUP($A77,'Input data JER25June'!$B$58:$AE$74,22,0)</f>
        <v>5</v>
      </c>
      <c r="O77" s="4">
        <f>VLOOKUP($A77,'Input data JER25June'!$B$75:$AE$91,22,0)</f>
        <v>5</v>
      </c>
      <c r="P77" s="4">
        <f>VLOOKUP($A77,'Input data JER25June'!$B$92:$AE$108,22,0)</f>
        <v>5</v>
      </c>
      <c r="Q77" s="11">
        <f t="shared" si="18"/>
        <v>0</v>
      </c>
      <c r="R77" s="10">
        <f>VLOOKUP($A77,'Input data JER25June'!$B$58:$AE$74,23,0)</f>
        <v>1</v>
      </c>
      <c r="S77" s="4">
        <f>VLOOKUP($A77,'Input data JER25June'!$B$75:$AE$91,23,0)</f>
        <v>3</v>
      </c>
      <c r="T77" s="4">
        <f>VLOOKUP($A77,'Input data JER25June'!$B$92:$AE$108,23,0)</f>
        <v>3</v>
      </c>
      <c r="U77" s="11">
        <f t="shared" si="19"/>
        <v>0</v>
      </c>
    </row>
    <row r="78" spans="1:21" x14ac:dyDescent="0.4">
      <c r="A78" s="1" t="s">
        <v>26</v>
      </c>
      <c r="B78" s="10">
        <f>VLOOKUP($A78,'Input data JER25June'!$B$58:$AE$74,19,0)</f>
        <v>2</v>
      </c>
      <c r="C78" s="4">
        <f>VLOOKUP($A78,'Input data JER25June'!$B$75:$AE$91,19,0)</f>
        <v>6</v>
      </c>
      <c r="D78" s="4">
        <f>VLOOKUP($A78,'Input data JER25June'!$B$92:$AE$108,19,0)</f>
        <v>2</v>
      </c>
      <c r="E78" s="11">
        <f t="shared" si="15"/>
        <v>1</v>
      </c>
      <c r="F78" s="10">
        <f>VLOOKUP($A78,'Input data JER25June'!$B$58:$AE$74,20,0)</f>
        <v>5</v>
      </c>
      <c r="G78" s="4">
        <f>VLOOKUP($A78,'Input data JER25June'!$B$75:$AE$91,20,0)</f>
        <v>5</v>
      </c>
      <c r="H78" s="4">
        <f>VLOOKUP($A78,'Input data JER25June'!$B$92:$AE$108,20,0)</f>
        <v>2</v>
      </c>
      <c r="I78" s="11">
        <f t="shared" si="16"/>
        <v>1</v>
      </c>
      <c r="J78" s="10">
        <f>VLOOKUP($A78,'Input data JER25June'!$B$58:$AE$74,21,0)</f>
        <v>5</v>
      </c>
      <c r="K78" s="4">
        <f>VLOOKUP($A78,'Input data JER25June'!$B$75:$AE$91,21,0)</f>
        <v>5</v>
      </c>
      <c r="L78" s="4">
        <f>VLOOKUP($A78,'Input data JER25June'!$B$92:$AE$108,21,0)</f>
        <v>5</v>
      </c>
      <c r="M78" s="11">
        <f t="shared" si="17"/>
        <v>0</v>
      </c>
      <c r="N78" s="10">
        <f>VLOOKUP($A78,'Input data JER25June'!$B$58:$AE$74,22,0)</f>
        <v>6</v>
      </c>
      <c r="O78" s="4">
        <f>VLOOKUP($A78,'Input data JER25June'!$B$75:$AE$91,22,0)</f>
        <v>6</v>
      </c>
      <c r="P78" s="4">
        <f>VLOOKUP($A78,'Input data JER25June'!$B$92:$AE$108,22,0)</f>
        <v>6</v>
      </c>
      <c r="Q78" s="11">
        <f t="shared" si="18"/>
        <v>0</v>
      </c>
      <c r="R78" s="10">
        <f>VLOOKUP($A78,'Input data JER25June'!$B$58:$AE$74,23,0)</f>
        <v>6</v>
      </c>
      <c r="S78" s="4">
        <f>VLOOKUP($A78,'Input data JER25June'!$B$75:$AE$91,23,0)</f>
        <v>6</v>
      </c>
      <c r="T78" s="4">
        <f>VLOOKUP($A78,'Input data JER25June'!$B$92:$AE$108,23,0)</f>
        <v>6</v>
      </c>
      <c r="U78" s="11">
        <f t="shared" si="19"/>
        <v>0</v>
      </c>
    </row>
    <row r="79" spans="1:21" x14ac:dyDescent="0.4">
      <c r="A79" s="1" t="s">
        <v>27</v>
      </c>
      <c r="B79" s="10">
        <f>VLOOKUP($A79,'Input data JER25June'!$B$58:$AE$74,19,0)</f>
        <v>1</v>
      </c>
      <c r="C79" s="4">
        <f>VLOOKUP($A79,'Input data JER25June'!$B$75:$AE$91,19,0)</f>
        <v>6</v>
      </c>
      <c r="D79" s="4">
        <f>VLOOKUP($A79,'Input data JER25June'!$B$92:$AE$108,19,0)</f>
        <v>2</v>
      </c>
      <c r="E79" s="11">
        <f t="shared" si="15"/>
        <v>1</v>
      </c>
      <c r="F79" s="10">
        <f>VLOOKUP($A79,'Input data JER25June'!$B$58:$AE$74,20,0)</f>
        <v>5</v>
      </c>
      <c r="G79" s="4">
        <f>VLOOKUP($A79,'Input data JER25June'!$B$75:$AE$91,20,0)</f>
        <v>6</v>
      </c>
      <c r="H79" s="4">
        <f>VLOOKUP($A79,'Input data JER25June'!$B$92:$AE$108,20,0)</f>
        <v>2</v>
      </c>
      <c r="I79" s="11">
        <f t="shared" si="16"/>
        <v>1</v>
      </c>
      <c r="J79" s="10">
        <f>VLOOKUP($A79,'Input data JER25June'!$B$58:$AE$74,21,0)</f>
        <v>5</v>
      </c>
      <c r="K79" s="4">
        <f>VLOOKUP($A79,'Input data JER25June'!$B$75:$AE$91,21,0)</f>
        <v>5</v>
      </c>
      <c r="L79" s="4">
        <f>VLOOKUP($A79,'Input data JER25June'!$B$92:$AE$108,21,0)</f>
        <v>5</v>
      </c>
      <c r="M79" s="11">
        <f t="shared" si="17"/>
        <v>0</v>
      </c>
      <c r="N79" s="10">
        <f>VLOOKUP($A79,'Input data JER25June'!$B$58:$AE$74,22,0)</f>
        <v>7</v>
      </c>
      <c r="O79" s="4">
        <f>VLOOKUP($A79,'Input data JER25June'!$B$75:$AE$91,22,0)</f>
        <v>7</v>
      </c>
      <c r="P79" s="4">
        <f>VLOOKUP($A79,'Input data JER25June'!$B$92:$AE$108,22,0)</f>
        <v>7</v>
      </c>
      <c r="Q79" s="11">
        <f t="shared" si="18"/>
        <v>0</v>
      </c>
      <c r="R79" s="10">
        <f>VLOOKUP($A79,'Input data JER25June'!$B$58:$AE$74,23,0)</f>
        <v>5</v>
      </c>
      <c r="S79" s="4">
        <f>VLOOKUP($A79,'Input data JER25June'!$B$75:$AE$91,23,0)</f>
        <v>5</v>
      </c>
      <c r="T79" s="4">
        <f>VLOOKUP($A79,'Input data JER25June'!$B$92:$AE$108,23,0)</f>
        <v>5</v>
      </c>
      <c r="U79" s="11">
        <f t="shared" si="19"/>
        <v>0</v>
      </c>
    </row>
    <row r="80" spans="1:21" x14ac:dyDescent="0.4">
      <c r="A80" s="1" t="s">
        <v>28</v>
      </c>
      <c r="B80" s="10">
        <f>VLOOKUP($A80,'Input data JER25June'!$B$58:$AE$74,19,0)</f>
        <v>2</v>
      </c>
      <c r="C80" s="4">
        <f>VLOOKUP($A80,'Input data JER25June'!$B$75:$AE$91,19,0)</f>
        <v>5</v>
      </c>
      <c r="D80" s="4">
        <f>VLOOKUP($A80,'Input data JER25June'!$B$92:$AE$108,19,0)</f>
        <v>2</v>
      </c>
      <c r="E80" s="11">
        <f t="shared" si="15"/>
        <v>1</v>
      </c>
      <c r="F80" s="10">
        <f>VLOOKUP($A80,'Input data JER25June'!$B$58:$AE$74,20,0)</f>
        <v>7</v>
      </c>
      <c r="G80" s="4">
        <f>VLOOKUP($A80,'Input data JER25June'!$B$75:$AE$91,20,0)</f>
        <v>2</v>
      </c>
      <c r="H80" s="4">
        <f>VLOOKUP($A80,'Input data JER25June'!$B$92:$AE$108,20,0)</f>
        <v>5</v>
      </c>
      <c r="I80" s="11">
        <f t="shared" si="16"/>
        <v>0</v>
      </c>
      <c r="J80" s="10">
        <f>VLOOKUP($A80,'Input data JER25June'!$B$58:$AE$74,21,0)</f>
        <v>2</v>
      </c>
      <c r="K80" s="4">
        <f>VLOOKUP($A80,'Input data JER25June'!$B$75:$AE$91,21,0)</f>
        <v>2</v>
      </c>
      <c r="L80" s="4">
        <f>VLOOKUP($A80,'Input data JER25June'!$B$92:$AE$108,21,0)</f>
        <v>2</v>
      </c>
      <c r="M80" s="11">
        <f t="shared" si="17"/>
        <v>1</v>
      </c>
      <c r="N80" s="10">
        <f>VLOOKUP($A80,'Input data JER25June'!$B$58:$AE$74,22,0)</f>
        <v>5</v>
      </c>
      <c r="O80" s="4">
        <f>VLOOKUP($A80,'Input data JER25June'!$B$75:$AE$91,22,0)</f>
        <v>5</v>
      </c>
      <c r="P80" s="4">
        <f>VLOOKUP($A80,'Input data JER25June'!$B$92:$AE$108,22,0)</f>
        <v>5</v>
      </c>
      <c r="Q80" s="11">
        <f t="shared" si="18"/>
        <v>0</v>
      </c>
      <c r="R80" s="10">
        <f>VLOOKUP($A80,'Input data JER25June'!$B$58:$AE$74,23,0)</f>
        <v>6</v>
      </c>
      <c r="S80" s="4">
        <f>VLOOKUP($A80,'Input data JER25June'!$B$75:$AE$91,23,0)</f>
        <v>6</v>
      </c>
      <c r="T80" s="4">
        <f>VLOOKUP($A80,'Input data JER25June'!$B$92:$AE$108,23,0)</f>
        <v>6</v>
      </c>
      <c r="U80" s="11">
        <f t="shared" si="19"/>
        <v>0</v>
      </c>
    </row>
    <row r="81" spans="1:21" x14ac:dyDescent="0.4">
      <c r="A81" s="1" t="s">
        <v>29</v>
      </c>
      <c r="B81" s="10">
        <f>VLOOKUP($A81,'Input data JER25June'!$B$58:$AE$74,19,0)</f>
        <v>7</v>
      </c>
      <c r="C81" s="4">
        <f>VLOOKUP($A81,'Input data JER25June'!$B$75:$AE$91,19,0)</f>
        <v>7</v>
      </c>
      <c r="D81" s="4">
        <f>VLOOKUP($A81,'Input data JER25June'!$B$92:$AE$108,19,0)</f>
        <v>2</v>
      </c>
      <c r="E81" s="11">
        <f t="shared" si="15"/>
        <v>1</v>
      </c>
      <c r="F81" s="10">
        <f>VLOOKUP($A81,'Input data JER25June'!$B$58:$AE$74,20,0)</f>
        <v>2</v>
      </c>
      <c r="G81" s="4">
        <f>VLOOKUP($A81,'Input data JER25June'!$B$75:$AE$91,20,0)</f>
        <v>1</v>
      </c>
      <c r="H81" s="4">
        <f>VLOOKUP($A81,'Input data JER25June'!$B$92:$AE$108,20,0)</f>
        <v>2</v>
      </c>
      <c r="I81" s="11">
        <f t="shared" si="16"/>
        <v>1</v>
      </c>
      <c r="J81" s="10">
        <f>VLOOKUP($A81,'Input data JER25June'!$B$58:$AE$74,21,0)</f>
        <v>5</v>
      </c>
      <c r="K81" s="4">
        <f>VLOOKUP($A81,'Input data JER25June'!$B$75:$AE$91,21,0)</f>
        <v>2</v>
      </c>
      <c r="L81" s="4">
        <f>VLOOKUP($A81,'Input data JER25June'!$B$92:$AE$108,21,0)</f>
        <v>6</v>
      </c>
      <c r="M81" s="11">
        <f t="shared" si="17"/>
        <v>0</v>
      </c>
      <c r="N81" s="10">
        <f>VLOOKUP($A81,'Input data JER25June'!$B$58:$AE$74,22,0)</f>
        <v>5</v>
      </c>
      <c r="O81" s="4">
        <f>VLOOKUP($A81,'Input data JER25June'!$B$75:$AE$91,22,0)</f>
        <v>5</v>
      </c>
      <c r="P81" s="4">
        <f>VLOOKUP($A81,'Input data JER25June'!$B$92:$AE$108,22,0)</f>
        <v>5</v>
      </c>
      <c r="Q81" s="11">
        <f t="shared" si="18"/>
        <v>0</v>
      </c>
      <c r="R81" s="10">
        <f>VLOOKUP($A81,'Input data JER25June'!$B$58:$AE$74,23,0)</f>
        <v>2</v>
      </c>
      <c r="S81" s="4">
        <f>VLOOKUP($A81,'Input data JER25June'!$B$75:$AE$91,23,0)</f>
        <v>5</v>
      </c>
      <c r="T81" s="4">
        <f>VLOOKUP($A81,'Input data JER25June'!$B$92:$AE$108,23,0)</f>
        <v>5</v>
      </c>
      <c r="U81" s="11">
        <f t="shared" si="19"/>
        <v>0</v>
      </c>
    </row>
    <row r="82" spans="1:21" x14ac:dyDescent="0.4">
      <c r="A82" s="1" t="s">
        <v>30</v>
      </c>
      <c r="B82" s="10">
        <f>VLOOKUP($A82,'Input data JER25June'!$B$58:$AE$74,19,0)</f>
        <v>6</v>
      </c>
      <c r="C82" s="4">
        <f>VLOOKUP($A82,'Input data JER25June'!$B$75:$AE$91,19,0)</f>
        <v>1</v>
      </c>
      <c r="D82" s="4">
        <f>VLOOKUP($A82,'Input data JER25June'!$B$92:$AE$108,19,0)</f>
        <v>1</v>
      </c>
      <c r="E82" s="11">
        <f t="shared" si="15"/>
        <v>1</v>
      </c>
      <c r="F82" s="10">
        <f>VLOOKUP($A82,'Input data JER25June'!$B$58:$AE$74,20,0)</f>
        <v>6</v>
      </c>
      <c r="G82" s="4">
        <f>VLOOKUP($A82,'Input data JER25June'!$B$75:$AE$91,20,0)</f>
        <v>2</v>
      </c>
      <c r="H82" s="4">
        <f>VLOOKUP($A82,'Input data JER25June'!$B$92:$AE$108,20,0)</f>
        <v>5</v>
      </c>
      <c r="I82" s="11">
        <f t="shared" si="16"/>
        <v>0</v>
      </c>
      <c r="J82" s="10">
        <f>VLOOKUP($A82,'Input data JER25June'!$B$58:$AE$74,21,0)</f>
        <v>6</v>
      </c>
      <c r="K82" s="4">
        <f>VLOOKUP($A82,'Input data JER25June'!$B$75:$AE$91,21,0)</f>
        <v>6</v>
      </c>
      <c r="L82" s="4">
        <f>VLOOKUP($A82,'Input data JER25June'!$B$92:$AE$108,21,0)</f>
        <v>2</v>
      </c>
      <c r="M82" s="11">
        <f t="shared" si="17"/>
        <v>1</v>
      </c>
      <c r="N82" s="10">
        <f>VLOOKUP($A82,'Input data JER25June'!$B$58:$AE$74,22,0)</f>
        <v>5</v>
      </c>
      <c r="O82" s="4">
        <f>VLOOKUP($A82,'Input data JER25June'!$B$75:$AE$91,22,0)</f>
        <v>5</v>
      </c>
      <c r="P82" s="4">
        <f>VLOOKUP($A82,'Input data JER25June'!$B$92:$AE$108,22,0)</f>
        <v>5</v>
      </c>
      <c r="Q82" s="11">
        <f t="shared" si="18"/>
        <v>0</v>
      </c>
      <c r="R82" s="10">
        <f>VLOOKUP($A82,'Input data JER25June'!$B$58:$AE$74,23,0)</f>
        <v>5</v>
      </c>
      <c r="S82" s="4">
        <f>VLOOKUP($A82,'Input data JER25June'!$B$75:$AE$91,23,0)</f>
        <v>5</v>
      </c>
      <c r="T82" s="4">
        <f>VLOOKUP($A82,'Input data JER25June'!$B$92:$AE$108,23,0)</f>
        <v>6</v>
      </c>
      <c r="U82" s="11">
        <f t="shared" si="19"/>
        <v>0</v>
      </c>
    </row>
    <row r="83" spans="1:21" x14ac:dyDescent="0.4">
      <c r="A83" s="1" t="s">
        <v>31</v>
      </c>
      <c r="B83" s="10">
        <f>VLOOKUP($A83,'Input data JER25June'!$B$58:$AE$74,19,0)</f>
        <v>7</v>
      </c>
      <c r="C83" s="4">
        <f>VLOOKUP($A83,'Input data JER25June'!$B$75:$AE$91,19,0)</f>
        <v>4</v>
      </c>
      <c r="D83" s="4">
        <f>VLOOKUP($A83,'Input data JER25June'!$B$92:$AE$108,19,0)</f>
        <v>7</v>
      </c>
      <c r="E83" s="11">
        <f t="shared" si="15"/>
        <v>0</v>
      </c>
      <c r="F83" s="10">
        <f>VLOOKUP($A83,'Input data JER25June'!$B$58:$AE$74,20,0)</f>
        <v>1</v>
      </c>
      <c r="G83" s="4">
        <f>VLOOKUP($A83,'Input data JER25June'!$B$75:$AE$91,20,0)</f>
        <v>1</v>
      </c>
      <c r="H83" s="4">
        <f>VLOOKUP($A83,'Input data JER25June'!$B$92:$AE$108,20,0)</f>
        <v>3</v>
      </c>
      <c r="I83" s="11">
        <f t="shared" si="16"/>
        <v>0</v>
      </c>
      <c r="J83" s="10">
        <f>VLOOKUP($A83,'Input data JER25June'!$B$58:$AE$74,21,0)</f>
        <v>2</v>
      </c>
      <c r="K83" s="4">
        <f>VLOOKUP($A83,'Input data JER25June'!$B$75:$AE$91,21,0)</f>
        <v>6</v>
      </c>
      <c r="L83" s="4">
        <f>VLOOKUP($A83,'Input data JER25June'!$B$92:$AE$108,21,0)</f>
        <v>6</v>
      </c>
      <c r="M83" s="11">
        <f t="shared" si="17"/>
        <v>0</v>
      </c>
      <c r="N83" s="10">
        <f>VLOOKUP($A83,'Input data JER25June'!$B$58:$AE$74,22,0)</f>
        <v>7</v>
      </c>
      <c r="O83" s="4">
        <f>VLOOKUP($A83,'Input data JER25June'!$B$75:$AE$91,22,0)</f>
        <v>7</v>
      </c>
      <c r="P83" s="4">
        <f>VLOOKUP($A83,'Input data JER25June'!$B$92:$AE$108,22,0)</f>
        <v>7</v>
      </c>
      <c r="Q83" s="11">
        <f t="shared" si="18"/>
        <v>0</v>
      </c>
      <c r="R83" s="10">
        <f>VLOOKUP($A83,'Input data JER25June'!$B$58:$AE$74,23,0)</f>
        <v>5</v>
      </c>
      <c r="S83" s="4">
        <f>VLOOKUP($A83,'Input data JER25June'!$B$75:$AE$91,23,0)</f>
        <v>2</v>
      </c>
      <c r="T83" s="4">
        <f>VLOOKUP($A83,'Input data JER25June'!$B$92:$AE$108,23,0)</f>
        <v>2</v>
      </c>
      <c r="U83" s="11">
        <f t="shared" si="19"/>
        <v>1</v>
      </c>
    </row>
    <row r="84" spans="1:21" ht="15" thickBot="1" x14ac:dyDescent="0.45">
      <c r="A84" s="1" t="s">
        <v>32</v>
      </c>
      <c r="B84" s="47">
        <f>VLOOKUP($A84,'Input data JER25June'!$B$58:$AE$74,19,0)</f>
        <v>6</v>
      </c>
      <c r="C84" s="48">
        <f>VLOOKUP($A84,'Input data JER25June'!$B$75:$AE$91,19,0)</f>
        <v>6</v>
      </c>
      <c r="D84" s="48">
        <f>VLOOKUP($A84,'Input data JER25June'!$B$92:$AE$108,19,0)</f>
        <v>6</v>
      </c>
      <c r="E84" s="49">
        <f t="shared" si="15"/>
        <v>0</v>
      </c>
      <c r="F84" s="10">
        <f>VLOOKUP($A84,'Input data JER25June'!$B$58:$AE$74,20,0)</f>
        <v>6</v>
      </c>
      <c r="G84" s="4">
        <f>VLOOKUP($A84,'Input data JER25June'!$B$75:$AE$91,20,0)</f>
        <v>5</v>
      </c>
      <c r="H84" s="4">
        <f>VLOOKUP($A84,'Input data JER25June'!$B$92:$AE$108,20,0)</f>
        <v>6</v>
      </c>
      <c r="I84" s="11">
        <f t="shared" si="16"/>
        <v>0</v>
      </c>
      <c r="J84" s="10">
        <f>VLOOKUP($A84,'Input data JER25June'!$B$58:$AE$74,21,0)</f>
        <v>7</v>
      </c>
      <c r="K84" s="4">
        <f>VLOOKUP($A84,'Input data JER25June'!$B$75:$AE$91,21,0)</f>
        <v>6</v>
      </c>
      <c r="L84" s="4">
        <f>VLOOKUP($A84,'Input data JER25June'!$B$92:$AE$108,21,0)</f>
        <v>6</v>
      </c>
      <c r="M84" s="11">
        <f t="shared" si="17"/>
        <v>0</v>
      </c>
      <c r="N84" s="10">
        <f>VLOOKUP($A84,'Input data JER25June'!$B$58:$AE$74,22,0)</f>
        <v>7</v>
      </c>
      <c r="O84" s="4">
        <f>VLOOKUP($A84,'Input data JER25June'!$B$75:$AE$91,22,0)</f>
        <v>6</v>
      </c>
      <c r="P84" s="4">
        <f>VLOOKUP($A84,'Input data JER25June'!$B$92:$AE$108,22,0)</f>
        <v>6</v>
      </c>
      <c r="Q84" s="11">
        <f t="shared" si="18"/>
        <v>0</v>
      </c>
      <c r="R84" s="10">
        <f>VLOOKUP($A84,'Input data JER25June'!$B$58:$AE$74,23,0)</f>
        <v>6</v>
      </c>
      <c r="S84" s="4">
        <f>VLOOKUP($A84,'Input data JER25June'!$B$75:$AE$91,23,0)</f>
        <v>6</v>
      </c>
      <c r="T84" s="4">
        <f>VLOOKUP($A84,'Input data JER25June'!$B$92:$AE$108,23,0)</f>
        <v>6</v>
      </c>
      <c r="U84" s="11">
        <f t="shared" si="19"/>
        <v>0</v>
      </c>
    </row>
    <row r="85" spans="1:21" ht="15" thickBot="1" x14ac:dyDescent="0.45">
      <c r="A85" s="5" t="s">
        <v>82</v>
      </c>
      <c r="B85" s="12"/>
      <c r="C85" s="6"/>
      <c r="D85" s="7"/>
      <c r="E85" s="13">
        <f>SUM(E68:E84)</f>
        <v>9</v>
      </c>
      <c r="F85" s="12"/>
      <c r="G85" s="6"/>
      <c r="H85" s="7"/>
      <c r="I85" s="13">
        <f>SUM(I68:I84)</f>
        <v>6</v>
      </c>
      <c r="J85" s="12"/>
      <c r="K85" s="6"/>
      <c r="L85" s="7"/>
      <c r="M85" s="13">
        <f>SUM(M68:M84)</f>
        <v>5</v>
      </c>
      <c r="N85" s="12"/>
      <c r="O85" s="6"/>
      <c r="P85" s="7"/>
      <c r="Q85" s="13">
        <f>SUM(Q68:Q84)</f>
        <v>0</v>
      </c>
      <c r="R85" s="12"/>
      <c r="S85" s="6"/>
      <c r="T85" s="7"/>
      <c r="U85" s="13">
        <f>SUM(U68:U84)</f>
        <v>2</v>
      </c>
    </row>
    <row r="87" spans="1:21" ht="15" thickBot="1" x14ac:dyDescent="0.45"/>
    <row r="88" spans="1:21" x14ac:dyDescent="0.4">
      <c r="A88" s="57" t="s">
        <v>42</v>
      </c>
      <c r="B88" s="58" t="s">
        <v>12</v>
      </c>
      <c r="C88" s="59"/>
      <c r="D88" s="59"/>
      <c r="E88" s="60"/>
      <c r="F88" s="58" t="s">
        <v>13</v>
      </c>
      <c r="G88" s="59"/>
      <c r="H88" s="59"/>
      <c r="I88" s="60"/>
      <c r="J88" s="58" t="s">
        <v>14</v>
      </c>
      <c r="K88" s="59"/>
      <c r="L88" s="59"/>
      <c r="M88" s="60"/>
      <c r="N88" s="58" t="s">
        <v>16</v>
      </c>
      <c r="O88" s="59"/>
      <c r="P88" s="59"/>
      <c r="Q88" s="60"/>
      <c r="R88" s="58" t="s">
        <v>17</v>
      </c>
      <c r="S88" s="59"/>
      <c r="T88" s="59"/>
      <c r="U88" s="60"/>
    </row>
    <row r="89" spans="1:21" x14ac:dyDescent="0.4">
      <c r="A89" s="57"/>
      <c r="B89" s="8">
        <v>2023</v>
      </c>
      <c r="C89" s="3">
        <v>2024</v>
      </c>
      <c r="D89" s="3">
        <v>2025</v>
      </c>
      <c r="E89" s="9" t="s">
        <v>81</v>
      </c>
      <c r="F89" s="8">
        <v>2023</v>
      </c>
      <c r="G89" s="3">
        <v>2024</v>
      </c>
      <c r="H89" s="3">
        <v>2025</v>
      </c>
      <c r="I89" s="9" t="s">
        <v>81</v>
      </c>
      <c r="J89" s="8">
        <v>2023</v>
      </c>
      <c r="K89" s="3">
        <v>2024</v>
      </c>
      <c r="L89" s="3">
        <v>2025</v>
      </c>
      <c r="M89" s="9" t="s">
        <v>81</v>
      </c>
      <c r="N89" s="8">
        <v>2023</v>
      </c>
      <c r="O89" s="3">
        <v>2024</v>
      </c>
      <c r="P89" s="3">
        <v>2025</v>
      </c>
      <c r="Q89" s="9" t="s">
        <v>81</v>
      </c>
      <c r="R89" s="8">
        <v>2023</v>
      </c>
      <c r="S89" s="3">
        <v>2024</v>
      </c>
      <c r="T89" s="3">
        <v>2025</v>
      </c>
      <c r="U89" s="9" t="s">
        <v>81</v>
      </c>
    </row>
    <row r="90" spans="1:21" x14ac:dyDescent="0.4">
      <c r="A90" s="46" t="s">
        <v>84</v>
      </c>
      <c r="B90" s="10">
        <f>VLOOKUP($A90,'Input data JER25June'!$B$58:$AE$74,24,0)</f>
        <v>0</v>
      </c>
      <c r="C90" s="4">
        <f>VLOOKUP($A90,'Input data JER25June'!$B$75:$AE$91,24,0)</f>
        <v>0</v>
      </c>
      <c r="D90" s="4">
        <f>VLOOKUP($A90,'Input data JER25June'!$B$92:$AE$108,24,0)</f>
        <v>1</v>
      </c>
      <c r="E90" s="11">
        <f>COUNTIF(D90,"1")+COUNTIF(D90,"2")+IF(AND(B90:D90,B90&gt;C90,C90&gt;D90),"1","0")</f>
        <v>1</v>
      </c>
      <c r="F90" s="10">
        <f>VLOOKUP($A90,'Input data JER25June'!$B$58:$AE$74,25,0)</f>
        <v>0</v>
      </c>
      <c r="G90" s="4">
        <f>VLOOKUP($A90,'Input data JER25June'!$B$75:$AE$91,25,0)</f>
        <v>0</v>
      </c>
      <c r="H90" s="4">
        <f>VLOOKUP($A90,'Input data JER25June'!$B$92:$AE$108,25,0)</f>
        <v>5</v>
      </c>
      <c r="I90" s="11">
        <f>COUNTIF(H90,"1")+COUNTIF(H90,"2")+IF(AND(F90:H90,F90&gt;G90,G90&gt;H90),"1","0")</f>
        <v>0</v>
      </c>
      <c r="J90" s="10">
        <f>VLOOKUP($A90,'Input data JER25June'!$B$58:$AE$74,26,0)</f>
        <v>0</v>
      </c>
      <c r="K90" s="4">
        <f>VLOOKUP($A90,'Input data JER25June'!$B$75:$AE$91,26,0)</f>
        <v>0</v>
      </c>
      <c r="L90" s="4">
        <f>VLOOKUP($A90,'Input data JER25June'!$B$92:$AE$108,26,0)</f>
        <v>3</v>
      </c>
      <c r="M90" s="11">
        <f>COUNTIF(L90,"1")+COUNTIF(L90,"2")+IF(AND(J90:L90,J90&gt;K90,K90&gt;L90),"1","0")</f>
        <v>0</v>
      </c>
      <c r="N90" s="10">
        <f>VLOOKUP($A90,'Input data JER25June'!$B$58:$AE$74,27,0)</f>
        <v>0</v>
      </c>
      <c r="O90" s="4">
        <f>VLOOKUP($A90,'Input data JER25June'!$B$75:$AE$91,27,0)</f>
        <v>0</v>
      </c>
      <c r="P90" s="4">
        <f>VLOOKUP($A90,'Input data JER25June'!$B$92:$AE$108,27,0)</f>
        <v>2</v>
      </c>
      <c r="Q90" s="11">
        <f>COUNTIF(P90,"1")+COUNTIF(P90,"2")+IF(AND(N90:P90,N90&gt;O90,O90&gt;P90),"1","0")</f>
        <v>1</v>
      </c>
      <c r="R90" s="10">
        <f>VLOOKUP($A90,'Input data JER25June'!$B$58:$AE$74,28,0)</f>
        <v>0</v>
      </c>
      <c r="S90" s="4">
        <f>VLOOKUP($A90,'Input data JER25June'!$B$75:$AE$91,28,0)</f>
        <v>0</v>
      </c>
      <c r="T90" s="4">
        <f>VLOOKUP($A90,'Input data JER25June'!$B$92:$AE$108,28,0)</f>
        <v>6</v>
      </c>
      <c r="U90" s="11">
        <f>COUNTIF(T90,"1")+COUNTIF(T90,"2")+IF(AND(R90:T90,R90&gt;S90,S90&gt;T90),"1","0")</f>
        <v>0</v>
      </c>
    </row>
    <row r="91" spans="1:21" x14ac:dyDescent="0.4">
      <c r="A91" s="1" t="s">
        <v>18</v>
      </c>
      <c r="B91" s="10">
        <f>VLOOKUP($A91,'Input data JER25June'!$B$58:$AE$74,24,0)</f>
        <v>6</v>
      </c>
      <c r="C91" s="4">
        <f>VLOOKUP($A91,'Input data JER25June'!$B$75:$AE$91,24,0)</f>
        <v>7</v>
      </c>
      <c r="D91" s="4">
        <f>VLOOKUP($A91,'Input data JER25June'!$B$92:$AE$108,24,0)</f>
        <v>7</v>
      </c>
      <c r="E91" s="11">
        <f>COUNTIF(D91,"1")+COUNTIF(D91,"2")+IF(AND(B91:D91,B91&gt;C91,C91&gt;D91),"1","0")</f>
        <v>0</v>
      </c>
      <c r="F91" s="10">
        <f>VLOOKUP($A91,'Input data JER25June'!$B$58:$AE$74,25,0)</f>
        <v>6</v>
      </c>
      <c r="G91" s="4">
        <f>VLOOKUP($A91,'Input data JER25June'!$B$75:$AE$91,25,0)</f>
        <v>5</v>
      </c>
      <c r="H91" s="4">
        <f>VLOOKUP($A91,'Input data JER25June'!$B$92:$AE$108,25,0)</f>
        <v>2</v>
      </c>
      <c r="I91" s="11">
        <f>COUNTIF(H91,"1")+COUNTIF(H91,"2")+IF(AND(F91:H91,F91&gt;G91,G91&gt;H91),"1","0")</f>
        <v>2</v>
      </c>
      <c r="J91" s="10">
        <f>VLOOKUP($A91,'Input data JER25June'!$B$58:$AE$74,26,0)</f>
        <v>1</v>
      </c>
      <c r="K91" s="4">
        <f>VLOOKUP($A91,'Input data JER25June'!$B$75:$AE$91,26,0)</f>
        <v>1</v>
      </c>
      <c r="L91" s="4">
        <f>VLOOKUP($A91,'Input data JER25June'!$B$92:$AE$108,26,0)</f>
        <v>1</v>
      </c>
      <c r="M91" s="11">
        <f>COUNTIF(L91,"1")+COUNTIF(L91,"2")+IF(AND(J91:L91,J91&gt;K91,K91&gt;L91),"1","0")</f>
        <v>1</v>
      </c>
      <c r="N91" s="10">
        <f>VLOOKUP($A91,'Input data JER25June'!$B$58:$AE$74,27,0)</f>
        <v>7</v>
      </c>
      <c r="O91" s="4">
        <f>VLOOKUP($A91,'Input data JER25June'!$B$75:$AE$91,27,0)</f>
        <v>4</v>
      </c>
      <c r="P91" s="4">
        <f>VLOOKUP($A91,'Input data JER25June'!$B$92:$AE$108,27,0)</f>
        <v>4</v>
      </c>
      <c r="Q91" s="11">
        <f>COUNTIF(P91,"1")+COUNTIF(P91,"2")+IF(AND(N91:P91,N91&gt;O91,O91&gt;P91),"1","0")</f>
        <v>0</v>
      </c>
      <c r="R91" s="10">
        <f>VLOOKUP($A91,'Input data JER25June'!$B$58:$AE$74,28,0)</f>
        <v>5</v>
      </c>
      <c r="S91" s="4">
        <f>VLOOKUP($A91,'Input data JER25June'!$B$75:$AE$91,28,0)</f>
        <v>5</v>
      </c>
      <c r="T91" s="4">
        <f>VLOOKUP($A91,'Input data JER25June'!$B$92:$AE$108,28,0)</f>
        <v>6</v>
      </c>
      <c r="U91" s="11">
        <f>COUNTIF(T91,"1")+COUNTIF(T91,"2")+IF(AND(R91:T91,R91&gt;S91,S91&gt;T91),"1","0")</f>
        <v>0</v>
      </c>
    </row>
    <row r="92" spans="1:21" x14ac:dyDescent="0.4">
      <c r="A92" s="1" t="s">
        <v>19</v>
      </c>
      <c r="B92" s="10">
        <f>VLOOKUP($A92,'Input data JER25June'!$B$58:$AE$74,24,0)</f>
        <v>1</v>
      </c>
      <c r="C92" s="4">
        <f>VLOOKUP($A92,'Input data JER25June'!$B$75:$AE$91,24,0)</f>
        <v>1</v>
      </c>
      <c r="D92" s="4">
        <f>VLOOKUP($A92,'Input data JER25June'!$B$92:$AE$108,24,0)</f>
        <v>1</v>
      </c>
      <c r="E92" s="11">
        <f t="shared" ref="E92:E106" si="20">COUNTIF(D92,"1")+COUNTIF(D92,"2")+IF(AND(B92:D92,B92&gt;C92,C92&gt;D92),"1","0")</f>
        <v>1</v>
      </c>
      <c r="F92" s="10">
        <f>VLOOKUP($A92,'Input data JER25June'!$B$58:$AE$74,25,0)</f>
        <v>5</v>
      </c>
      <c r="G92" s="4">
        <f>VLOOKUP($A92,'Input data JER25June'!$B$75:$AE$91,25,0)</f>
        <v>5</v>
      </c>
      <c r="H92" s="4">
        <f>VLOOKUP($A92,'Input data JER25June'!$B$92:$AE$108,25,0)</f>
        <v>5</v>
      </c>
      <c r="I92" s="11">
        <f t="shared" ref="I92:I106" si="21">COUNTIF(H92,"1")+COUNTIF(H92,"2")+IF(AND(F92:H92,F92&gt;G92,G92&gt;H92),"1","0")</f>
        <v>0</v>
      </c>
      <c r="J92" s="10">
        <f>VLOOKUP($A92,'Input data JER25June'!$B$58:$AE$74,26,0)</f>
        <v>1</v>
      </c>
      <c r="K92" s="4">
        <f>VLOOKUP($A92,'Input data JER25June'!$B$75:$AE$91,26,0)</f>
        <v>1</v>
      </c>
      <c r="L92" s="4">
        <f>VLOOKUP($A92,'Input data JER25June'!$B$92:$AE$108,26,0)</f>
        <v>1</v>
      </c>
      <c r="M92" s="11">
        <f t="shared" ref="M92:M106" si="22">COUNTIF(L92,"1")+COUNTIF(L92,"2")+IF(AND(J92:L92,J92&gt;K92,K92&gt;L92),"1","0")</f>
        <v>1</v>
      </c>
      <c r="N92" s="10">
        <f>VLOOKUP($A92,'Input data JER25June'!$B$58:$AE$74,27,0)</f>
        <v>2</v>
      </c>
      <c r="O92" s="4">
        <f>VLOOKUP($A92,'Input data JER25June'!$B$75:$AE$91,27,0)</f>
        <v>2</v>
      </c>
      <c r="P92" s="4">
        <f>VLOOKUP($A92,'Input data JER25June'!$B$92:$AE$108,27,0)</f>
        <v>2</v>
      </c>
      <c r="Q92" s="11">
        <f t="shared" ref="Q92:Q106" si="23">COUNTIF(P92,"1")+COUNTIF(P92,"2")+IF(AND(N92:P92,N92&gt;O92,O92&gt;P92),"1","0")</f>
        <v>1</v>
      </c>
      <c r="R92" s="10">
        <f>VLOOKUP($A92,'Input data JER25June'!$B$58:$AE$74,28,0)</f>
        <v>5</v>
      </c>
      <c r="S92" s="4">
        <f>VLOOKUP($A92,'Input data JER25June'!$B$75:$AE$91,28,0)</f>
        <v>5</v>
      </c>
      <c r="T92" s="4">
        <f>VLOOKUP($A92,'Input data JER25June'!$B$92:$AE$108,28,0)</f>
        <v>2</v>
      </c>
      <c r="U92" s="11">
        <f t="shared" ref="U92:U106" si="24">COUNTIF(T92,"1")+COUNTIF(T92,"2")+IF(AND(R92:T92,R92&gt;S92,S92&gt;T92),"1","0")</f>
        <v>1</v>
      </c>
    </row>
    <row r="93" spans="1:21" x14ac:dyDescent="0.4">
      <c r="A93" s="1" t="s">
        <v>20</v>
      </c>
      <c r="B93" s="10">
        <f>VLOOKUP($A93,'Input data JER25June'!$B$58:$AE$74,24,0)</f>
        <v>2</v>
      </c>
      <c r="C93" s="4">
        <f>VLOOKUP($A93,'Input data JER25June'!$B$75:$AE$91,24,0)</f>
        <v>6</v>
      </c>
      <c r="D93" s="4">
        <f>VLOOKUP($A93,'Input data JER25June'!$B$92:$AE$108,24,0)</f>
        <v>6</v>
      </c>
      <c r="E93" s="11">
        <f t="shared" si="20"/>
        <v>0</v>
      </c>
      <c r="F93" s="10">
        <f>VLOOKUP($A93,'Input data JER25June'!$B$58:$AE$74,25,0)</f>
        <v>6</v>
      </c>
      <c r="G93" s="4">
        <f>VLOOKUP($A93,'Input data JER25June'!$B$75:$AE$91,25,0)</f>
        <v>6</v>
      </c>
      <c r="H93" s="4">
        <f>VLOOKUP($A93,'Input data JER25June'!$B$92:$AE$108,25,0)</f>
        <v>6</v>
      </c>
      <c r="I93" s="11">
        <f t="shared" si="21"/>
        <v>0</v>
      </c>
      <c r="J93" s="10">
        <f>VLOOKUP($A93,'Input data JER25June'!$B$58:$AE$74,26,0)</f>
        <v>1</v>
      </c>
      <c r="K93" s="4">
        <f>VLOOKUP($A93,'Input data JER25June'!$B$75:$AE$91,26,0)</f>
        <v>1</v>
      </c>
      <c r="L93" s="4">
        <f>VLOOKUP($A93,'Input data JER25June'!$B$92:$AE$108,26,0)</f>
        <v>1</v>
      </c>
      <c r="M93" s="11">
        <f t="shared" si="22"/>
        <v>1</v>
      </c>
      <c r="N93" s="10">
        <f>VLOOKUP($A93,'Input data JER25June'!$B$58:$AE$74,27,0)</f>
        <v>7</v>
      </c>
      <c r="O93" s="4">
        <f>VLOOKUP($A93,'Input data JER25June'!$B$75:$AE$91,27,0)</f>
        <v>4</v>
      </c>
      <c r="P93" s="4">
        <f>VLOOKUP($A93,'Input data JER25June'!$B$92:$AE$108,27,0)</f>
        <v>6</v>
      </c>
      <c r="Q93" s="11">
        <f t="shared" si="23"/>
        <v>0</v>
      </c>
      <c r="R93" s="10">
        <f>VLOOKUP($A93,'Input data JER25June'!$B$58:$AE$74,28,0)</f>
        <v>2</v>
      </c>
      <c r="S93" s="4">
        <f>VLOOKUP($A93,'Input data JER25June'!$B$75:$AE$91,28,0)</f>
        <v>5</v>
      </c>
      <c r="T93" s="4">
        <f>VLOOKUP($A93,'Input data JER25June'!$B$92:$AE$108,28,0)</f>
        <v>5</v>
      </c>
      <c r="U93" s="11">
        <f t="shared" si="24"/>
        <v>0</v>
      </c>
    </row>
    <row r="94" spans="1:21" x14ac:dyDescent="0.4">
      <c r="A94" s="1" t="s">
        <v>21</v>
      </c>
      <c r="B94" s="10">
        <f>VLOOKUP($A94,'Input data JER25June'!$B$58:$AE$74,24,0)</f>
        <v>2</v>
      </c>
      <c r="C94" s="4">
        <f>VLOOKUP($A94,'Input data JER25June'!$B$75:$AE$91,24,0)</f>
        <v>2</v>
      </c>
      <c r="D94" s="4">
        <f>VLOOKUP($A94,'Input data JER25June'!$B$92:$AE$108,24,0)</f>
        <v>2</v>
      </c>
      <c r="E94" s="11">
        <f t="shared" si="20"/>
        <v>1</v>
      </c>
      <c r="F94" s="10">
        <f>VLOOKUP($A94,'Input data JER25June'!$B$58:$AE$74,25,0)</f>
        <v>6</v>
      </c>
      <c r="G94" s="4">
        <f>VLOOKUP($A94,'Input data JER25June'!$B$75:$AE$91,25,0)</f>
        <v>6</v>
      </c>
      <c r="H94" s="4">
        <f>VLOOKUP($A94,'Input data JER25June'!$B$92:$AE$108,25,0)</f>
        <v>6</v>
      </c>
      <c r="I94" s="11">
        <f t="shared" si="21"/>
        <v>0</v>
      </c>
      <c r="J94" s="10">
        <f>VLOOKUP($A94,'Input data JER25June'!$B$58:$AE$74,26,0)</f>
        <v>1</v>
      </c>
      <c r="K94" s="4">
        <f>VLOOKUP($A94,'Input data JER25June'!$B$75:$AE$91,26,0)</f>
        <v>1</v>
      </c>
      <c r="L94" s="4">
        <f>VLOOKUP($A94,'Input data JER25June'!$B$92:$AE$108,26,0)</f>
        <v>1</v>
      </c>
      <c r="M94" s="11">
        <f t="shared" si="22"/>
        <v>1</v>
      </c>
      <c r="N94" s="10">
        <f>VLOOKUP($A94,'Input data JER25June'!$B$58:$AE$74,27,0)</f>
        <v>4</v>
      </c>
      <c r="O94" s="4">
        <f>VLOOKUP($A94,'Input data JER25June'!$B$75:$AE$91,27,0)</f>
        <v>5</v>
      </c>
      <c r="P94" s="4">
        <f>VLOOKUP($A94,'Input data JER25June'!$B$92:$AE$108,27,0)</f>
        <v>5</v>
      </c>
      <c r="Q94" s="11">
        <f t="shared" si="23"/>
        <v>0</v>
      </c>
      <c r="R94" s="10">
        <f>VLOOKUP($A94,'Input data JER25June'!$B$58:$AE$74,28,0)</f>
        <v>2</v>
      </c>
      <c r="S94" s="4">
        <f>VLOOKUP($A94,'Input data JER25June'!$B$75:$AE$91,28,0)</f>
        <v>5</v>
      </c>
      <c r="T94" s="4">
        <f>VLOOKUP($A94,'Input data JER25June'!$B$92:$AE$108,28,0)</f>
        <v>5</v>
      </c>
      <c r="U94" s="11">
        <f t="shared" si="24"/>
        <v>0</v>
      </c>
    </row>
    <row r="95" spans="1:21" x14ac:dyDescent="0.4">
      <c r="A95" s="2" t="s">
        <v>22</v>
      </c>
      <c r="B95" s="10">
        <f>VLOOKUP($A95,'Input data JER25June'!$B$58:$AE$74,24,0)</f>
        <v>6</v>
      </c>
      <c r="C95" s="4">
        <f>VLOOKUP($A95,'Input data JER25June'!$B$75:$AE$91,24,0)</f>
        <v>6</v>
      </c>
      <c r="D95" s="4">
        <f>VLOOKUP($A95,'Input data JER25June'!$B$92:$AE$108,24,0)</f>
        <v>6</v>
      </c>
      <c r="E95" s="11">
        <f t="shared" si="20"/>
        <v>0</v>
      </c>
      <c r="F95" s="10">
        <f>VLOOKUP($A95,'Input data JER25June'!$B$58:$AE$74,25,0)</f>
        <v>2</v>
      </c>
      <c r="G95" s="4">
        <f>VLOOKUP($A95,'Input data JER25June'!$B$75:$AE$91,25,0)</f>
        <v>6</v>
      </c>
      <c r="H95" s="4">
        <f>VLOOKUP($A95,'Input data JER25June'!$B$92:$AE$108,25,0)</f>
        <v>2</v>
      </c>
      <c r="I95" s="11">
        <f t="shared" si="21"/>
        <v>1</v>
      </c>
      <c r="J95" s="10">
        <f>VLOOKUP($A95,'Input data JER25June'!$B$58:$AE$74,26,0)</f>
        <v>1</v>
      </c>
      <c r="K95" s="4">
        <f>VLOOKUP($A95,'Input data JER25June'!$B$75:$AE$91,26,0)</f>
        <v>3</v>
      </c>
      <c r="L95" s="4">
        <f>VLOOKUP($A95,'Input data JER25June'!$B$92:$AE$108,26,0)</f>
        <v>1</v>
      </c>
      <c r="M95" s="11">
        <f t="shared" si="22"/>
        <v>1</v>
      </c>
      <c r="N95" s="10">
        <f>VLOOKUP($A95,'Input data JER25June'!$B$58:$AE$74,27,0)</f>
        <v>7</v>
      </c>
      <c r="O95" s="4">
        <f>VLOOKUP($A95,'Input data JER25June'!$B$75:$AE$91,27,0)</f>
        <v>7</v>
      </c>
      <c r="P95" s="4">
        <f>VLOOKUP($A95,'Input data JER25June'!$B$92:$AE$108,27,0)</f>
        <v>7</v>
      </c>
      <c r="Q95" s="11">
        <f t="shared" si="23"/>
        <v>0</v>
      </c>
      <c r="R95" s="10">
        <f>VLOOKUP($A95,'Input data JER25June'!$B$58:$AE$74,28,0)</f>
        <v>7</v>
      </c>
      <c r="S95" s="4">
        <f>VLOOKUP($A95,'Input data JER25June'!$B$75:$AE$91,28,0)</f>
        <v>7</v>
      </c>
      <c r="T95" s="4">
        <f>VLOOKUP($A95,'Input data JER25June'!$B$92:$AE$108,28,0)</f>
        <v>4</v>
      </c>
      <c r="U95" s="11">
        <f t="shared" si="24"/>
        <v>0</v>
      </c>
    </row>
    <row r="96" spans="1:21" x14ac:dyDescent="0.4">
      <c r="A96" s="1" t="s">
        <v>23</v>
      </c>
      <c r="B96" s="10">
        <f>VLOOKUP($A96,'Input data JER25June'!$B$58:$AE$74,24,0)</f>
        <v>6</v>
      </c>
      <c r="C96" s="4">
        <f>VLOOKUP($A96,'Input data JER25June'!$B$75:$AE$91,24,0)</f>
        <v>5</v>
      </c>
      <c r="D96" s="4">
        <f>VLOOKUP($A96,'Input data JER25June'!$B$92:$AE$108,24,0)</f>
        <v>6</v>
      </c>
      <c r="E96" s="11">
        <f t="shared" si="20"/>
        <v>0</v>
      </c>
      <c r="F96" s="10">
        <f>VLOOKUP($A96,'Input data JER25June'!$B$58:$AE$74,25,0)</f>
        <v>5</v>
      </c>
      <c r="G96" s="4">
        <f>VLOOKUP($A96,'Input data JER25June'!$B$75:$AE$91,25,0)</f>
        <v>5</v>
      </c>
      <c r="H96" s="4">
        <f>VLOOKUP($A96,'Input data JER25June'!$B$92:$AE$108,25,0)</f>
        <v>6</v>
      </c>
      <c r="I96" s="11">
        <f t="shared" si="21"/>
        <v>0</v>
      </c>
      <c r="J96" s="10">
        <f>VLOOKUP($A96,'Input data JER25June'!$B$58:$AE$74,26,0)</f>
        <v>1</v>
      </c>
      <c r="K96" s="4">
        <f>VLOOKUP($A96,'Input data JER25June'!$B$75:$AE$91,26,0)</f>
        <v>1</v>
      </c>
      <c r="L96" s="4">
        <f>VLOOKUP($A96,'Input data JER25June'!$B$92:$AE$108,26,0)</f>
        <v>1</v>
      </c>
      <c r="M96" s="11">
        <f t="shared" si="22"/>
        <v>1</v>
      </c>
      <c r="N96" s="10">
        <f>VLOOKUP($A96,'Input data JER25June'!$B$58:$AE$74,27,0)</f>
        <v>5</v>
      </c>
      <c r="O96" s="4">
        <f>VLOOKUP($A96,'Input data JER25June'!$B$75:$AE$91,27,0)</f>
        <v>5</v>
      </c>
      <c r="P96" s="4">
        <f>VLOOKUP($A96,'Input data JER25June'!$B$92:$AE$108,27,0)</f>
        <v>2</v>
      </c>
      <c r="Q96" s="11">
        <f t="shared" si="23"/>
        <v>1</v>
      </c>
      <c r="R96" s="10">
        <f>VLOOKUP($A96,'Input data JER25June'!$B$58:$AE$74,28,0)</f>
        <v>5</v>
      </c>
      <c r="S96" s="4">
        <f>VLOOKUP($A96,'Input data JER25June'!$B$75:$AE$91,28,0)</f>
        <v>5</v>
      </c>
      <c r="T96" s="4">
        <f>VLOOKUP($A96,'Input data JER25June'!$B$92:$AE$108,28,0)</f>
        <v>5</v>
      </c>
      <c r="U96" s="11">
        <f t="shared" si="24"/>
        <v>0</v>
      </c>
    </row>
    <row r="97" spans="1:21" x14ac:dyDescent="0.4">
      <c r="A97" s="1" t="s">
        <v>24</v>
      </c>
      <c r="B97" s="10">
        <f>VLOOKUP($A97,'Input data JER25June'!$B$58:$AE$74,24,0)</f>
        <v>7</v>
      </c>
      <c r="C97" s="4">
        <f>VLOOKUP($A97,'Input data JER25June'!$B$75:$AE$91,24,0)</f>
        <v>7</v>
      </c>
      <c r="D97" s="4">
        <f>VLOOKUP($A97,'Input data JER25June'!$B$92:$AE$108,24,0)</f>
        <v>7</v>
      </c>
      <c r="E97" s="11">
        <f t="shared" si="20"/>
        <v>0</v>
      </c>
      <c r="F97" s="10">
        <f>VLOOKUP($A97,'Input data JER25June'!$B$58:$AE$74,25,0)</f>
        <v>5</v>
      </c>
      <c r="G97" s="4">
        <f>VLOOKUP($A97,'Input data JER25June'!$B$75:$AE$91,25,0)</f>
        <v>5</v>
      </c>
      <c r="H97" s="4">
        <f>VLOOKUP($A97,'Input data JER25June'!$B$92:$AE$108,25,0)</f>
        <v>5</v>
      </c>
      <c r="I97" s="11">
        <f t="shared" si="21"/>
        <v>0</v>
      </c>
      <c r="J97" s="10">
        <f>VLOOKUP($A97,'Input data JER25June'!$B$58:$AE$74,26,0)</f>
        <v>5</v>
      </c>
      <c r="K97" s="4">
        <f>VLOOKUP($A97,'Input data JER25June'!$B$75:$AE$91,26,0)</f>
        <v>5</v>
      </c>
      <c r="L97" s="4">
        <f>VLOOKUP($A97,'Input data JER25June'!$B$92:$AE$108,26,0)</f>
        <v>5</v>
      </c>
      <c r="M97" s="11">
        <f t="shared" si="22"/>
        <v>0</v>
      </c>
      <c r="N97" s="10">
        <f>VLOOKUP($A97,'Input data JER25June'!$B$58:$AE$74,27,0)</f>
        <v>6</v>
      </c>
      <c r="O97" s="4">
        <f>VLOOKUP($A97,'Input data JER25June'!$B$75:$AE$91,27,0)</f>
        <v>6</v>
      </c>
      <c r="P97" s="4">
        <f>VLOOKUP($A97,'Input data JER25June'!$B$92:$AE$108,27,0)</f>
        <v>6</v>
      </c>
      <c r="Q97" s="11">
        <f t="shared" si="23"/>
        <v>0</v>
      </c>
      <c r="R97" s="10">
        <f>VLOOKUP($A97,'Input data JER25June'!$B$58:$AE$74,28,0)</f>
        <v>5</v>
      </c>
      <c r="S97" s="4">
        <f>VLOOKUP($A97,'Input data JER25June'!$B$75:$AE$91,28,0)</f>
        <v>5</v>
      </c>
      <c r="T97" s="4">
        <f>VLOOKUP($A97,'Input data JER25June'!$B$92:$AE$108,28,0)</f>
        <v>5</v>
      </c>
      <c r="U97" s="11">
        <f t="shared" si="24"/>
        <v>0</v>
      </c>
    </row>
    <row r="98" spans="1:21" x14ac:dyDescent="0.4">
      <c r="A98" s="1" t="s">
        <v>25</v>
      </c>
      <c r="B98" s="10">
        <f>VLOOKUP($A98,'Input data JER25June'!$B$58:$AE$74,24,0)</f>
        <v>6</v>
      </c>
      <c r="C98" s="4">
        <f>VLOOKUP($A98,'Input data JER25June'!$B$75:$AE$91,24,0)</f>
        <v>6</v>
      </c>
      <c r="D98" s="4">
        <f>VLOOKUP($A98,'Input data JER25June'!$B$92:$AE$108,24,0)</f>
        <v>6</v>
      </c>
      <c r="E98" s="11">
        <f t="shared" si="20"/>
        <v>0</v>
      </c>
      <c r="F98" s="10">
        <f>VLOOKUP($A98,'Input data JER25June'!$B$58:$AE$74,25,0)</f>
        <v>5</v>
      </c>
      <c r="G98" s="4">
        <f>VLOOKUP($A98,'Input data JER25June'!$B$75:$AE$91,25,0)</f>
        <v>5</v>
      </c>
      <c r="H98" s="4">
        <f>VLOOKUP($A98,'Input data JER25June'!$B$92:$AE$108,25,0)</f>
        <v>5</v>
      </c>
      <c r="I98" s="11">
        <f t="shared" si="21"/>
        <v>0</v>
      </c>
      <c r="J98" s="10">
        <f>VLOOKUP($A98,'Input data JER25June'!$B$58:$AE$74,26,0)</f>
        <v>5</v>
      </c>
      <c r="K98" s="4">
        <f>VLOOKUP($A98,'Input data JER25June'!$B$75:$AE$91,26,0)</f>
        <v>2</v>
      </c>
      <c r="L98" s="4">
        <f>VLOOKUP($A98,'Input data JER25June'!$B$92:$AE$108,26,0)</f>
        <v>5</v>
      </c>
      <c r="M98" s="11">
        <f t="shared" si="22"/>
        <v>0</v>
      </c>
      <c r="N98" s="10">
        <f>VLOOKUP($A98,'Input data JER25June'!$B$58:$AE$74,27,0)</f>
        <v>5</v>
      </c>
      <c r="O98" s="4">
        <f>VLOOKUP($A98,'Input data JER25June'!$B$75:$AE$91,27,0)</f>
        <v>5</v>
      </c>
      <c r="P98" s="4">
        <f>VLOOKUP($A98,'Input data JER25June'!$B$92:$AE$108,27,0)</f>
        <v>5</v>
      </c>
      <c r="Q98" s="11">
        <f t="shared" si="23"/>
        <v>0</v>
      </c>
      <c r="R98" s="10">
        <f>VLOOKUP($A98,'Input data JER25June'!$B$58:$AE$74,28,0)</f>
        <v>2</v>
      </c>
      <c r="S98" s="4">
        <f>VLOOKUP($A98,'Input data JER25June'!$B$75:$AE$91,28,0)</f>
        <v>1</v>
      </c>
      <c r="T98" s="4">
        <f>VLOOKUP($A98,'Input data JER25June'!$B$92:$AE$108,28,0)</f>
        <v>1</v>
      </c>
      <c r="U98" s="11">
        <f t="shared" si="24"/>
        <v>1</v>
      </c>
    </row>
    <row r="99" spans="1:21" x14ac:dyDescent="0.4">
      <c r="A99" s="2" t="s">
        <v>56</v>
      </c>
      <c r="B99" s="10">
        <f>VLOOKUP($A99,'Input data JER25June'!$B$58:$AE$74,24,0)</f>
        <v>4</v>
      </c>
      <c r="C99" s="4">
        <f>VLOOKUP($A99,'Input data JER25June'!$B$75:$AE$91,24,0)</f>
        <v>7</v>
      </c>
      <c r="D99" s="4">
        <f>VLOOKUP($A99,'Input data JER25June'!$B$92:$AE$108,24,0)</f>
        <v>7</v>
      </c>
      <c r="E99" s="11">
        <f t="shared" si="20"/>
        <v>0</v>
      </c>
      <c r="F99" s="10">
        <f>VLOOKUP($A99,'Input data JER25June'!$B$58:$AE$74,25,0)</f>
        <v>5</v>
      </c>
      <c r="G99" s="4">
        <f>VLOOKUP($A99,'Input data JER25June'!$B$75:$AE$91,25,0)</f>
        <v>5</v>
      </c>
      <c r="H99" s="4">
        <f>VLOOKUP($A99,'Input data JER25June'!$B$92:$AE$108,25,0)</f>
        <v>5</v>
      </c>
      <c r="I99" s="11">
        <f t="shared" si="21"/>
        <v>0</v>
      </c>
      <c r="J99" s="10">
        <f>VLOOKUP($A99,'Input data JER25June'!$B$58:$AE$74,26,0)</f>
        <v>0</v>
      </c>
      <c r="K99" s="4">
        <f>VLOOKUP($A99,'Input data JER25June'!$B$75:$AE$91,26,0)</f>
        <v>0</v>
      </c>
      <c r="L99" s="4">
        <f>VLOOKUP($A99,'Input data JER25June'!$B$92:$AE$108,26,0)</f>
        <v>0</v>
      </c>
      <c r="M99" s="11">
        <f t="shared" si="22"/>
        <v>0</v>
      </c>
      <c r="N99" s="10">
        <f>VLOOKUP($A99,'Input data JER25June'!$B$58:$AE$74,27,0)</f>
        <v>5</v>
      </c>
      <c r="O99" s="4">
        <f>VLOOKUP($A99,'Input data JER25June'!$B$75:$AE$91,27,0)</f>
        <v>5</v>
      </c>
      <c r="P99" s="4">
        <f>VLOOKUP($A99,'Input data JER25June'!$B$92:$AE$108,27,0)</f>
        <v>5</v>
      </c>
      <c r="Q99" s="11">
        <f t="shared" si="23"/>
        <v>0</v>
      </c>
      <c r="R99" s="10">
        <f>VLOOKUP($A99,'Input data JER25June'!$B$58:$AE$74,28,0)</f>
        <v>6</v>
      </c>
      <c r="S99" s="4">
        <f>VLOOKUP($A99,'Input data JER25June'!$B$75:$AE$91,28,0)</f>
        <v>6</v>
      </c>
      <c r="T99" s="4">
        <f>VLOOKUP($A99,'Input data JER25June'!$B$92:$AE$108,28,0)</f>
        <v>6</v>
      </c>
      <c r="U99" s="11">
        <f t="shared" si="24"/>
        <v>0</v>
      </c>
    </row>
    <row r="100" spans="1:21" x14ac:dyDescent="0.4">
      <c r="A100" s="1" t="s">
        <v>26</v>
      </c>
      <c r="B100" s="10">
        <f>VLOOKUP($A100,'Input data JER25June'!$B$58:$AE$74,24,0)</f>
        <v>6</v>
      </c>
      <c r="C100" s="4">
        <f>VLOOKUP($A100,'Input data JER25June'!$B$75:$AE$91,24,0)</f>
        <v>6</v>
      </c>
      <c r="D100" s="4">
        <f>VLOOKUP($A100,'Input data JER25June'!$B$92:$AE$108,24,0)</f>
        <v>6</v>
      </c>
      <c r="E100" s="11">
        <f t="shared" si="20"/>
        <v>0</v>
      </c>
      <c r="F100" s="10">
        <f>VLOOKUP($A100,'Input data JER25June'!$B$58:$AE$74,25,0)</f>
        <v>2</v>
      </c>
      <c r="G100" s="4">
        <f>VLOOKUP($A100,'Input data JER25June'!$B$75:$AE$91,25,0)</f>
        <v>6</v>
      </c>
      <c r="H100" s="4">
        <f>VLOOKUP($A100,'Input data JER25June'!$B$92:$AE$108,25,0)</f>
        <v>5</v>
      </c>
      <c r="I100" s="11">
        <f t="shared" si="21"/>
        <v>0</v>
      </c>
      <c r="J100" s="10">
        <f>VLOOKUP($A100,'Input data JER25June'!$B$58:$AE$74,26,0)</f>
        <v>3</v>
      </c>
      <c r="K100" s="4">
        <f>VLOOKUP($A100,'Input data JER25June'!$B$75:$AE$91,26,0)</f>
        <v>1</v>
      </c>
      <c r="L100" s="4">
        <f>VLOOKUP($A100,'Input data JER25June'!$B$92:$AE$108,26,0)</f>
        <v>3</v>
      </c>
      <c r="M100" s="11">
        <f t="shared" si="22"/>
        <v>0</v>
      </c>
      <c r="N100" s="10">
        <f>VLOOKUP($A100,'Input data JER25June'!$B$58:$AE$74,27,0)</f>
        <v>7</v>
      </c>
      <c r="O100" s="4">
        <f>VLOOKUP($A100,'Input data JER25June'!$B$75:$AE$91,27,0)</f>
        <v>7</v>
      </c>
      <c r="P100" s="4">
        <f>VLOOKUP($A100,'Input data JER25June'!$B$92:$AE$108,27,0)</f>
        <v>7</v>
      </c>
      <c r="Q100" s="11">
        <f t="shared" si="23"/>
        <v>0</v>
      </c>
      <c r="R100" s="10">
        <f>VLOOKUP($A100,'Input data JER25June'!$B$58:$AE$74,28,0)</f>
        <v>4</v>
      </c>
      <c r="S100" s="4">
        <f>VLOOKUP($A100,'Input data JER25June'!$B$75:$AE$91,28,0)</f>
        <v>6</v>
      </c>
      <c r="T100" s="4">
        <f>VLOOKUP($A100,'Input data JER25June'!$B$92:$AE$108,28,0)</f>
        <v>4</v>
      </c>
      <c r="U100" s="11">
        <f t="shared" si="24"/>
        <v>0</v>
      </c>
    </row>
    <row r="101" spans="1:21" x14ac:dyDescent="0.4">
      <c r="A101" s="1" t="s">
        <v>27</v>
      </c>
      <c r="B101" s="10">
        <f>VLOOKUP($A101,'Input data JER25June'!$B$58:$AE$74,24,0)</f>
        <v>6</v>
      </c>
      <c r="C101" s="4">
        <f>VLOOKUP($A101,'Input data JER25June'!$B$75:$AE$91,24,0)</f>
        <v>6</v>
      </c>
      <c r="D101" s="4">
        <f>VLOOKUP($A101,'Input data JER25June'!$B$92:$AE$108,24,0)</f>
        <v>6</v>
      </c>
      <c r="E101" s="11">
        <f t="shared" si="20"/>
        <v>0</v>
      </c>
      <c r="F101" s="10">
        <f>VLOOKUP($A101,'Input data JER25June'!$B$58:$AE$74,25,0)</f>
        <v>5</v>
      </c>
      <c r="G101" s="4">
        <f>VLOOKUP($A101,'Input data JER25June'!$B$75:$AE$91,25,0)</f>
        <v>5</v>
      </c>
      <c r="H101" s="4">
        <f>VLOOKUP($A101,'Input data JER25June'!$B$92:$AE$108,25,0)</f>
        <v>5</v>
      </c>
      <c r="I101" s="11">
        <f t="shared" si="21"/>
        <v>0</v>
      </c>
      <c r="J101" s="10">
        <f>VLOOKUP($A101,'Input data JER25June'!$B$58:$AE$74,26,0)</f>
        <v>1</v>
      </c>
      <c r="K101" s="4">
        <f>VLOOKUP($A101,'Input data JER25June'!$B$75:$AE$91,26,0)</f>
        <v>1</v>
      </c>
      <c r="L101" s="4">
        <f>VLOOKUP($A101,'Input data JER25June'!$B$92:$AE$108,26,0)</f>
        <v>3</v>
      </c>
      <c r="M101" s="11">
        <f t="shared" si="22"/>
        <v>0</v>
      </c>
      <c r="N101" s="10">
        <f>VLOOKUP($A101,'Input data JER25June'!$B$58:$AE$74,27,0)</f>
        <v>7</v>
      </c>
      <c r="O101" s="4">
        <f>VLOOKUP($A101,'Input data JER25June'!$B$75:$AE$91,27,0)</f>
        <v>7</v>
      </c>
      <c r="P101" s="4">
        <f>VLOOKUP($A101,'Input data JER25June'!$B$92:$AE$108,27,0)</f>
        <v>7</v>
      </c>
      <c r="Q101" s="11">
        <f t="shared" si="23"/>
        <v>0</v>
      </c>
      <c r="R101" s="10">
        <f>VLOOKUP($A101,'Input data JER25June'!$B$58:$AE$74,28,0)</f>
        <v>5</v>
      </c>
      <c r="S101" s="4">
        <f>VLOOKUP($A101,'Input data JER25June'!$B$75:$AE$91,28,0)</f>
        <v>2</v>
      </c>
      <c r="T101" s="4">
        <f>VLOOKUP($A101,'Input data JER25June'!$B$92:$AE$108,28,0)</f>
        <v>5</v>
      </c>
      <c r="U101" s="11">
        <f t="shared" si="24"/>
        <v>0</v>
      </c>
    </row>
    <row r="102" spans="1:21" x14ac:dyDescent="0.4">
      <c r="A102" s="1" t="s">
        <v>28</v>
      </c>
      <c r="B102" s="10">
        <f>VLOOKUP($A102,'Input data JER25June'!$B$58:$AE$74,24,0)</f>
        <v>5</v>
      </c>
      <c r="C102" s="4">
        <f>VLOOKUP($A102,'Input data JER25June'!$B$75:$AE$91,24,0)</f>
        <v>6</v>
      </c>
      <c r="D102" s="4">
        <f>VLOOKUP($A102,'Input data JER25June'!$B$92:$AE$108,24,0)</f>
        <v>5</v>
      </c>
      <c r="E102" s="11">
        <f t="shared" si="20"/>
        <v>0</v>
      </c>
      <c r="F102" s="10">
        <f>VLOOKUP($A102,'Input data JER25June'!$B$58:$AE$74,25,0)</f>
        <v>1</v>
      </c>
      <c r="G102" s="4">
        <f>VLOOKUP($A102,'Input data JER25June'!$B$75:$AE$91,25,0)</f>
        <v>3</v>
      </c>
      <c r="H102" s="4">
        <f>VLOOKUP($A102,'Input data JER25June'!$B$92:$AE$108,25,0)</f>
        <v>1</v>
      </c>
      <c r="I102" s="11">
        <f t="shared" si="21"/>
        <v>1</v>
      </c>
      <c r="J102" s="10">
        <f>VLOOKUP($A102,'Input data JER25June'!$B$58:$AE$74,26,0)</f>
        <v>1</v>
      </c>
      <c r="K102" s="4">
        <f>VLOOKUP($A102,'Input data JER25June'!$B$75:$AE$91,26,0)</f>
        <v>1</v>
      </c>
      <c r="L102" s="4">
        <f>VLOOKUP($A102,'Input data JER25June'!$B$92:$AE$108,26,0)</f>
        <v>1</v>
      </c>
      <c r="M102" s="11">
        <f t="shared" si="22"/>
        <v>1</v>
      </c>
      <c r="N102" s="10">
        <f>VLOOKUP($A102,'Input data JER25June'!$B$58:$AE$74,27,0)</f>
        <v>6</v>
      </c>
      <c r="O102" s="4">
        <f>VLOOKUP($A102,'Input data JER25June'!$B$75:$AE$91,27,0)</f>
        <v>2</v>
      </c>
      <c r="P102" s="4">
        <f>VLOOKUP($A102,'Input data JER25June'!$B$92:$AE$108,27,0)</f>
        <v>5</v>
      </c>
      <c r="Q102" s="11">
        <f t="shared" si="23"/>
        <v>0</v>
      </c>
      <c r="R102" s="10">
        <f>VLOOKUP($A102,'Input data JER25June'!$B$58:$AE$74,28,0)</f>
        <v>5</v>
      </c>
      <c r="S102" s="4">
        <f>VLOOKUP($A102,'Input data JER25June'!$B$75:$AE$91,28,0)</f>
        <v>2</v>
      </c>
      <c r="T102" s="4">
        <f>VLOOKUP($A102,'Input data JER25June'!$B$92:$AE$108,28,0)</f>
        <v>6</v>
      </c>
      <c r="U102" s="11">
        <f t="shared" si="24"/>
        <v>0</v>
      </c>
    </row>
    <row r="103" spans="1:21" x14ac:dyDescent="0.4">
      <c r="A103" s="1" t="s">
        <v>29</v>
      </c>
      <c r="B103" s="10">
        <f>VLOOKUP($A103,'Input data JER25June'!$B$58:$AE$74,24,0)</f>
        <v>1</v>
      </c>
      <c r="C103" s="4">
        <f>VLOOKUP($A103,'Input data JER25June'!$B$75:$AE$91,24,0)</f>
        <v>2</v>
      </c>
      <c r="D103" s="4">
        <f>VLOOKUP($A103,'Input data JER25June'!$B$92:$AE$108,24,0)</f>
        <v>1</v>
      </c>
      <c r="E103" s="11">
        <f t="shared" si="20"/>
        <v>1</v>
      </c>
      <c r="F103" s="10">
        <f>VLOOKUP($A103,'Input data JER25June'!$B$58:$AE$74,25,0)</f>
        <v>7</v>
      </c>
      <c r="G103" s="4">
        <f>VLOOKUP($A103,'Input data JER25June'!$B$75:$AE$91,25,0)</f>
        <v>7</v>
      </c>
      <c r="H103" s="4">
        <f>VLOOKUP($A103,'Input data JER25June'!$B$92:$AE$108,25,0)</f>
        <v>7</v>
      </c>
      <c r="I103" s="11">
        <f t="shared" si="21"/>
        <v>0</v>
      </c>
      <c r="J103" s="10">
        <f>VLOOKUP($A103,'Input data JER25June'!$B$58:$AE$74,26,0)</f>
        <v>1</v>
      </c>
      <c r="K103" s="4">
        <f>VLOOKUP($A103,'Input data JER25June'!$B$75:$AE$91,26,0)</f>
        <v>2</v>
      </c>
      <c r="L103" s="4">
        <f>VLOOKUP($A103,'Input data JER25June'!$B$92:$AE$108,26,0)</f>
        <v>2</v>
      </c>
      <c r="M103" s="11">
        <f t="shared" si="22"/>
        <v>1</v>
      </c>
      <c r="N103" s="10">
        <f>VLOOKUP($A103,'Input data JER25June'!$B$58:$AE$74,27,0)</f>
        <v>5</v>
      </c>
      <c r="O103" s="4">
        <f>VLOOKUP($A103,'Input data JER25June'!$B$75:$AE$91,27,0)</f>
        <v>6</v>
      </c>
      <c r="P103" s="4">
        <f>VLOOKUP($A103,'Input data JER25June'!$B$92:$AE$108,27,0)</f>
        <v>7</v>
      </c>
      <c r="Q103" s="11">
        <f t="shared" si="23"/>
        <v>0</v>
      </c>
      <c r="R103" s="10">
        <f>VLOOKUP($A103,'Input data JER25June'!$B$58:$AE$74,28,0)</f>
        <v>5</v>
      </c>
      <c r="S103" s="4">
        <f>VLOOKUP($A103,'Input data JER25June'!$B$75:$AE$91,28,0)</f>
        <v>5</v>
      </c>
      <c r="T103" s="4">
        <f>VLOOKUP($A103,'Input data JER25June'!$B$92:$AE$108,28,0)</f>
        <v>5</v>
      </c>
      <c r="U103" s="11">
        <f t="shared" si="24"/>
        <v>0</v>
      </c>
    </row>
    <row r="104" spans="1:21" x14ac:dyDescent="0.4">
      <c r="A104" s="1" t="s">
        <v>30</v>
      </c>
      <c r="B104" s="10">
        <f>VLOOKUP($A104,'Input data JER25June'!$B$58:$AE$74,24,0)</f>
        <v>5</v>
      </c>
      <c r="C104" s="4">
        <f>VLOOKUP($A104,'Input data JER25June'!$B$75:$AE$91,24,0)</f>
        <v>5</v>
      </c>
      <c r="D104" s="4">
        <f>VLOOKUP($A104,'Input data JER25June'!$B$92:$AE$108,24,0)</f>
        <v>6</v>
      </c>
      <c r="E104" s="11">
        <f t="shared" si="20"/>
        <v>0</v>
      </c>
      <c r="F104" s="10">
        <f>VLOOKUP($A104,'Input data JER25June'!$B$58:$AE$74,25,0)</f>
        <v>2</v>
      </c>
      <c r="G104" s="4">
        <f>VLOOKUP($A104,'Input data JER25June'!$B$75:$AE$91,25,0)</f>
        <v>6</v>
      </c>
      <c r="H104" s="4">
        <f>VLOOKUP($A104,'Input data JER25June'!$B$92:$AE$108,25,0)</f>
        <v>6</v>
      </c>
      <c r="I104" s="11">
        <f t="shared" si="21"/>
        <v>0</v>
      </c>
      <c r="J104" s="10">
        <f>VLOOKUP($A104,'Input data JER25June'!$B$58:$AE$74,26,0)</f>
        <v>5</v>
      </c>
      <c r="K104" s="4">
        <f>VLOOKUP($A104,'Input data JER25June'!$B$75:$AE$91,26,0)</f>
        <v>5</v>
      </c>
      <c r="L104" s="4">
        <f>VLOOKUP($A104,'Input data JER25June'!$B$92:$AE$108,26,0)</f>
        <v>5</v>
      </c>
      <c r="M104" s="11">
        <f t="shared" si="22"/>
        <v>0</v>
      </c>
      <c r="N104" s="10">
        <f>VLOOKUP($A104,'Input data JER25June'!$B$58:$AE$74,27,0)</f>
        <v>6</v>
      </c>
      <c r="O104" s="4">
        <f>VLOOKUP($A104,'Input data JER25June'!$B$75:$AE$91,27,0)</f>
        <v>6</v>
      </c>
      <c r="P104" s="4">
        <f>VLOOKUP($A104,'Input data JER25June'!$B$92:$AE$108,27,0)</f>
        <v>6</v>
      </c>
      <c r="Q104" s="11">
        <f t="shared" si="23"/>
        <v>0</v>
      </c>
      <c r="R104" s="10">
        <f>VLOOKUP($A104,'Input data JER25June'!$B$58:$AE$74,28,0)</f>
        <v>2</v>
      </c>
      <c r="S104" s="4">
        <f>VLOOKUP($A104,'Input data JER25June'!$B$75:$AE$91,28,0)</f>
        <v>7</v>
      </c>
      <c r="T104" s="4">
        <f>VLOOKUP($A104,'Input data JER25June'!$B$92:$AE$108,28,0)</f>
        <v>4</v>
      </c>
      <c r="U104" s="11">
        <f t="shared" si="24"/>
        <v>0</v>
      </c>
    </row>
    <row r="105" spans="1:21" x14ac:dyDescent="0.4">
      <c r="A105" s="1" t="s">
        <v>31</v>
      </c>
      <c r="B105" s="10">
        <f>VLOOKUP($A105,'Input data JER25June'!$B$58:$AE$74,24,0)</f>
        <v>2</v>
      </c>
      <c r="C105" s="4">
        <f>VLOOKUP($A105,'Input data JER25June'!$B$75:$AE$91,24,0)</f>
        <v>2</v>
      </c>
      <c r="D105" s="4">
        <f>VLOOKUP($A105,'Input data JER25June'!$B$92:$AE$108,24,0)</f>
        <v>1</v>
      </c>
      <c r="E105" s="11">
        <f t="shared" si="20"/>
        <v>1</v>
      </c>
      <c r="F105" s="10">
        <f>VLOOKUP($A105,'Input data JER25June'!$B$58:$AE$74,25,0)</f>
        <v>5</v>
      </c>
      <c r="G105" s="4">
        <f>VLOOKUP($A105,'Input data JER25June'!$B$75:$AE$91,25,0)</f>
        <v>6</v>
      </c>
      <c r="H105" s="4">
        <f>VLOOKUP($A105,'Input data JER25June'!$B$92:$AE$108,25,0)</f>
        <v>6</v>
      </c>
      <c r="I105" s="11">
        <f t="shared" si="21"/>
        <v>0</v>
      </c>
      <c r="J105" s="10">
        <f>VLOOKUP($A105,'Input data JER25June'!$B$58:$AE$74,26,0)</f>
        <v>1</v>
      </c>
      <c r="K105" s="4">
        <f>VLOOKUP($A105,'Input data JER25June'!$B$75:$AE$91,26,0)</f>
        <v>1</v>
      </c>
      <c r="L105" s="4">
        <f>VLOOKUP($A105,'Input data JER25June'!$B$92:$AE$108,26,0)</f>
        <v>1</v>
      </c>
      <c r="M105" s="11">
        <f t="shared" si="22"/>
        <v>1</v>
      </c>
      <c r="N105" s="10">
        <f>VLOOKUP($A105,'Input data JER25June'!$B$58:$AE$74,27,0)</f>
        <v>6</v>
      </c>
      <c r="O105" s="4">
        <f>VLOOKUP($A105,'Input data JER25June'!$B$75:$AE$91,27,0)</f>
        <v>6</v>
      </c>
      <c r="P105" s="4">
        <f>VLOOKUP($A105,'Input data JER25June'!$B$92:$AE$108,27,0)</f>
        <v>6</v>
      </c>
      <c r="Q105" s="11">
        <f t="shared" si="23"/>
        <v>0</v>
      </c>
      <c r="R105" s="10">
        <f>VLOOKUP($A105,'Input data JER25June'!$B$58:$AE$74,28,0)</f>
        <v>1</v>
      </c>
      <c r="S105" s="4">
        <f>VLOOKUP($A105,'Input data JER25June'!$B$75:$AE$91,28,0)</f>
        <v>1</v>
      </c>
      <c r="T105" s="4">
        <f>VLOOKUP($A105,'Input data JER25June'!$B$92:$AE$108,28,0)</f>
        <v>1</v>
      </c>
      <c r="U105" s="11">
        <f t="shared" si="24"/>
        <v>1</v>
      </c>
    </row>
    <row r="106" spans="1:21" ht="15" thickBot="1" x14ac:dyDescent="0.45">
      <c r="A106" s="1" t="s">
        <v>32</v>
      </c>
      <c r="B106" s="47">
        <f>VLOOKUP($A106,'Input data JER25June'!$B$58:$AE$74,24,0)</f>
        <v>5</v>
      </c>
      <c r="C106" s="48">
        <f>VLOOKUP($A106,'Input data JER25June'!$B$75:$AE$91,24,0)</f>
        <v>5</v>
      </c>
      <c r="D106" s="48">
        <f>VLOOKUP($A106,'Input data JER25June'!$B$92:$AE$108,24,0)</f>
        <v>5</v>
      </c>
      <c r="E106" s="49">
        <f t="shared" si="20"/>
        <v>0</v>
      </c>
      <c r="F106" s="10">
        <f>VLOOKUP($A106,'Input data JER25June'!$B$58:$AE$74,25,0)</f>
        <v>5</v>
      </c>
      <c r="G106" s="4">
        <f>VLOOKUP($A106,'Input data JER25June'!$B$75:$AE$91,25,0)</f>
        <v>5</v>
      </c>
      <c r="H106" s="4">
        <f>VLOOKUP($A106,'Input data JER25June'!$B$92:$AE$108,25,0)</f>
        <v>5</v>
      </c>
      <c r="I106" s="11">
        <f t="shared" si="21"/>
        <v>0</v>
      </c>
      <c r="J106" s="10">
        <f>VLOOKUP($A106,'Input data JER25June'!$B$58:$AE$74,26,0)</f>
        <v>1</v>
      </c>
      <c r="K106" s="4">
        <f>VLOOKUP($A106,'Input data JER25June'!$B$75:$AE$91,26,0)</f>
        <v>2</v>
      </c>
      <c r="L106" s="4">
        <f>VLOOKUP($A106,'Input data JER25June'!$B$92:$AE$108,26,0)</f>
        <v>2</v>
      </c>
      <c r="M106" s="11">
        <f t="shared" si="22"/>
        <v>1</v>
      </c>
      <c r="N106" s="10">
        <f>VLOOKUP($A106,'Input data JER25June'!$B$58:$AE$74,27,0)</f>
        <v>1</v>
      </c>
      <c r="O106" s="4">
        <f>VLOOKUP($A106,'Input data JER25June'!$B$75:$AE$91,27,0)</f>
        <v>6</v>
      </c>
      <c r="P106" s="4">
        <f>VLOOKUP($A106,'Input data JER25June'!$B$92:$AE$108,27,0)</f>
        <v>5</v>
      </c>
      <c r="Q106" s="11">
        <f t="shared" si="23"/>
        <v>0</v>
      </c>
      <c r="R106" s="10">
        <f>VLOOKUP($A106,'Input data JER25June'!$B$58:$AE$74,28,0)</f>
        <v>5</v>
      </c>
      <c r="S106" s="4">
        <f>VLOOKUP($A106,'Input data JER25June'!$B$75:$AE$91,28,0)</f>
        <v>5</v>
      </c>
      <c r="T106" s="4">
        <f>VLOOKUP($A106,'Input data JER25June'!$B$92:$AE$108,28,0)</f>
        <v>5</v>
      </c>
      <c r="U106" s="11">
        <f t="shared" si="24"/>
        <v>0</v>
      </c>
    </row>
    <row r="107" spans="1:21" ht="15" thickBot="1" x14ac:dyDescent="0.45">
      <c r="A107" s="5" t="s">
        <v>82</v>
      </c>
      <c r="B107" s="12"/>
      <c r="C107" s="6"/>
      <c r="D107" s="7"/>
      <c r="E107" s="13">
        <f>SUM(E90:E106)</f>
        <v>5</v>
      </c>
      <c r="F107" s="12"/>
      <c r="G107" s="6"/>
      <c r="H107" s="7"/>
      <c r="I107" s="13">
        <f>SUM(I90:I106)</f>
        <v>4</v>
      </c>
      <c r="J107" s="12"/>
      <c r="K107" s="6"/>
      <c r="L107" s="7"/>
      <c r="M107" s="13">
        <f>SUM(M90:M106)</f>
        <v>10</v>
      </c>
      <c r="N107" s="12"/>
      <c r="O107" s="6"/>
      <c r="P107" s="7"/>
      <c r="Q107" s="13">
        <f>SUM(Q90:Q106)</f>
        <v>3</v>
      </c>
      <c r="R107" s="12"/>
      <c r="S107" s="6"/>
      <c r="T107" s="7"/>
      <c r="U107" s="13">
        <f>SUM(U90:U106)</f>
        <v>3</v>
      </c>
    </row>
    <row r="108" spans="1:21" ht="15" thickBot="1" x14ac:dyDescent="0.45"/>
    <row r="109" spans="1:21" x14ac:dyDescent="0.4">
      <c r="A109" s="57" t="s">
        <v>42</v>
      </c>
      <c r="B109" s="58" t="s">
        <v>10</v>
      </c>
      <c r="C109" s="59"/>
      <c r="D109" s="59"/>
      <c r="E109" s="60"/>
      <c r="F109" s="58" t="s">
        <v>15</v>
      </c>
      <c r="G109" s="59"/>
      <c r="H109" s="59"/>
      <c r="I109" s="60"/>
    </row>
    <row r="110" spans="1:21" x14ac:dyDescent="0.4">
      <c r="A110" s="57"/>
      <c r="B110" s="8">
        <v>2023</v>
      </c>
      <c r="C110" s="3">
        <v>2024</v>
      </c>
      <c r="D110" s="3">
        <v>2025</v>
      </c>
      <c r="E110" s="9" t="s">
        <v>81</v>
      </c>
      <c r="F110" s="8">
        <v>2023</v>
      </c>
      <c r="G110" s="3">
        <v>2024</v>
      </c>
      <c r="H110" s="3">
        <v>2025</v>
      </c>
      <c r="I110" s="9" t="s">
        <v>81</v>
      </c>
    </row>
    <row r="111" spans="1:21" x14ac:dyDescent="0.4">
      <c r="A111" s="46" t="s">
        <v>84</v>
      </c>
      <c r="B111" s="10">
        <f>VLOOKUP($A111,'Input data JER25June'!$B$58:$AE$74,29,0)</f>
        <v>0</v>
      </c>
      <c r="C111" s="4">
        <f>VLOOKUP($A111,'Input data JER25June'!$B$75:$AE$91,29,0)</f>
        <v>0</v>
      </c>
      <c r="D111" s="4">
        <f>VLOOKUP($A111,'Input data JER25June'!$B$92:$AE$108,29,0)</f>
        <v>6</v>
      </c>
      <c r="E111" s="11">
        <f>COUNTIF(D111,"1")+COUNTIF(D111,"2")+IF(AND(B111:D111,B111&gt;C111,C111&gt;D111),"1","0")</f>
        <v>0</v>
      </c>
      <c r="F111" s="10">
        <f>VLOOKUP($A111,'Input data JER25June'!$B$58:$AE$74,30,0)</f>
        <v>0</v>
      </c>
      <c r="G111" s="4">
        <f>VLOOKUP($A111,'Input data JER25June'!$B$75:$AE$91,30,0)</f>
        <v>0</v>
      </c>
      <c r="H111" s="4">
        <f>VLOOKUP($A111,'Input data JER25June'!$B$92:$AE$108,30,0)</f>
        <v>7</v>
      </c>
      <c r="I111" s="11">
        <f>COUNTIF(H111,"1")+COUNTIF(H111,"2")+IF(AND(F111:H111,F111&gt;G111,G111&gt;H111),"1","0")</f>
        <v>0</v>
      </c>
    </row>
    <row r="112" spans="1:21" x14ac:dyDescent="0.4">
      <c r="A112" s="1" t="s">
        <v>18</v>
      </c>
      <c r="B112" s="10">
        <f>VLOOKUP($A112,'Input data JER25June'!$B$58:$AE$74,29,0)</f>
        <v>5</v>
      </c>
      <c r="C112" s="4">
        <f>VLOOKUP($A112,'Input data JER25June'!$B$75:$AE$91,29,0)</f>
        <v>5</v>
      </c>
      <c r="D112" s="4">
        <f>VLOOKUP($A112,'Input data JER25June'!$B$92:$AE$108,29,0)</f>
        <v>2</v>
      </c>
      <c r="E112" s="11">
        <f>COUNTIF(D112,"1")+COUNTIF(D112,"2")+IF(AND(B112:D112,B112&gt;C112,C112&gt;D112),"1","0")</f>
        <v>1</v>
      </c>
      <c r="F112" s="10">
        <f>VLOOKUP($A112,'Input data JER25June'!$B$58:$AE$74,30,0)</f>
        <v>5</v>
      </c>
      <c r="G112" s="4">
        <f>VLOOKUP($A112,'Input data JER25June'!$B$75:$AE$91,30,0)</f>
        <v>5</v>
      </c>
      <c r="H112" s="4">
        <f>VLOOKUP($A112,'Input data JER25June'!$B$92:$AE$108,30,0)</f>
        <v>6</v>
      </c>
      <c r="I112" s="11">
        <f>COUNTIF(H112,"1")+COUNTIF(H112,"2")+IF(AND(F112:H112,F112&gt;G112,G112&gt;H112),"1","0")</f>
        <v>0</v>
      </c>
    </row>
    <row r="113" spans="1:9" x14ac:dyDescent="0.4">
      <c r="A113" s="1" t="s">
        <v>19</v>
      </c>
      <c r="B113" s="10">
        <f>VLOOKUP($A113,'Input data JER25June'!$B$58:$AE$74,29,0)</f>
        <v>7</v>
      </c>
      <c r="C113" s="4">
        <f>VLOOKUP($A113,'Input data JER25June'!$B$75:$AE$91,29,0)</f>
        <v>7</v>
      </c>
      <c r="D113" s="4">
        <f>VLOOKUP($A113,'Input data JER25June'!$B$92:$AE$108,29,0)</f>
        <v>7</v>
      </c>
      <c r="E113" s="11">
        <f t="shared" ref="E113:E127" si="25">COUNTIF(D113,"1")+COUNTIF(D113,"2")+IF(AND(B113:D113,B113&gt;C113,C113&gt;D113),"1","0")</f>
        <v>0</v>
      </c>
      <c r="F113" s="10">
        <f>VLOOKUP($A113,'Input data JER25June'!$B$58:$AE$74,30,0)</f>
        <v>6</v>
      </c>
      <c r="G113" s="4">
        <f>VLOOKUP($A113,'Input data JER25June'!$B$75:$AE$91,30,0)</f>
        <v>6</v>
      </c>
      <c r="H113" s="4">
        <f>VLOOKUP($A113,'Input data JER25June'!$B$92:$AE$108,30,0)</f>
        <v>6</v>
      </c>
      <c r="I113" s="11">
        <f t="shared" ref="I113:I127" si="26">COUNTIF(H113,"1")+COUNTIF(H113,"2")+IF(AND(F113:H113,F113&gt;G113,G113&gt;H113),"1","0")</f>
        <v>0</v>
      </c>
    </row>
    <row r="114" spans="1:9" x14ac:dyDescent="0.4">
      <c r="A114" s="1" t="s">
        <v>20</v>
      </c>
      <c r="B114" s="10">
        <f>VLOOKUP($A114,'Input data JER25June'!$B$58:$AE$74,29,0)</f>
        <v>6</v>
      </c>
      <c r="C114" s="4">
        <f>VLOOKUP($A114,'Input data JER25June'!$B$75:$AE$91,29,0)</f>
        <v>2</v>
      </c>
      <c r="D114" s="4">
        <f>VLOOKUP($A114,'Input data JER25June'!$B$92:$AE$108,29,0)</f>
        <v>5</v>
      </c>
      <c r="E114" s="11">
        <f t="shared" si="25"/>
        <v>0</v>
      </c>
      <c r="F114" s="10">
        <f>VLOOKUP($A114,'Input data JER25June'!$B$58:$AE$74,30,0)</f>
        <v>7</v>
      </c>
      <c r="G114" s="4">
        <f>VLOOKUP($A114,'Input data JER25June'!$B$75:$AE$91,30,0)</f>
        <v>7</v>
      </c>
      <c r="H114" s="4">
        <f>VLOOKUP($A114,'Input data JER25June'!$B$92:$AE$108,30,0)</f>
        <v>7</v>
      </c>
      <c r="I114" s="11">
        <f t="shared" si="26"/>
        <v>0</v>
      </c>
    </row>
    <row r="115" spans="1:9" x14ac:dyDescent="0.4">
      <c r="A115" s="1" t="s">
        <v>21</v>
      </c>
      <c r="B115" s="10">
        <f>VLOOKUP($A115,'Input data JER25June'!$B$58:$AE$74,29,0)</f>
        <v>7</v>
      </c>
      <c r="C115" s="4">
        <f>VLOOKUP($A115,'Input data JER25June'!$B$75:$AE$91,29,0)</f>
        <v>7</v>
      </c>
      <c r="D115" s="4">
        <f>VLOOKUP($A115,'Input data JER25June'!$B$92:$AE$108,29,0)</f>
        <v>7</v>
      </c>
      <c r="E115" s="11">
        <f t="shared" si="25"/>
        <v>0</v>
      </c>
      <c r="F115" s="10">
        <f>VLOOKUP($A115,'Input data JER25June'!$B$58:$AE$74,30,0)</f>
        <v>6</v>
      </c>
      <c r="G115" s="4">
        <f>VLOOKUP($A115,'Input data JER25June'!$B$75:$AE$91,30,0)</f>
        <v>6</v>
      </c>
      <c r="H115" s="4">
        <f>VLOOKUP($A115,'Input data JER25June'!$B$92:$AE$108,30,0)</f>
        <v>6</v>
      </c>
      <c r="I115" s="11">
        <f t="shared" si="26"/>
        <v>0</v>
      </c>
    </row>
    <row r="116" spans="1:9" x14ac:dyDescent="0.4">
      <c r="A116" s="2" t="s">
        <v>22</v>
      </c>
      <c r="B116" s="10">
        <f>VLOOKUP($A116,'Input data JER25June'!$B$58:$AE$74,29,0)</f>
        <v>6</v>
      </c>
      <c r="C116" s="4">
        <f>VLOOKUP($A116,'Input data JER25June'!$B$75:$AE$91,29,0)</f>
        <v>6</v>
      </c>
      <c r="D116" s="4">
        <f>VLOOKUP($A116,'Input data JER25June'!$B$92:$AE$108,29,0)</f>
        <v>7</v>
      </c>
      <c r="E116" s="11">
        <f t="shared" si="25"/>
        <v>0</v>
      </c>
      <c r="F116" s="10">
        <f>VLOOKUP($A116,'Input data JER25June'!$B$58:$AE$74,30,0)</f>
        <v>6</v>
      </c>
      <c r="G116" s="4">
        <f>VLOOKUP($A116,'Input data JER25June'!$B$75:$AE$91,30,0)</f>
        <v>2</v>
      </c>
      <c r="H116" s="4">
        <f>VLOOKUP($A116,'Input data JER25June'!$B$92:$AE$108,30,0)</f>
        <v>2</v>
      </c>
      <c r="I116" s="11">
        <f t="shared" si="26"/>
        <v>1</v>
      </c>
    </row>
    <row r="117" spans="1:9" x14ac:dyDescent="0.4">
      <c r="A117" s="1" t="s">
        <v>23</v>
      </c>
      <c r="B117" s="10">
        <f>VLOOKUP($A117,'Input data JER25June'!$B$58:$AE$74,29,0)</f>
        <v>5</v>
      </c>
      <c r="C117" s="4">
        <f>VLOOKUP($A117,'Input data JER25June'!$B$75:$AE$91,29,0)</f>
        <v>5</v>
      </c>
      <c r="D117" s="4">
        <f>VLOOKUP($A117,'Input data JER25June'!$B$92:$AE$108,29,0)</f>
        <v>2</v>
      </c>
      <c r="E117" s="11">
        <f t="shared" si="25"/>
        <v>1</v>
      </c>
      <c r="F117" s="10">
        <f>VLOOKUP($A117,'Input data JER25June'!$B$58:$AE$74,30,0)</f>
        <v>7</v>
      </c>
      <c r="G117" s="4">
        <f>VLOOKUP($A117,'Input data JER25June'!$B$75:$AE$91,30,0)</f>
        <v>7</v>
      </c>
      <c r="H117" s="4">
        <f>VLOOKUP($A117,'Input data JER25June'!$B$92:$AE$108,30,0)</f>
        <v>7</v>
      </c>
      <c r="I117" s="11">
        <f t="shared" si="26"/>
        <v>0</v>
      </c>
    </row>
    <row r="118" spans="1:9" x14ac:dyDescent="0.4">
      <c r="A118" s="1" t="s">
        <v>24</v>
      </c>
      <c r="B118" s="10">
        <f>VLOOKUP($A118,'Input data JER25June'!$B$58:$AE$74,29,0)</f>
        <v>5</v>
      </c>
      <c r="C118" s="4">
        <f>VLOOKUP($A118,'Input data JER25June'!$B$75:$AE$91,29,0)</f>
        <v>5</v>
      </c>
      <c r="D118" s="4">
        <f>VLOOKUP($A118,'Input data JER25June'!$B$92:$AE$108,29,0)</f>
        <v>2</v>
      </c>
      <c r="E118" s="11">
        <f t="shared" si="25"/>
        <v>1</v>
      </c>
      <c r="F118" s="10">
        <f>VLOOKUP($A118,'Input data JER25June'!$B$58:$AE$74,30,0)</f>
        <v>2</v>
      </c>
      <c r="G118" s="4">
        <f>VLOOKUP($A118,'Input data JER25June'!$B$75:$AE$91,30,0)</f>
        <v>3</v>
      </c>
      <c r="H118" s="4">
        <f>VLOOKUP($A118,'Input data JER25June'!$B$92:$AE$108,30,0)</f>
        <v>2</v>
      </c>
      <c r="I118" s="11">
        <f t="shared" si="26"/>
        <v>1</v>
      </c>
    </row>
    <row r="119" spans="1:9" x14ac:dyDescent="0.4">
      <c r="A119" s="1" t="s">
        <v>25</v>
      </c>
      <c r="B119" s="10">
        <f>VLOOKUP($A119,'Input data JER25June'!$B$58:$AE$74,29,0)</f>
        <v>5</v>
      </c>
      <c r="C119" s="4">
        <f>VLOOKUP($A119,'Input data JER25June'!$B$75:$AE$91,29,0)</f>
        <v>5</v>
      </c>
      <c r="D119" s="4">
        <f>VLOOKUP($A119,'Input data JER25June'!$B$92:$AE$108,29,0)</f>
        <v>5</v>
      </c>
      <c r="E119" s="11">
        <f t="shared" si="25"/>
        <v>0</v>
      </c>
      <c r="F119" s="10">
        <f>VLOOKUP($A119,'Input data JER25June'!$B$58:$AE$74,30,0)</f>
        <v>5</v>
      </c>
      <c r="G119" s="4">
        <f>VLOOKUP($A119,'Input data JER25June'!$B$75:$AE$91,30,0)</f>
        <v>2</v>
      </c>
      <c r="H119" s="4">
        <f>VLOOKUP($A119,'Input data JER25June'!$B$92:$AE$108,30,0)</f>
        <v>5</v>
      </c>
      <c r="I119" s="11">
        <f t="shared" si="26"/>
        <v>0</v>
      </c>
    </row>
    <row r="120" spans="1:9" x14ac:dyDescent="0.4">
      <c r="A120" s="2" t="s">
        <v>56</v>
      </c>
      <c r="B120" s="10">
        <f>VLOOKUP($A120,'Input data JER25June'!$B$58:$AE$74,29,0)</f>
        <v>5</v>
      </c>
      <c r="C120" s="4">
        <f>VLOOKUP($A120,'Input data JER25June'!$B$75:$AE$91,29,0)</f>
        <v>5</v>
      </c>
      <c r="D120" s="4">
        <f>VLOOKUP($A120,'Input data JER25June'!$B$92:$AE$108,29,0)</f>
        <v>5</v>
      </c>
      <c r="E120" s="11">
        <f t="shared" si="25"/>
        <v>0</v>
      </c>
      <c r="F120" s="10">
        <f>VLOOKUP($A120,'Input data JER25June'!$B$58:$AE$74,30,0)</f>
        <v>5</v>
      </c>
      <c r="G120" s="4">
        <f>VLOOKUP($A120,'Input data JER25June'!$B$75:$AE$91,30,0)</f>
        <v>5</v>
      </c>
      <c r="H120" s="4">
        <f>VLOOKUP($A120,'Input data JER25June'!$B$92:$AE$108,30,0)</f>
        <v>5</v>
      </c>
      <c r="I120" s="11">
        <f t="shared" si="26"/>
        <v>0</v>
      </c>
    </row>
    <row r="121" spans="1:9" x14ac:dyDescent="0.4">
      <c r="A121" s="1" t="s">
        <v>26</v>
      </c>
      <c r="B121" s="10">
        <f>VLOOKUP($A121,'Input data JER25June'!$B$58:$AE$74,29,0)</f>
        <v>7</v>
      </c>
      <c r="C121" s="4">
        <f>VLOOKUP($A121,'Input data JER25June'!$B$75:$AE$91,29,0)</f>
        <v>4</v>
      </c>
      <c r="D121" s="4">
        <f>VLOOKUP($A121,'Input data JER25June'!$B$92:$AE$108,29,0)</f>
        <v>7</v>
      </c>
      <c r="E121" s="11">
        <f t="shared" si="25"/>
        <v>0</v>
      </c>
      <c r="F121" s="10">
        <f>VLOOKUP($A121,'Input data JER25June'!$B$58:$AE$74,30,0)</f>
        <v>6</v>
      </c>
      <c r="G121" s="4">
        <f>VLOOKUP($A121,'Input data JER25June'!$B$75:$AE$91,30,0)</f>
        <v>2</v>
      </c>
      <c r="H121" s="4">
        <f>VLOOKUP($A121,'Input data JER25June'!$B$92:$AE$108,30,0)</f>
        <v>5</v>
      </c>
      <c r="I121" s="11">
        <f t="shared" si="26"/>
        <v>0</v>
      </c>
    </row>
    <row r="122" spans="1:9" x14ac:dyDescent="0.4">
      <c r="A122" s="1" t="s">
        <v>27</v>
      </c>
      <c r="B122" s="10">
        <f>VLOOKUP($A122,'Input data JER25June'!$B$58:$AE$74,29,0)</f>
        <v>7</v>
      </c>
      <c r="C122" s="4">
        <f>VLOOKUP($A122,'Input data JER25June'!$B$75:$AE$91,29,0)</f>
        <v>7</v>
      </c>
      <c r="D122" s="4">
        <f>VLOOKUP($A122,'Input data JER25June'!$B$92:$AE$108,29,0)</f>
        <v>7</v>
      </c>
      <c r="E122" s="11">
        <f t="shared" si="25"/>
        <v>0</v>
      </c>
      <c r="F122" s="10">
        <f>VLOOKUP($A122,'Input data JER25June'!$B$58:$AE$74,30,0)</f>
        <v>5</v>
      </c>
      <c r="G122" s="4">
        <f>VLOOKUP($A122,'Input data JER25June'!$B$75:$AE$91,30,0)</f>
        <v>5</v>
      </c>
      <c r="H122" s="4">
        <f>VLOOKUP($A122,'Input data JER25June'!$B$92:$AE$108,30,0)</f>
        <v>5</v>
      </c>
      <c r="I122" s="11">
        <f t="shared" si="26"/>
        <v>0</v>
      </c>
    </row>
    <row r="123" spans="1:9" x14ac:dyDescent="0.4">
      <c r="A123" s="1" t="s">
        <v>28</v>
      </c>
      <c r="B123" s="10">
        <f>VLOOKUP($A123,'Input data JER25June'!$B$58:$AE$74,29,0)</f>
        <v>7</v>
      </c>
      <c r="C123" s="4">
        <f>VLOOKUP($A123,'Input data JER25June'!$B$75:$AE$91,29,0)</f>
        <v>4</v>
      </c>
      <c r="D123" s="4">
        <f>VLOOKUP($A123,'Input data JER25June'!$B$92:$AE$108,29,0)</f>
        <v>7</v>
      </c>
      <c r="E123" s="11">
        <f t="shared" si="25"/>
        <v>0</v>
      </c>
      <c r="F123" s="10">
        <f>VLOOKUP($A123,'Input data JER25June'!$B$58:$AE$74,30,0)</f>
        <v>6</v>
      </c>
      <c r="G123" s="4">
        <f>VLOOKUP($A123,'Input data JER25June'!$B$75:$AE$91,30,0)</f>
        <v>6</v>
      </c>
      <c r="H123" s="4">
        <f>VLOOKUP($A123,'Input data JER25June'!$B$92:$AE$108,30,0)</f>
        <v>5</v>
      </c>
      <c r="I123" s="11">
        <f t="shared" si="26"/>
        <v>0</v>
      </c>
    </row>
    <row r="124" spans="1:9" x14ac:dyDescent="0.4">
      <c r="A124" s="1" t="s">
        <v>29</v>
      </c>
      <c r="B124" s="10">
        <f>VLOOKUP($A124,'Input data JER25June'!$B$58:$AE$74,29,0)</f>
        <v>5</v>
      </c>
      <c r="C124" s="4">
        <f>VLOOKUP($A124,'Input data JER25June'!$B$75:$AE$91,29,0)</f>
        <v>6</v>
      </c>
      <c r="D124" s="4">
        <f>VLOOKUP($A124,'Input data JER25June'!$B$92:$AE$108,29,0)</f>
        <v>6</v>
      </c>
      <c r="E124" s="11">
        <f t="shared" si="25"/>
        <v>0</v>
      </c>
      <c r="F124" s="10">
        <f>VLOOKUP($A124,'Input data JER25June'!$B$58:$AE$74,30,0)</f>
        <v>6</v>
      </c>
      <c r="G124" s="4">
        <f>VLOOKUP($A124,'Input data JER25June'!$B$75:$AE$91,30,0)</f>
        <v>2</v>
      </c>
      <c r="H124" s="4">
        <f>VLOOKUP($A124,'Input data JER25June'!$B$92:$AE$108,30,0)</f>
        <v>5</v>
      </c>
      <c r="I124" s="11">
        <f t="shared" si="26"/>
        <v>0</v>
      </c>
    </row>
    <row r="125" spans="1:9" x14ac:dyDescent="0.4">
      <c r="A125" s="1" t="s">
        <v>30</v>
      </c>
      <c r="B125" s="10">
        <f>VLOOKUP($A125,'Input data JER25June'!$B$58:$AE$74,29,0)</f>
        <v>6</v>
      </c>
      <c r="C125" s="4">
        <f>VLOOKUP($A125,'Input data JER25June'!$B$75:$AE$91,29,0)</f>
        <v>5</v>
      </c>
      <c r="D125" s="4">
        <f>VLOOKUP($A125,'Input data JER25June'!$B$92:$AE$108,29,0)</f>
        <v>6</v>
      </c>
      <c r="E125" s="11">
        <f t="shared" si="25"/>
        <v>0</v>
      </c>
      <c r="F125" s="10">
        <f>VLOOKUP($A125,'Input data JER25June'!$B$58:$AE$74,30,0)</f>
        <v>5</v>
      </c>
      <c r="G125" s="4">
        <f>VLOOKUP($A125,'Input data JER25June'!$B$75:$AE$91,30,0)</f>
        <v>5</v>
      </c>
      <c r="H125" s="4">
        <f>VLOOKUP($A125,'Input data JER25June'!$B$92:$AE$108,30,0)</f>
        <v>5</v>
      </c>
      <c r="I125" s="11">
        <f t="shared" si="26"/>
        <v>0</v>
      </c>
    </row>
    <row r="126" spans="1:9" x14ac:dyDescent="0.4">
      <c r="A126" s="1" t="s">
        <v>31</v>
      </c>
      <c r="B126" s="10">
        <f>VLOOKUP($A126,'Input data JER25June'!$B$58:$AE$74,29,0)</f>
        <v>5</v>
      </c>
      <c r="C126" s="4">
        <f>VLOOKUP($A126,'Input data JER25June'!$B$75:$AE$91,29,0)</f>
        <v>5</v>
      </c>
      <c r="D126" s="4">
        <f>VLOOKUP($A126,'Input data JER25June'!$B$92:$AE$108,29,0)</f>
        <v>5</v>
      </c>
      <c r="E126" s="11">
        <f t="shared" si="25"/>
        <v>0</v>
      </c>
      <c r="F126" s="10">
        <f>VLOOKUP($A126,'Input data JER25June'!$B$58:$AE$74,30,0)</f>
        <v>7</v>
      </c>
      <c r="G126" s="4">
        <f>VLOOKUP($A126,'Input data JER25June'!$B$75:$AE$91,30,0)</f>
        <v>7</v>
      </c>
      <c r="H126" s="4">
        <f>VLOOKUP($A126,'Input data JER25June'!$B$92:$AE$108,30,0)</f>
        <v>7</v>
      </c>
      <c r="I126" s="11">
        <f t="shared" si="26"/>
        <v>0</v>
      </c>
    </row>
    <row r="127" spans="1:9" ht="15" thickBot="1" x14ac:dyDescent="0.45">
      <c r="A127" s="1" t="s">
        <v>32</v>
      </c>
      <c r="B127" s="47">
        <f>VLOOKUP($A127,'Input data JER25June'!$B$58:$AE$74,29,0)</f>
        <v>1</v>
      </c>
      <c r="C127" s="48">
        <f>VLOOKUP($A127,'Input data JER25June'!$B$75:$AE$91,29,0)</f>
        <v>1</v>
      </c>
      <c r="D127" s="48">
        <f>VLOOKUP($A127,'Input data JER25June'!$B$92:$AE$108,29,0)</f>
        <v>1</v>
      </c>
      <c r="E127" s="49">
        <f t="shared" si="25"/>
        <v>1</v>
      </c>
      <c r="F127" s="10">
        <f>VLOOKUP($A127,'Input data JER25June'!$B$58:$AE$74,30,0)</f>
        <v>5</v>
      </c>
      <c r="G127" s="4">
        <f>VLOOKUP($A127,'Input data JER25June'!$B$75:$AE$91,30,0)</f>
        <v>5</v>
      </c>
      <c r="H127" s="4">
        <f>VLOOKUP($A127,'Input data JER25June'!$B$92:$AE$108,30,0)</f>
        <v>5</v>
      </c>
      <c r="I127" s="11">
        <f t="shared" si="26"/>
        <v>0</v>
      </c>
    </row>
    <row r="128" spans="1:9" ht="15" thickBot="1" x14ac:dyDescent="0.45">
      <c r="A128" s="5" t="s">
        <v>82</v>
      </c>
      <c r="B128" s="12"/>
      <c r="C128" s="6"/>
      <c r="D128" s="7"/>
      <c r="E128" s="13">
        <f>SUM(E111:E127)</f>
        <v>4</v>
      </c>
      <c r="F128" s="12"/>
      <c r="G128" s="6"/>
      <c r="H128" s="7"/>
      <c r="I128" s="13">
        <f>SUM(I111:I127)</f>
        <v>2</v>
      </c>
    </row>
  </sheetData>
  <sheetProtection algorithmName="SHA-512" hashValue="TE9Sqytv4CckYskPAj4nfeEWUA5KqTlFQceD+IzttgYMSeftZL6U4zm9jBhDlN5cI+HnOhmh04F+AuHSmblMIQ==" saltValue="RgcHEZwGDfKgSHsB3NNbZw==" spinCount="100000" sheet="1" objects="1" scenarios="1"/>
  <mergeCells count="33">
    <mergeCell ref="R2:U2"/>
    <mergeCell ref="A2:A3"/>
    <mergeCell ref="B2:E2"/>
    <mergeCell ref="F2:I2"/>
    <mergeCell ref="J2:M2"/>
    <mergeCell ref="N2:Q2"/>
    <mergeCell ref="R45:U45"/>
    <mergeCell ref="A23:A24"/>
    <mergeCell ref="B23:E23"/>
    <mergeCell ref="F23:I23"/>
    <mergeCell ref="J23:M23"/>
    <mergeCell ref="N23:Q23"/>
    <mergeCell ref="R23:U23"/>
    <mergeCell ref="A45:A46"/>
    <mergeCell ref="B45:E45"/>
    <mergeCell ref="F45:I45"/>
    <mergeCell ref="J45:M45"/>
    <mergeCell ref="N45:Q45"/>
    <mergeCell ref="J88:M88"/>
    <mergeCell ref="N88:Q88"/>
    <mergeCell ref="R88:U88"/>
    <mergeCell ref="A66:A67"/>
    <mergeCell ref="B66:E66"/>
    <mergeCell ref="F66:I66"/>
    <mergeCell ref="J66:M66"/>
    <mergeCell ref="N66:Q66"/>
    <mergeCell ref="R66:U66"/>
    <mergeCell ref="A109:A110"/>
    <mergeCell ref="B109:E109"/>
    <mergeCell ref="F109:I109"/>
    <mergeCell ref="A88:A89"/>
    <mergeCell ref="B88:E88"/>
    <mergeCell ref="F88:I88"/>
  </mergeCells>
  <conditionalFormatting sqref="B4:D20">
    <cfRule type="cellIs" dxfId="225" priority="93" operator="equal">
      <formula>1</formula>
    </cfRule>
    <cfRule type="cellIs" dxfId="224" priority="92" operator="equal">
      <formula>2</formula>
    </cfRule>
    <cfRule type="cellIs" dxfId="223" priority="90" operator="equal">
      <formula>4</formula>
    </cfRule>
    <cfRule type="cellIs" dxfId="222" priority="89" operator="equal">
      <formula>5</formula>
    </cfRule>
    <cfRule type="cellIs" dxfId="221" priority="88" operator="equal">
      <formula>6</formula>
    </cfRule>
    <cfRule type="cellIs" dxfId="220" priority="91" operator="equal">
      <formula>3</formula>
    </cfRule>
    <cfRule type="cellIs" dxfId="219" priority="87" operator="equal">
      <formula>7</formula>
    </cfRule>
    <cfRule type="cellIs" dxfId="218" priority="86" operator="equal">
      <formula>0</formula>
    </cfRule>
  </conditionalFormatting>
  <conditionalFormatting sqref="B25:D41">
    <cfRule type="cellIs" dxfId="217" priority="260" operator="equal">
      <formula>2</formula>
    </cfRule>
    <cfRule type="cellIs" dxfId="216" priority="261" operator="equal">
      <formula>1</formula>
    </cfRule>
    <cfRule type="cellIs" dxfId="215" priority="259" operator="equal">
      <formula>3</formula>
    </cfRule>
    <cfRule type="cellIs" dxfId="214" priority="258" operator="equal">
      <formula>4</formula>
    </cfRule>
    <cfRule type="cellIs" dxfId="213" priority="257" operator="equal">
      <formula>5</formula>
    </cfRule>
    <cfRule type="cellIs" dxfId="212" priority="256" operator="equal">
      <formula>6</formula>
    </cfRule>
    <cfRule type="cellIs" dxfId="211" priority="255" operator="equal">
      <formula>7</formula>
    </cfRule>
    <cfRule type="cellIs" dxfId="210" priority="254" operator="equal">
      <formula>0</formula>
    </cfRule>
  </conditionalFormatting>
  <conditionalFormatting sqref="B47:D63">
    <cfRule type="cellIs" dxfId="209" priority="218" operator="equal">
      <formula>4</formula>
    </cfRule>
    <cfRule type="cellIs" dxfId="208" priority="221" operator="equal">
      <formula>1</formula>
    </cfRule>
    <cfRule type="cellIs" dxfId="207" priority="220" operator="equal">
      <formula>2</formula>
    </cfRule>
    <cfRule type="cellIs" dxfId="206" priority="219" operator="equal">
      <formula>3</formula>
    </cfRule>
    <cfRule type="cellIs" dxfId="205" priority="214" operator="equal">
      <formula>0</formula>
    </cfRule>
    <cfRule type="cellIs" dxfId="204" priority="215" operator="equal">
      <formula>7</formula>
    </cfRule>
    <cfRule type="cellIs" dxfId="203" priority="216" operator="equal">
      <formula>6</formula>
    </cfRule>
    <cfRule type="cellIs" dxfId="202" priority="217" operator="equal">
      <formula>5</formula>
    </cfRule>
  </conditionalFormatting>
  <conditionalFormatting sqref="B68:D84">
    <cfRule type="cellIs" dxfId="201" priority="184" operator="equal">
      <formula>6</formula>
    </cfRule>
    <cfRule type="cellIs" dxfId="200" priority="185" operator="equal">
      <formula>5</formula>
    </cfRule>
    <cfRule type="cellIs" dxfId="199" priority="187" operator="equal">
      <formula>3</formula>
    </cfRule>
    <cfRule type="cellIs" dxfId="198" priority="188" operator="equal">
      <formula>2</formula>
    </cfRule>
    <cfRule type="cellIs" dxfId="197" priority="189" operator="equal">
      <formula>1</formula>
    </cfRule>
    <cfRule type="cellIs" dxfId="196" priority="183" operator="equal">
      <formula>7</formula>
    </cfRule>
    <cfRule type="cellIs" dxfId="195" priority="182" operator="equal">
      <formula>0</formula>
    </cfRule>
    <cfRule type="cellIs" dxfId="194" priority="186" operator="equal">
      <formula>4</formula>
    </cfRule>
  </conditionalFormatting>
  <conditionalFormatting sqref="B90:D106">
    <cfRule type="cellIs" dxfId="193" priority="146" operator="equal">
      <formula>4</formula>
    </cfRule>
    <cfRule type="cellIs" dxfId="192" priority="147" operator="equal">
      <formula>3</formula>
    </cfRule>
    <cfRule type="cellIs" dxfId="191" priority="149" operator="equal">
      <formula>1</formula>
    </cfRule>
    <cfRule type="cellIs" dxfId="190" priority="148" operator="equal">
      <formula>2</formula>
    </cfRule>
    <cfRule type="cellIs" dxfId="189" priority="142" operator="equal">
      <formula>0</formula>
    </cfRule>
    <cfRule type="cellIs" dxfId="188" priority="143" operator="equal">
      <formula>7</formula>
    </cfRule>
    <cfRule type="cellIs" dxfId="187" priority="144" operator="equal">
      <formula>6</formula>
    </cfRule>
    <cfRule type="cellIs" dxfId="186" priority="145" operator="equal">
      <formula>5</formula>
    </cfRule>
  </conditionalFormatting>
  <conditionalFormatting sqref="B111:D127">
    <cfRule type="cellIs" dxfId="185" priority="103" operator="equal">
      <formula>7</formula>
    </cfRule>
    <cfRule type="cellIs" dxfId="184" priority="104" operator="equal">
      <formula>6</formula>
    </cfRule>
    <cfRule type="cellIs" dxfId="183" priority="105" operator="equal">
      <formula>5</formula>
    </cfRule>
    <cfRule type="cellIs" dxfId="182" priority="106" operator="equal">
      <formula>4</formula>
    </cfRule>
    <cfRule type="cellIs" dxfId="181" priority="107" operator="equal">
      <formula>3</formula>
    </cfRule>
    <cfRule type="cellIs" dxfId="180" priority="108" operator="equal">
      <formula>2</formula>
    </cfRule>
    <cfRule type="cellIs" dxfId="179" priority="102" operator="equal">
      <formula>0</formula>
    </cfRule>
    <cfRule type="cellIs" dxfId="178" priority="109" operator="equal">
      <formula>1</formula>
    </cfRule>
  </conditionalFormatting>
  <conditionalFormatting sqref="B128:I128">
    <cfRule type="cellIs" dxfId="177" priority="1" operator="greaterThan">
      <formula>5</formula>
    </cfRule>
  </conditionalFormatting>
  <conditionalFormatting sqref="B21:U21">
    <cfRule type="cellIs" dxfId="176" priority="42" operator="greaterThan">
      <formula>5</formula>
    </cfRule>
  </conditionalFormatting>
  <conditionalFormatting sqref="B42:U42">
    <cfRule type="cellIs" dxfId="175" priority="32" operator="greaterThan">
      <formula>5</formula>
    </cfRule>
  </conditionalFormatting>
  <conditionalFormatting sqref="B64:U64">
    <cfRule type="cellIs" dxfId="174" priority="22" operator="greaterThan">
      <formula>5</formula>
    </cfRule>
  </conditionalFormatting>
  <conditionalFormatting sqref="B85:U85">
    <cfRule type="cellIs" dxfId="173" priority="12" operator="greaterThan">
      <formula>5</formula>
    </cfRule>
  </conditionalFormatting>
  <conditionalFormatting sqref="B107:U107">
    <cfRule type="cellIs" dxfId="172" priority="2" operator="greaterThan">
      <formula>5</formula>
    </cfRule>
  </conditionalFormatting>
  <conditionalFormatting sqref="F4:H20">
    <cfRule type="cellIs" dxfId="171" priority="48" operator="equal">
      <formula>6</formula>
    </cfRule>
    <cfRule type="cellIs" dxfId="170" priority="53" operator="equal">
      <formula>1</formula>
    </cfRule>
    <cfRule type="cellIs" dxfId="169" priority="52" operator="equal">
      <formula>2</formula>
    </cfRule>
    <cfRule type="cellIs" dxfId="168" priority="51" operator="equal">
      <formula>3</formula>
    </cfRule>
    <cfRule type="cellIs" dxfId="167" priority="50" operator="equal">
      <formula>4</formula>
    </cfRule>
    <cfRule type="cellIs" dxfId="166" priority="49" operator="equal">
      <formula>5</formula>
    </cfRule>
    <cfRule type="cellIs" dxfId="165" priority="47" operator="equal">
      <formula>7</formula>
    </cfRule>
    <cfRule type="cellIs" dxfId="164" priority="46" operator="equal">
      <formula>0</formula>
    </cfRule>
  </conditionalFormatting>
  <conditionalFormatting sqref="F25:H41">
    <cfRule type="cellIs" dxfId="163" priority="253" operator="equal">
      <formula>1</formula>
    </cfRule>
    <cfRule type="cellIs" dxfId="162" priority="246" operator="equal">
      <formula>0</formula>
    </cfRule>
    <cfRule type="cellIs" dxfId="161" priority="247" operator="equal">
      <formula>7</formula>
    </cfRule>
    <cfRule type="cellIs" dxfId="160" priority="248" operator="equal">
      <formula>6</formula>
    </cfRule>
    <cfRule type="cellIs" dxfId="159" priority="249" operator="equal">
      <formula>5</formula>
    </cfRule>
    <cfRule type="cellIs" dxfId="158" priority="250" operator="equal">
      <formula>4</formula>
    </cfRule>
    <cfRule type="cellIs" dxfId="157" priority="251" operator="equal">
      <formula>3</formula>
    </cfRule>
    <cfRule type="cellIs" dxfId="156" priority="252" operator="equal">
      <formula>2</formula>
    </cfRule>
  </conditionalFormatting>
  <conditionalFormatting sqref="F47:H63">
    <cfRule type="cellIs" dxfId="155" priority="372" operator="equal">
      <formula>2</formula>
    </cfRule>
    <cfRule type="cellIs" dxfId="154" priority="373" operator="equal">
      <formula>1</formula>
    </cfRule>
    <cfRule type="cellIs" dxfId="153" priority="366" operator="equal">
      <formula>0</formula>
    </cfRule>
    <cfRule type="cellIs" dxfId="152" priority="367" operator="equal">
      <formula>7</formula>
    </cfRule>
    <cfRule type="cellIs" dxfId="151" priority="368" operator="equal">
      <formula>6</formula>
    </cfRule>
    <cfRule type="cellIs" dxfId="150" priority="369" operator="equal">
      <formula>5</formula>
    </cfRule>
    <cfRule type="cellIs" dxfId="149" priority="370" operator="equal">
      <formula>4</formula>
    </cfRule>
    <cfRule type="cellIs" dxfId="148" priority="371" operator="equal">
      <formula>3</formula>
    </cfRule>
  </conditionalFormatting>
  <conditionalFormatting sqref="F68:H84">
    <cfRule type="cellIs" dxfId="147" priority="177" operator="equal">
      <formula>5</formula>
    </cfRule>
    <cfRule type="cellIs" dxfId="146" priority="176" operator="equal">
      <formula>6</formula>
    </cfRule>
    <cfRule type="cellIs" dxfId="145" priority="181" operator="equal">
      <formula>1</formula>
    </cfRule>
    <cfRule type="cellIs" dxfId="144" priority="175" operator="equal">
      <formula>7</formula>
    </cfRule>
    <cfRule type="cellIs" dxfId="143" priority="174" operator="equal">
      <formula>0</formula>
    </cfRule>
    <cfRule type="cellIs" dxfId="142" priority="180" operator="equal">
      <formula>2</formula>
    </cfRule>
    <cfRule type="cellIs" dxfId="141" priority="179" operator="equal">
      <formula>3</formula>
    </cfRule>
    <cfRule type="cellIs" dxfId="140" priority="178" operator="equal">
      <formula>4</formula>
    </cfRule>
  </conditionalFormatting>
  <conditionalFormatting sqref="F90:H106">
    <cfRule type="cellIs" dxfId="139" priority="139" operator="equal">
      <formula>3</formula>
    </cfRule>
    <cfRule type="cellIs" dxfId="138" priority="141" operator="equal">
      <formula>1</formula>
    </cfRule>
    <cfRule type="cellIs" dxfId="137" priority="136" operator="equal">
      <formula>6</formula>
    </cfRule>
    <cfRule type="cellIs" dxfId="136" priority="137" operator="equal">
      <formula>5</formula>
    </cfRule>
    <cfRule type="cellIs" dxfId="135" priority="138" operator="equal">
      <formula>4</formula>
    </cfRule>
    <cfRule type="cellIs" dxfId="134" priority="140" operator="equal">
      <formula>2</formula>
    </cfRule>
    <cfRule type="cellIs" dxfId="133" priority="135" operator="equal">
      <formula>7</formula>
    </cfRule>
    <cfRule type="cellIs" dxfId="132" priority="134" operator="equal">
      <formula>0</formula>
    </cfRule>
  </conditionalFormatting>
  <conditionalFormatting sqref="F111:H127">
    <cfRule type="cellIs" dxfId="131" priority="95" operator="equal">
      <formula>7</formula>
    </cfRule>
    <cfRule type="cellIs" dxfId="130" priority="96" operator="equal">
      <formula>6</formula>
    </cfRule>
    <cfRule type="cellIs" dxfId="129" priority="97" operator="equal">
      <formula>5</formula>
    </cfRule>
    <cfRule type="cellIs" dxfId="128" priority="98" operator="equal">
      <formula>4</formula>
    </cfRule>
    <cfRule type="cellIs" dxfId="127" priority="99" operator="equal">
      <formula>3</formula>
    </cfRule>
    <cfRule type="cellIs" dxfId="126" priority="100" operator="equal">
      <formula>2</formula>
    </cfRule>
    <cfRule type="cellIs" dxfId="125" priority="101" operator="equal">
      <formula>1</formula>
    </cfRule>
    <cfRule type="cellIs" dxfId="124" priority="94" operator="equal">
      <formula>0</formula>
    </cfRule>
  </conditionalFormatting>
  <conditionalFormatting sqref="J4:L20">
    <cfRule type="cellIs" dxfId="123" priority="77" operator="equal">
      <formula>1</formula>
    </cfRule>
    <cfRule type="cellIs" dxfId="122" priority="76" operator="equal">
      <formula>2</formula>
    </cfRule>
    <cfRule type="cellIs" dxfId="121" priority="75" operator="equal">
      <formula>3</formula>
    </cfRule>
    <cfRule type="cellIs" dxfId="120" priority="73" operator="equal">
      <formula>5</formula>
    </cfRule>
    <cfRule type="cellIs" dxfId="119" priority="74" operator="equal">
      <formula>4</formula>
    </cfRule>
    <cfRule type="cellIs" dxfId="118" priority="72" operator="equal">
      <formula>6</formula>
    </cfRule>
    <cfRule type="cellIs" dxfId="117" priority="71" operator="equal">
      <formula>7</formula>
    </cfRule>
    <cfRule type="cellIs" dxfId="116" priority="70" operator="equal">
      <formula>0</formula>
    </cfRule>
  </conditionalFormatting>
  <conditionalFormatting sqref="J25:L41">
    <cfRule type="cellIs" dxfId="115" priority="239" operator="equal">
      <formula>7</formula>
    </cfRule>
    <cfRule type="cellIs" dxfId="114" priority="238" operator="equal">
      <formula>0</formula>
    </cfRule>
    <cfRule type="cellIs" dxfId="113" priority="242" operator="equal">
      <formula>4</formula>
    </cfRule>
    <cfRule type="cellIs" dxfId="112" priority="245" operator="equal">
      <formula>1</formula>
    </cfRule>
    <cfRule type="cellIs" dxfId="111" priority="244" operator="equal">
      <formula>2</formula>
    </cfRule>
    <cfRule type="cellIs" dxfId="110" priority="243" operator="equal">
      <formula>3</formula>
    </cfRule>
    <cfRule type="cellIs" dxfId="109" priority="241" operator="equal">
      <formula>5</formula>
    </cfRule>
    <cfRule type="cellIs" dxfId="108" priority="240" operator="equal">
      <formula>6</formula>
    </cfRule>
  </conditionalFormatting>
  <conditionalFormatting sqref="J47:L63">
    <cfRule type="cellIs" dxfId="107" priority="213" operator="equal">
      <formula>1</formula>
    </cfRule>
    <cfRule type="cellIs" dxfId="106" priority="212" operator="equal">
      <formula>2</formula>
    </cfRule>
    <cfRule type="cellIs" dxfId="105" priority="211" operator="equal">
      <formula>3</formula>
    </cfRule>
    <cfRule type="cellIs" dxfId="104" priority="210" operator="equal">
      <formula>4</formula>
    </cfRule>
    <cfRule type="cellIs" dxfId="103" priority="207" operator="equal">
      <formula>7</formula>
    </cfRule>
    <cfRule type="cellIs" dxfId="102" priority="206" operator="equal">
      <formula>0</formula>
    </cfRule>
    <cfRule type="cellIs" dxfId="101" priority="208" operator="equal">
      <formula>6</formula>
    </cfRule>
    <cfRule type="cellIs" dxfId="100" priority="209" operator="equal">
      <formula>5</formula>
    </cfRule>
  </conditionalFormatting>
  <conditionalFormatting sqref="J68:L84">
    <cfRule type="cellIs" dxfId="99" priority="166" operator="equal">
      <formula>0</formula>
    </cfRule>
    <cfRule type="cellIs" dxfId="98" priority="168" operator="equal">
      <formula>6</formula>
    </cfRule>
    <cfRule type="cellIs" dxfId="97" priority="169" operator="equal">
      <formula>5</formula>
    </cfRule>
    <cfRule type="cellIs" dxfId="96" priority="170" operator="equal">
      <formula>4</formula>
    </cfRule>
    <cfRule type="cellIs" dxfId="95" priority="171" operator="equal">
      <formula>3</formula>
    </cfRule>
    <cfRule type="cellIs" dxfId="94" priority="172" operator="equal">
      <formula>2</formula>
    </cfRule>
    <cfRule type="cellIs" dxfId="93" priority="173" operator="equal">
      <formula>1</formula>
    </cfRule>
    <cfRule type="cellIs" dxfId="92" priority="167" operator="equal">
      <formula>7</formula>
    </cfRule>
  </conditionalFormatting>
  <conditionalFormatting sqref="J90:L106">
    <cfRule type="cellIs" dxfId="91" priority="129" operator="equal">
      <formula>5</formula>
    </cfRule>
    <cfRule type="cellIs" dxfId="90" priority="132" operator="equal">
      <formula>2</formula>
    </cfRule>
    <cfRule type="cellIs" dxfId="89" priority="133" operator="equal">
      <formula>1</formula>
    </cfRule>
    <cfRule type="cellIs" dxfId="88" priority="131" operator="equal">
      <formula>3</formula>
    </cfRule>
    <cfRule type="cellIs" dxfId="87" priority="130" operator="equal">
      <formula>4</formula>
    </cfRule>
    <cfRule type="cellIs" dxfId="86" priority="128" operator="equal">
      <formula>6</formula>
    </cfRule>
    <cfRule type="cellIs" dxfId="85" priority="127" operator="equal">
      <formula>7</formula>
    </cfRule>
    <cfRule type="cellIs" dxfId="84" priority="126" operator="equal">
      <formula>0</formula>
    </cfRule>
  </conditionalFormatting>
  <conditionalFormatting sqref="N4:P20">
    <cfRule type="cellIs" dxfId="83" priority="65" operator="equal">
      <formula>5</formula>
    </cfRule>
    <cfRule type="cellIs" dxfId="82" priority="62" operator="equal">
      <formula>0</formula>
    </cfRule>
    <cfRule type="cellIs" dxfId="81" priority="63" operator="equal">
      <formula>7</formula>
    </cfRule>
    <cfRule type="cellIs" dxfId="80" priority="64" operator="equal">
      <formula>6</formula>
    </cfRule>
    <cfRule type="cellIs" dxfId="79" priority="66" operator="equal">
      <formula>4</formula>
    </cfRule>
    <cfRule type="cellIs" dxfId="78" priority="68" operator="equal">
      <formula>2</formula>
    </cfRule>
    <cfRule type="cellIs" dxfId="77" priority="69" operator="equal">
      <formula>1</formula>
    </cfRule>
    <cfRule type="cellIs" dxfId="76" priority="67" operator="equal">
      <formula>3</formula>
    </cfRule>
  </conditionalFormatting>
  <conditionalFormatting sqref="N25:P41">
    <cfRule type="cellIs" dxfId="75" priority="231" operator="equal">
      <formula>7</formula>
    </cfRule>
    <cfRule type="cellIs" dxfId="74" priority="230" operator="equal">
      <formula>0</formula>
    </cfRule>
    <cfRule type="cellIs" dxfId="73" priority="233" operator="equal">
      <formula>5</formula>
    </cfRule>
    <cfRule type="cellIs" dxfId="72" priority="237" operator="equal">
      <formula>1</formula>
    </cfRule>
    <cfRule type="cellIs" dxfId="71" priority="236" operator="equal">
      <formula>2</formula>
    </cfRule>
    <cfRule type="cellIs" dxfId="70" priority="235" operator="equal">
      <formula>3</formula>
    </cfRule>
    <cfRule type="cellIs" dxfId="69" priority="234" operator="equal">
      <formula>4</formula>
    </cfRule>
    <cfRule type="cellIs" dxfId="68" priority="232" operator="equal">
      <formula>6</formula>
    </cfRule>
  </conditionalFormatting>
  <conditionalFormatting sqref="N47:P63">
    <cfRule type="cellIs" dxfId="67" priority="205" operator="equal">
      <formula>1</formula>
    </cfRule>
    <cfRule type="cellIs" dxfId="66" priority="198" operator="equal">
      <formula>0</formula>
    </cfRule>
    <cfRule type="cellIs" dxfId="65" priority="204" operator="equal">
      <formula>2</formula>
    </cfRule>
    <cfRule type="cellIs" dxfId="64" priority="203" operator="equal">
      <formula>3</formula>
    </cfRule>
    <cfRule type="cellIs" dxfId="63" priority="202" operator="equal">
      <formula>4</formula>
    </cfRule>
    <cfRule type="cellIs" dxfId="62" priority="201" operator="equal">
      <formula>5</formula>
    </cfRule>
    <cfRule type="cellIs" dxfId="61" priority="200" operator="equal">
      <formula>6</formula>
    </cfRule>
    <cfRule type="cellIs" dxfId="60" priority="199" operator="equal">
      <formula>7</formula>
    </cfRule>
  </conditionalFormatting>
  <conditionalFormatting sqref="N68:P84">
    <cfRule type="cellIs" dxfId="59" priority="159" operator="equal">
      <formula>7</formula>
    </cfRule>
    <cfRule type="cellIs" dxfId="58" priority="158" operator="equal">
      <formula>0</formula>
    </cfRule>
    <cfRule type="cellIs" dxfId="57" priority="160" operator="equal">
      <formula>6</formula>
    </cfRule>
    <cfRule type="cellIs" dxfId="56" priority="161" operator="equal">
      <formula>5</formula>
    </cfRule>
    <cfRule type="cellIs" dxfId="55" priority="162" operator="equal">
      <formula>4</formula>
    </cfRule>
    <cfRule type="cellIs" dxfId="54" priority="163" operator="equal">
      <formula>3</formula>
    </cfRule>
    <cfRule type="cellIs" dxfId="53" priority="164" operator="equal">
      <formula>2</formula>
    </cfRule>
    <cfRule type="cellIs" dxfId="52" priority="165" operator="equal">
      <formula>1</formula>
    </cfRule>
  </conditionalFormatting>
  <conditionalFormatting sqref="N90:P106">
    <cfRule type="cellIs" dxfId="51" priority="121" operator="equal">
      <formula>5</formula>
    </cfRule>
    <cfRule type="cellIs" dxfId="50" priority="118" operator="equal">
      <formula>0</formula>
    </cfRule>
    <cfRule type="cellIs" dxfId="49" priority="124" operator="equal">
      <formula>2</formula>
    </cfRule>
    <cfRule type="cellIs" dxfId="48" priority="125" operator="equal">
      <formula>1</formula>
    </cfRule>
    <cfRule type="cellIs" dxfId="47" priority="122" operator="equal">
      <formula>4</formula>
    </cfRule>
    <cfRule type="cellIs" dxfId="46" priority="123" operator="equal">
      <formula>3</formula>
    </cfRule>
    <cfRule type="cellIs" dxfId="45" priority="120" operator="equal">
      <formula>6</formula>
    </cfRule>
    <cfRule type="cellIs" dxfId="44" priority="119" operator="equal">
      <formula>7</formula>
    </cfRule>
  </conditionalFormatting>
  <conditionalFormatting sqref="R4:T20">
    <cfRule type="cellIs" dxfId="43" priority="56" operator="equal">
      <formula>6</formula>
    </cfRule>
    <cfRule type="cellIs" dxfId="42" priority="57" operator="equal">
      <formula>5</formula>
    </cfRule>
    <cfRule type="cellIs" dxfId="41" priority="58" operator="equal">
      <formula>4</formula>
    </cfRule>
    <cfRule type="cellIs" dxfId="40" priority="59" operator="equal">
      <formula>3</formula>
    </cfRule>
    <cfRule type="cellIs" dxfId="39" priority="60" operator="equal">
      <formula>2</formula>
    </cfRule>
    <cfRule type="cellIs" dxfId="38" priority="61" operator="equal">
      <formula>1</formula>
    </cfRule>
    <cfRule type="cellIs" dxfId="37" priority="55" operator="equal">
      <formula>7</formula>
    </cfRule>
    <cfRule type="cellIs" dxfId="36" priority="54" operator="equal">
      <formula>0</formula>
    </cfRule>
  </conditionalFormatting>
  <conditionalFormatting sqref="R25:T41">
    <cfRule type="cellIs" dxfId="35" priority="229" operator="equal">
      <formula>1</formula>
    </cfRule>
    <cfRule type="cellIs" dxfId="34" priority="223" operator="equal">
      <formula>7</formula>
    </cfRule>
    <cfRule type="cellIs" dxfId="33" priority="222" operator="equal">
      <formula>0</formula>
    </cfRule>
    <cfRule type="cellIs" dxfId="32" priority="228" operator="equal">
      <formula>2</formula>
    </cfRule>
    <cfRule type="cellIs" dxfId="31" priority="227" operator="equal">
      <formula>3</formula>
    </cfRule>
    <cfRule type="cellIs" dxfId="30" priority="226" operator="equal">
      <formula>4</formula>
    </cfRule>
    <cfRule type="cellIs" dxfId="29" priority="225" operator="equal">
      <formula>5</formula>
    </cfRule>
    <cfRule type="cellIs" dxfId="28" priority="224" operator="equal">
      <formula>6</formula>
    </cfRule>
  </conditionalFormatting>
  <conditionalFormatting sqref="R47:T63">
    <cfRule type="cellIs" dxfId="27" priority="192" operator="equal">
      <formula>6</formula>
    </cfRule>
    <cfRule type="cellIs" dxfId="26" priority="197" operator="equal">
      <formula>1</formula>
    </cfRule>
    <cfRule type="cellIs" dxfId="25" priority="196" operator="equal">
      <formula>2</formula>
    </cfRule>
    <cfRule type="cellIs" dxfId="24" priority="195" operator="equal">
      <formula>3</formula>
    </cfRule>
    <cfRule type="cellIs" dxfId="23" priority="194" operator="equal">
      <formula>4</formula>
    </cfRule>
    <cfRule type="cellIs" dxfId="22" priority="193" operator="equal">
      <formula>5</formula>
    </cfRule>
    <cfRule type="cellIs" dxfId="21" priority="191" operator="equal">
      <formula>7</formula>
    </cfRule>
    <cfRule type="cellIs" dxfId="20" priority="190" operator="equal">
      <formula>0</formula>
    </cfRule>
  </conditionalFormatting>
  <conditionalFormatting sqref="R68:T84">
    <cfRule type="cellIs" dxfId="19" priority="150" operator="equal">
      <formula>0</formula>
    </cfRule>
    <cfRule type="cellIs" dxfId="18" priority="157" operator="equal">
      <formula>1</formula>
    </cfRule>
    <cfRule type="cellIs" dxfId="17" priority="151" operator="equal">
      <formula>7</formula>
    </cfRule>
    <cfRule type="cellIs" dxfId="16" priority="155" operator="equal">
      <formula>3</formula>
    </cfRule>
    <cfRule type="cellIs" dxfId="15" priority="153" operator="equal">
      <formula>5</formula>
    </cfRule>
    <cfRule type="cellIs" dxfId="14" priority="154" operator="equal">
      <formula>4</formula>
    </cfRule>
    <cfRule type="cellIs" dxfId="13" priority="152" operator="equal">
      <formula>6</formula>
    </cfRule>
    <cfRule type="cellIs" dxfId="12" priority="156" operator="equal">
      <formula>2</formula>
    </cfRule>
  </conditionalFormatting>
  <conditionalFormatting sqref="R90:T106">
    <cfRule type="cellIs" dxfId="11" priority="116" operator="equal">
      <formula>2</formula>
    </cfRule>
    <cfRule type="cellIs" dxfId="10" priority="117" operator="equal">
      <formula>1</formula>
    </cfRule>
    <cfRule type="cellIs" dxfId="9" priority="110" operator="equal">
      <formula>0</formula>
    </cfRule>
    <cfRule type="cellIs" dxfId="8" priority="112" operator="equal">
      <formula>6</formula>
    </cfRule>
    <cfRule type="cellIs" dxfId="7" priority="114" operator="equal">
      <formula>4</formula>
    </cfRule>
    <cfRule type="cellIs" dxfId="6" priority="115" operator="equal">
      <formula>3</formula>
    </cfRule>
    <cfRule type="cellIs" dxfId="5" priority="113" operator="equal">
      <formula>5</formula>
    </cfRule>
    <cfRule type="cellIs" dxfId="4" priority="111" operator="equal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8" scale="78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13"/>
  <sheetViews>
    <sheetView zoomScale="80" zoomScaleNormal="80" workbookViewId="0">
      <pane ySplit="1" topLeftCell="A73" activePane="bottomLeft" state="frozen"/>
      <selection activeCell="A6" sqref="A6"/>
      <selection pane="bottomLeft" activeCell="D101" sqref="D101"/>
    </sheetView>
  </sheetViews>
  <sheetFormatPr defaultRowHeight="14.6" x14ac:dyDescent="0.4"/>
  <cols>
    <col min="1" max="1" width="10.3046875" bestFit="1" customWidth="1"/>
    <col min="2" max="2" width="80.4609375" customWidth="1"/>
    <col min="3" max="3" width="49.3046875" customWidth="1"/>
    <col min="4" max="4" width="18.3046875" customWidth="1"/>
    <col min="33" max="33" width="44.69140625" bestFit="1" customWidth="1"/>
    <col min="34" max="34" width="11.69140625" customWidth="1"/>
    <col min="35" max="35" width="13" customWidth="1"/>
  </cols>
  <sheetData>
    <row r="1" spans="1:35" ht="25.2" customHeight="1" x14ac:dyDescent="0.4">
      <c r="A1" s="14"/>
      <c r="B1" s="15" t="s">
        <v>43</v>
      </c>
      <c r="C1" s="15" t="s">
        <v>44</v>
      </c>
      <c r="D1" s="15" t="s">
        <v>45</v>
      </c>
      <c r="E1" s="15" t="s">
        <v>1</v>
      </c>
      <c r="F1" s="15" t="s">
        <v>2</v>
      </c>
      <c r="G1" s="15" t="s">
        <v>4</v>
      </c>
      <c r="H1" s="15" t="s">
        <v>6</v>
      </c>
      <c r="I1" s="15" t="s">
        <v>5</v>
      </c>
      <c r="J1" s="15" t="s">
        <v>7</v>
      </c>
      <c r="K1" s="15" t="s">
        <v>36</v>
      </c>
      <c r="L1" s="15" t="s">
        <v>8</v>
      </c>
      <c r="M1" s="15" t="s">
        <v>9</v>
      </c>
      <c r="N1" s="15" t="s">
        <v>11</v>
      </c>
      <c r="O1" s="15" t="s">
        <v>33</v>
      </c>
      <c r="P1" s="15" t="s">
        <v>34</v>
      </c>
      <c r="Q1" s="15" t="s">
        <v>3</v>
      </c>
      <c r="R1" s="15" t="s">
        <v>37</v>
      </c>
      <c r="S1" s="15" t="s">
        <v>41</v>
      </c>
      <c r="T1" s="15" t="s">
        <v>35</v>
      </c>
      <c r="U1" s="15" t="s">
        <v>40</v>
      </c>
      <c r="V1" s="15" t="s">
        <v>39</v>
      </c>
      <c r="W1" s="15" t="s">
        <v>38</v>
      </c>
      <c r="X1" s="15" t="s">
        <v>0</v>
      </c>
      <c r="Y1" s="15" t="s">
        <v>12</v>
      </c>
      <c r="Z1" s="15" t="s">
        <v>13</v>
      </c>
      <c r="AA1" s="15" t="s">
        <v>14</v>
      </c>
      <c r="AB1" s="15" t="s">
        <v>16</v>
      </c>
      <c r="AC1" s="15" t="s">
        <v>17</v>
      </c>
      <c r="AD1" s="15" t="s">
        <v>10</v>
      </c>
      <c r="AE1" s="15" t="s">
        <v>15</v>
      </c>
      <c r="AF1" s="16"/>
      <c r="AG1" s="16"/>
      <c r="AH1" s="16"/>
      <c r="AI1" s="16"/>
    </row>
    <row r="2" spans="1:35" ht="15.9" hidden="1" x14ac:dyDescent="0.45">
      <c r="A2" s="17">
        <v>2018</v>
      </c>
      <c r="B2" s="18" t="s">
        <v>18</v>
      </c>
      <c r="C2" s="18"/>
      <c r="D2" s="19">
        <v>2016</v>
      </c>
      <c r="E2" s="20">
        <v>5</v>
      </c>
      <c r="F2" s="20">
        <v>2</v>
      </c>
      <c r="G2" s="20">
        <v>6</v>
      </c>
      <c r="H2" s="20">
        <v>6</v>
      </c>
      <c r="I2" s="20">
        <v>5</v>
      </c>
      <c r="J2" s="20">
        <v>5</v>
      </c>
      <c r="K2" s="20">
        <v>6</v>
      </c>
      <c r="L2" s="20">
        <v>6</v>
      </c>
      <c r="M2" s="20">
        <v>1</v>
      </c>
      <c r="N2" s="20">
        <v>5</v>
      </c>
      <c r="O2" s="20">
        <v>7</v>
      </c>
      <c r="P2" s="20">
        <v>2</v>
      </c>
      <c r="Q2" s="20">
        <v>2</v>
      </c>
      <c r="R2" s="20">
        <v>5</v>
      </c>
      <c r="S2" s="20">
        <v>7</v>
      </c>
      <c r="T2" s="20">
        <v>6</v>
      </c>
      <c r="U2" s="20">
        <v>2</v>
      </c>
      <c r="V2" s="20">
        <v>1</v>
      </c>
      <c r="W2" s="20">
        <v>5</v>
      </c>
      <c r="X2" s="20">
        <v>6</v>
      </c>
      <c r="Y2" s="20">
        <v>6</v>
      </c>
      <c r="Z2" s="20">
        <v>1</v>
      </c>
      <c r="AA2" s="20">
        <v>1</v>
      </c>
      <c r="AB2" s="20">
        <v>7</v>
      </c>
      <c r="AC2" s="20">
        <v>5</v>
      </c>
      <c r="AD2" s="20">
        <v>5</v>
      </c>
      <c r="AE2" s="20">
        <v>5</v>
      </c>
      <c r="AF2" s="16"/>
      <c r="AG2" s="37" t="s">
        <v>46</v>
      </c>
      <c r="AH2" s="37" t="s">
        <v>47</v>
      </c>
      <c r="AI2" s="16"/>
    </row>
    <row r="3" spans="1:35" ht="15.9" hidden="1" x14ac:dyDescent="0.45">
      <c r="A3" s="17">
        <v>2018</v>
      </c>
      <c r="B3" s="18" t="s">
        <v>21</v>
      </c>
      <c r="C3" s="18"/>
      <c r="D3" s="21">
        <v>2016</v>
      </c>
      <c r="E3" s="22">
        <v>2</v>
      </c>
      <c r="F3" s="22">
        <v>6</v>
      </c>
      <c r="G3" s="22">
        <v>2</v>
      </c>
      <c r="H3" s="22">
        <v>6</v>
      </c>
      <c r="I3" s="22">
        <v>5</v>
      </c>
      <c r="J3" s="22">
        <v>5</v>
      </c>
      <c r="K3" s="22">
        <v>5</v>
      </c>
      <c r="L3" s="22">
        <v>1</v>
      </c>
      <c r="M3" s="22">
        <v>5</v>
      </c>
      <c r="N3" s="22">
        <v>6</v>
      </c>
      <c r="O3" s="22">
        <v>5</v>
      </c>
      <c r="P3" s="22">
        <v>1</v>
      </c>
      <c r="Q3" s="22">
        <v>2</v>
      </c>
      <c r="R3" s="22">
        <v>7</v>
      </c>
      <c r="S3" s="22">
        <v>7</v>
      </c>
      <c r="T3" s="22">
        <v>5</v>
      </c>
      <c r="U3" s="22">
        <v>2</v>
      </c>
      <c r="V3" s="22">
        <v>1</v>
      </c>
      <c r="W3" s="22">
        <v>5</v>
      </c>
      <c r="X3" s="22">
        <v>6</v>
      </c>
      <c r="Y3" s="22">
        <v>2</v>
      </c>
      <c r="Z3" s="22">
        <v>6</v>
      </c>
      <c r="AA3" s="22">
        <v>1</v>
      </c>
      <c r="AB3" s="22">
        <v>6</v>
      </c>
      <c r="AC3" s="22">
        <v>2</v>
      </c>
      <c r="AD3" s="22">
        <v>4</v>
      </c>
      <c r="AE3" s="22">
        <v>7</v>
      </c>
      <c r="AF3" s="16"/>
      <c r="AG3" s="38" t="s">
        <v>48</v>
      </c>
      <c r="AH3" s="38">
        <v>1</v>
      </c>
      <c r="AI3" s="16"/>
    </row>
    <row r="4" spans="1:35" ht="15.9" hidden="1" x14ac:dyDescent="0.45">
      <c r="A4" s="17">
        <v>2018</v>
      </c>
      <c r="B4" s="18" t="s">
        <v>22</v>
      </c>
      <c r="C4" s="18"/>
      <c r="D4" s="21">
        <v>2016</v>
      </c>
      <c r="E4" s="22">
        <v>6</v>
      </c>
      <c r="F4" s="22">
        <v>1</v>
      </c>
      <c r="G4" s="22">
        <v>7</v>
      </c>
      <c r="H4" s="22">
        <v>6</v>
      </c>
      <c r="I4" s="22">
        <v>5</v>
      </c>
      <c r="J4" s="22">
        <v>6</v>
      </c>
      <c r="K4" s="22">
        <v>5</v>
      </c>
      <c r="L4" s="22">
        <v>1</v>
      </c>
      <c r="M4" s="22">
        <v>1</v>
      </c>
      <c r="N4" s="22">
        <v>6</v>
      </c>
      <c r="O4" s="22">
        <v>5</v>
      </c>
      <c r="P4" s="22">
        <v>1</v>
      </c>
      <c r="Q4" s="22">
        <v>5</v>
      </c>
      <c r="R4" s="22">
        <v>2</v>
      </c>
      <c r="S4" s="22">
        <v>1</v>
      </c>
      <c r="T4" s="22">
        <v>2</v>
      </c>
      <c r="U4" s="22">
        <v>6</v>
      </c>
      <c r="V4" s="22">
        <v>6</v>
      </c>
      <c r="W4" s="22">
        <v>6</v>
      </c>
      <c r="X4" s="22">
        <v>6</v>
      </c>
      <c r="Y4" s="22">
        <v>5</v>
      </c>
      <c r="Z4" s="22">
        <v>2</v>
      </c>
      <c r="AA4" s="22">
        <v>3</v>
      </c>
      <c r="AB4" s="22">
        <v>7</v>
      </c>
      <c r="AC4" s="22">
        <v>7</v>
      </c>
      <c r="AD4" s="22">
        <v>7</v>
      </c>
      <c r="AE4" s="22">
        <v>6</v>
      </c>
      <c r="AF4" s="16"/>
      <c r="AG4" s="39" t="s">
        <v>49</v>
      </c>
      <c r="AH4" s="39">
        <v>2</v>
      </c>
      <c r="AI4" s="16"/>
    </row>
    <row r="5" spans="1:35" ht="15.9" hidden="1" x14ac:dyDescent="0.45">
      <c r="A5" s="17">
        <v>2018</v>
      </c>
      <c r="B5" s="18" t="s">
        <v>26</v>
      </c>
      <c r="C5" s="18"/>
      <c r="D5" s="21">
        <v>2016</v>
      </c>
      <c r="E5" s="22">
        <v>5</v>
      </c>
      <c r="F5" s="22">
        <v>1</v>
      </c>
      <c r="G5" s="22">
        <v>7</v>
      </c>
      <c r="H5" s="22">
        <v>7</v>
      </c>
      <c r="I5" s="22">
        <v>6</v>
      </c>
      <c r="J5" s="22">
        <v>5</v>
      </c>
      <c r="K5" s="22">
        <v>6</v>
      </c>
      <c r="L5" s="22">
        <v>1</v>
      </c>
      <c r="M5" s="22">
        <v>2</v>
      </c>
      <c r="N5" s="22">
        <v>4</v>
      </c>
      <c r="O5" s="22">
        <v>2</v>
      </c>
      <c r="P5" s="22">
        <v>2</v>
      </c>
      <c r="Q5" s="22">
        <v>2</v>
      </c>
      <c r="R5" s="22">
        <v>3</v>
      </c>
      <c r="S5" s="22">
        <v>2</v>
      </c>
      <c r="T5" s="22">
        <v>4</v>
      </c>
      <c r="U5" s="22">
        <v>6</v>
      </c>
      <c r="V5" s="22">
        <v>6</v>
      </c>
      <c r="W5" s="22">
        <v>7</v>
      </c>
      <c r="X5" s="22">
        <v>6</v>
      </c>
      <c r="Y5" s="22">
        <v>5</v>
      </c>
      <c r="Z5" s="22">
        <v>5</v>
      </c>
      <c r="AA5" s="22">
        <v>1</v>
      </c>
      <c r="AB5" s="22">
        <v>6</v>
      </c>
      <c r="AC5" s="22">
        <v>6</v>
      </c>
      <c r="AD5" s="22">
        <v>7</v>
      </c>
      <c r="AE5" s="22">
        <v>6</v>
      </c>
      <c r="AF5" s="16"/>
      <c r="AG5" s="40" t="s">
        <v>50</v>
      </c>
      <c r="AH5" s="40">
        <v>3</v>
      </c>
      <c r="AI5" s="16"/>
    </row>
    <row r="6" spans="1:35" ht="15.9" hidden="1" x14ac:dyDescent="0.45">
      <c r="A6" s="17">
        <v>2018</v>
      </c>
      <c r="B6" s="18" t="s">
        <v>20</v>
      </c>
      <c r="C6" s="18"/>
      <c r="D6" s="21">
        <v>2016</v>
      </c>
      <c r="E6" s="22">
        <v>6</v>
      </c>
      <c r="F6" s="22">
        <v>1</v>
      </c>
      <c r="G6" s="22">
        <v>6</v>
      </c>
      <c r="H6" s="22">
        <v>7</v>
      </c>
      <c r="I6" s="22">
        <v>4</v>
      </c>
      <c r="J6" s="22">
        <v>6</v>
      </c>
      <c r="K6" s="22">
        <v>5</v>
      </c>
      <c r="L6" s="22">
        <v>1</v>
      </c>
      <c r="M6" s="22">
        <v>2</v>
      </c>
      <c r="N6" s="22">
        <v>5</v>
      </c>
      <c r="O6" s="22">
        <v>1</v>
      </c>
      <c r="P6" s="22">
        <v>3</v>
      </c>
      <c r="Q6" s="22">
        <v>1</v>
      </c>
      <c r="R6" s="22">
        <v>2</v>
      </c>
      <c r="S6" s="22">
        <v>2</v>
      </c>
      <c r="T6" s="22">
        <v>7</v>
      </c>
      <c r="U6" s="22">
        <v>5</v>
      </c>
      <c r="V6" s="22">
        <v>6</v>
      </c>
      <c r="W6" s="22">
        <v>7</v>
      </c>
      <c r="X6" s="22">
        <v>4</v>
      </c>
      <c r="Y6" s="22">
        <v>5</v>
      </c>
      <c r="Z6" s="22">
        <v>5</v>
      </c>
      <c r="AA6" s="22">
        <v>1</v>
      </c>
      <c r="AB6" s="22">
        <v>6</v>
      </c>
      <c r="AC6" s="22">
        <v>5</v>
      </c>
      <c r="AD6" s="22">
        <v>5</v>
      </c>
      <c r="AE6" s="22">
        <v>7</v>
      </c>
      <c r="AF6" s="16"/>
      <c r="AG6" s="41" t="s">
        <v>51</v>
      </c>
      <c r="AH6" s="41">
        <v>4</v>
      </c>
      <c r="AI6" s="16"/>
    </row>
    <row r="7" spans="1:35" ht="15.9" hidden="1" x14ac:dyDescent="0.45">
      <c r="A7" s="17">
        <v>2018</v>
      </c>
      <c r="B7" s="18" t="s">
        <v>23</v>
      </c>
      <c r="C7" s="18"/>
      <c r="D7" s="21">
        <v>2016</v>
      </c>
      <c r="E7" s="22">
        <v>2</v>
      </c>
      <c r="F7" s="22">
        <v>2</v>
      </c>
      <c r="G7" s="22">
        <v>6</v>
      </c>
      <c r="H7" s="22">
        <v>7</v>
      </c>
      <c r="I7" s="22">
        <v>7</v>
      </c>
      <c r="J7" s="22">
        <v>6</v>
      </c>
      <c r="K7" s="22">
        <v>5</v>
      </c>
      <c r="L7" s="22">
        <v>1</v>
      </c>
      <c r="M7" s="22">
        <v>3</v>
      </c>
      <c r="N7" s="22">
        <v>5</v>
      </c>
      <c r="O7" s="22">
        <v>1</v>
      </c>
      <c r="P7" s="22">
        <v>1</v>
      </c>
      <c r="Q7" s="22">
        <v>5</v>
      </c>
      <c r="R7" s="22">
        <v>5</v>
      </c>
      <c r="S7" s="22">
        <v>6</v>
      </c>
      <c r="T7" s="22">
        <v>2</v>
      </c>
      <c r="U7" s="22">
        <v>6</v>
      </c>
      <c r="V7" s="22">
        <v>6</v>
      </c>
      <c r="W7" s="22">
        <v>7</v>
      </c>
      <c r="X7" s="22">
        <v>6</v>
      </c>
      <c r="Y7" s="22">
        <v>5</v>
      </c>
      <c r="Z7" s="22">
        <v>5</v>
      </c>
      <c r="AA7" s="22">
        <v>2</v>
      </c>
      <c r="AB7" s="22">
        <v>5</v>
      </c>
      <c r="AC7" s="22">
        <v>6</v>
      </c>
      <c r="AD7" s="22">
        <v>5</v>
      </c>
      <c r="AE7" s="22">
        <v>7</v>
      </c>
      <c r="AF7" s="16"/>
      <c r="AG7" s="42" t="s">
        <v>52</v>
      </c>
      <c r="AH7" s="42">
        <v>5</v>
      </c>
      <c r="AI7" s="16"/>
    </row>
    <row r="8" spans="1:35" ht="15.9" hidden="1" x14ac:dyDescent="0.45">
      <c r="A8" s="17">
        <v>2018</v>
      </c>
      <c r="B8" s="18" t="s">
        <v>24</v>
      </c>
      <c r="C8" s="18"/>
      <c r="D8" s="21">
        <v>2016</v>
      </c>
      <c r="E8" s="22">
        <v>5</v>
      </c>
      <c r="F8" s="22">
        <v>5</v>
      </c>
      <c r="G8" s="22">
        <v>7</v>
      </c>
      <c r="H8" s="22">
        <v>6</v>
      </c>
      <c r="I8" s="22">
        <v>7</v>
      </c>
      <c r="J8" s="22">
        <v>2</v>
      </c>
      <c r="K8" s="22">
        <v>5</v>
      </c>
      <c r="L8" s="22">
        <v>1</v>
      </c>
      <c r="M8" s="22">
        <v>3</v>
      </c>
      <c r="N8" s="22">
        <v>5</v>
      </c>
      <c r="O8" s="22">
        <v>3</v>
      </c>
      <c r="P8" s="22">
        <v>2</v>
      </c>
      <c r="Q8" s="22">
        <v>3</v>
      </c>
      <c r="R8" s="22">
        <v>5</v>
      </c>
      <c r="S8" s="22">
        <v>5</v>
      </c>
      <c r="T8" s="22">
        <v>6</v>
      </c>
      <c r="U8" s="22">
        <v>6</v>
      </c>
      <c r="V8" s="22">
        <v>6</v>
      </c>
      <c r="W8" s="22">
        <v>6</v>
      </c>
      <c r="X8" s="22">
        <v>4</v>
      </c>
      <c r="Y8" s="22">
        <v>6</v>
      </c>
      <c r="Z8" s="22">
        <v>2</v>
      </c>
      <c r="AA8" s="22">
        <v>6</v>
      </c>
      <c r="AB8" s="22">
        <v>5</v>
      </c>
      <c r="AC8" s="22">
        <v>6</v>
      </c>
      <c r="AD8" s="22">
        <v>5</v>
      </c>
      <c r="AE8" s="22">
        <v>5</v>
      </c>
      <c r="AF8" s="16"/>
      <c r="AG8" s="43" t="s">
        <v>53</v>
      </c>
      <c r="AH8" s="43">
        <v>6</v>
      </c>
      <c r="AI8" s="16"/>
    </row>
    <row r="9" spans="1:35" ht="15.9" hidden="1" x14ac:dyDescent="0.45">
      <c r="A9" s="17">
        <v>2018</v>
      </c>
      <c r="B9" s="18" t="s">
        <v>54</v>
      </c>
      <c r="C9" s="18"/>
      <c r="D9" s="21">
        <v>2015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16"/>
      <c r="AG9" s="44" t="s">
        <v>55</v>
      </c>
      <c r="AH9" s="44">
        <v>7</v>
      </c>
      <c r="AI9" s="16"/>
    </row>
    <row r="10" spans="1:35" ht="15.9" hidden="1" x14ac:dyDescent="0.45">
      <c r="A10" s="17">
        <v>2018</v>
      </c>
      <c r="B10" s="18" t="s">
        <v>56</v>
      </c>
      <c r="C10" s="18" t="s">
        <v>57</v>
      </c>
      <c r="D10" s="21">
        <v>2015</v>
      </c>
      <c r="E10" s="23">
        <v>5</v>
      </c>
      <c r="F10" s="24">
        <v>6</v>
      </c>
      <c r="G10" s="23">
        <v>5</v>
      </c>
      <c r="H10" s="23">
        <v>6</v>
      </c>
      <c r="I10" s="23">
        <v>5</v>
      </c>
      <c r="J10" s="24">
        <v>6</v>
      </c>
      <c r="K10" s="24">
        <v>5</v>
      </c>
      <c r="L10" s="23">
        <v>1</v>
      </c>
      <c r="M10" s="23">
        <v>2</v>
      </c>
      <c r="N10" s="23">
        <v>5</v>
      </c>
      <c r="O10" s="23"/>
      <c r="P10" s="23">
        <v>2</v>
      </c>
      <c r="Q10" s="24">
        <v>1</v>
      </c>
      <c r="R10" s="24">
        <v>6</v>
      </c>
      <c r="S10" s="24">
        <v>6</v>
      </c>
      <c r="T10" s="24"/>
      <c r="U10" s="24">
        <v>5</v>
      </c>
      <c r="V10" s="23"/>
      <c r="W10" s="23">
        <v>5</v>
      </c>
      <c r="X10" s="24">
        <v>2</v>
      </c>
      <c r="Y10" s="24">
        <v>7</v>
      </c>
      <c r="Z10" s="24">
        <v>2</v>
      </c>
      <c r="AA10" s="24">
        <v>7</v>
      </c>
      <c r="AB10" s="24">
        <v>2</v>
      </c>
      <c r="AC10" s="24">
        <v>5</v>
      </c>
      <c r="AD10" s="23">
        <v>5</v>
      </c>
      <c r="AE10" s="24">
        <v>6</v>
      </c>
      <c r="AF10" s="16"/>
      <c r="AG10" s="45"/>
      <c r="AH10" s="45"/>
      <c r="AI10" s="16"/>
    </row>
    <row r="11" spans="1:35" ht="15.9" hidden="1" x14ac:dyDescent="0.45">
      <c r="A11" s="17">
        <v>2018</v>
      </c>
      <c r="B11" s="18" t="s">
        <v>58</v>
      </c>
      <c r="C11" s="18"/>
      <c r="D11" s="21">
        <v>2016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16"/>
      <c r="AG11" s="45"/>
      <c r="AH11" s="45"/>
      <c r="AI11" s="16"/>
    </row>
    <row r="12" spans="1:35" ht="15.9" hidden="1" x14ac:dyDescent="0.45">
      <c r="A12" s="17">
        <v>2018</v>
      </c>
      <c r="B12" s="18" t="s">
        <v>28</v>
      </c>
      <c r="C12" s="18"/>
      <c r="D12" s="21">
        <v>2016</v>
      </c>
      <c r="E12" s="22">
        <v>6</v>
      </c>
      <c r="F12" s="22">
        <v>1</v>
      </c>
      <c r="G12" s="22">
        <v>6</v>
      </c>
      <c r="H12" s="22">
        <v>7</v>
      </c>
      <c r="I12" s="22">
        <v>5</v>
      </c>
      <c r="J12" s="22">
        <v>3</v>
      </c>
      <c r="K12" s="22">
        <v>7</v>
      </c>
      <c r="L12" s="22">
        <v>1</v>
      </c>
      <c r="M12" s="22">
        <v>2</v>
      </c>
      <c r="N12" s="22">
        <v>6</v>
      </c>
      <c r="O12" s="22">
        <v>2</v>
      </c>
      <c r="P12" s="22">
        <v>1</v>
      </c>
      <c r="Q12" s="22">
        <v>5</v>
      </c>
      <c r="R12" s="22">
        <v>3</v>
      </c>
      <c r="S12" s="22">
        <v>1</v>
      </c>
      <c r="T12" s="22">
        <v>2</v>
      </c>
      <c r="U12" s="22">
        <v>6</v>
      </c>
      <c r="V12" s="22">
        <v>5</v>
      </c>
      <c r="W12" s="22">
        <v>4</v>
      </c>
      <c r="X12" s="22">
        <v>7</v>
      </c>
      <c r="Y12" s="22">
        <v>2</v>
      </c>
      <c r="Z12" s="22">
        <v>2</v>
      </c>
      <c r="AA12" s="22">
        <v>1</v>
      </c>
      <c r="AB12" s="22">
        <v>6</v>
      </c>
      <c r="AC12" s="22">
        <v>2</v>
      </c>
      <c r="AD12" s="22">
        <v>7</v>
      </c>
      <c r="AE12" s="22">
        <v>6</v>
      </c>
      <c r="AF12" s="16"/>
      <c r="AG12" s="45"/>
      <c r="AH12" s="45"/>
      <c r="AI12" s="16"/>
    </row>
    <row r="13" spans="1:35" ht="15.9" hidden="1" x14ac:dyDescent="0.45">
      <c r="A13" s="17">
        <v>2018</v>
      </c>
      <c r="B13" s="18" t="s">
        <v>31</v>
      </c>
      <c r="C13" s="18"/>
      <c r="D13" s="21">
        <v>2015</v>
      </c>
      <c r="E13" s="22">
        <v>7</v>
      </c>
      <c r="F13" s="22">
        <v>2</v>
      </c>
      <c r="G13" s="22">
        <v>1</v>
      </c>
      <c r="H13" s="22">
        <v>7</v>
      </c>
      <c r="I13" s="22">
        <v>5</v>
      </c>
      <c r="J13" s="22">
        <v>5</v>
      </c>
      <c r="K13" s="22">
        <v>5</v>
      </c>
      <c r="L13" s="22">
        <v>2</v>
      </c>
      <c r="M13" s="22">
        <v>6</v>
      </c>
      <c r="N13" s="22">
        <v>6</v>
      </c>
      <c r="O13" s="22">
        <v>2</v>
      </c>
      <c r="P13" s="22">
        <v>5</v>
      </c>
      <c r="Q13" s="22">
        <v>2</v>
      </c>
      <c r="R13" s="22">
        <v>5</v>
      </c>
      <c r="S13" s="22">
        <v>2</v>
      </c>
      <c r="T13" s="22">
        <v>7</v>
      </c>
      <c r="U13" s="22">
        <v>2</v>
      </c>
      <c r="V13" s="22">
        <v>2</v>
      </c>
      <c r="W13" s="22">
        <v>6</v>
      </c>
      <c r="X13" s="22">
        <v>6</v>
      </c>
      <c r="Y13" s="22">
        <v>1</v>
      </c>
      <c r="Z13" s="22">
        <v>7</v>
      </c>
      <c r="AA13" s="22">
        <v>3</v>
      </c>
      <c r="AB13" s="22">
        <v>5</v>
      </c>
      <c r="AC13" s="22">
        <v>1</v>
      </c>
      <c r="AD13" s="22">
        <v>5</v>
      </c>
      <c r="AE13" s="22">
        <v>7</v>
      </c>
      <c r="AF13" s="16"/>
      <c r="AG13" s="45"/>
      <c r="AH13" s="45"/>
      <c r="AI13" s="16"/>
    </row>
    <row r="14" spans="1:35" ht="15.9" hidden="1" x14ac:dyDescent="0.45">
      <c r="A14" s="17">
        <v>2018</v>
      </c>
      <c r="B14" s="18" t="s">
        <v>32</v>
      </c>
      <c r="C14" s="18"/>
      <c r="D14" s="21">
        <v>2015</v>
      </c>
      <c r="E14" s="22">
        <v>5</v>
      </c>
      <c r="F14" s="22">
        <v>5</v>
      </c>
      <c r="G14" s="22">
        <v>6</v>
      </c>
      <c r="H14" s="22">
        <v>6</v>
      </c>
      <c r="I14" s="22">
        <v>6</v>
      </c>
      <c r="J14" s="22">
        <v>1</v>
      </c>
      <c r="K14" s="22">
        <v>5</v>
      </c>
      <c r="L14" s="22">
        <v>1</v>
      </c>
      <c r="M14" s="22">
        <v>6</v>
      </c>
      <c r="N14" s="22">
        <v>6</v>
      </c>
      <c r="O14" s="22">
        <v>5</v>
      </c>
      <c r="P14" s="22">
        <v>1</v>
      </c>
      <c r="Q14" s="22">
        <v>6</v>
      </c>
      <c r="R14" s="22">
        <v>3</v>
      </c>
      <c r="S14" s="22">
        <v>5</v>
      </c>
      <c r="T14" s="22">
        <v>6</v>
      </c>
      <c r="U14" s="22">
        <v>5</v>
      </c>
      <c r="V14" s="22">
        <v>6</v>
      </c>
      <c r="W14" s="22">
        <v>6</v>
      </c>
      <c r="X14" s="22">
        <v>6</v>
      </c>
      <c r="Y14" s="22">
        <v>1</v>
      </c>
      <c r="Z14" s="22">
        <v>5</v>
      </c>
      <c r="AA14" s="22">
        <v>1</v>
      </c>
      <c r="AB14" s="22">
        <v>6</v>
      </c>
      <c r="AC14" s="22">
        <v>5</v>
      </c>
      <c r="AD14" s="22">
        <v>2</v>
      </c>
      <c r="AE14" s="22">
        <v>6</v>
      </c>
      <c r="AF14" s="16"/>
      <c r="AG14" s="45"/>
      <c r="AH14" s="45"/>
      <c r="AI14" s="16"/>
    </row>
    <row r="15" spans="1:35" ht="15.9" hidden="1" x14ac:dyDescent="0.45">
      <c r="A15" s="17">
        <v>2018</v>
      </c>
      <c r="B15" s="18" t="s">
        <v>19</v>
      </c>
      <c r="C15" s="18"/>
      <c r="D15" s="21">
        <v>2017</v>
      </c>
      <c r="E15" s="22">
        <v>5</v>
      </c>
      <c r="F15" s="22">
        <v>1</v>
      </c>
      <c r="G15" s="22">
        <v>6</v>
      </c>
      <c r="H15" s="22">
        <v>4</v>
      </c>
      <c r="I15" s="22">
        <v>6</v>
      </c>
      <c r="J15" s="22">
        <v>5</v>
      </c>
      <c r="K15" s="22">
        <v>2</v>
      </c>
      <c r="L15" s="22">
        <v>2</v>
      </c>
      <c r="M15" s="22">
        <v>5</v>
      </c>
      <c r="N15" s="22">
        <v>5</v>
      </c>
      <c r="O15" s="22">
        <v>1</v>
      </c>
      <c r="P15" s="22"/>
      <c r="Q15" s="22">
        <v>3</v>
      </c>
      <c r="R15" s="22">
        <v>2</v>
      </c>
      <c r="S15" s="22">
        <v>5</v>
      </c>
      <c r="T15" s="22">
        <v>7</v>
      </c>
      <c r="U15" s="22">
        <v>2</v>
      </c>
      <c r="V15" s="22">
        <v>6</v>
      </c>
      <c r="W15" s="22">
        <v>7</v>
      </c>
      <c r="X15" s="22">
        <v>6</v>
      </c>
      <c r="Y15" s="22">
        <v>2</v>
      </c>
      <c r="Z15" s="22">
        <v>2</v>
      </c>
      <c r="AA15" s="22">
        <v>1</v>
      </c>
      <c r="AB15" s="22">
        <v>5</v>
      </c>
      <c r="AC15" s="22">
        <v>5</v>
      </c>
      <c r="AD15" s="22">
        <v>7</v>
      </c>
      <c r="AE15" s="22">
        <v>7</v>
      </c>
      <c r="AF15" s="16"/>
      <c r="AG15" s="45"/>
      <c r="AH15" s="45"/>
      <c r="AI15" s="16"/>
    </row>
    <row r="16" spans="1:35" ht="15.9" hidden="1" x14ac:dyDescent="0.45">
      <c r="A16" s="25">
        <v>2019</v>
      </c>
      <c r="B16" s="26" t="s">
        <v>18</v>
      </c>
      <c r="C16" s="26"/>
      <c r="D16" s="27">
        <v>2017</v>
      </c>
      <c r="E16" s="28">
        <v>5</v>
      </c>
      <c r="F16" s="28">
        <v>3</v>
      </c>
      <c r="G16" s="28">
        <v>6</v>
      </c>
      <c r="H16" s="28">
        <v>2</v>
      </c>
      <c r="I16" s="28">
        <v>5</v>
      </c>
      <c r="J16" s="28">
        <v>5</v>
      </c>
      <c r="K16" s="28">
        <v>7</v>
      </c>
      <c r="L16" s="28">
        <v>6</v>
      </c>
      <c r="M16" s="28">
        <v>1</v>
      </c>
      <c r="N16" s="28">
        <v>5</v>
      </c>
      <c r="O16" s="28">
        <v>7</v>
      </c>
      <c r="P16" s="28">
        <v>1</v>
      </c>
      <c r="Q16" s="28">
        <v>2</v>
      </c>
      <c r="R16" s="28">
        <v>6</v>
      </c>
      <c r="S16" s="28">
        <v>6</v>
      </c>
      <c r="T16" s="28">
        <v>4</v>
      </c>
      <c r="U16" s="28">
        <v>2</v>
      </c>
      <c r="V16" s="28">
        <v>3</v>
      </c>
      <c r="W16" s="28">
        <v>6</v>
      </c>
      <c r="X16" s="28">
        <v>6</v>
      </c>
      <c r="Y16" s="28">
        <v>7</v>
      </c>
      <c r="Z16" s="28">
        <v>3</v>
      </c>
      <c r="AA16" s="28">
        <v>1</v>
      </c>
      <c r="AB16" s="28">
        <v>7</v>
      </c>
      <c r="AC16" s="28">
        <v>2</v>
      </c>
      <c r="AD16" s="28">
        <v>5</v>
      </c>
      <c r="AE16" s="28">
        <v>5</v>
      </c>
      <c r="AF16" s="16"/>
      <c r="AG16" s="45"/>
      <c r="AH16" s="45"/>
      <c r="AI16" s="16"/>
    </row>
    <row r="17" spans="1:35" ht="15.9" hidden="1" x14ac:dyDescent="0.45">
      <c r="A17" s="29">
        <v>2019</v>
      </c>
      <c r="B17" s="30" t="s">
        <v>21</v>
      </c>
      <c r="C17" s="30"/>
      <c r="D17" s="27">
        <v>2017</v>
      </c>
      <c r="E17" s="28">
        <v>5</v>
      </c>
      <c r="F17" s="28">
        <v>5</v>
      </c>
      <c r="G17" s="28">
        <v>2</v>
      </c>
      <c r="H17" s="28">
        <v>6</v>
      </c>
      <c r="I17" s="28">
        <v>5</v>
      </c>
      <c r="J17" s="28">
        <v>6</v>
      </c>
      <c r="K17" s="28">
        <v>5</v>
      </c>
      <c r="L17" s="28">
        <v>1</v>
      </c>
      <c r="M17" s="28">
        <v>5</v>
      </c>
      <c r="N17" s="28">
        <v>5</v>
      </c>
      <c r="O17" s="28">
        <v>2</v>
      </c>
      <c r="P17" s="28">
        <v>1</v>
      </c>
      <c r="Q17" s="28">
        <v>5</v>
      </c>
      <c r="R17" s="28">
        <v>4</v>
      </c>
      <c r="S17" s="28">
        <v>7</v>
      </c>
      <c r="T17" s="28">
        <v>6</v>
      </c>
      <c r="U17" s="28">
        <v>2</v>
      </c>
      <c r="V17" s="28">
        <v>3</v>
      </c>
      <c r="W17" s="28">
        <v>5</v>
      </c>
      <c r="X17" s="28">
        <v>5</v>
      </c>
      <c r="Y17" s="28">
        <v>2</v>
      </c>
      <c r="Z17" s="28">
        <v>6</v>
      </c>
      <c r="AA17" s="28">
        <v>1</v>
      </c>
      <c r="AB17" s="28">
        <v>6</v>
      </c>
      <c r="AC17" s="28">
        <v>6</v>
      </c>
      <c r="AD17" s="28">
        <v>7</v>
      </c>
      <c r="AE17" s="28">
        <v>7</v>
      </c>
      <c r="AF17" s="16"/>
      <c r="AG17" s="45"/>
      <c r="AH17" s="45"/>
      <c r="AI17" s="16"/>
    </row>
    <row r="18" spans="1:35" ht="15.9" hidden="1" x14ac:dyDescent="0.45">
      <c r="A18" s="29">
        <v>2019</v>
      </c>
      <c r="B18" s="30" t="s">
        <v>22</v>
      </c>
      <c r="C18" s="30"/>
      <c r="D18" s="27">
        <v>2017</v>
      </c>
      <c r="E18" s="28">
        <v>6</v>
      </c>
      <c r="F18" s="28">
        <v>1</v>
      </c>
      <c r="G18" s="28">
        <v>7</v>
      </c>
      <c r="H18" s="28">
        <v>6</v>
      </c>
      <c r="I18" s="28">
        <v>5</v>
      </c>
      <c r="J18" s="28">
        <v>5</v>
      </c>
      <c r="K18" s="28">
        <v>2</v>
      </c>
      <c r="L18" s="28">
        <v>3</v>
      </c>
      <c r="M18" s="28">
        <v>1</v>
      </c>
      <c r="N18" s="28">
        <v>5</v>
      </c>
      <c r="O18" s="28">
        <v>5</v>
      </c>
      <c r="P18" s="28">
        <v>3</v>
      </c>
      <c r="Q18" s="28">
        <v>6</v>
      </c>
      <c r="R18" s="28">
        <v>1</v>
      </c>
      <c r="S18" s="28">
        <v>1</v>
      </c>
      <c r="T18" s="28">
        <v>5</v>
      </c>
      <c r="U18" s="28">
        <v>6</v>
      </c>
      <c r="V18" s="28">
        <v>6</v>
      </c>
      <c r="W18" s="28">
        <v>6</v>
      </c>
      <c r="X18" s="28">
        <v>4</v>
      </c>
      <c r="Y18" s="28">
        <v>5</v>
      </c>
      <c r="Z18" s="28">
        <v>2</v>
      </c>
      <c r="AA18" s="28">
        <v>3</v>
      </c>
      <c r="AB18" s="28">
        <v>7</v>
      </c>
      <c r="AC18" s="28">
        <v>7</v>
      </c>
      <c r="AD18" s="28">
        <v>7</v>
      </c>
      <c r="AE18" s="28">
        <v>6</v>
      </c>
      <c r="AF18" s="16"/>
      <c r="AG18" s="45"/>
      <c r="AH18" s="45"/>
      <c r="AI18" s="16"/>
    </row>
    <row r="19" spans="1:35" ht="15.9" hidden="1" x14ac:dyDescent="0.45">
      <c r="A19" s="29">
        <v>2019</v>
      </c>
      <c r="B19" s="30" t="s">
        <v>26</v>
      </c>
      <c r="C19" s="30"/>
      <c r="D19" s="27">
        <v>2017</v>
      </c>
      <c r="E19" s="28">
        <v>5</v>
      </c>
      <c r="F19" s="28">
        <v>1</v>
      </c>
      <c r="G19" s="28">
        <v>7</v>
      </c>
      <c r="H19" s="28">
        <v>4</v>
      </c>
      <c r="I19" s="28">
        <v>6</v>
      </c>
      <c r="J19" s="28">
        <v>5</v>
      </c>
      <c r="K19" s="28">
        <v>5</v>
      </c>
      <c r="L19" s="28">
        <v>1</v>
      </c>
      <c r="M19" s="28">
        <v>2</v>
      </c>
      <c r="N19" s="28">
        <v>6</v>
      </c>
      <c r="O19" s="28">
        <v>2</v>
      </c>
      <c r="P19" s="28">
        <v>2</v>
      </c>
      <c r="Q19" s="28">
        <v>6</v>
      </c>
      <c r="R19" s="28">
        <v>2</v>
      </c>
      <c r="S19" s="28">
        <v>1</v>
      </c>
      <c r="T19" s="28">
        <v>2</v>
      </c>
      <c r="U19" s="28">
        <v>5</v>
      </c>
      <c r="V19" s="28">
        <v>6</v>
      </c>
      <c r="W19" s="28">
        <v>4</v>
      </c>
      <c r="X19" s="28">
        <v>4</v>
      </c>
      <c r="Y19" s="28">
        <v>6</v>
      </c>
      <c r="Z19" s="28">
        <v>5</v>
      </c>
      <c r="AA19" s="28">
        <v>3</v>
      </c>
      <c r="AB19" s="28">
        <v>6</v>
      </c>
      <c r="AC19" s="28">
        <v>6</v>
      </c>
      <c r="AD19" s="28">
        <v>7</v>
      </c>
      <c r="AE19" s="28">
        <v>6</v>
      </c>
      <c r="AF19" s="16"/>
      <c r="AG19" s="45"/>
      <c r="AH19" s="45"/>
      <c r="AI19" s="16"/>
    </row>
    <row r="20" spans="1:35" ht="15.9" hidden="1" x14ac:dyDescent="0.45">
      <c r="A20" s="29">
        <v>2019</v>
      </c>
      <c r="B20" s="30" t="s">
        <v>20</v>
      </c>
      <c r="C20" s="30" t="s">
        <v>59</v>
      </c>
      <c r="D20" s="27">
        <v>2017</v>
      </c>
      <c r="E20" s="28">
        <v>5</v>
      </c>
      <c r="F20" s="28">
        <v>3</v>
      </c>
      <c r="G20" s="28">
        <v>7</v>
      </c>
      <c r="H20" s="28">
        <v>4</v>
      </c>
      <c r="I20" s="28">
        <v>7</v>
      </c>
      <c r="J20" s="28">
        <v>2</v>
      </c>
      <c r="K20" s="28">
        <v>6</v>
      </c>
      <c r="L20" s="28">
        <v>1</v>
      </c>
      <c r="M20" s="28">
        <v>2</v>
      </c>
      <c r="N20" s="28">
        <v>5</v>
      </c>
      <c r="O20" s="28">
        <v>1</v>
      </c>
      <c r="P20" s="28">
        <v>1</v>
      </c>
      <c r="Q20" s="28">
        <v>1</v>
      </c>
      <c r="R20" s="28">
        <v>5</v>
      </c>
      <c r="S20" s="28">
        <v>5</v>
      </c>
      <c r="T20" s="28">
        <v>4</v>
      </c>
      <c r="U20" s="28">
        <v>5</v>
      </c>
      <c r="V20" s="28">
        <v>5</v>
      </c>
      <c r="W20" s="28">
        <v>7</v>
      </c>
      <c r="X20" s="28">
        <v>7</v>
      </c>
      <c r="Y20" s="28">
        <v>5</v>
      </c>
      <c r="Z20" s="28">
        <v>5</v>
      </c>
      <c r="AA20" s="28">
        <v>3</v>
      </c>
      <c r="AB20" s="28">
        <v>7</v>
      </c>
      <c r="AC20" s="28">
        <v>5</v>
      </c>
      <c r="AD20" s="28">
        <v>5</v>
      </c>
      <c r="AE20" s="28">
        <v>7</v>
      </c>
      <c r="AF20" s="16"/>
      <c r="AG20" s="45"/>
      <c r="AH20" s="45"/>
      <c r="AI20" s="16"/>
    </row>
    <row r="21" spans="1:35" ht="15.9" hidden="1" x14ac:dyDescent="0.45">
      <c r="A21" s="29">
        <v>2019</v>
      </c>
      <c r="B21" s="30" t="s">
        <v>23</v>
      </c>
      <c r="C21" s="30"/>
      <c r="D21" s="27">
        <v>2017</v>
      </c>
      <c r="E21" s="28">
        <v>2</v>
      </c>
      <c r="F21" s="28">
        <v>6</v>
      </c>
      <c r="G21" s="28">
        <v>7</v>
      </c>
      <c r="H21" s="28">
        <v>4</v>
      </c>
      <c r="I21" s="28">
        <v>7</v>
      </c>
      <c r="J21" s="28">
        <v>7</v>
      </c>
      <c r="K21" s="28">
        <v>5</v>
      </c>
      <c r="L21" s="28">
        <v>1</v>
      </c>
      <c r="M21" s="28">
        <v>1</v>
      </c>
      <c r="N21" s="28">
        <v>5</v>
      </c>
      <c r="O21" s="28">
        <v>1</v>
      </c>
      <c r="P21" s="28">
        <v>1</v>
      </c>
      <c r="Q21" s="28">
        <v>5</v>
      </c>
      <c r="R21" s="28">
        <v>5</v>
      </c>
      <c r="S21" s="28">
        <v>6</v>
      </c>
      <c r="T21" s="28">
        <v>5</v>
      </c>
      <c r="U21" s="28">
        <v>5</v>
      </c>
      <c r="V21" s="28">
        <v>5</v>
      </c>
      <c r="W21" s="28">
        <v>7</v>
      </c>
      <c r="X21" s="28">
        <v>6</v>
      </c>
      <c r="Y21" s="28">
        <v>5</v>
      </c>
      <c r="Z21" s="28">
        <v>6</v>
      </c>
      <c r="AA21" s="28">
        <v>3</v>
      </c>
      <c r="AB21" s="28">
        <v>6</v>
      </c>
      <c r="AC21" s="28">
        <v>5</v>
      </c>
      <c r="AD21" s="28">
        <v>5</v>
      </c>
      <c r="AE21" s="28">
        <v>7</v>
      </c>
      <c r="AF21" s="16"/>
      <c r="AG21" s="45"/>
      <c r="AH21" s="45"/>
      <c r="AI21" s="16"/>
    </row>
    <row r="22" spans="1:35" ht="15.9" hidden="1" x14ac:dyDescent="0.45">
      <c r="A22" s="29">
        <v>2019</v>
      </c>
      <c r="B22" s="30" t="s">
        <v>24</v>
      </c>
      <c r="C22" s="30"/>
      <c r="D22" s="27">
        <v>2017</v>
      </c>
      <c r="E22" s="28">
        <v>5</v>
      </c>
      <c r="F22" s="28">
        <v>5</v>
      </c>
      <c r="G22" s="28">
        <v>7</v>
      </c>
      <c r="H22" s="28">
        <v>5</v>
      </c>
      <c r="I22" s="28">
        <v>6</v>
      </c>
      <c r="J22" s="28">
        <v>5</v>
      </c>
      <c r="K22" s="28">
        <v>5</v>
      </c>
      <c r="L22" s="28">
        <v>3</v>
      </c>
      <c r="M22" s="28">
        <v>3</v>
      </c>
      <c r="N22" s="28">
        <v>5</v>
      </c>
      <c r="O22" s="28">
        <v>3</v>
      </c>
      <c r="P22" s="28">
        <v>2</v>
      </c>
      <c r="Q22" s="28">
        <v>3</v>
      </c>
      <c r="R22" s="28">
        <v>5</v>
      </c>
      <c r="S22" s="28">
        <v>5</v>
      </c>
      <c r="T22" s="28">
        <v>6</v>
      </c>
      <c r="U22" s="28">
        <v>6</v>
      </c>
      <c r="V22" s="28">
        <v>6</v>
      </c>
      <c r="W22" s="28">
        <v>6</v>
      </c>
      <c r="X22" s="28">
        <v>6</v>
      </c>
      <c r="Y22" s="28">
        <v>6</v>
      </c>
      <c r="Z22" s="28">
        <v>6</v>
      </c>
      <c r="AA22" s="24">
        <v>6</v>
      </c>
      <c r="AB22" s="28">
        <v>5</v>
      </c>
      <c r="AC22" s="28">
        <v>5</v>
      </c>
      <c r="AD22" s="28">
        <v>5</v>
      </c>
      <c r="AE22" s="28">
        <v>5</v>
      </c>
      <c r="AF22" s="16"/>
      <c r="AG22" s="45"/>
      <c r="AH22" s="45"/>
      <c r="AI22" s="16"/>
    </row>
    <row r="23" spans="1:35" ht="15.9" hidden="1" x14ac:dyDescent="0.45">
      <c r="A23" s="29">
        <v>2019</v>
      </c>
      <c r="B23" s="30" t="s">
        <v>25</v>
      </c>
      <c r="C23" s="30"/>
      <c r="D23" s="27">
        <v>2017</v>
      </c>
      <c r="E23" s="28">
        <v>5</v>
      </c>
      <c r="F23" s="28">
        <v>5</v>
      </c>
      <c r="G23" s="28">
        <v>6</v>
      </c>
      <c r="H23" s="28">
        <v>6</v>
      </c>
      <c r="I23" s="28">
        <v>6</v>
      </c>
      <c r="J23" s="28">
        <v>6</v>
      </c>
      <c r="K23" s="28">
        <v>5</v>
      </c>
      <c r="L23" s="28">
        <v>3</v>
      </c>
      <c r="M23" s="28">
        <v>3</v>
      </c>
      <c r="N23" s="28">
        <v>5</v>
      </c>
      <c r="O23" s="28">
        <v>6</v>
      </c>
      <c r="P23" s="28">
        <v>1</v>
      </c>
      <c r="Q23" s="28">
        <v>6</v>
      </c>
      <c r="R23" s="28">
        <v>5</v>
      </c>
      <c r="S23" s="28">
        <v>5</v>
      </c>
      <c r="T23" s="28">
        <v>5</v>
      </c>
      <c r="U23" s="28">
        <v>6</v>
      </c>
      <c r="V23" s="28">
        <v>6</v>
      </c>
      <c r="W23" s="28">
        <v>6</v>
      </c>
      <c r="X23" s="28">
        <v>6</v>
      </c>
      <c r="Y23" s="28">
        <v>6</v>
      </c>
      <c r="Z23" s="28">
        <v>6</v>
      </c>
      <c r="AA23" s="28">
        <v>5</v>
      </c>
      <c r="AB23" s="28">
        <v>5</v>
      </c>
      <c r="AC23" s="28">
        <v>2</v>
      </c>
      <c r="AD23" s="28">
        <v>5</v>
      </c>
      <c r="AE23" s="28">
        <v>6</v>
      </c>
      <c r="AF23" s="16"/>
      <c r="AG23" s="45"/>
      <c r="AH23" s="45"/>
      <c r="AI23" s="16"/>
    </row>
    <row r="24" spans="1:35" ht="15.9" hidden="1" x14ac:dyDescent="0.45">
      <c r="A24" s="29">
        <v>2019</v>
      </c>
      <c r="B24" s="30" t="s">
        <v>56</v>
      </c>
      <c r="C24" s="30" t="s">
        <v>57</v>
      </c>
      <c r="D24" s="27">
        <v>2017</v>
      </c>
      <c r="E24" s="31">
        <v>2</v>
      </c>
      <c r="F24" s="28">
        <v>7</v>
      </c>
      <c r="G24" s="28">
        <v>5</v>
      </c>
      <c r="H24" s="28">
        <v>6</v>
      </c>
      <c r="I24" s="28">
        <v>5</v>
      </c>
      <c r="J24" s="28">
        <v>6</v>
      </c>
      <c r="K24" s="28">
        <v>5</v>
      </c>
      <c r="L24" s="28">
        <v>1</v>
      </c>
      <c r="M24" s="31">
        <v>2</v>
      </c>
      <c r="N24" s="28">
        <v>5</v>
      </c>
      <c r="O24" s="28"/>
      <c r="P24" s="28">
        <v>1</v>
      </c>
      <c r="Q24" s="28">
        <v>1</v>
      </c>
      <c r="R24" s="28">
        <v>5</v>
      </c>
      <c r="S24" s="28">
        <v>7</v>
      </c>
      <c r="T24" s="28">
        <v>5</v>
      </c>
      <c r="U24" s="28">
        <v>6</v>
      </c>
      <c r="V24" s="28"/>
      <c r="W24" s="28">
        <v>5</v>
      </c>
      <c r="X24" s="31">
        <v>2</v>
      </c>
      <c r="Y24" s="28"/>
      <c r="Z24" s="28">
        <v>5</v>
      </c>
      <c r="AA24" s="28">
        <v>7</v>
      </c>
      <c r="AB24" s="28">
        <v>5</v>
      </c>
      <c r="AC24" s="28">
        <v>5</v>
      </c>
      <c r="AD24" s="28">
        <v>5</v>
      </c>
      <c r="AE24" s="28">
        <v>6</v>
      </c>
      <c r="AF24" s="16"/>
      <c r="AG24" s="45"/>
      <c r="AH24" s="45"/>
      <c r="AI24" s="16"/>
    </row>
    <row r="25" spans="1:35" ht="47.6" hidden="1" x14ac:dyDescent="0.45">
      <c r="A25" s="29">
        <v>2019</v>
      </c>
      <c r="B25" s="30" t="s">
        <v>60</v>
      </c>
      <c r="C25" s="30"/>
      <c r="D25" s="27">
        <v>2016</v>
      </c>
      <c r="E25" s="28">
        <v>6</v>
      </c>
      <c r="F25" s="28">
        <v>3</v>
      </c>
      <c r="G25" s="28">
        <v>2</v>
      </c>
      <c r="H25" s="28">
        <v>6</v>
      </c>
      <c r="I25" s="28">
        <v>7</v>
      </c>
      <c r="J25" s="28">
        <v>3</v>
      </c>
      <c r="K25" s="28">
        <v>6</v>
      </c>
      <c r="L25" s="28">
        <v>5</v>
      </c>
      <c r="M25" s="28">
        <v>5</v>
      </c>
      <c r="N25" s="28">
        <v>6</v>
      </c>
      <c r="O25" s="28">
        <v>2</v>
      </c>
      <c r="P25" s="28">
        <v>5</v>
      </c>
      <c r="Q25" s="28"/>
      <c r="R25" s="28">
        <v>3</v>
      </c>
      <c r="S25" s="28">
        <v>3</v>
      </c>
      <c r="T25" s="28">
        <v>7</v>
      </c>
      <c r="U25" s="28">
        <v>1</v>
      </c>
      <c r="V25" s="28">
        <v>5</v>
      </c>
      <c r="W25" s="28">
        <v>7</v>
      </c>
      <c r="X25" s="28">
        <v>7</v>
      </c>
      <c r="Y25" s="28">
        <v>2</v>
      </c>
      <c r="Z25" s="28">
        <v>2</v>
      </c>
      <c r="AA25" s="28">
        <v>3</v>
      </c>
      <c r="AB25" s="28">
        <v>2</v>
      </c>
      <c r="AC25" s="28">
        <v>1</v>
      </c>
      <c r="AD25" s="28">
        <v>6</v>
      </c>
      <c r="AE25" s="28">
        <v>6</v>
      </c>
      <c r="AF25" s="16"/>
      <c r="AG25" s="45"/>
      <c r="AH25" s="45"/>
      <c r="AI25" s="16"/>
    </row>
    <row r="26" spans="1:35" ht="15.9" hidden="1" x14ac:dyDescent="0.45">
      <c r="A26" s="29">
        <v>2019</v>
      </c>
      <c r="B26" s="30" t="s">
        <v>28</v>
      </c>
      <c r="C26" s="30"/>
      <c r="D26" s="27">
        <v>2017</v>
      </c>
      <c r="E26" s="28">
        <v>5</v>
      </c>
      <c r="F26" s="28">
        <v>1</v>
      </c>
      <c r="G26" s="28">
        <v>6</v>
      </c>
      <c r="H26" s="28">
        <v>7</v>
      </c>
      <c r="I26" s="28">
        <v>5</v>
      </c>
      <c r="J26" s="28">
        <v>2</v>
      </c>
      <c r="K26" s="28">
        <v>7</v>
      </c>
      <c r="L26" s="28">
        <v>1</v>
      </c>
      <c r="M26" s="28">
        <v>2</v>
      </c>
      <c r="N26" s="28">
        <v>6</v>
      </c>
      <c r="O26" s="28">
        <v>2</v>
      </c>
      <c r="P26" s="28">
        <v>1</v>
      </c>
      <c r="Q26" s="28">
        <v>5</v>
      </c>
      <c r="R26" s="28">
        <v>1</v>
      </c>
      <c r="S26" s="28">
        <v>2</v>
      </c>
      <c r="T26" s="28">
        <v>2</v>
      </c>
      <c r="U26" s="28">
        <v>7</v>
      </c>
      <c r="V26" s="28">
        <v>5</v>
      </c>
      <c r="W26" s="28">
        <v>5</v>
      </c>
      <c r="X26" s="28">
        <v>4</v>
      </c>
      <c r="Y26" s="28">
        <v>6</v>
      </c>
      <c r="Z26" s="28">
        <v>1</v>
      </c>
      <c r="AA26" s="28">
        <v>1</v>
      </c>
      <c r="AB26" s="28">
        <v>6</v>
      </c>
      <c r="AC26" s="28">
        <v>5</v>
      </c>
      <c r="AD26" s="28">
        <v>7</v>
      </c>
      <c r="AE26" s="28">
        <v>6</v>
      </c>
      <c r="AF26" s="16"/>
      <c r="AG26" s="45"/>
      <c r="AH26" s="45"/>
      <c r="AI26" s="16"/>
    </row>
    <row r="27" spans="1:35" ht="15.9" hidden="1" x14ac:dyDescent="0.45">
      <c r="A27" s="29">
        <v>2019</v>
      </c>
      <c r="B27" s="30" t="s">
        <v>31</v>
      </c>
      <c r="C27" s="30"/>
      <c r="D27" s="27">
        <v>2017</v>
      </c>
      <c r="E27" s="28">
        <v>7</v>
      </c>
      <c r="F27" s="28">
        <v>1</v>
      </c>
      <c r="G27" s="28">
        <v>1</v>
      </c>
      <c r="H27" s="28">
        <v>7</v>
      </c>
      <c r="I27" s="28">
        <v>2</v>
      </c>
      <c r="J27" s="28">
        <v>2</v>
      </c>
      <c r="K27" s="28">
        <v>5</v>
      </c>
      <c r="L27" s="28">
        <v>3</v>
      </c>
      <c r="M27" s="28">
        <v>6</v>
      </c>
      <c r="N27" s="28">
        <v>6</v>
      </c>
      <c r="O27" s="28">
        <v>2</v>
      </c>
      <c r="P27" s="28">
        <v>2</v>
      </c>
      <c r="Q27" s="28">
        <v>5</v>
      </c>
      <c r="R27" s="28">
        <v>5</v>
      </c>
      <c r="S27" s="28">
        <v>2</v>
      </c>
      <c r="T27" s="28">
        <v>7</v>
      </c>
      <c r="U27" s="28"/>
      <c r="V27" s="28">
        <v>6</v>
      </c>
      <c r="W27" s="28">
        <v>7</v>
      </c>
      <c r="X27" s="28">
        <v>2</v>
      </c>
      <c r="Y27" s="28">
        <v>1</v>
      </c>
      <c r="Z27" s="28">
        <v>4</v>
      </c>
      <c r="AA27" s="28">
        <v>2</v>
      </c>
      <c r="AB27" s="28">
        <v>6</v>
      </c>
      <c r="AC27" s="28">
        <v>1</v>
      </c>
      <c r="AD27" s="28">
        <v>5</v>
      </c>
      <c r="AE27" s="28">
        <v>7</v>
      </c>
      <c r="AF27" s="16"/>
      <c r="AG27" s="45"/>
      <c r="AH27" s="45"/>
      <c r="AI27" s="16"/>
    </row>
    <row r="28" spans="1:35" ht="15.9" hidden="1" x14ac:dyDescent="0.45">
      <c r="A28" s="29">
        <v>2019</v>
      </c>
      <c r="B28" s="30" t="s">
        <v>32</v>
      </c>
      <c r="C28" s="30"/>
      <c r="D28" s="27">
        <v>2017</v>
      </c>
      <c r="E28" s="28">
        <v>5</v>
      </c>
      <c r="F28" s="28">
        <v>5</v>
      </c>
      <c r="G28" s="28">
        <v>6</v>
      </c>
      <c r="H28" s="28">
        <v>6</v>
      </c>
      <c r="I28" s="28">
        <v>6</v>
      </c>
      <c r="J28" s="28">
        <v>3</v>
      </c>
      <c r="K28" s="28">
        <v>5</v>
      </c>
      <c r="L28" s="28">
        <v>3</v>
      </c>
      <c r="M28" s="28">
        <v>6</v>
      </c>
      <c r="N28" s="28">
        <v>6</v>
      </c>
      <c r="O28" s="28">
        <v>5</v>
      </c>
      <c r="P28" s="28">
        <v>6</v>
      </c>
      <c r="Q28" s="28">
        <v>5</v>
      </c>
      <c r="R28" s="28">
        <v>1</v>
      </c>
      <c r="S28" s="28">
        <v>5</v>
      </c>
      <c r="T28" s="28">
        <v>6</v>
      </c>
      <c r="U28" s="28">
        <v>6</v>
      </c>
      <c r="V28" s="28">
        <v>6</v>
      </c>
      <c r="W28" s="28">
        <v>6</v>
      </c>
      <c r="X28" s="28">
        <v>6</v>
      </c>
      <c r="Y28" s="28">
        <v>6</v>
      </c>
      <c r="Z28" s="28">
        <v>5</v>
      </c>
      <c r="AA28" s="28">
        <v>2</v>
      </c>
      <c r="AB28" s="28">
        <v>2</v>
      </c>
      <c r="AC28" s="28">
        <v>5</v>
      </c>
      <c r="AD28" s="28">
        <v>5</v>
      </c>
      <c r="AE28" s="28">
        <v>5</v>
      </c>
      <c r="AF28" s="16"/>
      <c r="AG28" s="45"/>
      <c r="AH28" s="45"/>
      <c r="AI28" s="16"/>
    </row>
    <row r="29" spans="1:35" ht="15.9" hidden="1" x14ac:dyDescent="0.45">
      <c r="A29" s="32">
        <v>2019</v>
      </c>
      <c r="B29" s="33" t="s">
        <v>19</v>
      </c>
      <c r="C29" s="33"/>
      <c r="D29" s="27">
        <v>2017</v>
      </c>
      <c r="E29" s="28">
        <v>5</v>
      </c>
      <c r="F29" s="28">
        <v>1</v>
      </c>
      <c r="G29" s="28">
        <v>6</v>
      </c>
      <c r="H29" s="28">
        <v>4</v>
      </c>
      <c r="I29" s="28">
        <v>6</v>
      </c>
      <c r="J29" s="28">
        <v>5</v>
      </c>
      <c r="K29" s="28">
        <v>2</v>
      </c>
      <c r="L29" s="28">
        <v>2</v>
      </c>
      <c r="M29" s="28">
        <v>5</v>
      </c>
      <c r="N29" s="28">
        <v>5</v>
      </c>
      <c r="O29" s="28">
        <v>1</v>
      </c>
      <c r="P29" s="28"/>
      <c r="Q29" s="28">
        <v>3</v>
      </c>
      <c r="R29" s="28">
        <v>2</v>
      </c>
      <c r="S29" s="28">
        <v>5</v>
      </c>
      <c r="T29" s="28">
        <v>7</v>
      </c>
      <c r="U29" s="28">
        <v>2</v>
      </c>
      <c r="V29" s="28">
        <v>6</v>
      </c>
      <c r="W29" s="28">
        <v>7</v>
      </c>
      <c r="X29" s="28">
        <v>6</v>
      </c>
      <c r="Y29" s="28">
        <v>2</v>
      </c>
      <c r="Z29" s="28">
        <v>2</v>
      </c>
      <c r="AA29" s="28">
        <v>1</v>
      </c>
      <c r="AB29" s="28">
        <v>5</v>
      </c>
      <c r="AC29" s="28">
        <v>5</v>
      </c>
      <c r="AD29" s="28">
        <v>7</v>
      </c>
      <c r="AE29" s="28">
        <v>7</v>
      </c>
      <c r="AF29" s="16"/>
      <c r="AG29" s="45"/>
      <c r="AH29" s="45"/>
      <c r="AI29" s="16"/>
    </row>
    <row r="30" spans="1:35" ht="15.9" hidden="1" x14ac:dyDescent="0.45">
      <c r="A30" s="17">
        <v>2020</v>
      </c>
      <c r="B30" s="18" t="s">
        <v>18</v>
      </c>
      <c r="C30" s="18"/>
      <c r="D30" s="21">
        <v>2018</v>
      </c>
      <c r="E30" s="22">
        <v>5</v>
      </c>
      <c r="F30" s="22">
        <v>2</v>
      </c>
      <c r="G30" s="22">
        <v>6</v>
      </c>
      <c r="H30" s="22">
        <v>2</v>
      </c>
      <c r="I30" s="22">
        <v>5</v>
      </c>
      <c r="J30" s="22">
        <v>2</v>
      </c>
      <c r="K30" s="22">
        <v>7</v>
      </c>
      <c r="L30" s="22">
        <v>7</v>
      </c>
      <c r="M30" s="22">
        <v>1</v>
      </c>
      <c r="N30" s="22">
        <v>5</v>
      </c>
      <c r="O30" s="22">
        <v>7</v>
      </c>
      <c r="P30" s="22">
        <v>1</v>
      </c>
      <c r="Q30" s="22">
        <v>5</v>
      </c>
      <c r="R30" s="22">
        <v>5</v>
      </c>
      <c r="S30" s="22">
        <v>7</v>
      </c>
      <c r="T30" s="22">
        <v>6</v>
      </c>
      <c r="U30" s="22">
        <v>2</v>
      </c>
      <c r="V30" s="22">
        <v>1</v>
      </c>
      <c r="W30" s="22">
        <v>5</v>
      </c>
      <c r="X30" s="22">
        <v>5</v>
      </c>
      <c r="Y30" s="22">
        <v>7</v>
      </c>
      <c r="Z30" s="22">
        <v>2</v>
      </c>
      <c r="AA30" s="22">
        <v>3</v>
      </c>
      <c r="AB30" s="22">
        <v>7</v>
      </c>
      <c r="AC30" s="22">
        <v>5</v>
      </c>
      <c r="AD30" s="22">
        <v>5</v>
      </c>
      <c r="AE30" s="22">
        <v>2</v>
      </c>
      <c r="AF30" s="16"/>
      <c r="AG30" s="45"/>
      <c r="AH30" s="45"/>
      <c r="AI30" s="16"/>
    </row>
    <row r="31" spans="1:35" ht="15.9" hidden="1" x14ac:dyDescent="0.45">
      <c r="A31" s="17">
        <v>2020</v>
      </c>
      <c r="B31" s="18" t="s">
        <v>21</v>
      </c>
      <c r="C31" s="18"/>
      <c r="D31" s="21">
        <v>2018</v>
      </c>
      <c r="E31" s="22">
        <v>6</v>
      </c>
      <c r="F31" s="22">
        <v>5</v>
      </c>
      <c r="G31" s="22">
        <v>2</v>
      </c>
      <c r="H31" s="22">
        <v>6</v>
      </c>
      <c r="I31" s="22">
        <v>5</v>
      </c>
      <c r="J31" s="22">
        <v>6</v>
      </c>
      <c r="K31" s="22">
        <v>5</v>
      </c>
      <c r="L31" s="22">
        <v>1</v>
      </c>
      <c r="M31" s="22">
        <v>5</v>
      </c>
      <c r="N31" s="22">
        <v>6</v>
      </c>
      <c r="O31" s="22">
        <v>5</v>
      </c>
      <c r="P31" s="22">
        <v>1</v>
      </c>
      <c r="Q31" s="22">
        <v>2</v>
      </c>
      <c r="R31" s="22">
        <v>7</v>
      </c>
      <c r="S31" s="22">
        <v>4</v>
      </c>
      <c r="T31" s="22">
        <v>5</v>
      </c>
      <c r="U31" s="22">
        <v>2</v>
      </c>
      <c r="V31" s="22">
        <v>3</v>
      </c>
      <c r="W31" s="22">
        <v>5</v>
      </c>
      <c r="X31" s="22">
        <v>2</v>
      </c>
      <c r="Y31" s="22">
        <v>2</v>
      </c>
      <c r="Z31" s="22">
        <v>6</v>
      </c>
      <c r="AA31" s="22">
        <v>1</v>
      </c>
      <c r="AB31" s="22">
        <v>6</v>
      </c>
      <c r="AC31" s="22">
        <v>2</v>
      </c>
      <c r="AD31" s="22">
        <v>7</v>
      </c>
      <c r="AE31" s="22">
        <v>7</v>
      </c>
      <c r="AF31" s="16"/>
      <c r="AG31" s="45"/>
      <c r="AH31" s="45"/>
      <c r="AI31" s="16"/>
    </row>
    <row r="32" spans="1:35" ht="15.9" hidden="1" x14ac:dyDescent="0.45">
      <c r="A32" s="17">
        <v>2020</v>
      </c>
      <c r="B32" s="18" t="s">
        <v>22</v>
      </c>
      <c r="C32" s="18"/>
      <c r="D32" s="21">
        <v>2018</v>
      </c>
      <c r="E32" s="22">
        <v>6</v>
      </c>
      <c r="F32" s="22">
        <v>3</v>
      </c>
      <c r="G32" s="22">
        <v>7</v>
      </c>
      <c r="H32" s="22">
        <v>6</v>
      </c>
      <c r="I32" s="22">
        <v>2</v>
      </c>
      <c r="J32" s="22">
        <v>5</v>
      </c>
      <c r="K32" s="22">
        <v>6</v>
      </c>
      <c r="L32" s="22">
        <v>6</v>
      </c>
      <c r="M32" s="22">
        <v>3</v>
      </c>
      <c r="N32" s="22">
        <v>6</v>
      </c>
      <c r="O32" s="22">
        <v>5</v>
      </c>
      <c r="P32" s="22">
        <v>2</v>
      </c>
      <c r="Q32" s="22">
        <v>5</v>
      </c>
      <c r="R32" s="22">
        <v>1</v>
      </c>
      <c r="S32" s="22">
        <v>1</v>
      </c>
      <c r="T32" s="22">
        <v>2</v>
      </c>
      <c r="U32" s="22">
        <v>5</v>
      </c>
      <c r="V32" s="22">
        <v>6</v>
      </c>
      <c r="W32" s="22">
        <v>6</v>
      </c>
      <c r="X32" s="22">
        <v>6</v>
      </c>
      <c r="Y32" s="22">
        <v>6</v>
      </c>
      <c r="Z32" s="22">
        <v>6</v>
      </c>
      <c r="AA32" s="22">
        <v>1</v>
      </c>
      <c r="AB32" s="22">
        <v>7</v>
      </c>
      <c r="AC32" s="22">
        <v>7</v>
      </c>
      <c r="AD32" s="22">
        <v>7</v>
      </c>
      <c r="AE32" s="22">
        <v>6</v>
      </c>
      <c r="AF32" s="16"/>
      <c r="AG32" s="45"/>
      <c r="AH32" s="45"/>
      <c r="AI32" s="16"/>
    </row>
    <row r="33" spans="1:35" ht="15.9" hidden="1" x14ac:dyDescent="0.45">
      <c r="A33" s="17">
        <v>2020</v>
      </c>
      <c r="B33" s="18" t="s">
        <v>26</v>
      </c>
      <c r="C33" s="18"/>
      <c r="D33" s="21">
        <v>2018</v>
      </c>
      <c r="E33" s="22">
        <v>5</v>
      </c>
      <c r="F33" s="22">
        <v>3</v>
      </c>
      <c r="G33" s="22">
        <v>7</v>
      </c>
      <c r="H33" s="22">
        <v>6</v>
      </c>
      <c r="I33" s="22">
        <v>6</v>
      </c>
      <c r="J33" s="22">
        <v>2</v>
      </c>
      <c r="K33" s="22">
        <v>5</v>
      </c>
      <c r="L33" s="22">
        <v>3</v>
      </c>
      <c r="M33" s="22">
        <v>2</v>
      </c>
      <c r="N33" s="22">
        <v>6</v>
      </c>
      <c r="O33" s="22">
        <v>2</v>
      </c>
      <c r="P33" s="22">
        <v>2</v>
      </c>
      <c r="Q33" s="22">
        <v>5</v>
      </c>
      <c r="R33" s="22">
        <v>1</v>
      </c>
      <c r="S33" s="22">
        <v>1</v>
      </c>
      <c r="T33" s="22">
        <v>5</v>
      </c>
      <c r="U33" s="22">
        <v>6</v>
      </c>
      <c r="V33" s="22">
        <v>6</v>
      </c>
      <c r="W33" s="22">
        <v>6</v>
      </c>
      <c r="X33" s="22">
        <v>6</v>
      </c>
      <c r="Y33" s="22">
        <v>6</v>
      </c>
      <c r="Z33" s="22">
        <v>5</v>
      </c>
      <c r="AA33" s="22">
        <v>3</v>
      </c>
      <c r="AB33" s="22">
        <v>7</v>
      </c>
      <c r="AC33" s="22">
        <v>7</v>
      </c>
      <c r="AD33" s="22">
        <v>6</v>
      </c>
      <c r="AE33" s="22">
        <v>6</v>
      </c>
      <c r="AF33" s="16"/>
      <c r="AG33" s="45"/>
      <c r="AH33" s="45"/>
      <c r="AI33" s="16"/>
    </row>
    <row r="34" spans="1:35" ht="15.9" hidden="1" x14ac:dyDescent="0.45">
      <c r="A34" s="17">
        <v>2020</v>
      </c>
      <c r="B34" s="18" t="s">
        <v>20</v>
      </c>
      <c r="C34" s="18" t="s">
        <v>59</v>
      </c>
      <c r="D34" s="21">
        <v>2018</v>
      </c>
      <c r="E34" s="22">
        <v>5</v>
      </c>
      <c r="F34" s="22">
        <v>1</v>
      </c>
      <c r="G34" s="22">
        <v>7</v>
      </c>
      <c r="H34" s="22">
        <v>6</v>
      </c>
      <c r="I34" s="22">
        <v>7</v>
      </c>
      <c r="J34" s="22">
        <v>2</v>
      </c>
      <c r="K34" s="22">
        <v>5</v>
      </c>
      <c r="L34" s="22">
        <v>1</v>
      </c>
      <c r="M34" s="22">
        <v>2</v>
      </c>
      <c r="N34" s="22">
        <v>5</v>
      </c>
      <c r="O34" s="22">
        <v>3</v>
      </c>
      <c r="P34" s="22">
        <v>1</v>
      </c>
      <c r="Q34" s="22">
        <v>3</v>
      </c>
      <c r="R34" s="22">
        <v>6</v>
      </c>
      <c r="S34" s="22">
        <v>5</v>
      </c>
      <c r="T34" s="22">
        <v>7</v>
      </c>
      <c r="U34" s="22">
        <v>5</v>
      </c>
      <c r="V34" s="22">
        <v>6</v>
      </c>
      <c r="W34" s="22">
        <v>4</v>
      </c>
      <c r="X34" s="22">
        <v>4</v>
      </c>
      <c r="Y34" s="22">
        <v>5</v>
      </c>
      <c r="Z34" s="22">
        <v>5</v>
      </c>
      <c r="AA34" s="22">
        <v>1</v>
      </c>
      <c r="AB34" s="22">
        <v>4</v>
      </c>
      <c r="AC34" s="22">
        <v>6</v>
      </c>
      <c r="AD34" s="22">
        <v>5</v>
      </c>
      <c r="AE34" s="22">
        <v>6</v>
      </c>
      <c r="AF34" s="16"/>
      <c r="AG34" s="45"/>
      <c r="AH34" s="45"/>
      <c r="AI34" s="16"/>
    </row>
    <row r="35" spans="1:35" ht="15.9" hidden="1" x14ac:dyDescent="0.45">
      <c r="A35" s="17">
        <v>2020</v>
      </c>
      <c r="B35" s="18" t="s">
        <v>23</v>
      </c>
      <c r="C35" s="18"/>
      <c r="D35" s="21">
        <v>2018</v>
      </c>
      <c r="E35" s="22">
        <v>2</v>
      </c>
      <c r="F35" s="22">
        <v>5</v>
      </c>
      <c r="G35" s="22">
        <v>7</v>
      </c>
      <c r="H35" s="22">
        <v>6</v>
      </c>
      <c r="I35" s="22">
        <v>7</v>
      </c>
      <c r="J35" s="22">
        <v>7</v>
      </c>
      <c r="K35" s="22">
        <v>5</v>
      </c>
      <c r="L35" s="22">
        <v>1</v>
      </c>
      <c r="M35" s="22">
        <v>1</v>
      </c>
      <c r="N35" s="22">
        <v>5</v>
      </c>
      <c r="O35" s="22">
        <v>1</v>
      </c>
      <c r="P35" s="22">
        <v>1</v>
      </c>
      <c r="Q35" s="22">
        <v>6</v>
      </c>
      <c r="R35" s="22">
        <v>6</v>
      </c>
      <c r="S35" s="22">
        <v>6</v>
      </c>
      <c r="T35" s="22">
        <v>5</v>
      </c>
      <c r="U35" s="22">
        <v>5</v>
      </c>
      <c r="V35" s="22">
        <v>6</v>
      </c>
      <c r="W35" s="22">
        <v>6</v>
      </c>
      <c r="X35" s="22">
        <v>5</v>
      </c>
      <c r="Y35" s="22">
        <v>5</v>
      </c>
      <c r="Z35" s="22">
        <v>6</v>
      </c>
      <c r="AA35" s="22">
        <v>2</v>
      </c>
      <c r="AB35" s="22">
        <v>6</v>
      </c>
      <c r="AC35" s="22">
        <v>5</v>
      </c>
      <c r="AD35" s="22">
        <v>6</v>
      </c>
      <c r="AE35" s="22">
        <v>7</v>
      </c>
      <c r="AF35" s="16"/>
      <c r="AG35" s="45"/>
      <c r="AH35" s="45"/>
      <c r="AI35" s="16"/>
    </row>
    <row r="36" spans="1:35" ht="15.9" hidden="1" x14ac:dyDescent="0.45">
      <c r="A36" s="17">
        <v>2020</v>
      </c>
      <c r="B36" s="18" t="s">
        <v>24</v>
      </c>
      <c r="C36" s="18"/>
      <c r="D36" s="21">
        <v>2018</v>
      </c>
      <c r="E36" s="22">
        <v>5</v>
      </c>
      <c r="F36" s="23">
        <v>5</v>
      </c>
      <c r="G36" s="23">
        <v>7</v>
      </c>
      <c r="H36" s="23">
        <v>5</v>
      </c>
      <c r="I36" s="23">
        <v>6</v>
      </c>
      <c r="J36" s="23">
        <v>5</v>
      </c>
      <c r="K36" s="23">
        <v>5</v>
      </c>
      <c r="L36" s="23">
        <v>3</v>
      </c>
      <c r="M36" s="23">
        <v>3</v>
      </c>
      <c r="N36" s="23">
        <v>2</v>
      </c>
      <c r="O36" s="23">
        <v>3</v>
      </c>
      <c r="P36" s="23">
        <v>1</v>
      </c>
      <c r="Q36" s="23">
        <v>3</v>
      </c>
      <c r="R36" s="23">
        <v>5</v>
      </c>
      <c r="S36" s="23">
        <v>5</v>
      </c>
      <c r="T36" s="23">
        <v>5</v>
      </c>
      <c r="U36" s="23">
        <v>6</v>
      </c>
      <c r="V36" s="23">
        <v>6</v>
      </c>
      <c r="W36" s="23">
        <v>6</v>
      </c>
      <c r="X36" s="23">
        <v>5</v>
      </c>
      <c r="Y36" s="23">
        <v>6</v>
      </c>
      <c r="Z36" s="23">
        <v>6</v>
      </c>
      <c r="AA36" s="23">
        <v>6</v>
      </c>
      <c r="AB36" s="23">
        <v>5</v>
      </c>
      <c r="AC36" s="23">
        <v>5</v>
      </c>
      <c r="AD36" s="23">
        <v>5</v>
      </c>
      <c r="AE36" s="23">
        <v>5</v>
      </c>
      <c r="AF36" s="16"/>
      <c r="AG36" s="45"/>
      <c r="AH36" s="45"/>
      <c r="AI36" s="16"/>
    </row>
    <row r="37" spans="1:35" ht="15.9" hidden="1" x14ac:dyDescent="0.45">
      <c r="A37" s="17">
        <v>2020</v>
      </c>
      <c r="B37" s="18" t="s">
        <v>25</v>
      </c>
      <c r="C37" s="18"/>
      <c r="D37" s="21">
        <v>2018</v>
      </c>
      <c r="E37" s="22">
        <v>5</v>
      </c>
      <c r="F37" s="23">
        <v>5</v>
      </c>
      <c r="G37" s="23">
        <v>6</v>
      </c>
      <c r="H37" s="23">
        <v>6</v>
      </c>
      <c r="I37" s="23">
        <v>6</v>
      </c>
      <c r="J37" s="23">
        <v>6</v>
      </c>
      <c r="K37" s="23">
        <v>5</v>
      </c>
      <c r="L37" s="23">
        <v>3</v>
      </c>
      <c r="M37" s="23">
        <v>3</v>
      </c>
      <c r="N37" s="23">
        <v>5</v>
      </c>
      <c r="O37" s="23">
        <v>6</v>
      </c>
      <c r="P37" s="23">
        <v>1</v>
      </c>
      <c r="Q37" s="23">
        <v>6</v>
      </c>
      <c r="R37" s="23">
        <v>5</v>
      </c>
      <c r="S37" s="23">
        <v>5</v>
      </c>
      <c r="T37" s="23">
        <v>6</v>
      </c>
      <c r="U37" s="23">
        <v>6</v>
      </c>
      <c r="V37" s="23">
        <v>6</v>
      </c>
      <c r="W37" s="23">
        <v>6</v>
      </c>
      <c r="X37" s="23">
        <v>6</v>
      </c>
      <c r="Y37" s="23">
        <v>6</v>
      </c>
      <c r="Z37" s="23">
        <v>6</v>
      </c>
      <c r="AA37" s="23">
        <v>5</v>
      </c>
      <c r="AB37" s="23">
        <v>5</v>
      </c>
      <c r="AC37" s="23">
        <v>5</v>
      </c>
      <c r="AD37" s="23">
        <v>5</v>
      </c>
      <c r="AE37" s="23">
        <v>6</v>
      </c>
      <c r="AF37" s="16"/>
      <c r="AG37" s="45"/>
      <c r="AH37" s="45"/>
      <c r="AI37" s="16"/>
    </row>
    <row r="38" spans="1:35" ht="15.9" hidden="1" x14ac:dyDescent="0.45">
      <c r="A38" s="17">
        <v>2020</v>
      </c>
      <c r="B38" s="18" t="s">
        <v>56</v>
      </c>
      <c r="C38" s="18" t="s">
        <v>57</v>
      </c>
      <c r="D38" s="34">
        <v>2018</v>
      </c>
      <c r="E38" s="31">
        <v>2</v>
      </c>
      <c r="F38" s="24"/>
      <c r="G38" s="24">
        <v>6</v>
      </c>
      <c r="H38" s="24">
        <v>5</v>
      </c>
      <c r="I38" s="23">
        <v>5</v>
      </c>
      <c r="J38" s="24"/>
      <c r="K38" s="23">
        <v>5</v>
      </c>
      <c r="L38" s="23">
        <v>1</v>
      </c>
      <c r="M38" s="23">
        <v>2</v>
      </c>
      <c r="N38" s="24">
        <v>2</v>
      </c>
      <c r="O38" s="23"/>
      <c r="P38" s="23">
        <v>1</v>
      </c>
      <c r="Q38" s="23">
        <v>1</v>
      </c>
      <c r="R38" s="24">
        <v>6</v>
      </c>
      <c r="S38" s="24">
        <v>7</v>
      </c>
      <c r="T38" s="23">
        <v>5</v>
      </c>
      <c r="U38" s="23">
        <v>6</v>
      </c>
      <c r="V38" s="24">
        <v>5</v>
      </c>
      <c r="W38" s="23">
        <v>5</v>
      </c>
      <c r="X38" s="23">
        <v>2</v>
      </c>
      <c r="Y38" s="23">
        <v>7</v>
      </c>
      <c r="Z38" s="23">
        <v>5</v>
      </c>
      <c r="AA38" s="23">
        <v>7</v>
      </c>
      <c r="AB38" s="23">
        <v>5</v>
      </c>
      <c r="AC38" s="23">
        <v>6</v>
      </c>
      <c r="AD38" s="23">
        <v>5</v>
      </c>
      <c r="AE38" s="23">
        <v>6</v>
      </c>
      <c r="AF38" s="16"/>
      <c r="AG38" s="45"/>
      <c r="AH38" s="45"/>
      <c r="AI38" s="16"/>
    </row>
    <row r="39" spans="1:35" ht="47.6" hidden="1" x14ac:dyDescent="0.45">
      <c r="A39" s="17">
        <v>2020</v>
      </c>
      <c r="B39" s="18" t="s">
        <v>60</v>
      </c>
      <c r="C39" s="18"/>
      <c r="D39" s="21">
        <v>2018</v>
      </c>
      <c r="E39" s="22">
        <v>6</v>
      </c>
      <c r="F39" s="23">
        <v>3</v>
      </c>
      <c r="G39" s="23">
        <v>2</v>
      </c>
      <c r="H39" s="23">
        <v>6</v>
      </c>
      <c r="I39" s="23">
        <v>7</v>
      </c>
      <c r="J39" s="23">
        <v>3</v>
      </c>
      <c r="K39" s="23">
        <v>7</v>
      </c>
      <c r="L39" s="23">
        <v>2</v>
      </c>
      <c r="M39" s="23">
        <v>2</v>
      </c>
      <c r="N39" s="23">
        <v>6</v>
      </c>
      <c r="O39" s="23">
        <v>2</v>
      </c>
      <c r="P39" s="23">
        <v>5</v>
      </c>
      <c r="Q39" s="23"/>
      <c r="R39" s="23">
        <v>3</v>
      </c>
      <c r="S39" s="23">
        <v>3</v>
      </c>
      <c r="T39" s="23">
        <v>7</v>
      </c>
      <c r="U39" s="23">
        <v>3</v>
      </c>
      <c r="V39" s="23">
        <v>5</v>
      </c>
      <c r="W39" s="23">
        <v>7</v>
      </c>
      <c r="X39" s="23">
        <v>7</v>
      </c>
      <c r="Y39" s="23">
        <v>2</v>
      </c>
      <c r="Z39" s="23">
        <v>2</v>
      </c>
      <c r="AA39" s="23">
        <v>1</v>
      </c>
      <c r="AB39" s="23">
        <v>2</v>
      </c>
      <c r="AC39" s="23">
        <v>1</v>
      </c>
      <c r="AD39" s="23">
        <v>6</v>
      </c>
      <c r="AE39" s="23">
        <v>6</v>
      </c>
      <c r="AF39" s="16"/>
      <c r="AG39" s="45"/>
      <c r="AH39" s="45"/>
      <c r="AI39" s="16"/>
    </row>
    <row r="40" spans="1:35" ht="15.9" hidden="1" x14ac:dyDescent="0.45">
      <c r="A40" s="17">
        <v>2020</v>
      </c>
      <c r="B40" s="18" t="s">
        <v>28</v>
      </c>
      <c r="C40" s="18"/>
      <c r="D40" s="21">
        <v>2018</v>
      </c>
      <c r="E40" s="22">
        <v>2</v>
      </c>
      <c r="F40" s="23">
        <v>3</v>
      </c>
      <c r="G40" s="23">
        <v>2</v>
      </c>
      <c r="H40" s="23">
        <v>4</v>
      </c>
      <c r="I40" s="23">
        <v>5</v>
      </c>
      <c r="J40" s="23">
        <v>2</v>
      </c>
      <c r="K40" s="23">
        <v>7</v>
      </c>
      <c r="L40" s="23">
        <v>3</v>
      </c>
      <c r="M40" s="23">
        <v>1</v>
      </c>
      <c r="N40" s="23">
        <v>6</v>
      </c>
      <c r="O40" s="23">
        <v>2</v>
      </c>
      <c r="P40" s="23">
        <v>1</v>
      </c>
      <c r="Q40" s="23">
        <v>5</v>
      </c>
      <c r="R40" s="23">
        <v>1</v>
      </c>
      <c r="S40" s="23">
        <v>1</v>
      </c>
      <c r="T40" s="23">
        <v>5</v>
      </c>
      <c r="U40" s="23">
        <v>7</v>
      </c>
      <c r="V40" s="23">
        <v>5</v>
      </c>
      <c r="W40" s="23">
        <v>5</v>
      </c>
      <c r="X40" s="23">
        <v>6</v>
      </c>
      <c r="Y40" s="23">
        <v>6</v>
      </c>
      <c r="Z40" s="23">
        <v>2</v>
      </c>
      <c r="AA40" s="23">
        <v>1</v>
      </c>
      <c r="AB40" s="23">
        <v>6</v>
      </c>
      <c r="AC40" s="23">
        <v>5</v>
      </c>
      <c r="AD40" s="23">
        <v>4</v>
      </c>
      <c r="AE40" s="23">
        <v>6</v>
      </c>
      <c r="AF40" s="16"/>
      <c r="AG40" s="45"/>
      <c r="AH40" s="45"/>
      <c r="AI40" s="16"/>
    </row>
    <row r="41" spans="1:35" ht="15.9" hidden="1" x14ac:dyDescent="0.45">
      <c r="A41" s="17">
        <v>2020</v>
      </c>
      <c r="B41" s="18" t="s">
        <v>31</v>
      </c>
      <c r="C41" s="18"/>
      <c r="D41" s="21">
        <v>2018</v>
      </c>
      <c r="E41" s="22">
        <v>7</v>
      </c>
      <c r="F41" s="23">
        <v>3</v>
      </c>
      <c r="G41" s="23">
        <v>1</v>
      </c>
      <c r="H41" s="23">
        <v>4</v>
      </c>
      <c r="I41" s="23">
        <v>5</v>
      </c>
      <c r="J41" s="23">
        <v>5</v>
      </c>
      <c r="K41" s="23">
        <v>5</v>
      </c>
      <c r="L41" s="23">
        <v>6</v>
      </c>
      <c r="M41" s="23">
        <v>7</v>
      </c>
      <c r="N41" s="23">
        <v>6</v>
      </c>
      <c r="O41" s="23">
        <v>2</v>
      </c>
      <c r="P41" s="23">
        <v>5</v>
      </c>
      <c r="Q41" s="23">
        <v>5</v>
      </c>
      <c r="R41" s="23">
        <v>5</v>
      </c>
      <c r="S41" s="23">
        <v>2</v>
      </c>
      <c r="T41" s="23">
        <v>7</v>
      </c>
      <c r="U41" s="23">
        <v>2</v>
      </c>
      <c r="V41" s="23">
        <v>2</v>
      </c>
      <c r="W41" s="23">
        <v>4</v>
      </c>
      <c r="X41" s="23">
        <v>2</v>
      </c>
      <c r="Y41" s="23">
        <v>1</v>
      </c>
      <c r="Z41" s="23">
        <v>6</v>
      </c>
      <c r="AA41" s="23">
        <v>1</v>
      </c>
      <c r="AB41" s="23">
        <v>6</v>
      </c>
      <c r="AC41" s="23">
        <v>1</v>
      </c>
      <c r="AD41" s="23">
        <v>5</v>
      </c>
      <c r="AE41" s="23">
        <v>6</v>
      </c>
      <c r="AF41" s="16"/>
      <c r="AG41" s="16"/>
      <c r="AH41" s="16"/>
      <c r="AI41" s="16"/>
    </row>
    <row r="42" spans="1:35" ht="15.9" hidden="1" x14ac:dyDescent="0.45">
      <c r="A42" s="17">
        <v>2020</v>
      </c>
      <c r="B42" s="18" t="s">
        <v>32</v>
      </c>
      <c r="C42" s="18"/>
      <c r="D42" s="21">
        <v>2018</v>
      </c>
      <c r="E42" s="22">
        <v>5</v>
      </c>
      <c r="F42" s="23">
        <v>5</v>
      </c>
      <c r="G42" s="23">
        <v>6</v>
      </c>
      <c r="H42" s="23">
        <v>5</v>
      </c>
      <c r="I42" s="23">
        <v>6</v>
      </c>
      <c r="J42" s="23">
        <v>1</v>
      </c>
      <c r="K42" s="23">
        <v>6</v>
      </c>
      <c r="L42" s="23">
        <v>3</v>
      </c>
      <c r="M42" s="23">
        <v>6</v>
      </c>
      <c r="N42" s="23">
        <v>5</v>
      </c>
      <c r="O42" s="23">
        <v>5</v>
      </c>
      <c r="P42" s="23">
        <v>5</v>
      </c>
      <c r="Q42" s="23">
        <v>5</v>
      </c>
      <c r="R42" s="23">
        <v>1</v>
      </c>
      <c r="S42" s="23">
        <v>5</v>
      </c>
      <c r="T42" s="23">
        <v>6</v>
      </c>
      <c r="U42" s="23">
        <v>6</v>
      </c>
      <c r="V42" s="23">
        <v>6</v>
      </c>
      <c r="W42" s="23">
        <v>6</v>
      </c>
      <c r="X42" s="23">
        <v>6</v>
      </c>
      <c r="Y42" s="23">
        <v>5</v>
      </c>
      <c r="Z42" s="23">
        <v>5</v>
      </c>
      <c r="AA42" s="23">
        <v>2</v>
      </c>
      <c r="AB42" s="23">
        <v>5</v>
      </c>
      <c r="AC42" s="23">
        <v>5</v>
      </c>
      <c r="AD42" s="23">
        <v>2</v>
      </c>
      <c r="AE42" s="23">
        <v>5</v>
      </c>
      <c r="AF42" s="16"/>
      <c r="AG42" s="16"/>
      <c r="AH42" s="16"/>
      <c r="AI42" s="16"/>
    </row>
    <row r="43" spans="1:35" ht="15.9" hidden="1" x14ac:dyDescent="0.45">
      <c r="A43" s="17">
        <v>2020</v>
      </c>
      <c r="B43" s="18" t="s">
        <v>19</v>
      </c>
      <c r="C43" s="18"/>
      <c r="D43" s="34">
        <v>2019</v>
      </c>
      <c r="E43" s="22">
        <v>5</v>
      </c>
      <c r="F43" s="23">
        <v>1</v>
      </c>
      <c r="G43" s="24">
        <v>5</v>
      </c>
      <c r="H43" s="24">
        <v>7</v>
      </c>
      <c r="I43" s="24">
        <v>7</v>
      </c>
      <c r="J43" s="23">
        <v>5</v>
      </c>
      <c r="K43" s="24">
        <v>6</v>
      </c>
      <c r="L43" s="24">
        <v>6</v>
      </c>
      <c r="M43" s="23">
        <v>5</v>
      </c>
      <c r="N43" s="23">
        <v>5</v>
      </c>
      <c r="O43" s="24">
        <v>6</v>
      </c>
      <c r="P43" s="23"/>
      <c r="Q43" s="24">
        <v>2</v>
      </c>
      <c r="R43" s="24">
        <v>1</v>
      </c>
      <c r="S43" s="23">
        <v>5</v>
      </c>
      <c r="T43" s="24">
        <v>4</v>
      </c>
      <c r="U43" s="23">
        <v>2</v>
      </c>
      <c r="V43" s="24">
        <v>5</v>
      </c>
      <c r="W43" s="23">
        <v>7</v>
      </c>
      <c r="X43" s="23">
        <v>6</v>
      </c>
      <c r="Y43" s="23">
        <v>2</v>
      </c>
      <c r="Z43" s="24">
        <v>5</v>
      </c>
      <c r="AA43" s="23">
        <v>1</v>
      </c>
      <c r="AB43" s="23">
        <v>5</v>
      </c>
      <c r="AC43" s="24"/>
      <c r="AD43" s="23">
        <v>7</v>
      </c>
      <c r="AE43" s="23">
        <v>7</v>
      </c>
      <c r="AF43" s="16"/>
      <c r="AG43" s="16"/>
      <c r="AH43" s="16"/>
      <c r="AI43" s="16"/>
    </row>
    <row r="44" spans="1:35" ht="15.9" hidden="1" x14ac:dyDescent="0.45">
      <c r="A44" s="25">
        <v>2021</v>
      </c>
      <c r="B44" s="26" t="s">
        <v>18</v>
      </c>
      <c r="C44" s="26"/>
      <c r="D44" s="27">
        <v>2019</v>
      </c>
      <c r="E44" s="28">
        <v>5</v>
      </c>
      <c r="F44" s="35">
        <v>1</v>
      </c>
      <c r="G44" s="35">
        <v>6</v>
      </c>
      <c r="H44" s="35">
        <v>5</v>
      </c>
      <c r="I44" s="35">
        <v>5</v>
      </c>
      <c r="J44" s="35">
        <v>6</v>
      </c>
      <c r="K44" s="35">
        <v>7</v>
      </c>
      <c r="L44" s="35">
        <v>7</v>
      </c>
      <c r="M44" s="35">
        <v>1</v>
      </c>
      <c r="N44" s="35">
        <v>5</v>
      </c>
      <c r="O44" s="35">
        <v>7</v>
      </c>
      <c r="P44" s="35">
        <v>3</v>
      </c>
      <c r="Q44" s="35">
        <v>2</v>
      </c>
      <c r="R44" s="35">
        <v>5</v>
      </c>
      <c r="S44" s="35">
        <v>7</v>
      </c>
      <c r="T44" s="35">
        <v>2</v>
      </c>
      <c r="U44" s="35">
        <v>2</v>
      </c>
      <c r="V44" s="35">
        <v>1</v>
      </c>
      <c r="W44" s="35">
        <v>5</v>
      </c>
      <c r="X44" s="35">
        <v>5</v>
      </c>
      <c r="Y44" s="35">
        <v>6</v>
      </c>
      <c r="Z44" s="35">
        <v>6</v>
      </c>
      <c r="AA44" s="35">
        <v>3</v>
      </c>
      <c r="AB44" s="35">
        <v>7</v>
      </c>
      <c r="AC44" s="35">
        <v>5</v>
      </c>
      <c r="AD44" s="35">
        <v>6</v>
      </c>
      <c r="AE44" s="35">
        <v>6</v>
      </c>
      <c r="AF44" s="16"/>
      <c r="AG44" s="16"/>
      <c r="AH44" s="16"/>
      <c r="AI44" s="16"/>
    </row>
    <row r="45" spans="1:35" ht="15.9" hidden="1" x14ac:dyDescent="0.45">
      <c r="A45" s="29">
        <v>2021</v>
      </c>
      <c r="B45" s="30" t="s">
        <v>21</v>
      </c>
      <c r="C45" s="30" t="s">
        <v>61</v>
      </c>
      <c r="D45" s="27" t="s">
        <v>62</v>
      </c>
      <c r="E45" s="28">
        <v>5</v>
      </c>
      <c r="F45" s="35">
        <v>5</v>
      </c>
      <c r="G45" s="35">
        <v>2</v>
      </c>
      <c r="H45" s="35">
        <v>6</v>
      </c>
      <c r="I45" s="35">
        <v>6</v>
      </c>
      <c r="J45" s="35">
        <v>5</v>
      </c>
      <c r="K45" s="35">
        <v>5</v>
      </c>
      <c r="L45" s="35">
        <v>3</v>
      </c>
      <c r="M45" s="35">
        <v>5</v>
      </c>
      <c r="N45" s="35">
        <v>6</v>
      </c>
      <c r="O45" s="35">
        <v>5</v>
      </c>
      <c r="P45" s="35">
        <v>1</v>
      </c>
      <c r="Q45" s="35">
        <v>2</v>
      </c>
      <c r="R45" s="35">
        <v>7</v>
      </c>
      <c r="S45" s="35">
        <v>7</v>
      </c>
      <c r="T45" s="35">
        <v>6</v>
      </c>
      <c r="U45" s="35">
        <v>1</v>
      </c>
      <c r="V45" s="35">
        <v>1</v>
      </c>
      <c r="W45" s="35">
        <v>5</v>
      </c>
      <c r="X45" s="35">
        <v>6</v>
      </c>
      <c r="Y45" s="35">
        <v>1</v>
      </c>
      <c r="Z45" s="35">
        <v>6</v>
      </c>
      <c r="AA45" s="35">
        <v>1</v>
      </c>
      <c r="AB45" s="35">
        <v>6</v>
      </c>
      <c r="AC45" s="35">
        <v>5</v>
      </c>
      <c r="AD45" s="35">
        <v>7</v>
      </c>
      <c r="AE45" s="35">
        <v>6</v>
      </c>
      <c r="AF45" s="16"/>
      <c r="AG45" s="16"/>
      <c r="AH45" s="16"/>
      <c r="AI45" s="16"/>
    </row>
    <row r="46" spans="1:35" ht="15.9" hidden="1" x14ac:dyDescent="0.45">
      <c r="A46" s="29">
        <v>2021</v>
      </c>
      <c r="B46" s="30" t="s">
        <v>22</v>
      </c>
      <c r="C46" s="30" t="s">
        <v>63</v>
      </c>
      <c r="D46" s="27">
        <v>2019</v>
      </c>
      <c r="E46" s="28">
        <v>7</v>
      </c>
      <c r="F46" s="35">
        <v>1</v>
      </c>
      <c r="G46" s="35">
        <v>7</v>
      </c>
      <c r="H46" s="35">
        <v>6</v>
      </c>
      <c r="I46" s="35">
        <v>5</v>
      </c>
      <c r="J46" s="35">
        <v>5</v>
      </c>
      <c r="K46" s="35">
        <v>6</v>
      </c>
      <c r="L46" s="35">
        <v>6</v>
      </c>
      <c r="M46" s="35">
        <v>2</v>
      </c>
      <c r="N46" s="35">
        <v>5</v>
      </c>
      <c r="O46" s="35">
        <v>5</v>
      </c>
      <c r="P46" s="35">
        <v>1</v>
      </c>
      <c r="Q46" s="35">
        <v>2</v>
      </c>
      <c r="R46" s="35">
        <v>1</v>
      </c>
      <c r="S46" s="35">
        <v>3</v>
      </c>
      <c r="T46" s="35">
        <v>5</v>
      </c>
      <c r="U46" s="35">
        <v>5</v>
      </c>
      <c r="V46" s="35">
        <v>6</v>
      </c>
      <c r="W46" s="35">
        <v>6</v>
      </c>
      <c r="X46" s="35">
        <v>6</v>
      </c>
      <c r="Y46" s="35">
        <v>5</v>
      </c>
      <c r="Z46" s="35">
        <v>5</v>
      </c>
      <c r="AA46" s="35">
        <v>1</v>
      </c>
      <c r="AB46" s="35">
        <v>7</v>
      </c>
      <c r="AC46" s="35">
        <v>4</v>
      </c>
      <c r="AD46" s="35">
        <v>6</v>
      </c>
      <c r="AE46" s="35">
        <v>2</v>
      </c>
      <c r="AF46" s="16"/>
      <c r="AG46" s="16"/>
      <c r="AH46" s="16"/>
      <c r="AI46" s="16"/>
    </row>
    <row r="47" spans="1:35" ht="15.9" hidden="1" x14ac:dyDescent="0.45">
      <c r="A47" s="29">
        <v>2021</v>
      </c>
      <c r="B47" s="30" t="s">
        <v>26</v>
      </c>
      <c r="C47" s="30"/>
      <c r="D47" s="27">
        <v>2019</v>
      </c>
      <c r="E47" s="28">
        <v>5</v>
      </c>
      <c r="F47" s="35">
        <v>1</v>
      </c>
      <c r="G47" s="35">
        <v>4</v>
      </c>
      <c r="H47" s="35">
        <v>6</v>
      </c>
      <c r="I47" s="35">
        <v>6</v>
      </c>
      <c r="J47" s="35">
        <v>2</v>
      </c>
      <c r="K47" s="35">
        <v>5</v>
      </c>
      <c r="L47" s="35">
        <v>3</v>
      </c>
      <c r="M47" s="35">
        <v>2</v>
      </c>
      <c r="N47" s="35">
        <v>4</v>
      </c>
      <c r="O47" s="35">
        <v>6</v>
      </c>
      <c r="P47" s="35">
        <v>3</v>
      </c>
      <c r="Q47" s="35">
        <v>6</v>
      </c>
      <c r="R47" s="35">
        <v>1</v>
      </c>
      <c r="S47" s="35">
        <v>3</v>
      </c>
      <c r="T47" s="35">
        <v>5</v>
      </c>
      <c r="U47" s="35">
        <v>5</v>
      </c>
      <c r="V47" s="35">
        <v>2</v>
      </c>
      <c r="W47" s="35">
        <v>6</v>
      </c>
      <c r="X47" s="35">
        <v>6</v>
      </c>
      <c r="Y47" s="35">
        <v>6</v>
      </c>
      <c r="Z47" s="35">
        <v>5</v>
      </c>
      <c r="AA47" s="35">
        <v>1</v>
      </c>
      <c r="AB47" s="35">
        <v>7</v>
      </c>
      <c r="AC47" s="35">
        <v>6</v>
      </c>
      <c r="AD47" s="35">
        <v>7</v>
      </c>
      <c r="AE47" s="35">
        <v>2</v>
      </c>
      <c r="AF47" s="16"/>
      <c r="AG47" s="16"/>
      <c r="AH47" s="16"/>
      <c r="AI47" s="16"/>
    </row>
    <row r="48" spans="1:35" ht="15.9" hidden="1" x14ac:dyDescent="0.45">
      <c r="A48" s="29">
        <v>2021</v>
      </c>
      <c r="B48" s="30" t="s">
        <v>20</v>
      </c>
      <c r="C48" s="30" t="s">
        <v>59</v>
      </c>
      <c r="D48" s="27" t="s">
        <v>62</v>
      </c>
      <c r="E48" s="28">
        <v>5</v>
      </c>
      <c r="F48" s="35">
        <v>1</v>
      </c>
      <c r="G48" s="35">
        <v>7</v>
      </c>
      <c r="H48" s="35">
        <v>6</v>
      </c>
      <c r="I48" s="35"/>
      <c r="J48" s="35">
        <v>6</v>
      </c>
      <c r="K48" s="35">
        <v>2</v>
      </c>
      <c r="L48" s="35">
        <v>2</v>
      </c>
      <c r="M48" s="35">
        <v>1</v>
      </c>
      <c r="N48" s="35">
        <v>2</v>
      </c>
      <c r="O48" s="35">
        <v>2</v>
      </c>
      <c r="P48" s="35">
        <v>1</v>
      </c>
      <c r="Q48" s="35">
        <v>1</v>
      </c>
      <c r="R48" s="35">
        <v>7</v>
      </c>
      <c r="S48" s="35">
        <v>5</v>
      </c>
      <c r="T48" s="35">
        <v>6</v>
      </c>
      <c r="U48" s="35">
        <v>5</v>
      </c>
      <c r="V48" s="35">
        <v>6</v>
      </c>
      <c r="W48" s="35">
        <v>7</v>
      </c>
      <c r="X48" s="35">
        <v>2</v>
      </c>
      <c r="Y48" s="35">
        <v>6</v>
      </c>
      <c r="Z48" s="35">
        <v>5</v>
      </c>
      <c r="AA48" s="35">
        <v>3</v>
      </c>
      <c r="AB48" s="35">
        <v>6</v>
      </c>
      <c r="AC48" s="35">
        <v>5</v>
      </c>
      <c r="AD48" s="35">
        <v>5</v>
      </c>
      <c r="AE48" s="35">
        <v>7</v>
      </c>
      <c r="AF48" s="16"/>
      <c r="AG48" s="16"/>
      <c r="AH48" s="16"/>
      <c r="AI48" s="16"/>
    </row>
    <row r="49" spans="1:35" ht="15.9" hidden="1" x14ac:dyDescent="0.45">
      <c r="A49" s="27">
        <v>2021</v>
      </c>
      <c r="B49" s="27" t="s">
        <v>23</v>
      </c>
      <c r="C49" s="27" t="s">
        <v>64</v>
      </c>
      <c r="D49" s="27" t="s">
        <v>62</v>
      </c>
      <c r="E49" s="28">
        <v>2</v>
      </c>
      <c r="F49" s="28">
        <v>2</v>
      </c>
      <c r="G49" s="28">
        <v>7</v>
      </c>
      <c r="H49" s="28">
        <v>6</v>
      </c>
      <c r="I49" s="28">
        <v>7</v>
      </c>
      <c r="J49" s="28">
        <v>6</v>
      </c>
      <c r="K49" s="28">
        <v>2</v>
      </c>
      <c r="L49" s="28">
        <v>1</v>
      </c>
      <c r="M49" s="28">
        <v>1</v>
      </c>
      <c r="N49" s="28">
        <v>5</v>
      </c>
      <c r="O49" s="28">
        <v>3</v>
      </c>
      <c r="P49" s="28">
        <v>1</v>
      </c>
      <c r="Q49" s="28">
        <v>5</v>
      </c>
      <c r="R49" s="28">
        <v>6</v>
      </c>
      <c r="S49" s="28">
        <v>6</v>
      </c>
      <c r="T49" s="28">
        <v>5</v>
      </c>
      <c r="U49" s="28">
        <v>5</v>
      </c>
      <c r="V49" s="28">
        <v>6</v>
      </c>
      <c r="W49" s="28">
        <v>7</v>
      </c>
      <c r="X49" s="28">
        <v>2</v>
      </c>
      <c r="Y49" s="28">
        <v>6</v>
      </c>
      <c r="Z49" s="28">
        <v>2</v>
      </c>
      <c r="AA49" s="28">
        <v>2</v>
      </c>
      <c r="AB49" s="28">
        <v>5</v>
      </c>
      <c r="AC49" s="28">
        <v>5</v>
      </c>
      <c r="AD49" s="28">
        <v>6</v>
      </c>
      <c r="AE49" s="28">
        <v>7</v>
      </c>
      <c r="AF49" s="16"/>
      <c r="AG49" s="16"/>
      <c r="AH49" s="16"/>
      <c r="AI49" s="16"/>
    </row>
    <row r="50" spans="1:35" ht="15.9" hidden="1" x14ac:dyDescent="0.45">
      <c r="A50" s="27">
        <v>2021</v>
      </c>
      <c r="B50" s="27" t="s">
        <v>24</v>
      </c>
      <c r="C50" s="27"/>
      <c r="D50" s="27" t="s">
        <v>62</v>
      </c>
      <c r="E50" s="28">
        <v>6</v>
      </c>
      <c r="F50" s="28">
        <v>5</v>
      </c>
      <c r="G50" s="28">
        <v>7</v>
      </c>
      <c r="H50" s="28">
        <v>5</v>
      </c>
      <c r="I50" s="28">
        <v>7</v>
      </c>
      <c r="J50" s="28">
        <v>2</v>
      </c>
      <c r="K50" s="28">
        <v>6</v>
      </c>
      <c r="L50" s="28">
        <v>3</v>
      </c>
      <c r="M50" s="28">
        <v>1</v>
      </c>
      <c r="N50" s="28">
        <v>6</v>
      </c>
      <c r="O50" s="28">
        <v>5</v>
      </c>
      <c r="P50" s="28">
        <v>6</v>
      </c>
      <c r="Q50" s="28">
        <v>5</v>
      </c>
      <c r="R50" s="28">
        <v>2</v>
      </c>
      <c r="S50" s="28">
        <v>2</v>
      </c>
      <c r="T50" s="28">
        <v>5</v>
      </c>
      <c r="U50" s="28">
        <v>6</v>
      </c>
      <c r="V50" s="28">
        <v>6</v>
      </c>
      <c r="W50" s="28">
        <v>6</v>
      </c>
      <c r="X50" s="28">
        <v>5</v>
      </c>
      <c r="Y50" s="28">
        <v>7</v>
      </c>
      <c r="Z50" s="28">
        <v>6</v>
      </c>
      <c r="AA50" s="28">
        <v>5</v>
      </c>
      <c r="AB50" s="28">
        <v>5</v>
      </c>
      <c r="AC50" s="28">
        <v>5</v>
      </c>
      <c r="AD50" s="28">
        <v>5</v>
      </c>
      <c r="AE50" s="28">
        <v>2</v>
      </c>
      <c r="AF50" s="16"/>
      <c r="AG50" s="16"/>
      <c r="AH50" s="16"/>
      <c r="AI50" s="16"/>
    </row>
    <row r="51" spans="1:35" ht="15.9" hidden="1" x14ac:dyDescent="0.45">
      <c r="A51" s="27">
        <v>2021</v>
      </c>
      <c r="B51" s="27" t="s">
        <v>25</v>
      </c>
      <c r="C51" s="27"/>
      <c r="D51" s="27" t="s">
        <v>62</v>
      </c>
      <c r="E51" s="28">
        <v>5</v>
      </c>
      <c r="F51" s="28">
        <v>5</v>
      </c>
      <c r="G51" s="28">
        <v>6</v>
      </c>
      <c r="H51" s="28">
        <v>6</v>
      </c>
      <c r="I51" s="28"/>
      <c r="J51" s="28">
        <v>6</v>
      </c>
      <c r="K51" s="28">
        <v>5</v>
      </c>
      <c r="L51" s="28">
        <v>3</v>
      </c>
      <c r="M51" s="28">
        <v>3</v>
      </c>
      <c r="N51" s="28">
        <v>6</v>
      </c>
      <c r="O51" s="28">
        <v>5</v>
      </c>
      <c r="P51" s="28">
        <v>3</v>
      </c>
      <c r="Q51" s="28">
        <v>5</v>
      </c>
      <c r="R51" s="28">
        <v>5</v>
      </c>
      <c r="S51" s="28">
        <v>2</v>
      </c>
      <c r="T51" s="28">
        <v>2</v>
      </c>
      <c r="U51" s="28">
        <v>6</v>
      </c>
      <c r="V51" s="28">
        <v>4</v>
      </c>
      <c r="W51" s="28">
        <v>6</v>
      </c>
      <c r="X51" s="28">
        <v>5</v>
      </c>
      <c r="Y51" s="28">
        <v>6</v>
      </c>
      <c r="Z51" s="28">
        <v>6</v>
      </c>
      <c r="AA51" s="28">
        <v>5</v>
      </c>
      <c r="AB51" s="28">
        <v>5</v>
      </c>
      <c r="AC51" s="28">
        <v>2</v>
      </c>
      <c r="AD51" s="28">
        <v>5</v>
      </c>
      <c r="AE51" s="28">
        <v>5</v>
      </c>
      <c r="AF51" s="16"/>
      <c r="AG51" s="16"/>
      <c r="AH51" s="16"/>
      <c r="AI51" s="16"/>
    </row>
    <row r="52" spans="1:35" ht="15.9" hidden="1" x14ac:dyDescent="0.45">
      <c r="A52" s="27">
        <v>2021</v>
      </c>
      <c r="B52" s="30" t="s">
        <v>56</v>
      </c>
      <c r="C52" s="27" t="s">
        <v>57</v>
      </c>
      <c r="D52" s="27">
        <v>2019</v>
      </c>
      <c r="E52" s="28">
        <v>2</v>
      </c>
      <c r="F52" s="28"/>
      <c r="G52" s="28">
        <v>6</v>
      </c>
      <c r="H52" s="28">
        <v>5</v>
      </c>
      <c r="I52" s="28">
        <v>5</v>
      </c>
      <c r="J52" s="28">
        <v>7</v>
      </c>
      <c r="K52" s="28">
        <v>5</v>
      </c>
      <c r="L52" s="28">
        <v>1</v>
      </c>
      <c r="M52" s="28">
        <v>2</v>
      </c>
      <c r="N52" s="28">
        <v>5</v>
      </c>
      <c r="O52" s="28">
        <v>5</v>
      </c>
      <c r="P52" s="28">
        <v>1</v>
      </c>
      <c r="Q52" s="28">
        <v>1</v>
      </c>
      <c r="R52" s="28">
        <v>5</v>
      </c>
      <c r="S52" s="28">
        <v>7</v>
      </c>
      <c r="T52" s="28"/>
      <c r="U52" s="28">
        <v>7</v>
      </c>
      <c r="V52" s="28"/>
      <c r="W52" s="28">
        <v>5</v>
      </c>
      <c r="X52" s="28">
        <v>2</v>
      </c>
      <c r="Y52" s="28"/>
      <c r="Z52" s="28">
        <v>5</v>
      </c>
      <c r="AA52" s="28">
        <v>7</v>
      </c>
      <c r="AB52" s="28">
        <v>5</v>
      </c>
      <c r="AC52" s="28">
        <v>6</v>
      </c>
      <c r="AD52" s="28">
        <v>5</v>
      </c>
      <c r="AE52" s="28">
        <v>6</v>
      </c>
      <c r="AF52" s="16"/>
      <c r="AG52" s="16"/>
      <c r="AH52" s="16"/>
      <c r="AI52" s="16"/>
    </row>
    <row r="53" spans="1:35" ht="47.6" hidden="1" x14ac:dyDescent="0.45">
      <c r="A53" s="27">
        <v>2021</v>
      </c>
      <c r="B53" s="27" t="s">
        <v>60</v>
      </c>
      <c r="C53" s="27"/>
      <c r="D53" s="27">
        <v>2019</v>
      </c>
      <c r="E53" s="28">
        <v>6</v>
      </c>
      <c r="F53" s="28">
        <v>3</v>
      </c>
      <c r="G53" s="28">
        <v>2</v>
      </c>
      <c r="H53" s="28">
        <v>7</v>
      </c>
      <c r="I53" s="28">
        <v>7</v>
      </c>
      <c r="J53" s="28">
        <v>2</v>
      </c>
      <c r="K53" s="28">
        <v>7</v>
      </c>
      <c r="L53" s="28">
        <v>5</v>
      </c>
      <c r="M53" s="28">
        <v>2</v>
      </c>
      <c r="N53" s="28">
        <v>5</v>
      </c>
      <c r="O53" s="28">
        <v>2</v>
      </c>
      <c r="P53" s="28">
        <v>2</v>
      </c>
      <c r="Q53" s="28">
        <v>5</v>
      </c>
      <c r="R53" s="28">
        <v>3</v>
      </c>
      <c r="S53" s="28">
        <v>3</v>
      </c>
      <c r="T53" s="28">
        <v>7</v>
      </c>
      <c r="U53" s="28">
        <v>3</v>
      </c>
      <c r="V53" s="28">
        <v>5</v>
      </c>
      <c r="W53" s="28">
        <v>7</v>
      </c>
      <c r="X53" s="28">
        <v>4</v>
      </c>
      <c r="Y53" s="28">
        <v>3</v>
      </c>
      <c r="Z53" s="28">
        <v>2</v>
      </c>
      <c r="AA53" s="28">
        <v>3</v>
      </c>
      <c r="AB53" s="28">
        <v>2</v>
      </c>
      <c r="AC53" s="28">
        <v>1</v>
      </c>
      <c r="AD53" s="28">
        <v>6</v>
      </c>
      <c r="AE53" s="28">
        <v>6</v>
      </c>
      <c r="AF53" s="16"/>
      <c r="AG53" s="16"/>
      <c r="AH53" s="16"/>
      <c r="AI53" s="16"/>
    </row>
    <row r="54" spans="1:35" ht="15.9" hidden="1" x14ac:dyDescent="0.45">
      <c r="A54" s="27">
        <v>2021</v>
      </c>
      <c r="B54" s="27" t="s">
        <v>28</v>
      </c>
      <c r="C54" s="27" t="s">
        <v>65</v>
      </c>
      <c r="D54" s="27">
        <v>2019</v>
      </c>
      <c r="E54" s="28">
        <v>6</v>
      </c>
      <c r="F54" s="28">
        <v>1</v>
      </c>
      <c r="G54" s="28">
        <v>5</v>
      </c>
      <c r="H54" s="28">
        <v>7</v>
      </c>
      <c r="I54" s="28">
        <v>5</v>
      </c>
      <c r="J54" s="28">
        <v>2</v>
      </c>
      <c r="K54" s="28">
        <v>7</v>
      </c>
      <c r="L54" s="28">
        <v>1</v>
      </c>
      <c r="M54" s="28">
        <v>1</v>
      </c>
      <c r="N54" s="28">
        <v>6</v>
      </c>
      <c r="O54" s="28">
        <v>2</v>
      </c>
      <c r="P54" s="28">
        <v>1</v>
      </c>
      <c r="Q54" s="28">
        <v>5</v>
      </c>
      <c r="R54" s="28">
        <v>1</v>
      </c>
      <c r="S54" s="28">
        <v>6</v>
      </c>
      <c r="T54" s="28">
        <v>2</v>
      </c>
      <c r="U54" s="28">
        <v>2</v>
      </c>
      <c r="V54" s="28">
        <v>2</v>
      </c>
      <c r="W54" s="28">
        <v>5</v>
      </c>
      <c r="X54" s="28">
        <v>7</v>
      </c>
      <c r="Y54" s="28">
        <v>5</v>
      </c>
      <c r="Z54" s="28">
        <v>2</v>
      </c>
      <c r="AA54" s="28">
        <v>1</v>
      </c>
      <c r="AB54" s="28">
        <v>7</v>
      </c>
      <c r="AC54" s="28">
        <v>6</v>
      </c>
      <c r="AD54" s="28">
        <v>7</v>
      </c>
      <c r="AE54" s="28">
        <v>6</v>
      </c>
      <c r="AF54" s="16"/>
      <c r="AG54" s="16"/>
      <c r="AH54" s="16"/>
      <c r="AI54" s="16"/>
    </row>
    <row r="55" spans="1:35" ht="15.9" hidden="1" x14ac:dyDescent="0.45">
      <c r="A55" s="27">
        <v>2021</v>
      </c>
      <c r="B55" s="27" t="s">
        <v>31</v>
      </c>
      <c r="C55" s="27"/>
      <c r="D55" s="27">
        <v>2019</v>
      </c>
      <c r="E55" s="28">
        <v>7</v>
      </c>
      <c r="F55" s="28">
        <v>2</v>
      </c>
      <c r="G55" s="28">
        <v>1</v>
      </c>
      <c r="H55" s="28">
        <v>7</v>
      </c>
      <c r="I55" s="28">
        <v>5</v>
      </c>
      <c r="J55" s="28">
        <v>5</v>
      </c>
      <c r="K55" s="28">
        <v>5</v>
      </c>
      <c r="L55" s="28">
        <v>2</v>
      </c>
      <c r="M55" s="28">
        <v>7</v>
      </c>
      <c r="N55" s="28">
        <v>6</v>
      </c>
      <c r="O55" s="28">
        <v>1</v>
      </c>
      <c r="P55" s="28">
        <v>5</v>
      </c>
      <c r="Q55" s="28">
        <v>5</v>
      </c>
      <c r="R55" s="28">
        <v>5</v>
      </c>
      <c r="S55" s="28">
        <v>6</v>
      </c>
      <c r="T55" s="28">
        <v>7</v>
      </c>
      <c r="U55" s="28">
        <v>1</v>
      </c>
      <c r="V55" s="28">
        <v>6</v>
      </c>
      <c r="W55" s="28">
        <v>7</v>
      </c>
      <c r="X55" s="28">
        <v>2</v>
      </c>
      <c r="Y55" s="28">
        <v>1</v>
      </c>
      <c r="Z55" s="28">
        <v>7</v>
      </c>
      <c r="AA55" s="28">
        <v>1</v>
      </c>
      <c r="AB55" s="28">
        <v>6</v>
      </c>
      <c r="AC55" s="28">
        <v>3</v>
      </c>
      <c r="AD55" s="28">
        <v>5</v>
      </c>
      <c r="AE55" s="28">
        <v>7</v>
      </c>
      <c r="AF55" s="16"/>
      <c r="AG55" s="16"/>
      <c r="AH55" s="16"/>
      <c r="AI55" s="16"/>
    </row>
    <row r="56" spans="1:35" ht="15.9" hidden="1" x14ac:dyDescent="0.45">
      <c r="A56" s="27">
        <v>2021</v>
      </c>
      <c r="B56" s="27" t="s">
        <v>32</v>
      </c>
      <c r="C56" s="27"/>
      <c r="D56" s="27">
        <v>2019</v>
      </c>
      <c r="E56" s="28">
        <v>5</v>
      </c>
      <c r="F56" s="28">
        <v>5</v>
      </c>
      <c r="G56" s="28">
        <v>6</v>
      </c>
      <c r="H56" s="28">
        <v>2</v>
      </c>
      <c r="I56" s="28">
        <v>6</v>
      </c>
      <c r="J56" s="28">
        <v>3</v>
      </c>
      <c r="K56" s="28">
        <v>5</v>
      </c>
      <c r="L56" s="28">
        <v>3</v>
      </c>
      <c r="M56" s="28">
        <v>6</v>
      </c>
      <c r="N56" s="28">
        <v>5</v>
      </c>
      <c r="O56" s="28">
        <v>5</v>
      </c>
      <c r="P56" s="28">
        <v>5</v>
      </c>
      <c r="Q56" s="28">
        <v>5</v>
      </c>
      <c r="R56" s="28">
        <v>3</v>
      </c>
      <c r="S56" s="28">
        <v>6</v>
      </c>
      <c r="T56" s="28">
        <v>6</v>
      </c>
      <c r="U56" s="28">
        <v>5</v>
      </c>
      <c r="V56" s="28">
        <v>6</v>
      </c>
      <c r="W56" s="28">
        <v>6</v>
      </c>
      <c r="X56" s="28">
        <v>6</v>
      </c>
      <c r="Y56" s="28">
        <v>2</v>
      </c>
      <c r="Z56" s="28">
        <v>5</v>
      </c>
      <c r="AA56" s="28">
        <v>2</v>
      </c>
      <c r="AB56" s="28">
        <v>5</v>
      </c>
      <c r="AC56" s="28">
        <v>5</v>
      </c>
      <c r="AD56" s="28">
        <v>2</v>
      </c>
      <c r="AE56" s="28">
        <v>5</v>
      </c>
      <c r="AF56" s="16"/>
      <c r="AG56" s="16"/>
      <c r="AH56" s="16"/>
      <c r="AI56" s="16"/>
    </row>
    <row r="57" spans="1:35" ht="15.9" hidden="1" x14ac:dyDescent="0.45">
      <c r="A57" s="36">
        <v>2021</v>
      </c>
      <c r="B57" s="36" t="s">
        <v>19</v>
      </c>
      <c r="C57" s="36"/>
      <c r="D57" s="27">
        <v>2019</v>
      </c>
      <c r="E57" s="28">
        <v>5</v>
      </c>
      <c r="F57" s="28">
        <v>1</v>
      </c>
      <c r="G57" s="28">
        <v>6</v>
      </c>
      <c r="H57" s="28">
        <v>7</v>
      </c>
      <c r="I57" s="28">
        <v>7</v>
      </c>
      <c r="J57" s="28">
        <v>6</v>
      </c>
      <c r="K57" s="28">
        <v>6</v>
      </c>
      <c r="L57" s="28">
        <v>6</v>
      </c>
      <c r="M57" s="28">
        <v>5</v>
      </c>
      <c r="N57" s="28">
        <v>5</v>
      </c>
      <c r="O57" s="28">
        <v>6</v>
      </c>
      <c r="P57" s="28"/>
      <c r="Q57" s="28">
        <v>2</v>
      </c>
      <c r="R57" s="28">
        <v>1</v>
      </c>
      <c r="S57" s="28">
        <v>5</v>
      </c>
      <c r="T57" s="28">
        <v>4</v>
      </c>
      <c r="U57" s="28">
        <v>2</v>
      </c>
      <c r="V57" s="28">
        <v>5</v>
      </c>
      <c r="W57" s="28">
        <v>7</v>
      </c>
      <c r="X57" s="28">
        <v>6</v>
      </c>
      <c r="Y57" s="28">
        <v>2</v>
      </c>
      <c r="Z57" s="28">
        <v>5</v>
      </c>
      <c r="AA57" s="28">
        <v>1</v>
      </c>
      <c r="AB57" s="28">
        <v>5</v>
      </c>
      <c r="AC57" s="28">
        <v>5</v>
      </c>
      <c r="AD57" s="28">
        <v>7</v>
      </c>
      <c r="AE57" s="28">
        <v>7</v>
      </c>
      <c r="AF57" s="16"/>
      <c r="AG57" s="16"/>
      <c r="AH57" s="16"/>
      <c r="AI57" s="16"/>
    </row>
    <row r="58" spans="1:35" ht="15.9" x14ac:dyDescent="0.4">
      <c r="A58" s="21">
        <v>2023</v>
      </c>
      <c r="B58" s="21" t="s">
        <v>84</v>
      </c>
      <c r="C58" s="21" t="s">
        <v>83</v>
      </c>
      <c r="D58" s="21"/>
      <c r="AG58" s="16"/>
      <c r="AH58" s="16"/>
      <c r="AI58" s="16"/>
    </row>
    <row r="59" spans="1:35" ht="15.9" x14ac:dyDescent="0.4">
      <c r="A59" s="21">
        <v>2023</v>
      </c>
      <c r="B59" s="21" t="s">
        <v>18</v>
      </c>
      <c r="C59" s="21" t="s">
        <v>66</v>
      </c>
      <c r="D59" s="21">
        <v>2021</v>
      </c>
      <c r="E59">
        <v>5</v>
      </c>
      <c r="F59">
        <v>1</v>
      </c>
      <c r="G59">
        <v>6</v>
      </c>
      <c r="H59">
        <v>5</v>
      </c>
      <c r="I59">
        <v>1</v>
      </c>
      <c r="J59">
        <v>2</v>
      </c>
      <c r="K59">
        <v>7</v>
      </c>
      <c r="L59">
        <v>7</v>
      </c>
      <c r="M59">
        <v>3</v>
      </c>
      <c r="N59">
        <v>5</v>
      </c>
      <c r="O59">
        <v>7</v>
      </c>
      <c r="P59">
        <v>1</v>
      </c>
      <c r="Q59">
        <v>2</v>
      </c>
      <c r="R59">
        <v>5</v>
      </c>
      <c r="S59">
        <v>6</v>
      </c>
      <c r="T59">
        <v>2</v>
      </c>
      <c r="U59">
        <v>1</v>
      </c>
      <c r="V59">
        <v>3</v>
      </c>
      <c r="W59">
        <v>6</v>
      </c>
      <c r="X59">
        <v>5</v>
      </c>
      <c r="Y59">
        <v>6</v>
      </c>
      <c r="Z59">
        <v>6</v>
      </c>
      <c r="AA59">
        <v>1</v>
      </c>
      <c r="AB59">
        <v>7</v>
      </c>
      <c r="AC59">
        <v>5</v>
      </c>
      <c r="AD59">
        <v>5</v>
      </c>
      <c r="AE59">
        <v>5</v>
      </c>
      <c r="AG59" s="16"/>
      <c r="AH59" s="16"/>
      <c r="AI59" s="16"/>
    </row>
    <row r="60" spans="1:35" ht="15.9" x14ac:dyDescent="0.4">
      <c r="A60" s="21">
        <v>2023</v>
      </c>
      <c r="B60" s="21" t="s">
        <v>19</v>
      </c>
      <c r="C60" s="21"/>
      <c r="D60" s="21">
        <v>2021</v>
      </c>
      <c r="E60">
        <v>5</v>
      </c>
      <c r="F60">
        <v>1</v>
      </c>
      <c r="G60">
        <v>5</v>
      </c>
      <c r="H60">
        <v>7</v>
      </c>
      <c r="I60">
        <v>2</v>
      </c>
      <c r="J60">
        <v>5</v>
      </c>
      <c r="K60">
        <v>7</v>
      </c>
      <c r="L60">
        <v>5</v>
      </c>
      <c r="M60">
        <v>6</v>
      </c>
      <c r="N60">
        <v>5</v>
      </c>
      <c r="O60">
        <v>6</v>
      </c>
      <c r="P60">
        <v>2</v>
      </c>
      <c r="Q60">
        <v>2</v>
      </c>
      <c r="R60">
        <v>5</v>
      </c>
      <c r="S60">
        <v>2</v>
      </c>
      <c r="T60">
        <v>6</v>
      </c>
      <c r="U60">
        <v>2</v>
      </c>
      <c r="V60">
        <v>5</v>
      </c>
      <c r="W60">
        <v>7</v>
      </c>
      <c r="X60">
        <v>6</v>
      </c>
      <c r="Y60">
        <v>1</v>
      </c>
      <c r="Z60">
        <v>5</v>
      </c>
      <c r="AA60">
        <v>1</v>
      </c>
      <c r="AB60">
        <v>2</v>
      </c>
      <c r="AC60">
        <v>5</v>
      </c>
      <c r="AD60">
        <v>7</v>
      </c>
      <c r="AE60">
        <v>6</v>
      </c>
      <c r="AG60" s="16"/>
      <c r="AH60" s="16"/>
      <c r="AI60" s="16"/>
    </row>
    <row r="61" spans="1:35" ht="15.9" x14ac:dyDescent="0.4">
      <c r="A61" s="21">
        <v>2023</v>
      </c>
      <c r="B61" s="21" t="s">
        <v>20</v>
      </c>
      <c r="C61" s="21" t="s">
        <v>67</v>
      </c>
      <c r="D61" s="21">
        <v>2021</v>
      </c>
      <c r="E61">
        <v>5</v>
      </c>
      <c r="F61">
        <v>1</v>
      </c>
      <c r="G61">
        <v>5</v>
      </c>
      <c r="H61">
        <v>6</v>
      </c>
      <c r="I61">
        <v>6</v>
      </c>
      <c r="J61">
        <v>5</v>
      </c>
      <c r="K61">
        <v>6</v>
      </c>
      <c r="L61">
        <v>1</v>
      </c>
      <c r="M61">
        <v>3</v>
      </c>
      <c r="N61">
        <v>5</v>
      </c>
      <c r="O61">
        <v>2</v>
      </c>
      <c r="P61">
        <v>1</v>
      </c>
      <c r="Q61">
        <v>2</v>
      </c>
      <c r="R61">
        <v>5</v>
      </c>
      <c r="S61">
        <v>5</v>
      </c>
      <c r="T61">
        <v>4</v>
      </c>
      <c r="U61">
        <v>5</v>
      </c>
      <c r="V61">
        <v>2</v>
      </c>
      <c r="W61">
        <v>7</v>
      </c>
      <c r="X61">
        <v>6</v>
      </c>
      <c r="Y61">
        <v>2</v>
      </c>
      <c r="Z61">
        <v>6</v>
      </c>
      <c r="AA61">
        <v>1</v>
      </c>
      <c r="AB61">
        <v>7</v>
      </c>
      <c r="AC61">
        <v>2</v>
      </c>
      <c r="AD61">
        <v>6</v>
      </c>
      <c r="AE61">
        <v>7</v>
      </c>
      <c r="AG61" s="16"/>
      <c r="AH61" s="16"/>
      <c r="AI61" s="16"/>
    </row>
    <row r="62" spans="1:35" ht="15.9" x14ac:dyDescent="0.4">
      <c r="A62" s="21">
        <v>2023</v>
      </c>
      <c r="B62" s="21" t="s">
        <v>21</v>
      </c>
      <c r="C62" s="21"/>
      <c r="D62" s="21">
        <v>2021</v>
      </c>
      <c r="E62">
        <v>5</v>
      </c>
      <c r="F62">
        <v>5</v>
      </c>
      <c r="G62">
        <v>1</v>
      </c>
      <c r="H62">
        <v>6</v>
      </c>
      <c r="I62">
        <v>5</v>
      </c>
      <c r="J62">
        <v>7</v>
      </c>
      <c r="K62">
        <v>6</v>
      </c>
      <c r="L62">
        <v>1</v>
      </c>
      <c r="M62">
        <v>5</v>
      </c>
      <c r="N62">
        <v>6</v>
      </c>
      <c r="O62">
        <v>5</v>
      </c>
      <c r="P62">
        <v>1</v>
      </c>
      <c r="Q62">
        <v>2</v>
      </c>
      <c r="R62">
        <v>4</v>
      </c>
      <c r="S62">
        <v>7</v>
      </c>
      <c r="T62">
        <v>5</v>
      </c>
      <c r="U62">
        <v>5</v>
      </c>
      <c r="V62">
        <v>3</v>
      </c>
      <c r="W62">
        <v>5</v>
      </c>
      <c r="X62">
        <v>5</v>
      </c>
      <c r="Y62">
        <v>2</v>
      </c>
      <c r="Z62">
        <v>6</v>
      </c>
      <c r="AA62">
        <v>1</v>
      </c>
      <c r="AB62">
        <v>4</v>
      </c>
      <c r="AC62">
        <v>2</v>
      </c>
      <c r="AD62">
        <v>7</v>
      </c>
      <c r="AE62">
        <v>6</v>
      </c>
      <c r="AG62" s="16"/>
      <c r="AH62" s="16"/>
      <c r="AI62" s="16"/>
    </row>
    <row r="63" spans="1:35" ht="15.9" x14ac:dyDescent="0.4">
      <c r="A63" s="21">
        <v>2023</v>
      </c>
      <c r="B63" s="21" t="s">
        <v>22</v>
      </c>
      <c r="C63" s="21" t="s">
        <v>63</v>
      </c>
      <c r="D63" s="21">
        <v>2021</v>
      </c>
      <c r="E63">
        <v>7</v>
      </c>
      <c r="F63">
        <v>3</v>
      </c>
      <c r="G63">
        <v>7</v>
      </c>
      <c r="H63">
        <v>6</v>
      </c>
      <c r="I63">
        <v>5</v>
      </c>
      <c r="J63">
        <v>5</v>
      </c>
      <c r="K63">
        <v>6</v>
      </c>
      <c r="L63">
        <v>2</v>
      </c>
      <c r="M63">
        <v>1</v>
      </c>
      <c r="N63">
        <v>5</v>
      </c>
      <c r="O63">
        <v>5</v>
      </c>
      <c r="P63">
        <v>2</v>
      </c>
      <c r="Q63">
        <v>5</v>
      </c>
      <c r="R63">
        <v>1</v>
      </c>
      <c r="S63">
        <v>1</v>
      </c>
      <c r="T63">
        <v>6</v>
      </c>
      <c r="U63">
        <v>6</v>
      </c>
      <c r="V63">
        <v>2</v>
      </c>
      <c r="W63">
        <v>6</v>
      </c>
      <c r="X63">
        <v>6</v>
      </c>
      <c r="Y63">
        <v>6</v>
      </c>
      <c r="Z63">
        <v>2</v>
      </c>
      <c r="AA63">
        <v>1</v>
      </c>
      <c r="AB63">
        <v>7</v>
      </c>
      <c r="AC63">
        <v>7</v>
      </c>
      <c r="AD63">
        <v>6</v>
      </c>
      <c r="AE63">
        <v>6</v>
      </c>
      <c r="AG63" s="16"/>
      <c r="AH63" s="16"/>
      <c r="AI63" s="16"/>
    </row>
    <row r="64" spans="1:35" ht="15.9" x14ac:dyDescent="0.4">
      <c r="A64" s="21">
        <v>2023</v>
      </c>
      <c r="B64" s="21" t="s">
        <v>23</v>
      </c>
      <c r="C64" s="21" t="s">
        <v>68</v>
      </c>
      <c r="D64" s="21">
        <v>2021</v>
      </c>
      <c r="E64">
        <v>2</v>
      </c>
      <c r="F64">
        <v>5</v>
      </c>
      <c r="G64">
        <v>7</v>
      </c>
      <c r="H64">
        <v>6</v>
      </c>
      <c r="I64">
        <v>6</v>
      </c>
      <c r="J64">
        <v>6</v>
      </c>
      <c r="K64">
        <v>6</v>
      </c>
      <c r="L64">
        <v>3</v>
      </c>
      <c r="M64">
        <v>1</v>
      </c>
      <c r="N64">
        <v>5</v>
      </c>
      <c r="O64">
        <v>1</v>
      </c>
      <c r="P64">
        <v>1</v>
      </c>
      <c r="Q64">
        <v>5</v>
      </c>
      <c r="R64">
        <v>2</v>
      </c>
      <c r="S64">
        <v>6</v>
      </c>
      <c r="T64">
        <v>5</v>
      </c>
      <c r="U64">
        <v>6</v>
      </c>
      <c r="V64">
        <v>6</v>
      </c>
      <c r="W64">
        <v>7</v>
      </c>
      <c r="X64">
        <v>5</v>
      </c>
      <c r="Y64">
        <v>6</v>
      </c>
      <c r="Z64">
        <v>5</v>
      </c>
      <c r="AA64">
        <v>1</v>
      </c>
      <c r="AB64">
        <v>5</v>
      </c>
      <c r="AC64">
        <v>5</v>
      </c>
      <c r="AD64">
        <v>5</v>
      </c>
      <c r="AE64">
        <v>7</v>
      </c>
      <c r="AG64" s="16"/>
      <c r="AH64" s="16"/>
      <c r="AI64" s="16"/>
    </row>
    <row r="65" spans="1:35" ht="15.9" x14ac:dyDescent="0.4">
      <c r="A65" s="21">
        <v>2023</v>
      </c>
      <c r="B65" s="21" t="s">
        <v>24</v>
      </c>
      <c r="C65" s="21" t="s">
        <v>69</v>
      </c>
      <c r="D65" s="21">
        <v>2021</v>
      </c>
      <c r="E65">
        <v>2</v>
      </c>
      <c r="F65">
        <v>5</v>
      </c>
      <c r="G65">
        <v>7</v>
      </c>
      <c r="H65">
        <v>6</v>
      </c>
      <c r="I65">
        <v>7</v>
      </c>
      <c r="J65">
        <v>5</v>
      </c>
      <c r="K65">
        <v>5</v>
      </c>
      <c r="L65">
        <v>3</v>
      </c>
      <c r="M65">
        <v>1</v>
      </c>
      <c r="N65">
        <v>5</v>
      </c>
      <c r="O65">
        <v>5</v>
      </c>
      <c r="P65">
        <v>2</v>
      </c>
      <c r="Q65">
        <v>5</v>
      </c>
      <c r="R65">
        <v>5</v>
      </c>
      <c r="S65">
        <v>6</v>
      </c>
      <c r="T65">
        <v>6</v>
      </c>
      <c r="U65">
        <v>6</v>
      </c>
      <c r="V65">
        <v>7</v>
      </c>
      <c r="W65">
        <v>6</v>
      </c>
      <c r="X65">
        <v>5</v>
      </c>
      <c r="Y65">
        <v>7</v>
      </c>
      <c r="Z65">
        <v>5</v>
      </c>
      <c r="AA65">
        <v>5</v>
      </c>
      <c r="AB65">
        <v>6</v>
      </c>
      <c r="AC65">
        <v>5</v>
      </c>
      <c r="AD65">
        <v>5</v>
      </c>
      <c r="AE65">
        <v>2</v>
      </c>
      <c r="AG65" s="16"/>
      <c r="AH65" s="16"/>
      <c r="AI65" s="16"/>
    </row>
    <row r="66" spans="1:35" ht="15.9" x14ac:dyDescent="0.4">
      <c r="A66" s="21">
        <v>2023</v>
      </c>
      <c r="B66" s="21" t="s">
        <v>25</v>
      </c>
      <c r="C66" s="21" t="s">
        <v>69</v>
      </c>
      <c r="D66" s="21">
        <v>2021</v>
      </c>
      <c r="E66">
        <v>5</v>
      </c>
      <c r="F66">
        <v>5</v>
      </c>
      <c r="G66">
        <v>6</v>
      </c>
      <c r="H66">
        <v>6</v>
      </c>
      <c r="I66">
        <v>6</v>
      </c>
      <c r="J66">
        <v>5</v>
      </c>
      <c r="K66">
        <v>5</v>
      </c>
      <c r="L66">
        <v>3</v>
      </c>
      <c r="M66">
        <v>1</v>
      </c>
      <c r="N66">
        <v>5</v>
      </c>
      <c r="O66">
        <v>2</v>
      </c>
      <c r="P66">
        <v>1</v>
      </c>
      <c r="Q66">
        <v>5</v>
      </c>
      <c r="R66">
        <v>5</v>
      </c>
      <c r="S66">
        <v>5</v>
      </c>
      <c r="T66">
        <v>5</v>
      </c>
      <c r="U66">
        <v>6</v>
      </c>
      <c r="V66">
        <v>6</v>
      </c>
      <c r="W66">
        <v>6</v>
      </c>
      <c r="X66">
        <v>5</v>
      </c>
      <c r="Y66">
        <v>6</v>
      </c>
      <c r="Z66">
        <v>5</v>
      </c>
      <c r="AA66">
        <v>5</v>
      </c>
      <c r="AB66">
        <v>5</v>
      </c>
      <c r="AC66">
        <v>2</v>
      </c>
      <c r="AD66">
        <v>5</v>
      </c>
      <c r="AE66">
        <v>5</v>
      </c>
      <c r="AG66" s="16"/>
      <c r="AH66" s="16"/>
      <c r="AI66" s="16"/>
    </row>
    <row r="67" spans="1:35" ht="15.9" x14ac:dyDescent="0.4">
      <c r="A67" s="21">
        <v>2023</v>
      </c>
      <c r="B67" s="21" t="s">
        <v>56</v>
      </c>
      <c r="C67" s="21" t="s">
        <v>70</v>
      </c>
      <c r="D67" s="21">
        <v>2021</v>
      </c>
      <c r="E67">
        <v>2</v>
      </c>
      <c r="G67">
        <v>6</v>
      </c>
      <c r="H67">
        <v>2</v>
      </c>
      <c r="I67">
        <v>5</v>
      </c>
      <c r="J67">
        <v>7</v>
      </c>
      <c r="K67">
        <v>5</v>
      </c>
      <c r="L67">
        <v>3</v>
      </c>
      <c r="M67">
        <v>1</v>
      </c>
      <c r="N67">
        <v>5</v>
      </c>
      <c r="O67">
        <v>6</v>
      </c>
      <c r="P67">
        <v>1</v>
      </c>
      <c r="Q67">
        <v>3</v>
      </c>
      <c r="R67">
        <v>6</v>
      </c>
      <c r="S67">
        <v>7</v>
      </c>
      <c r="T67">
        <v>2</v>
      </c>
      <c r="U67">
        <v>7</v>
      </c>
      <c r="V67">
        <v>6</v>
      </c>
      <c r="W67">
        <v>5</v>
      </c>
      <c r="X67">
        <v>1</v>
      </c>
      <c r="Y67">
        <v>4</v>
      </c>
      <c r="Z67">
        <v>5</v>
      </c>
      <c r="AB67">
        <v>5</v>
      </c>
      <c r="AC67">
        <v>6</v>
      </c>
      <c r="AD67">
        <v>5</v>
      </c>
      <c r="AE67">
        <v>5</v>
      </c>
      <c r="AG67" s="16"/>
      <c r="AH67" s="16"/>
      <c r="AI67" s="16"/>
    </row>
    <row r="68" spans="1:35" ht="15.9" x14ac:dyDescent="0.4">
      <c r="A68" s="21">
        <v>2023</v>
      </c>
      <c r="B68" s="21" t="s">
        <v>26</v>
      </c>
      <c r="C68" s="21"/>
      <c r="D68" s="21">
        <v>2021</v>
      </c>
      <c r="E68">
        <v>6</v>
      </c>
      <c r="F68">
        <v>3</v>
      </c>
      <c r="G68">
        <v>7</v>
      </c>
      <c r="H68">
        <v>6</v>
      </c>
      <c r="I68">
        <v>5</v>
      </c>
      <c r="J68">
        <v>5</v>
      </c>
      <c r="K68">
        <v>5</v>
      </c>
      <c r="L68">
        <v>1</v>
      </c>
      <c r="M68">
        <v>1</v>
      </c>
      <c r="N68">
        <v>5</v>
      </c>
      <c r="O68">
        <v>5</v>
      </c>
      <c r="P68">
        <v>2</v>
      </c>
      <c r="Q68">
        <v>6</v>
      </c>
      <c r="R68">
        <v>1</v>
      </c>
      <c r="S68">
        <v>3</v>
      </c>
      <c r="T68">
        <v>2</v>
      </c>
      <c r="U68">
        <v>5</v>
      </c>
      <c r="V68">
        <v>5</v>
      </c>
      <c r="W68">
        <v>6</v>
      </c>
      <c r="X68">
        <v>6</v>
      </c>
      <c r="Y68">
        <v>6</v>
      </c>
      <c r="Z68">
        <v>2</v>
      </c>
      <c r="AA68">
        <v>3</v>
      </c>
      <c r="AB68">
        <v>7</v>
      </c>
      <c r="AC68">
        <v>4</v>
      </c>
      <c r="AD68">
        <v>7</v>
      </c>
      <c r="AE68">
        <v>6</v>
      </c>
      <c r="AG68" s="16"/>
      <c r="AH68" s="16"/>
      <c r="AI68" s="16"/>
    </row>
    <row r="69" spans="1:35" ht="15.9" x14ac:dyDescent="0.4">
      <c r="A69" s="21">
        <v>2023</v>
      </c>
      <c r="B69" s="21" t="s">
        <v>27</v>
      </c>
      <c r="C69" s="21" t="s">
        <v>71</v>
      </c>
      <c r="D69" s="21">
        <v>2021</v>
      </c>
      <c r="E69">
        <v>6</v>
      </c>
      <c r="F69">
        <v>3</v>
      </c>
      <c r="G69">
        <v>7</v>
      </c>
      <c r="H69">
        <v>7</v>
      </c>
      <c r="I69">
        <v>5</v>
      </c>
      <c r="J69">
        <v>6</v>
      </c>
      <c r="K69">
        <v>5</v>
      </c>
      <c r="L69">
        <v>1</v>
      </c>
      <c r="M69">
        <v>1</v>
      </c>
      <c r="N69">
        <v>6</v>
      </c>
      <c r="O69">
        <v>6</v>
      </c>
      <c r="P69">
        <v>1</v>
      </c>
      <c r="Q69">
        <v>5</v>
      </c>
      <c r="R69">
        <v>5</v>
      </c>
      <c r="S69">
        <v>6</v>
      </c>
      <c r="T69">
        <v>1</v>
      </c>
      <c r="U69">
        <v>5</v>
      </c>
      <c r="V69">
        <v>5</v>
      </c>
      <c r="W69">
        <v>7</v>
      </c>
      <c r="X69">
        <v>5</v>
      </c>
      <c r="Y69">
        <v>6</v>
      </c>
      <c r="Z69">
        <v>5</v>
      </c>
      <c r="AA69">
        <v>1</v>
      </c>
      <c r="AB69">
        <v>7</v>
      </c>
      <c r="AC69">
        <v>5</v>
      </c>
      <c r="AD69">
        <v>7</v>
      </c>
      <c r="AE69">
        <v>5</v>
      </c>
      <c r="AG69" s="16"/>
      <c r="AH69" s="16"/>
      <c r="AI69" s="16"/>
    </row>
    <row r="70" spans="1:35" ht="15.9" x14ac:dyDescent="0.4">
      <c r="A70" s="21">
        <v>2023</v>
      </c>
      <c r="B70" s="21" t="s">
        <v>28</v>
      </c>
      <c r="C70" s="21" t="s">
        <v>72</v>
      </c>
      <c r="D70" s="21">
        <v>2021</v>
      </c>
      <c r="E70">
        <v>7</v>
      </c>
      <c r="F70">
        <v>3</v>
      </c>
      <c r="G70">
        <v>6</v>
      </c>
      <c r="H70">
        <v>7</v>
      </c>
      <c r="I70">
        <v>5</v>
      </c>
      <c r="J70">
        <v>2</v>
      </c>
      <c r="K70">
        <v>7</v>
      </c>
      <c r="L70">
        <v>1</v>
      </c>
      <c r="M70">
        <v>3</v>
      </c>
      <c r="N70">
        <v>6</v>
      </c>
      <c r="O70">
        <v>1</v>
      </c>
      <c r="P70">
        <v>3</v>
      </c>
      <c r="Q70">
        <v>5</v>
      </c>
      <c r="R70">
        <v>1</v>
      </c>
      <c r="S70">
        <v>5</v>
      </c>
      <c r="T70">
        <v>2</v>
      </c>
      <c r="U70">
        <v>7</v>
      </c>
      <c r="V70">
        <v>2</v>
      </c>
      <c r="W70">
        <v>5</v>
      </c>
      <c r="X70">
        <v>6</v>
      </c>
      <c r="Y70">
        <v>5</v>
      </c>
      <c r="Z70">
        <v>1</v>
      </c>
      <c r="AA70">
        <v>1</v>
      </c>
      <c r="AB70">
        <v>6</v>
      </c>
      <c r="AC70">
        <v>5</v>
      </c>
      <c r="AD70">
        <v>7</v>
      </c>
      <c r="AE70">
        <v>6</v>
      </c>
      <c r="AG70" s="16"/>
      <c r="AH70" s="16"/>
      <c r="AI70" s="16"/>
    </row>
    <row r="71" spans="1:35" ht="15.9" x14ac:dyDescent="0.4">
      <c r="A71" s="21">
        <v>2023</v>
      </c>
      <c r="B71" s="21" t="s">
        <v>29</v>
      </c>
      <c r="C71" s="21"/>
      <c r="D71" s="21">
        <v>2021</v>
      </c>
      <c r="E71">
        <v>1</v>
      </c>
      <c r="F71">
        <v>6</v>
      </c>
      <c r="G71">
        <v>5</v>
      </c>
      <c r="H71">
        <v>7</v>
      </c>
      <c r="I71">
        <v>2</v>
      </c>
      <c r="J71">
        <v>6</v>
      </c>
      <c r="K71">
        <v>1</v>
      </c>
      <c r="L71">
        <v>5</v>
      </c>
      <c r="M71">
        <v>7</v>
      </c>
      <c r="N71">
        <v>5</v>
      </c>
      <c r="O71">
        <v>2</v>
      </c>
      <c r="P71">
        <v>7</v>
      </c>
      <c r="Q71">
        <v>2</v>
      </c>
      <c r="R71">
        <v>7</v>
      </c>
      <c r="S71">
        <v>5</v>
      </c>
      <c r="T71">
        <v>7</v>
      </c>
      <c r="U71">
        <v>2</v>
      </c>
      <c r="V71">
        <v>5</v>
      </c>
      <c r="W71">
        <v>5</v>
      </c>
      <c r="X71">
        <v>2</v>
      </c>
      <c r="Y71">
        <v>1</v>
      </c>
      <c r="Z71">
        <v>7</v>
      </c>
      <c r="AA71">
        <v>1</v>
      </c>
      <c r="AB71">
        <v>5</v>
      </c>
      <c r="AC71">
        <v>5</v>
      </c>
      <c r="AD71">
        <v>5</v>
      </c>
      <c r="AE71">
        <v>6</v>
      </c>
      <c r="AG71" s="16"/>
      <c r="AH71" s="16"/>
      <c r="AI71" s="16"/>
    </row>
    <row r="72" spans="1:35" ht="15.9" x14ac:dyDescent="0.4">
      <c r="A72" s="21">
        <v>2023</v>
      </c>
      <c r="B72" s="21" t="s">
        <v>30</v>
      </c>
      <c r="C72" s="21"/>
      <c r="D72" s="21">
        <v>2021</v>
      </c>
      <c r="E72">
        <v>5</v>
      </c>
      <c r="F72">
        <v>3</v>
      </c>
      <c r="G72">
        <v>5</v>
      </c>
      <c r="H72">
        <v>1</v>
      </c>
      <c r="I72">
        <v>2</v>
      </c>
      <c r="J72">
        <v>6</v>
      </c>
      <c r="K72">
        <v>6</v>
      </c>
      <c r="L72">
        <v>3</v>
      </c>
      <c r="M72">
        <v>2</v>
      </c>
      <c r="O72">
        <v>6</v>
      </c>
      <c r="P72">
        <v>5</v>
      </c>
      <c r="Q72">
        <v>6</v>
      </c>
      <c r="R72">
        <v>5</v>
      </c>
      <c r="S72">
        <v>6</v>
      </c>
      <c r="T72">
        <v>6</v>
      </c>
      <c r="U72">
        <v>6</v>
      </c>
      <c r="V72">
        <v>6</v>
      </c>
      <c r="W72">
        <v>5</v>
      </c>
      <c r="X72">
        <v>5</v>
      </c>
      <c r="Y72">
        <v>5</v>
      </c>
      <c r="Z72">
        <v>2</v>
      </c>
      <c r="AA72">
        <v>5</v>
      </c>
      <c r="AB72">
        <v>6</v>
      </c>
      <c r="AC72">
        <v>2</v>
      </c>
      <c r="AD72">
        <v>6</v>
      </c>
      <c r="AE72">
        <v>5</v>
      </c>
      <c r="AG72" s="16"/>
      <c r="AH72" s="16"/>
      <c r="AI72" s="16"/>
    </row>
    <row r="73" spans="1:35" ht="15.9" x14ac:dyDescent="0.4">
      <c r="A73" s="21">
        <v>2023</v>
      </c>
      <c r="B73" s="21" t="s">
        <v>31</v>
      </c>
      <c r="C73" s="21"/>
      <c r="D73" s="21">
        <v>2021</v>
      </c>
      <c r="E73">
        <v>4</v>
      </c>
      <c r="F73">
        <v>2</v>
      </c>
      <c r="G73">
        <v>1</v>
      </c>
      <c r="H73">
        <v>7</v>
      </c>
      <c r="I73">
        <v>6</v>
      </c>
      <c r="J73">
        <v>5</v>
      </c>
      <c r="K73">
        <v>1</v>
      </c>
      <c r="L73">
        <v>6</v>
      </c>
      <c r="M73">
        <v>7</v>
      </c>
      <c r="N73">
        <v>7</v>
      </c>
      <c r="O73">
        <v>6</v>
      </c>
      <c r="Q73">
        <v>6</v>
      </c>
      <c r="R73">
        <v>5</v>
      </c>
      <c r="S73">
        <v>2</v>
      </c>
      <c r="T73">
        <v>7</v>
      </c>
      <c r="U73">
        <v>1</v>
      </c>
      <c r="V73">
        <v>2</v>
      </c>
      <c r="W73">
        <v>7</v>
      </c>
      <c r="X73">
        <v>5</v>
      </c>
      <c r="Y73">
        <v>2</v>
      </c>
      <c r="Z73">
        <v>5</v>
      </c>
      <c r="AA73">
        <v>1</v>
      </c>
      <c r="AB73">
        <v>6</v>
      </c>
      <c r="AC73">
        <v>1</v>
      </c>
      <c r="AD73">
        <v>5</v>
      </c>
      <c r="AE73">
        <v>7</v>
      </c>
      <c r="AG73" s="16"/>
      <c r="AH73" s="16"/>
      <c r="AI73" s="16"/>
    </row>
    <row r="74" spans="1:35" ht="15.9" x14ac:dyDescent="0.4">
      <c r="A74" s="21">
        <v>2023</v>
      </c>
      <c r="B74" s="21" t="s">
        <v>32</v>
      </c>
      <c r="C74" s="21"/>
      <c r="D74" s="21">
        <v>2021</v>
      </c>
      <c r="E74">
        <v>5</v>
      </c>
      <c r="F74">
        <v>6</v>
      </c>
      <c r="G74">
        <v>6</v>
      </c>
      <c r="H74">
        <v>5</v>
      </c>
      <c r="I74">
        <v>7</v>
      </c>
      <c r="J74">
        <v>3</v>
      </c>
      <c r="K74">
        <v>5</v>
      </c>
      <c r="L74">
        <v>1</v>
      </c>
      <c r="M74">
        <v>6</v>
      </c>
      <c r="N74">
        <v>5</v>
      </c>
      <c r="O74">
        <v>5</v>
      </c>
      <c r="Q74">
        <v>7</v>
      </c>
      <c r="R74">
        <v>3</v>
      </c>
      <c r="S74">
        <v>5</v>
      </c>
      <c r="T74">
        <v>6</v>
      </c>
      <c r="U74">
        <v>6</v>
      </c>
      <c r="V74">
        <v>7</v>
      </c>
      <c r="W74">
        <v>7</v>
      </c>
      <c r="X74">
        <v>6</v>
      </c>
      <c r="Y74">
        <v>5</v>
      </c>
      <c r="Z74">
        <v>5</v>
      </c>
      <c r="AA74">
        <v>1</v>
      </c>
      <c r="AB74">
        <v>1</v>
      </c>
      <c r="AC74">
        <v>5</v>
      </c>
      <c r="AD74">
        <v>1</v>
      </c>
      <c r="AE74">
        <v>5</v>
      </c>
      <c r="AG74" s="16"/>
      <c r="AH74" s="16"/>
      <c r="AI74" s="16"/>
    </row>
    <row r="75" spans="1:35" ht="15.9" x14ac:dyDescent="0.4">
      <c r="A75" s="27">
        <v>2024</v>
      </c>
      <c r="B75" s="27" t="s">
        <v>84</v>
      </c>
      <c r="C75" s="27" t="s">
        <v>83</v>
      </c>
      <c r="D75" s="27"/>
      <c r="AG75" s="16"/>
      <c r="AH75" s="16"/>
      <c r="AI75" s="16"/>
    </row>
    <row r="76" spans="1:35" ht="15.9" x14ac:dyDescent="0.4">
      <c r="A76" s="27">
        <v>2024</v>
      </c>
      <c r="B76" s="27" t="s">
        <v>18</v>
      </c>
      <c r="C76" s="27" t="s">
        <v>66</v>
      </c>
      <c r="D76" s="27">
        <v>2022</v>
      </c>
      <c r="E76">
        <v>6</v>
      </c>
      <c r="F76">
        <v>3</v>
      </c>
      <c r="G76">
        <v>6</v>
      </c>
      <c r="H76">
        <v>2</v>
      </c>
      <c r="I76">
        <v>1</v>
      </c>
      <c r="J76">
        <v>2</v>
      </c>
      <c r="K76">
        <v>7</v>
      </c>
      <c r="L76">
        <v>4</v>
      </c>
      <c r="M76">
        <v>1</v>
      </c>
      <c r="N76">
        <v>5</v>
      </c>
      <c r="O76">
        <v>7</v>
      </c>
      <c r="P76">
        <v>3</v>
      </c>
      <c r="Q76">
        <v>6</v>
      </c>
      <c r="R76">
        <v>5</v>
      </c>
      <c r="S76">
        <v>7</v>
      </c>
      <c r="T76">
        <v>6</v>
      </c>
      <c r="U76">
        <v>1</v>
      </c>
      <c r="V76">
        <v>2</v>
      </c>
      <c r="W76">
        <v>6</v>
      </c>
      <c r="X76">
        <v>5</v>
      </c>
      <c r="Y76">
        <v>7</v>
      </c>
      <c r="Z76">
        <v>5</v>
      </c>
      <c r="AA76">
        <v>1</v>
      </c>
      <c r="AB76">
        <v>4</v>
      </c>
      <c r="AC76">
        <v>5</v>
      </c>
      <c r="AD76">
        <v>5</v>
      </c>
      <c r="AE76">
        <v>5</v>
      </c>
      <c r="AG76" s="16"/>
      <c r="AH76" s="16"/>
      <c r="AI76" s="16"/>
    </row>
    <row r="77" spans="1:35" ht="15.9" x14ac:dyDescent="0.4">
      <c r="A77" s="27">
        <v>2024</v>
      </c>
      <c r="B77" s="27" t="s">
        <v>19</v>
      </c>
      <c r="C77" s="27" t="s">
        <v>73</v>
      </c>
      <c r="D77" s="27">
        <v>2021</v>
      </c>
      <c r="E77">
        <v>5</v>
      </c>
      <c r="F77">
        <v>1</v>
      </c>
      <c r="G77">
        <v>5</v>
      </c>
      <c r="H77">
        <v>7</v>
      </c>
      <c r="I77">
        <v>2</v>
      </c>
      <c r="J77">
        <v>5</v>
      </c>
      <c r="K77">
        <v>7</v>
      </c>
      <c r="L77">
        <v>5</v>
      </c>
      <c r="M77">
        <v>6</v>
      </c>
      <c r="N77">
        <v>5</v>
      </c>
      <c r="O77">
        <v>6</v>
      </c>
      <c r="P77">
        <v>2</v>
      </c>
      <c r="Q77">
        <v>2</v>
      </c>
      <c r="R77">
        <v>5</v>
      </c>
      <c r="S77">
        <v>2</v>
      </c>
      <c r="T77">
        <v>6</v>
      </c>
      <c r="U77">
        <v>2</v>
      </c>
      <c r="V77">
        <v>5</v>
      </c>
      <c r="W77">
        <v>7</v>
      </c>
      <c r="X77">
        <v>6</v>
      </c>
      <c r="Y77">
        <v>1</v>
      </c>
      <c r="Z77">
        <v>5</v>
      </c>
      <c r="AA77">
        <v>1</v>
      </c>
      <c r="AB77">
        <v>2</v>
      </c>
      <c r="AC77">
        <v>5</v>
      </c>
      <c r="AD77">
        <v>7</v>
      </c>
      <c r="AE77">
        <v>6</v>
      </c>
      <c r="AG77" s="16"/>
      <c r="AH77" s="16"/>
      <c r="AI77" s="16"/>
    </row>
    <row r="78" spans="1:35" ht="15.9" x14ac:dyDescent="0.4">
      <c r="A78" s="27">
        <v>2024</v>
      </c>
      <c r="B78" s="27" t="s">
        <v>20</v>
      </c>
      <c r="C78" s="27" t="s">
        <v>67</v>
      </c>
      <c r="D78" s="27">
        <v>2022</v>
      </c>
      <c r="E78">
        <v>5</v>
      </c>
      <c r="F78">
        <v>3</v>
      </c>
      <c r="G78">
        <v>2</v>
      </c>
      <c r="H78">
        <v>6</v>
      </c>
      <c r="I78">
        <v>6</v>
      </c>
      <c r="J78">
        <v>5</v>
      </c>
      <c r="K78">
        <v>6</v>
      </c>
      <c r="L78">
        <v>1</v>
      </c>
      <c r="M78">
        <v>2</v>
      </c>
      <c r="N78">
        <v>5</v>
      </c>
      <c r="O78">
        <v>2</v>
      </c>
      <c r="P78">
        <v>3</v>
      </c>
      <c r="Q78">
        <v>1</v>
      </c>
      <c r="R78">
        <v>5</v>
      </c>
      <c r="S78">
        <v>5</v>
      </c>
      <c r="T78">
        <v>7</v>
      </c>
      <c r="U78">
        <v>5</v>
      </c>
      <c r="V78">
        <v>6</v>
      </c>
      <c r="W78">
        <v>4</v>
      </c>
      <c r="X78">
        <v>5</v>
      </c>
      <c r="Y78">
        <v>6</v>
      </c>
      <c r="Z78">
        <v>6</v>
      </c>
      <c r="AA78">
        <v>1</v>
      </c>
      <c r="AB78">
        <v>4</v>
      </c>
      <c r="AC78">
        <v>5</v>
      </c>
      <c r="AD78">
        <v>2</v>
      </c>
      <c r="AE78">
        <v>7</v>
      </c>
      <c r="AG78" s="16"/>
      <c r="AH78" s="16"/>
      <c r="AI78" s="16"/>
    </row>
    <row r="79" spans="1:35" ht="15.9" x14ac:dyDescent="0.4">
      <c r="A79" s="27">
        <v>2024</v>
      </c>
      <c r="B79" s="27" t="s">
        <v>21</v>
      </c>
      <c r="C79" s="27" t="s">
        <v>61</v>
      </c>
      <c r="D79" s="27">
        <v>2022</v>
      </c>
      <c r="E79">
        <v>5</v>
      </c>
      <c r="F79">
        <v>5</v>
      </c>
      <c r="G79">
        <v>1</v>
      </c>
      <c r="H79">
        <v>6</v>
      </c>
      <c r="I79">
        <v>5</v>
      </c>
      <c r="J79">
        <v>7</v>
      </c>
      <c r="K79">
        <v>2</v>
      </c>
      <c r="L79">
        <v>1</v>
      </c>
      <c r="M79">
        <v>5</v>
      </c>
      <c r="N79">
        <v>6</v>
      </c>
      <c r="O79">
        <v>5</v>
      </c>
      <c r="P79">
        <v>1</v>
      </c>
      <c r="Q79">
        <v>2</v>
      </c>
      <c r="R79">
        <v>7</v>
      </c>
      <c r="S79">
        <v>7</v>
      </c>
      <c r="T79">
        <v>6</v>
      </c>
      <c r="U79">
        <v>5</v>
      </c>
      <c r="V79">
        <v>3</v>
      </c>
      <c r="W79">
        <v>5</v>
      </c>
      <c r="X79">
        <v>5</v>
      </c>
      <c r="Y79">
        <v>2</v>
      </c>
      <c r="Z79">
        <v>6</v>
      </c>
      <c r="AA79">
        <v>1</v>
      </c>
      <c r="AB79">
        <v>5</v>
      </c>
      <c r="AC79">
        <v>5</v>
      </c>
      <c r="AD79">
        <v>7</v>
      </c>
      <c r="AE79">
        <v>6</v>
      </c>
      <c r="AG79" s="16"/>
      <c r="AH79" s="16"/>
      <c r="AI79" s="16"/>
    </row>
    <row r="80" spans="1:35" ht="15.9" x14ac:dyDescent="0.4">
      <c r="A80" s="27">
        <v>2024</v>
      </c>
      <c r="B80" s="27" t="s">
        <v>22</v>
      </c>
      <c r="C80" s="27" t="s">
        <v>63</v>
      </c>
      <c r="D80" s="27">
        <v>2022</v>
      </c>
      <c r="E80">
        <v>7</v>
      </c>
      <c r="F80">
        <v>1</v>
      </c>
      <c r="G80">
        <v>7</v>
      </c>
      <c r="H80">
        <v>6</v>
      </c>
      <c r="I80">
        <v>6</v>
      </c>
      <c r="J80">
        <v>2</v>
      </c>
      <c r="K80">
        <v>6</v>
      </c>
      <c r="L80">
        <v>3</v>
      </c>
      <c r="M80">
        <v>3</v>
      </c>
      <c r="N80">
        <v>5</v>
      </c>
      <c r="O80">
        <v>5</v>
      </c>
      <c r="P80">
        <v>2</v>
      </c>
      <c r="Q80">
        <v>5</v>
      </c>
      <c r="R80">
        <v>1</v>
      </c>
      <c r="S80">
        <v>1</v>
      </c>
      <c r="T80">
        <v>5</v>
      </c>
      <c r="U80">
        <v>6</v>
      </c>
      <c r="V80">
        <v>5</v>
      </c>
      <c r="W80">
        <v>6</v>
      </c>
      <c r="X80">
        <v>2</v>
      </c>
      <c r="Y80">
        <v>6</v>
      </c>
      <c r="Z80">
        <v>6</v>
      </c>
      <c r="AA80">
        <v>3</v>
      </c>
      <c r="AB80">
        <v>7</v>
      </c>
      <c r="AC80">
        <v>7</v>
      </c>
      <c r="AD80">
        <v>6</v>
      </c>
      <c r="AE80">
        <v>2</v>
      </c>
      <c r="AG80" s="16"/>
      <c r="AH80" s="16"/>
      <c r="AI80" s="16"/>
    </row>
    <row r="81" spans="1:35" ht="15.9" x14ac:dyDescent="0.4">
      <c r="A81" s="27">
        <v>2024</v>
      </c>
      <c r="B81" s="27" t="s">
        <v>23</v>
      </c>
      <c r="C81" s="27" t="s">
        <v>64</v>
      </c>
      <c r="D81" s="27">
        <v>2022</v>
      </c>
      <c r="E81">
        <v>2</v>
      </c>
      <c r="F81">
        <v>6</v>
      </c>
      <c r="G81">
        <v>7</v>
      </c>
      <c r="H81">
        <v>6</v>
      </c>
      <c r="I81">
        <v>6</v>
      </c>
      <c r="J81">
        <v>7</v>
      </c>
      <c r="K81">
        <v>6</v>
      </c>
      <c r="L81">
        <v>3</v>
      </c>
      <c r="M81">
        <v>1</v>
      </c>
      <c r="N81">
        <v>5</v>
      </c>
      <c r="O81">
        <v>1</v>
      </c>
      <c r="P81">
        <v>1</v>
      </c>
      <c r="Q81">
        <v>5</v>
      </c>
      <c r="R81">
        <v>5</v>
      </c>
      <c r="S81">
        <v>6</v>
      </c>
      <c r="T81">
        <v>5</v>
      </c>
      <c r="U81">
        <v>6</v>
      </c>
      <c r="V81">
        <v>6</v>
      </c>
      <c r="W81">
        <v>7</v>
      </c>
      <c r="X81">
        <v>5</v>
      </c>
      <c r="Y81">
        <v>5</v>
      </c>
      <c r="Z81">
        <v>5</v>
      </c>
      <c r="AA81">
        <v>1</v>
      </c>
      <c r="AB81">
        <v>5</v>
      </c>
      <c r="AC81">
        <v>5</v>
      </c>
      <c r="AD81">
        <v>5</v>
      </c>
      <c r="AE81">
        <v>7</v>
      </c>
      <c r="AG81" s="16"/>
      <c r="AH81" s="16"/>
      <c r="AI81" s="16"/>
    </row>
    <row r="82" spans="1:35" ht="15.9" x14ac:dyDescent="0.4">
      <c r="A82" s="27">
        <v>2024</v>
      </c>
      <c r="B82" s="27" t="s">
        <v>24</v>
      </c>
      <c r="C82" s="27" t="s">
        <v>74</v>
      </c>
      <c r="D82" s="27">
        <v>2022</v>
      </c>
      <c r="E82">
        <v>5</v>
      </c>
      <c r="F82">
        <v>6</v>
      </c>
      <c r="G82">
        <v>7</v>
      </c>
      <c r="H82">
        <v>6</v>
      </c>
      <c r="I82">
        <v>7</v>
      </c>
      <c r="J82">
        <v>5</v>
      </c>
      <c r="K82">
        <v>6</v>
      </c>
      <c r="L82">
        <v>3</v>
      </c>
      <c r="M82">
        <v>3</v>
      </c>
      <c r="N82">
        <v>2</v>
      </c>
      <c r="O82">
        <v>5</v>
      </c>
      <c r="P82">
        <v>3</v>
      </c>
      <c r="Q82">
        <v>5</v>
      </c>
      <c r="R82">
        <v>5</v>
      </c>
      <c r="S82">
        <v>5</v>
      </c>
      <c r="T82">
        <v>5</v>
      </c>
      <c r="U82">
        <v>6</v>
      </c>
      <c r="V82">
        <v>6</v>
      </c>
      <c r="W82">
        <v>6</v>
      </c>
      <c r="X82">
        <v>6</v>
      </c>
      <c r="Y82">
        <v>7</v>
      </c>
      <c r="Z82">
        <v>5</v>
      </c>
      <c r="AA82">
        <v>5</v>
      </c>
      <c r="AB82">
        <v>6</v>
      </c>
      <c r="AC82">
        <v>5</v>
      </c>
      <c r="AD82">
        <v>5</v>
      </c>
      <c r="AE82">
        <v>3</v>
      </c>
      <c r="AG82" s="16"/>
      <c r="AH82" s="16"/>
      <c r="AI82" s="16"/>
    </row>
    <row r="83" spans="1:35" ht="15.9" x14ac:dyDescent="0.4">
      <c r="A83" s="27">
        <v>2024</v>
      </c>
      <c r="B83" s="27" t="s">
        <v>25</v>
      </c>
      <c r="C83" s="27" t="s">
        <v>69</v>
      </c>
      <c r="D83" s="27">
        <v>2022</v>
      </c>
      <c r="E83">
        <v>5</v>
      </c>
      <c r="F83">
        <v>5</v>
      </c>
      <c r="G83">
        <v>6</v>
      </c>
      <c r="H83">
        <v>7</v>
      </c>
      <c r="I83">
        <v>6</v>
      </c>
      <c r="J83">
        <v>6</v>
      </c>
      <c r="K83">
        <v>6</v>
      </c>
      <c r="L83">
        <v>3</v>
      </c>
      <c r="M83">
        <v>3</v>
      </c>
      <c r="N83">
        <v>5</v>
      </c>
      <c r="O83">
        <v>5</v>
      </c>
      <c r="P83">
        <v>3</v>
      </c>
      <c r="Q83">
        <v>5</v>
      </c>
      <c r="R83">
        <v>5</v>
      </c>
      <c r="S83">
        <v>5</v>
      </c>
      <c r="T83">
        <v>6</v>
      </c>
      <c r="U83">
        <v>6</v>
      </c>
      <c r="V83">
        <v>4</v>
      </c>
      <c r="W83">
        <v>6</v>
      </c>
      <c r="X83">
        <v>6</v>
      </c>
      <c r="Y83">
        <v>6</v>
      </c>
      <c r="Z83">
        <v>5</v>
      </c>
      <c r="AA83">
        <v>2</v>
      </c>
      <c r="AB83">
        <v>5</v>
      </c>
      <c r="AC83">
        <v>1</v>
      </c>
      <c r="AD83">
        <v>5</v>
      </c>
      <c r="AE83">
        <v>2</v>
      </c>
      <c r="AG83" s="16"/>
      <c r="AH83" s="16"/>
      <c r="AI83" s="16"/>
    </row>
    <row r="84" spans="1:35" ht="15.9" x14ac:dyDescent="0.4">
      <c r="A84" s="27">
        <v>2024</v>
      </c>
      <c r="B84" s="27" t="s">
        <v>56</v>
      </c>
      <c r="C84" s="27" t="s">
        <v>70</v>
      </c>
      <c r="D84" s="27">
        <v>2022</v>
      </c>
      <c r="E84">
        <v>2</v>
      </c>
      <c r="G84">
        <v>2</v>
      </c>
      <c r="H84">
        <v>5</v>
      </c>
      <c r="I84">
        <v>5</v>
      </c>
      <c r="J84">
        <v>4</v>
      </c>
      <c r="K84">
        <v>2</v>
      </c>
      <c r="L84">
        <v>1</v>
      </c>
      <c r="M84">
        <v>1</v>
      </c>
      <c r="N84">
        <v>5</v>
      </c>
      <c r="O84">
        <v>6</v>
      </c>
      <c r="P84">
        <v>1</v>
      </c>
      <c r="Q84">
        <v>2</v>
      </c>
      <c r="R84">
        <v>5</v>
      </c>
      <c r="S84">
        <v>4</v>
      </c>
      <c r="T84">
        <v>5</v>
      </c>
      <c r="U84">
        <v>7</v>
      </c>
      <c r="V84">
        <v>7</v>
      </c>
      <c r="W84">
        <v>5</v>
      </c>
      <c r="X84">
        <v>3</v>
      </c>
      <c r="Y84">
        <v>7</v>
      </c>
      <c r="Z84">
        <v>5</v>
      </c>
      <c r="AB84">
        <v>5</v>
      </c>
      <c r="AC84">
        <v>6</v>
      </c>
      <c r="AD84">
        <v>5</v>
      </c>
      <c r="AE84">
        <v>5</v>
      </c>
      <c r="AG84" s="16"/>
      <c r="AH84" s="16"/>
      <c r="AI84" s="16"/>
    </row>
    <row r="85" spans="1:35" ht="15.9" x14ac:dyDescent="0.4">
      <c r="A85" s="27">
        <v>2024</v>
      </c>
      <c r="B85" s="27" t="s">
        <v>26</v>
      </c>
      <c r="C85" s="27"/>
      <c r="D85" s="27">
        <v>2022</v>
      </c>
      <c r="E85">
        <v>5</v>
      </c>
      <c r="F85">
        <v>1</v>
      </c>
      <c r="G85">
        <v>7</v>
      </c>
      <c r="H85">
        <v>6</v>
      </c>
      <c r="I85">
        <v>5</v>
      </c>
      <c r="J85">
        <v>2</v>
      </c>
      <c r="K85">
        <v>5</v>
      </c>
      <c r="L85">
        <v>3</v>
      </c>
      <c r="M85">
        <v>3</v>
      </c>
      <c r="N85">
        <v>2</v>
      </c>
      <c r="O85">
        <v>5</v>
      </c>
      <c r="P85">
        <v>2</v>
      </c>
      <c r="Q85">
        <v>6</v>
      </c>
      <c r="R85">
        <v>1</v>
      </c>
      <c r="S85">
        <v>2</v>
      </c>
      <c r="T85">
        <v>6</v>
      </c>
      <c r="U85">
        <v>5</v>
      </c>
      <c r="V85">
        <v>5</v>
      </c>
      <c r="W85">
        <v>6</v>
      </c>
      <c r="X85">
        <v>6</v>
      </c>
      <c r="Y85">
        <v>6</v>
      </c>
      <c r="Z85">
        <v>6</v>
      </c>
      <c r="AA85">
        <v>1</v>
      </c>
      <c r="AB85">
        <v>7</v>
      </c>
      <c r="AC85">
        <v>6</v>
      </c>
      <c r="AD85">
        <v>4</v>
      </c>
      <c r="AE85">
        <v>2</v>
      </c>
      <c r="AG85" s="16"/>
      <c r="AH85" s="16"/>
      <c r="AI85" s="16"/>
    </row>
    <row r="86" spans="1:35" ht="15.9" x14ac:dyDescent="0.4">
      <c r="A86" s="27">
        <v>2024</v>
      </c>
      <c r="B86" s="27" t="s">
        <v>27</v>
      </c>
      <c r="C86" s="27" t="s">
        <v>75</v>
      </c>
      <c r="D86" s="27">
        <v>2022</v>
      </c>
      <c r="E86">
        <v>5</v>
      </c>
      <c r="F86">
        <v>1</v>
      </c>
      <c r="G86">
        <v>7</v>
      </c>
      <c r="H86">
        <v>7</v>
      </c>
      <c r="I86">
        <v>5</v>
      </c>
      <c r="J86">
        <v>6</v>
      </c>
      <c r="K86">
        <v>5</v>
      </c>
      <c r="L86">
        <v>3</v>
      </c>
      <c r="M86">
        <v>1</v>
      </c>
      <c r="N86">
        <v>2</v>
      </c>
      <c r="O86">
        <v>6</v>
      </c>
      <c r="P86">
        <v>2</v>
      </c>
      <c r="Q86">
        <v>6</v>
      </c>
      <c r="R86">
        <v>5</v>
      </c>
      <c r="S86">
        <v>5</v>
      </c>
      <c r="T86">
        <v>6</v>
      </c>
      <c r="U86">
        <v>6</v>
      </c>
      <c r="V86">
        <v>5</v>
      </c>
      <c r="W86">
        <v>7</v>
      </c>
      <c r="X86">
        <v>5</v>
      </c>
      <c r="Y86">
        <v>6</v>
      </c>
      <c r="Z86">
        <v>5</v>
      </c>
      <c r="AA86">
        <v>1</v>
      </c>
      <c r="AB86">
        <v>7</v>
      </c>
      <c r="AC86">
        <v>2</v>
      </c>
      <c r="AD86">
        <v>7</v>
      </c>
      <c r="AE86">
        <v>5</v>
      </c>
      <c r="AG86" s="16"/>
      <c r="AH86" s="16"/>
      <c r="AI86" s="16"/>
    </row>
    <row r="87" spans="1:35" ht="15.9" x14ac:dyDescent="0.4">
      <c r="A87" s="27">
        <v>2024</v>
      </c>
      <c r="B87" s="27" t="s">
        <v>28</v>
      </c>
      <c r="C87" s="27" t="s">
        <v>76</v>
      </c>
      <c r="D87" s="27">
        <v>2022</v>
      </c>
      <c r="E87">
        <v>7</v>
      </c>
      <c r="F87">
        <v>2</v>
      </c>
      <c r="G87">
        <v>6</v>
      </c>
      <c r="H87">
        <v>7</v>
      </c>
      <c r="I87">
        <v>6</v>
      </c>
      <c r="J87">
        <v>2</v>
      </c>
      <c r="K87">
        <v>7</v>
      </c>
      <c r="L87">
        <v>1</v>
      </c>
      <c r="M87">
        <v>2</v>
      </c>
      <c r="N87">
        <v>6</v>
      </c>
      <c r="O87">
        <v>1</v>
      </c>
      <c r="P87">
        <v>2</v>
      </c>
      <c r="Q87">
        <v>5</v>
      </c>
      <c r="R87">
        <v>3</v>
      </c>
      <c r="S87">
        <v>5</v>
      </c>
      <c r="T87">
        <v>5</v>
      </c>
      <c r="U87">
        <v>2</v>
      </c>
      <c r="V87">
        <v>2</v>
      </c>
      <c r="W87">
        <v>5</v>
      </c>
      <c r="X87">
        <v>6</v>
      </c>
      <c r="Y87">
        <v>6</v>
      </c>
      <c r="Z87">
        <v>3</v>
      </c>
      <c r="AA87">
        <v>1</v>
      </c>
      <c r="AB87">
        <v>2</v>
      </c>
      <c r="AC87">
        <v>2</v>
      </c>
      <c r="AD87">
        <v>4</v>
      </c>
      <c r="AE87">
        <v>6</v>
      </c>
      <c r="AG87" s="16"/>
      <c r="AH87" s="16"/>
      <c r="AI87" s="16"/>
    </row>
    <row r="88" spans="1:35" ht="15.9" x14ac:dyDescent="0.4">
      <c r="A88" s="27">
        <v>2024</v>
      </c>
      <c r="B88" s="27" t="s">
        <v>29</v>
      </c>
      <c r="C88" s="27" t="s">
        <v>61</v>
      </c>
      <c r="D88" s="27">
        <v>2022</v>
      </c>
      <c r="E88">
        <v>1</v>
      </c>
      <c r="F88">
        <v>2</v>
      </c>
      <c r="G88">
        <v>5</v>
      </c>
      <c r="H88">
        <v>7</v>
      </c>
      <c r="I88">
        <v>6</v>
      </c>
      <c r="J88">
        <v>2</v>
      </c>
      <c r="K88">
        <v>1</v>
      </c>
      <c r="L88">
        <v>5</v>
      </c>
      <c r="M88">
        <v>7</v>
      </c>
      <c r="N88">
        <v>5</v>
      </c>
      <c r="O88">
        <v>1</v>
      </c>
      <c r="P88">
        <v>7</v>
      </c>
      <c r="Q88">
        <v>5</v>
      </c>
      <c r="R88">
        <v>5</v>
      </c>
      <c r="S88">
        <v>1</v>
      </c>
      <c r="T88">
        <v>7</v>
      </c>
      <c r="U88">
        <v>1</v>
      </c>
      <c r="V88">
        <v>2</v>
      </c>
      <c r="W88">
        <v>5</v>
      </c>
      <c r="X88">
        <v>5</v>
      </c>
      <c r="Y88">
        <v>2</v>
      </c>
      <c r="Z88">
        <v>7</v>
      </c>
      <c r="AA88">
        <v>2</v>
      </c>
      <c r="AB88">
        <v>6</v>
      </c>
      <c r="AC88">
        <v>5</v>
      </c>
      <c r="AD88">
        <v>6</v>
      </c>
      <c r="AE88">
        <v>2</v>
      </c>
      <c r="AG88" s="16"/>
      <c r="AH88" s="16"/>
      <c r="AI88" s="16"/>
    </row>
    <row r="89" spans="1:35" ht="15.9" x14ac:dyDescent="0.4">
      <c r="A89" s="27">
        <v>2024</v>
      </c>
      <c r="B89" s="27" t="s">
        <v>30</v>
      </c>
      <c r="C89" s="27" t="s">
        <v>77</v>
      </c>
      <c r="D89" s="27">
        <v>2022</v>
      </c>
      <c r="E89">
        <v>5</v>
      </c>
      <c r="F89">
        <v>1</v>
      </c>
      <c r="G89">
        <v>5</v>
      </c>
      <c r="H89">
        <v>1</v>
      </c>
      <c r="I89">
        <v>2</v>
      </c>
      <c r="J89">
        <v>6</v>
      </c>
      <c r="K89">
        <v>6</v>
      </c>
      <c r="L89">
        <v>3</v>
      </c>
      <c r="M89">
        <v>5</v>
      </c>
      <c r="O89">
        <v>6</v>
      </c>
      <c r="P89">
        <v>5</v>
      </c>
      <c r="Q89">
        <v>7</v>
      </c>
      <c r="R89">
        <v>5</v>
      </c>
      <c r="S89">
        <v>6</v>
      </c>
      <c r="T89">
        <v>1</v>
      </c>
      <c r="U89">
        <v>2</v>
      </c>
      <c r="V89">
        <v>6</v>
      </c>
      <c r="W89">
        <v>5</v>
      </c>
      <c r="X89">
        <v>5</v>
      </c>
      <c r="Y89">
        <v>5</v>
      </c>
      <c r="Z89">
        <v>6</v>
      </c>
      <c r="AA89">
        <v>5</v>
      </c>
      <c r="AB89">
        <v>6</v>
      </c>
      <c r="AC89">
        <v>7</v>
      </c>
      <c r="AD89">
        <v>5</v>
      </c>
      <c r="AE89">
        <v>5</v>
      </c>
      <c r="AG89" s="16"/>
      <c r="AH89" s="16"/>
      <c r="AI89" s="16"/>
    </row>
    <row r="90" spans="1:35" ht="15.9" x14ac:dyDescent="0.4">
      <c r="A90" s="27">
        <v>2024</v>
      </c>
      <c r="B90" s="27" t="s">
        <v>31</v>
      </c>
      <c r="C90" s="27" t="s">
        <v>78</v>
      </c>
      <c r="D90" s="27">
        <v>2022</v>
      </c>
      <c r="E90">
        <v>6</v>
      </c>
      <c r="F90">
        <v>2</v>
      </c>
      <c r="G90">
        <v>1</v>
      </c>
      <c r="H90">
        <v>7</v>
      </c>
      <c r="I90">
        <v>2</v>
      </c>
      <c r="J90">
        <v>6</v>
      </c>
      <c r="K90">
        <v>2</v>
      </c>
      <c r="L90">
        <v>5</v>
      </c>
      <c r="M90">
        <v>4</v>
      </c>
      <c r="N90">
        <v>7</v>
      </c>
      <c r="O90">
        <v>2</v>
      </c>
      <c r="P90">
        <v>5</v>
      </c>
      <c r="Q90">
        <v>2</v>
      </c>
      <c r="R90">
        <v>5</v>
      </c>
      <c r="S90">
        <v>2</v>
      </c>
      <c r="T90">
        <v>4</v>
      </c>
      <c r="U90">
        <v>1</v>
      </c>
      <c r="V90">
        <v>6</v>
      </c>
      <c r="W90">
        <v>7</v>
      </c>
      <c r="X90">
        <v>2</v>
      </c>
      <c r="Y90">
        <v>2</v>
      </c>
      <c r="Z90">
        <v>6</v>
      </c>
      <c r="AA90">
        <v>1</v>
      </c>
      <c r="AB90">
        <v>6</v>
      </c>
      <c r="AC90">
        <v>1</v>
      </c>
      <c r="AD90">
        <v>5</v>
      </c>
      <c r="AE90">
        <v>7</v>
      </c>
      <c r="AG90" s="16"/>
      <c r="AH90" s="16"/>
      <c r="AI90" s="16"/>
    </row>
    <row r="91" spans="1:35" ht="15.9" x14ac:dyDescent="0.4">
      <c r="A91" s="27">
        <v>2024</v>
      </c>
      <c r="B91" s="27" t="s">
        <v>32</v>
      </c>
      <c r="C91" s="27" t="s">
        <v>79</v>
      </c>
      <c r="D91" s="27">
        <v>2022</v>
      </c>
      <c r="E91">
        <v>6</v>
      </c>
      <c r="F91">
        <v>6</v>
      </c>
      <c r="G91">
        <v>6</v>
      </c>
      <c r="H91">
        <v>5</v>
      </c>
      <c r="I91">
        <v>6</v>
      </c>
      <c r="J91">
        <v>1</v>
      </c>
      <c r="K91">
        <v>5</v>
      </c>
      <c r="L91">
        <v>1</v>
      </c>
      <c r="M91">
        <v>6</v>
      </c>
      <c r="N91">
        <v>5</v>
      </c>
      <c r="O91">
        <v>6</v>
      </c>
      <c r="P91">
        <v>5</v>
      </c>
      <c r="Q91">
        <v>7</v>
      </c>
      <c r="R91">
        <v>1</v>
      </c>
      <c r="S91">
        <v>5</v>
      </c>
      <c r="T91">
        <v>6</v>
      </c>
      <c r="U91">
        <v>5</v>
      </c>
      <c r="V91">
        <v>6</v>
      </c>
      <c r="W91">
        <v>6</v>
      </c>
      <c r="X91">
        <v>6</v>
      </c>
      <c r="Y91">
        <v>5</v>
      </c>
      <c r="Z91">
        <v>5</v>
      </c>
      <c r="AA91">
        <v>2</v>
      </c>
      <c r="AB91">
        <v>6</v>
      </c>
      <c r="AC91">
        <v>5</v>
      </c>
      <c r="AD91">
        <v>1</v>
      </c>
      <c r="AE91">
        <v>5</v>
      </c>
      <c r="AG91" s="16"/>
      <c r="AH91" s="16"/>
      <c r="AI91" s="16"/>
    </row>
    <row r="92" spans="1:35" ht="15.9" x14ac:dyDescent="0.4">
      <c r="A92" s="21">
        <v>2025</v>
      </c>
      <c r="B92" s="21" t="s">
        <v>84</v>
      </c>
      <c r="C92" s="21" t="s">
        <v>83</v>
      </c>
      <c r="D92" s="21">
        <v>2022</v>
      </c>
      <c r="E92">
        <v>5</v>
      </c>
      <c r="F92">
        <v>1</v>
      </c>
      <c r="G92">
        <v>1</v>
      </c>
      <c r="H92">
        <v>6</v>
      </c>
      <c r="I92">
        <v>7</v>
      </c>
      <c r="J92">
        <v>6</v>
      </c>
      <c r="K92">
        <v>6</v>
      </c>
      <c r="L92">
        <v>1</v>
      </c>
      <c r="M92">
        <v>5</v>
      </c>
      <c r="N92">
        <v>6</v>
      </c>
      <c r="O92">
        <v>2</v>
      </c>
      <c r="P92">
        <v>2</v>
      </c>
      <c r="Q92">
        <v>2</v>
      </c>
      <c r="R92">
        <v>5</v>
      </c>
      <c r="S92">
        <v>2</v>
      </c>
      <c r="T92">
        <v>6</v>
      </c>
      <c r="U92">
        <v>7</v>
      </c>
      <c r="V92">
        <v>6</v>
      </c>
      <c r="W92">
        <v>7</v>
      </c>
      <c r="X92">
        <v>6</v>
      </c>
      <c r="Y92">
        <v>1</v>
      </c>
      <c r="Z92">
        <v>5</v>
      </c>
      <c r="AA92">
        <v>3</v>
      </c>
      <c r="AB92">
        <v>2</v>
      </c>
      <c r="AC92">
        <v>6</v>
      </c>
      <c r="AD92">
        <v>6</v>
      </c>
      <c r="AE92">
        <v>7</v>
      </c>
      <c r="AG92" s="16"/>
      <c r="AH92" s="16"/>
      <c r="AI92" s="16"/>
    </row>
    <row r="93" spans="1:35" ht="15.9" x14ac:dyDescent="0.4">
      <c r="A93" s="21">
        <v>2025</v>
      </c>
      <c r="B93" s="21" t="s">
        <v>18</v>
      </c>
      <c r="C93" s="21" t="s">
        <v>66</v>
      </c>
      <c r="D93" s="21">
        <v>2023</v>
      </c>
      <c r="E93">
        <v>6</v>
      </c>
      <c r="F93">
        <v>6</v>
      </c>
      <c r="G93">
        <v>6</v>
      </c>
      <c r="H93">
        <v>2</v>
      </c>
      <c r="I93">
        <v>1</v>
      </c>
      <c r="J93">
        <v>6</v>
      </c>
      <c r="K93">
        <v>7</v>
      </c>
      <c r="L93">
        <v>7</v>
      </c>
      <c r="M93">
        <v>1</v>
      </c>
      <c r="N93">
        <v>5</v>
      </c>
      <c r="O93">
        <v>7</v>
      </c>
      <c r="P93">
        <v>3</v>
      </c>
      <c r="Q93">
        <v>2</v>
      </c>
      <c r="R93">
        <v>5</v>
      </c>
      <c r="S93">
        <v>4</v>
      </c>
      <c r="T93">
        <v>6</v>
      </c>
      <c r="U93">
        <v>1</v>
      </c>
      <c r="V93">
        <v>2</v>
      </c>
      <c r="W93">
        <v>6</v>
      </c>
      <c r="X93">
        <v>5</v>
      </c>
      <c r="Y93">
        <v>7</v>
      </c>
      <c r="Z93">
        <v>2</v>
      </c>
      <c r="AA93">
        <v>1</v>
      </c>
      <c r="AB93">
        <v>4</v>
      </c>
      <c r="AC93">
        <v>6</v>
      </c>
      <c r="AD93">
        <v>2</v>
      </c>
      <c r="AE93">
        <v>6</v>
      </c>
      <c r="AG93" s="16"/>
      <c r="AH93" s="16"/>
      <c r="AI93" s="16"/>
    </row>
    <row r="94" spans="1:35" ht="15.9" x14ac:dyDescent="0.4">
      <c r="A94" s="21">
        <v>2025</v>
      </c>
      <c r="B94" s="21" t="s">
        <v>19</v>
      </c>
      <c r="C94" s="21" t="s">
        <v>73</v>
      </c>
      <c r="D94" s="21">
        <v>2023</v>
      </c>
      <c r="E94">
        <v>6</v>
      </c>
      <c r="F94">
        <v>1</v>
      </c>
      <c r="G94">
        <v>6</v>
      </c>
      <c r="H94">
        <v>6</v>
      </c>
      <c r="I94">
        <v>5</v>
      </c>
      <c r="J94">
        <v>6</v>
      </c>
      <c r="K94">
        <v>7</v>
      </c>
      <c r="L94">
        <v>5</v>
      </c>
      <c r="M94">
        <v>6</v>
      </c>
      <c r="N94">
        <v>5</v>
      </c>
      <c r="O94">
        <v>2</v>
      </c>
      <c r="P94">
        <v>2</v>
      </c>
      <c r="Q94">
        <v>2</v>
      </c>
      <c r="R94">
        <v>2</v>
      </c>
      <c r="S94">
        <v>5</v>
      </c>
      <c r="T94">
        <v>2</v>
      </c>
      <c r="U94">
        <v>6</v>
      </c>
      <c r="V94">
        <v>5</v>
      </c>
      <c r="W94">
        <v>7</v>
      </c>
      <c r="X94">
        <v>6</v>
      </c>
      <c r="Y94">
        <v>1</v>
      </c>
      <c r="Z94">
        <v>5</v>
      </c>
      <c r="AA94">
        <v>1</v>
      </c>
      <c r="AB94">
        <v>2</v>
      </c>
      <c r="AC94">
        <v>2</v>
      </c>
      <c r="AD94">
        <v>7</v>
      </c>
      <c r="AE94">
        <v>6</v>
      </c>
      <c r="AG94" s="16"/>
      <c r="AH94" s="16"/>
      <c r="AI94" s="16"/>
    </row>
    <row r="95" spans="1:35" ht="15.9" x14ac:dyDescent="0.4">
      <c r="A95" s="21">
        <v>2025</v>
      </c>
      <c r="B95" s="21" t="s">
        <v>20</v>
      </c>
      <c r="C95" s="21" t="s">
        <v>67</v>
      </c>
      <c r="D95" s="21">
        <v>2023</v>
      </c>
      <c r="E95">
        <v>5</v>
      </c>
      <c r="F95">
        <v>2</v>
      </c>
      <c r="G95">
        <v>5</v>
      </c>
      <c r="H95">
        <v>6</v>
      </c>
      <c r="I95">
        <v>6</v>
      </c>
      <c r="J95">
        <v>5</v>
      </c>
      <c r="K95">
        <v>6</v>
      </c>
      <c r="L95">
        <v>1</v>
      </c>
      <c r="M95">
        <v>2</v>
      </c>
      <c r="N95">
        <v>2</v>
      </c>
      <c r="O95">
        <v>6</v>
      </c>
      <c r="P95">
        <v>3</v>
      </c>
      <c r="Q95">
        <v>2</v>
      </c>
      <c r="R95">
        <v>5</v>
      </c>
      <c r="S95">
        <v>2</v>
      </c>
      <c r="T95">
        <v>4</v>
      </c>
      <c r="U95">
        <v>5</v>
      </c>
      <c r="V95">
        <v>6</v>
      </c>
      <c r="W95">
        <v>7</v>
      </c>
      <c r="X95">
        <v>5</v>
      </c>
      <c r="Y95">
        <v>6</v>
      </c>
      <c r="Z95">
        <v>6</v>
      </c>
      <c r="AA95">
        <v>1</v>
      </c>
      <c r="AB95">
        <v>6</v>
      </c>
      <c r="AC95">
        <v>5</v>
      </c>
      <c r="AD95">
        <v>5</v>
      </c>
      <c r="AE95">
        <v>7</v>
      </c>
      <c r="AG95" s="16"/>
      <c r="AH95" s="16"/>
      <c r="AI95" s="16"/>
    </row>
    <row r="96" spans="1:35" ht="15.9" x14ac:dyDescent="0.4">
      <c r="A96" s="21">
        <v>2025</v>
      </c>
      <c r="B96" s="21" t="s">
        <v>21</v>
      </c>
      <c r="C96" s="21" t="s">
        <v>61</v>
      </c>
      <c r="D96" s="21">
        <v>2023</v>
      </c>
      <c r="E96">
        <v>5</v>
      </c>
      <c r="F96">
        <v>5</v>
      </c>
      <c r="G96">
        <v>1</v>
      </c>
      <c r="H96">
        <v>6</v>
      </c>
      <c r="I96">
        <v>5</v>
      </c>
      <c r="J96">
        <v>7</v>
      </c>
      <c r="K96">
        <v>6</v>
      </c>
      <c r="L96">
        <v>1</v>
      </c>
      <c r="M96">
        <v>5</v>
      </c>
      <c r="N96">
        <v>6</v>
      </c>
      <c r="O96">
        <v>6</v>
      </c>
      <c r="P96">
        <v>1</v>
      </c>
      <c r="Q96">
        <v>6</v>
      </c>
      <c r="R96">
        <v>7</v>
      </c>
      <c r="S96">
        <v>4</v>
      </c>
      <c r="T96">
        <v>5</v>
      </c>
      <c r="U96">
        <v>5</v>
      </c>
      <c r="V96">
        <v>1</v>
      </c>
      <c r="W96">
        <v>5</v>
      </c>
      <c r="X96">
        <v>5</v>
      </c>
      <c r="Y96">
        <v>2</v>
      </c>
      <c r="Z96">
        <v>6</v>
      </c>
      <c r="AA96">
        <v>1</v>
      </c>
      <c r="AB96">
        <v>5</v>
      </c>
      <c r="AC96">
        <v>5</v>
      </c>
      <c r="AD96">
        <v>7</v>
      </c>
      <c r="AE96">
        <v>6</v>
      </c>
      <c r="AG96" s="16"/>
      <c r="AH96" s="16"/>
      <c r="AI96" s="16"/>
    </row>
    <row r="97" spans="1:35" ht="15.9" x14ac:dyDescent="0.4">
      <c r="A97" s="21">
        <v>2025</v>
      </c>
      <c r="B97" s="21" t="s">
        <v>22</v>
      </c>
      <c r="C97" s="21" t="s">
        <v>63</v>
      </c>
      <c r="D97" s="21">
        <v>2022</v>
      </c>
      <c r="E97">
        <v>7</v>
      </c>
      <c r="F97">
        <v>3</v>
      </c>
      <c r="G97">
        <v>7</v>
      </c>
      <c r="H97">
        <v>6</v>
      </c>
      <c r="I97">
        <v>5</v>
      </c>
      <c r="J97">
        <v>2</v>
      </c>
      <c r="K97">
        <v>6</v>
      </c>
      <c r="L97">
        <v>2</v>
      </c>
      <c r="M97">
        <v>2</v>
      </c>
      <c r="N97">
        <v>5</v>
      </c>
      <c r="O97">
        <v>5</v>
      </c>
      <c r="P97">
        <v>3</v>
      </c>
      <c r="Q97">
        <v>5</v>
      </c>
      <c r="R97">
        <v>1</v>
      </c>
      <c r="S97">
        <v>1</v>
      </c>
      <c r="T97">
        <v>5</v>
      </c>
      <c r="U97">
        <v>2</v>
      </c>
      <c r="V97">
        <v>2</v>
      </c>
      <c r="W97">
        <v>6</v>
      </c>
      <c r="X97">
        <v>5</v>
      </c>
      <c r="Y97">
        <v>6</v>
      </c>
      <c r="Z97">
        <v>2</v>
      </c>
      <c r="AA97">
        <v>1</v>
      </c>
      <c r="AB97">
        <v>7</v>
      </c>
      <c r="AC97">
        <v>4</v>
      </c>
      <c r="AD97">
        <v>7</v>
      </c>
      <c r="AE97">
        <v>2</v>
      </c>
      <c r="AG97" s="16"/>
      <c r="AH97" s="16"/>
      <c r="AI97" s="16"/>
    </row>
    <row r="98" spans="1:35" ht="15.9" x14ac:dyDescent="0.4">
      <c r="A98" s="21">
        <v>2025</v>
      </c>
      <c r="B98" s="21" t="s">
        <v>23</v>
      </c>
      <c r="C98" s="21" t="s">
        <v>64</v>
      </c>
      <c r="D98" s="21">
        <v>2023</v>
      </c>
      <c r="E98">
        <v>1</v>
      </c>
      <c r="F98">
        <v>5</v>
      </c>
      <c r="G98">
        <v>7</v>
      </c>
      <c r="H98">
        <v>4</v>
      </c>
      <c r="I98">
        <v>6</v>
      </c>
      <c r="J98">
        <v>7</v>
      </c>
      <c r="K98">
        <v>5</v>
      </c>
      <c r="L98">
        <v>3</v>
      </c>
      <c r="M98">
        <v>3</v>
      </c>
      <c r="N98">
        <v>2</v>
      </c>
      <c r="O98">
        <v>1</v>
      </c>
      <c r="P98">
        <v>3</v>
      </c>
      <c r="Q98">
        <v>5</v>
      </c>
      <c r="R98">
        <v>5</v>
      </c>
      <c r="S98">
        <v>2</v>
      </c>
      <c r="T98">
        <v>5</v>
      </c>
      <c r="U98">
        <v>6</v>
      </c>
      <c r="V98">
        <v>7</v>
      </c>
      <c r="W98">
        <v>7</v>
      </c>
      <c r="X98">
        <v>2</v>
      </c>
      <c r="Y98">
        <v>6</v>
      </c>
      <c r="Z98">
        <v>6</v>
      </c>
      <c r="AA98">
        <v>1</v>
      </c>
      <c r="AB98">
        <v>2</v>
      </c>
      <c r="AC98">
        <v>5</v>
      </c>
      <c r="AD98">
        <v>2</v>
      </c>
      <c r="AE98">
        <v>7</v>
      </c>
      <c r="AG98" s="16"/>
      <c r="AH98" s="16"/>
      <c r="AI98" s="16"/>
    </row>
    <row r="99" spans="1:35" ht="15.9" x14ac:dyDescent="0.4">
      <c r="A99" s="21">
        <v>2025</v>
      </c>
      <c r="B99" s="21" t="s">
        <v>24</v>
      </c>
      <c r="C99" s="21" t="s">
        <v>74</v>
      </c>
      <c r="D99" s="21">
        <v>2023</v>
      </c>
      <c r="E99">
        <v>5</v>
      </c>
      <c r="F99">
        <v>6</v>
      </c>
      <c r="G99">
        <v>7</v>
      </c>
      <c r="H99">
        <v>2</v>
      </c>
      <c r="I99">
        <v>7</v>
      </c>
      <c r="J99">
        <v>2</v>
      </c>
      <c r="K99">
        <v>6</v>
      </c>
      <c r="L99">
        <v>3</v>
      </c>
      <c r="M99">
        <v>3</v>
      </c>
      <c r="N99">
        <v>2</v>
      </c>
      <c r="O99">
        <v>6</v>
      </c>
      <c r="P99">
        <v>2</v>
      </c>
      <c r="Q99">
        <v>6</v>
      </c>
      <c r="R99">
        <v>5</v>
      </c>
      <c r="S99">
        <v>2</v>
      </c>
      <c r="T99">
        <v>2</v>
      </c>
      <c r="U99">
        <v>6</v>
      </c>
      <c r="V99">
        <v>7</v>
      </c>
      <c r="W99">
        <v>6</v>
      </c>
      <c r="X99">
        <v>5</v>
      </c>
      <c r="Y99">
        <v>7</v>
      </c>
      <c r="Z99">
        <v>5</v>
      </c>
      <c r="AA99">
        <v>5</v>
      </c>
      <c r="AB99">
        <v>6</v>
      </c>
      <c r="AC99">
        <v>5</v>
      </c>
      <c r="AD99">
        <v>2</v>
      </c>
      <c r="AE99">
        <v>2</v>
      </c>
      <c r="AG99" s="16"/>
      <c r="AH99" s="16"/>
      <c r="AI99" s="16"/>
    </row>
    <row r="100" spans="1:35" ht="15.9" x14ac:dyDescent="0.4">
      <c r="A100" s="21">
        <v>2025</v>
      </c>
      <c r="B100" s="21" t="s">
        <v>25</v>
      </c>
      <c r="C100" s="21" t="s">
        <v>69</v>
      </c>
      <c r="D100" s="21">
        <v>2023</v>
      </c>
      <c r="E100">
        <v>5</v>
      </c>
      <c r="F100">
        <v>5</v>
      </c>
      <c r="G100">
        <v>4</v>
      </c>
      <c r="H100">
        <v>7</v>
      </c>
      <c r="I100">
        <v>6</v>
      </c>
      <c r="J100">
        <v>6</v>
      </c>
      <c r="K100">
        <v>6</v>
      </c>
      <c r="L100">
        <v>3</v>
      </c>
      <c r="M100">
        <v>3</v>
      </c>
      <c r="N100">
        <v>5</v>
      </c>
      <c r="O100">
        <v>5</v>
      </c>
      <c r="P100">
        <v>1</v>
      </c>
      <c r="Q100">
        <v>5</v>
      </c>
      <c r="R100">
        <v>5</v>
      </c>
      <c r="S100">
        <v>5</v>
      </c>
      <c r="T100">
        <v>2</v>
      </c>
      <c r="U100">
        <v>2</v>
      </c>
      <c r="V100">
        <v>6</v>
      </c>
      <c r="W100">
        <v>7</v>
      </c>
      <c r="X100">
        <v>6</v>
      </c>
      <c r="Y100">
        <v>6</v>
      </c>
      <c r="Z100">
        <v>5</v>
      </c>
      <c r="AA100">
        <v>5</v>
      </c>
      <c r="AB100">
        <v>5</v>
      </c>
      <c r="AC100">
        <v>1</v>
      </c>
      <c r="AD100">
        <v>5</v>
      </c>
      <c r="AE100">
        <v>5</v>
      </c>
      <c r="AG100" s="16"/>
      <c r="AH100" s="16"/>
      <c r="AI100" s="16"/>
    </row>
    <row r="101" spans="1:35" ht="15.9" x14ac:dyDescent="0.4">
      <c r="A101" s="21">
        <v>2025</v>
      </c>
      <c r="B101" s="21" t="s">
        <v>56</v>
      </c>
      <c r="C101" s="21" t="s">
        <v>70</v>
      </c>
      <c r="D101" s="21">
        <v>2022</v>
      </c>
      <c r="E101">
        <v>2</v>
      </c>
      <c r="G101">
        <v>2</v>
      </c>
      <c r="H101">
        <v>5</v>
      </c>
      <c r="I101">
        <v>5</v>
      </c>
      <c r="J101">
        <v>4</v>
      </c>
      <c r="K101">
        <v>2</v>
      </c>
      <c r="L101">
        <v>1</v>
      </c>
      <c r="M101">
        <v>1</v>
      </c>
      <c r="N101">
        <v>5</v>
      </c>
      <c r="O101">
        <v>6</v>
      </c>
      <c r="P101">
        <v>1</v>
      </c>
      <c r="Q101">
        <v>2</v>
      </c>
      <c r="R101">
        <v>5</v>
      </c>
      <c r="S101">
        <v>4</v>
      </c>
      <c r="T101">
        <v>5</v>
      </c>
      <c r="U101">
        <v>7</v>
      </c>
      <c r="V101">
        <v>7</v>
      </c>
      <c r="W101">
        <v>5</v>
      </c>
      <c r="X101">
        <v>3</v>
      </c>
      <c r="Y101">
        <v>7</v>
      </c>
      <c r="Z101">
        <v>5</v>
      </c>
      <c r="AB101">
        <v>5</v>
      </c>
      <c r="AC101">
        <v>6</v>
      </c>
      <c r="AD101">
        <v>5</v>
      </c>
      <c r="AE101">
        <v>5</v>
      </c>
      <c r="AG101" s="16"/>
      <c r="AH101" s="16"/>
      <c r="AI101" s="16"/>
    </row>
    <row r="102" spans="1:35" ht="15.9" x14ac:dyDescent="0.4">
      <c r="A102" s="21">
        <v>2025</v>
      </c>
      <c r="B102" s="21" t="s">
        <v>26</v>
      </c>
      <c r="C102" s="21"/>
      <c r="D102" s="21">
        <v>2023</v>
      </c>
      <c r="E102">
        <v>5</v>
      </c>
      <c r="F102">
        <v>3</v>
      </c>
      <c r="G102">
        <v>7</v>
      </c>
      <c r="H102">
        <v>6</v>
      </c>
      <c r="I102">
        <v>5</v>
      </c>
      <c r="J102">
        <v>2</v>
      </c>
      <c r="K102">
        <v>5</v>
      </c>
      <c r="L102">
        <v>1</v>
      </c>
      <c r="M102">
        <v>1</v>
      </c>
      <c r="N102">
        <v>5</v>
      </c>
      <c r="O102">
        <v>5</v>
      </c>
      <c r="P102">
        <v>6</v>
      </c>
      <c r="Q102">
        <v>6</v>
      </c>
      <c r="R102">
        <v>1</v>
      </c>
      <c r="S102">
        <v>2</v>
      </c>
      <c r="T102">
        <v>2</v>
      </c>
      <c r="U102">
        <v>2</v>
      </c>
      <c r="V102">
        <v>5</v>
      </c>
      <c r="W102">
        <v>6</v>
      </c>
      <c r="X102">
        <v>6</v>
      </c>
      <c r="Y102">
        <v>6</v>
      </c>
      <c r="Z102">
        <v>5</v>
      </c>
      <c r="AA102">
        <v>3</v>
      </c>
      <c r="AB102">
        <v>7</v>
      </c>
      <c r="AC102">
        <v>4</v>
      </c>
      <c r="AD102">
        <v>7</v>
      </c>
      <c r="AE102">
        <v>5</v>
      </c>
      <c r="AG102" s="16"/>
      <c r="AH102" s="16"/>
      <c r="AI102" s="16"/>
    </row>
    <row r="103" spans="1:35" ht="15.9" x14ac:dyDescent="0.4">
      <c r="A103" s="21">
        <v>2025</v>
      </c>
      <c r="B103" s="21" t="s">
        <v>27</v>
      </c>
      <c r="C103" s="21" t="s">
        <v>75</v>
      </c>
      <c r="D103" s="21">
        <v>2023</v>
      </c>
      <c r="E103">
        <v>6</v>
      </c>
      <c r="F103">
        <v>1</v>
      </c>
      <c r="G103">
        <v>7</v>
      </c>
      <c r="H103">
        <v>7</v>
      </c>
      <c r="I103">
        <v>5</v>
      </c>
      <c r="J103">
        <v>6</v>
      </c>
      <c r="K103">
        <v>5</v>
      </c>
      <c r="L103">
        <v>2</v>
      </c>
      <c r="M103">
        <v>1</v>
      </c>
      <c r="N103">
        <v>2</v>
      </c>
      <c r="O103">
        <v>6</v>
      </c>
      <c r="P103">
        <v>3</v>
      </c>
      <c r="Q103">
        <v>6</v>
      </c>
      <c r="R103">
        <v>5</v>
      </c>
      <c r="S103">
        <v>5</v>
      </c>
      <c r="T103">
        <v>2</v>
      </c>
      <c r="U103">
        <v>2</v>
      </c>
      <c r="V103">
        <v>5</v>
      </c>
      <c r="W103">
        <v>7</v>
      </c>
      <c r="X103">
        <v>5</v>
      </c>
      <c r="Y103">
        <v>6</v>
      </c>
      <c r="Z103">
        <v>5</v>
      </c>
      <c r="AA103">
        <v>3</v>
      </c>
      <c r="AB103">
        <v>7</v>
      </c>
      <c r="AC103">
        <v>5</v>
      </c>
      <c r="AD103">
        <v>7</v>
      </c>
      <c r="AE103">
        <v>5</v>
      </c>
      <c r="AG103" s="16"/>
      <c r="AH103" s="16"/>
      <c r="AI103" s="16"/>
    </row>
    <row r="104" spans="1:35" ht="15.9" x14ac:dyDescent="0.4">
      <c r="A104" s="21">
        <v>2025</v>
      </c>
      <c r="B104" s="21" t="s">
        <v>28</v>
      </c>
      <c r="C104" s="21" t="s">
        <v>76</v>
      </c>
      <c r="D104" s="21">
        <v>2023</v>
      </c>
      <c r="E104">
        <v>7</v>
      </c>
      <c r="F104">
        <v>3</v>
      </c>
      <c r="G104">
        <v>6</v>
      </c>
      <c r="H104">
        <v>7</v>
      </c>
      <c r="I104">
        <v>6</v>
      </c>
      <c r="J104">
        <v>2</v>
      </c>
      <c r="K104">
        <v>7</v>
      </c>
      <c r="L104">
        <v>1</v>
      </c>
      <c r="M104">
        <v>2</v>
      </c>
      <c r="N104">
        <v>6</v>
      </c>
      <c r="O104">
        <v>1</v>
      </c>
      <c r="P104">
        <v>6</v>
      </c>
      <c r="Q104">
        <v>5</v>
      </c>
      <c r="R104">
        <v>2</v>
      </c>
      <c r="S104">
        <v>5</v>
      </c>
      <c r="T104">
        <v>2</v>
      </c>
      <c r="U104">
        <v>5</v>
      </c>
      <c r="V104">
        <v>2</v>
      </c>
      <c r="W104">
        <v>5</v>
      </c>
      <c r="X104">
        <v>6</v>
      </c>
      <c r="Y104">
        <v>5</v>
      </c>
      <c r="Z104">
        <v>1</v>
      </c>
      <c r="AA104">
        <v>1</v>
      </c>
      <c r="AB104">
        <v>5</v>
      </c>
      <c r="AC104">
        <v>6</v>
      </c>
      <c r="AD104">
        <v>7</v>
      </c>
      <c r="AE104">
        <v>5</v>
      </c>
      <c r="AG104" s="16"/>
      <c r="AH104" s="16"/>
      <c r="AI104" s="16"/>
    </row>
    <row r="105" spans="1:35" ht="15.9" x14ac:dyDescent="0.4">
      <c r="A105" s="21">
        <v>2025</v>
      </c>
      <c r="B105" s="21" t="s">
        <v>29</v>
      </c>
      <c r="C105" s="21" t="s">
        <v>61</v>
      </c>
      <c r="D105" s="21">
        <v>2023</v>
      </c>
      <c r="E105">
        <v>1</v>
      </c>
      <c r="F105">
        <v>1</v>
      </c>
      <c r="G105">
        <v>5</v>
      </c>
      <c r="H105">
        <v>4</v>
      </c>
      <c r="I105">
        <v>5</v>
      </c>
      <c r="J105">
        <v>6</v>
      </c>
      <c r="K105">
        <v>1</v>
      </c>
      <c r="L105">
        <v>5</v>
      </c>
      <c r="M105">
        <v>7</v>
      </c>
      <c r="N105">
        <v>6</v>
      </c>
      <c r="O105">
        <v>1</v>
      </c>
      <c r="P105">
        <v>7</v>
      </c>
      <c r="Q105">
        <v>5</v>
      </c>
      <c r="R105">
        <v>6</v>
      </c>
      <c r="S105">
        <v>1</v>
      </c>
      <c r="T105">
        <v>2</v>
      </c>
      <c r="U105">
        <v>2</v>
      </c>
      <c r="V105">
        <v>6</v>
      </c>
      <c r="W105">
        <v>5</v>
      </c>
      <c r="X105">
        <v>5</v>
      </c>
      <c r="Y105">
        <v>1</v>
      </c>
      <c r="Z105">
        <v>7</v>
      </c>
      <c r="AA105">
        <v>2</v>
      </c>
      <c r="AB105">
        <v>7</v>
      </c>
      <c r="AC105">
        <v>5</v>
      </c>
      <c r="AD105">
        <v>6</v>
      </c>
      <c r="AE105">
        <v>5</v>
      </c>
      <c r="AG105" s="16"/>
      <c r="AH105" s="16"/>
      <c r="AI105" s="16"/>
    </row>
    <row r="106" spans="1:35" ht="15.9" x14ac:dyDescent="0.4">
      <c r="A106" s="21">
        <v>2025</v>
      </c>
      <c r="B106" s="21" t="s">
        <v>30</v>
      </c>
      <c r="C106" s="21" t="s">
        <v>77</v>
      </c>
      <c r="D106" s="21">
        <v>2023</v>
      </c>
      <c r="E106">
        <v>5</v>
      </c>
      <c r="F106">
        <v>6</v>
      </c>
      <c r="G106">
        <v>5</v>
      </c>
      <c r="H106">
        <v>1</v>
      </c>
      <c r="I106">
        <v>2</v>
      </c>
      <c r="J106">
        <v>5</v>
      </c>
      <c r="K106">
        <v>6</v>
      </c>
      <c r="L106">
        <v>1</v>
      </c>
      <c r="M106">
        <v>5</v>
      </c>
      <c r="N106">
        <v>5</v>
      </c>
      <c r="O106">
        <v>6</v>
      </c>
      <c r="P106">
        <v>6</v>
      </c>
      <c r="Q106">
        <v>7</v>
      </c>
      <c r="R106">
        <v>5</v>
      </c>
      <c r="S106">
        <v>6</v>
      </c>
      <c r="T106">
        <v>1</v>
      </c>
      <c r="U106">
        <v>5</v>
      </c>
      <c r="V106">
        <v>2</v>
      </c>
      <c r="W106">
        <v>5</v>
      </c>
      <c r="X106">
        <v>6</v>
      </c>
      <c r="Y106">
        <v>6</v>
      </c>
      <c r="Z106">
        <v>6</v>
      </c>
      <c r="AA106">
        <v>5</v>
      </c>
      <c r="AB106">
        <v>6</v>
      </c>
      <c r="AC106">
        <v>4</v>
      </c>
      <c r="AD106">
        <v>6</v>
      </c>
      <c r="AE106">
        <v>5</v>
      </c>
      <c r="AG106" s="16"/>
      <c r="AH106" s="16"/>
      <c r="AI106" s="16"/>
    </row>
    <row r="107" spans="1:35" ht="15.9" x14ac:dyDescent="0.4">
      <c r="A107" s="21">
        <v>2025</v>
      </c>
      <c r="B107" s="21" t="s">
        <v>31</v>
      </c>
      <c r="C107" s="21" t="s">
        <v>78</v>
      </c>
      <c r="D107" s="21">
        <v>2023</v>
      </c>
      <c r="E107">
        <v>6</v>
      </c>
      <c r="F107">
        <v>2</v>
      </c>
      <c r="G107">
        <v>1</v>
      </c>
      <c r="H107">
        <v>4</v>
      </c>
      <c r="I107">
        <v>2</v>
      </c>
      <c r="J107">
        <v>5</v>
      </c>
      <c r="K107">
        <v>2</v>
      </c>
      <c r="L107">
        <v>5</v>
      </c>
      <c r="M107">
        <v>6</v>
      </c>
      <c r="N107">
        <v>7</v>
      </c>
      <c r="O107">
        <v>5</v>
      </c>
      <c r="P107">
        <v>5</v>
      </c>
      <c r="Q107">
        <v>6</v>
      </c>
      <c r="R107">
        <v>5</v>
      </c>
      <c r="S107">
        <v>2</v>
      </c>
      <c r="T107">
        <v>7</v>
      </c>
      <c r="U107">
        <v>3</v>
      </c>
      <c r="V107">
        <v>6</v>
      </c>
      <c r="W107">
        <v>7</v>
      </c>
      <c r="X107">
        <v>2</v>
      </c>
      <c r="Y107">
        <v>1</v>
      </c>
      <c r="Z107">
        <v>6</v>
      </c>
      <c r="AA107">
        <v>1</v>
      </c>
      <c r="AB107">
        <v>6</v>
      </c>
      <c r="AC107">
        <v>1</v>
      </c>
      <c r="AD107">
        <v>5</v>
      </c>
      <c r="AE107">
        <v>7</v>
      </c>
      <c r="AG107" s="16"/>
      <c r="AH107" s="16"/>
      <c r="AI107" s="16"/>
    </row>
    <row r="108" spans="1:35" ht="15.9" x14ac:dyDescent="0.4">
      <c r="A108" s="21">
        <v>2025</v>
      </c>
      <c r="B108" s="21" t="s">
        <v>32</v>
      </c>
      <c r="C108" s="21" t="s">
        <v>79</v>
      </c>
      <c r="D108" s="21">
        <v>2023</v>
      </c>
      <c r="E108">
        <v>6</v>
      </c>
      <c r="F108">
        <v>6</v>
      </c>
      <c r="G108">
        <v>6</v>
      </c>
      <c r="H108">
        <v>5</v>
      </c>
      <c r="I108">
        <v>6</v>
      </c>
      <c r="J108">
        <v>1</v>
      </c>
      <c r="K108">
        <v>5</v>
      </c>
      <c r="L108">
        <v>1</v>
      </c>
      <c r="M108">
        <v>5</v>
      </c>
      <c r="N108">
        <v>5</v>
      </c>
      <c r="O108">
        <v>6</v>
      </c>
      <c r="P108">
        <v>5</v>
      </c>
      <c r="Q108">
        <v>6</v>
      </c>
      <c r="R108">
        <v>1</v>
      </c>
      <c r="S108">
        <v>5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5</v>
      </c>
      <c r="Z108">
        <v>5</v>
      </c>
      <c r="AA108">
        <v>2</v>
      </c>
      <c r="AB108">
        <v>5</v>
      </c>
      <c r="AC108">
        <v>5</v>
      </c>
      <c r="AD108">
        <v>1</v>
      </c>
      <c r="AE108">
        <v>5</v>
      </c>
      <c r="AG108" s="16"/>
      <c r="AH108" s="16"/>
      <c r="AI108" s="16"/>
    </row>
    <row r="110" spans="1:35" x14ac:dyDescent="0.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28.2" customHeight="1" x14ac:dyDescent="0.4">
      <c r="A111" s="16"/>
      <c r="B111" s="16" t="s">
        <v>80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28.2" customHeight="1" x14ac:dyDescent="0.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28.2" customHeight="1" x14ac:dyDescent="0.4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</sheetData>
  <conditionalFormatting sqref="E2:AE108">
    <cfRule type="cellIs" dxfId="3" priority="1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3"/>
  <sheetViews>
    <sheetView zoomScale="70" zoomScaleNormal="70" workbookViewId="0">
      <pane ySplit="1" topLeftCell="A58" activePane="bottomLeft" state="frozen"/>
      <selection activeCell="A6" sqref="A6"/>
      <selection pane="bottomLeft" activeCell="A70" sqref="A70"/>
    </sheetView>
  </sheetViews>
  <sheetFormatPr defaultRowHeight="14.6" x14ac:dyDescent="0.4"/>
  <cols>
    <col min="1" max="1" width="10.3046875" bestFit="1" customWidth="1"/>
    <col min="2" max="2" width="80.4609375" customWidth="1"/>
    <col min="3" max="3" width="49.3046875" customWidth="1"/>
    <col min="4" max="4" width="18.3046875" customWidth="1"/>
    <col min="33" max="33" width="44.69140625" bestFit="1" customWidth="1"/>
    <col min="34" max="34" width="11.69140625" customWidth="1"/>
    <col min="35" max="35" width="13" customWidth="1"/>
  </cols>
  <sheetData>
    <row r="1" spans="1:35" ht="25.2" customHeight="1" x14ac:dyDescent="0.45">
      <c r="A1" s="14"/>
      <c r="B1" s="15" t="s">
        <v>43</v>
      </c>
      <c r="C1" s="15" t="s">
        <v>44</v>
      </c>
      <c r="D1" s="15" t="s">
        <v>45</v>
      </c>
      <c r="E1" s="15" t="s">
        <v>1</v>
      </c>
      <c r="F1" s="15" t="s">
        <v>2</v>
      </c>
      <c r="G1" s="15" t="s">
        <v>4</v>
      </c>
      <c r="H1" s="15" t="s">
        <v>6</v>
      </c>
      <c r="I1" s="15" t="s">
        <v>5</v>
      </c>
      <c r="J1" s="15" t="s">
        <v>7</v>
      </c>
      <c r="K1" s="15" t="s">
        <v>36</v>
      </c>
      <c r="L1" s="15" t="s">
        <v>8</v>
      </c>
      <c r="M1" s="15" t="s">
        <v>9</v>
      </c>
      <c r="N1" s="15" t="s">
        <v>11</v>
      </c>
      <c r="O1" s="15" t="s">
        <v>33</v>
      </c>
      <c r="P1" s="15" t="s">
        <v>34</v>
      </c>
      <c r="Q1" s="15" t="s">
        <v>3</v>
      </c>
      <c r="R1" s="15" t="s">
        <v>37</v>
      </c>
      <c r="S1" s="15" t="s">
        <v>41</v>
      </c>
      <c r="T1" s="15" t="s">
        <v>35</v>
      </c>
      <c r="U1" s="15" t="s">
        <v>40</v>
      </c>
      <c r="V1" s="15" t="s">
        <v>39</v>
      </c>
      <c r="W1" s="15" t="s">
        <v>38</v>
      </c>
      <c r="X1" s="15" t="s">
        <v>0</v>
      </c>
      <c r="Y1" s="15" t="s">
        <v>12</v>
      </c>
      <c r="Z1" s="15" t="s">
        <v>13</v>
      </c>
      <c r="AA1" s="15" t="s">
        <v>14</v>
      </c>
      <c r="AB1" s="15" t="s">
        <v>16</v>
      </c>
      <c r="AC1" s="15" t="s">
        <v>17</v>
      </c>
      <c r="AD1" s="15" t="s">
        <v>10</v>
      </c>
      <c r="AE1" s="15" t="s">
        <v>15</v>
      </c>
      <c r="AF1" s="16"/>
      <c r="AG1" s="51"/>
      <c r="AH1" s="16"/>
      <c r="AI1" s="16"/>
    </row>
    <row r="2" spans="1:35" ht="15.9" hidden="1" x14ac:dyDescent="0.45">
      <c r="A2" s="17">
        <v>2018</v>
      </c>
      <c r="B2" s="18" t="s">
        <v>18</v>
      </c>
      <c r="C2" s="18"/>
      <c r="D2" s="19">
        <v>2016</v>
      </c>
      <c r="E2" s="20">
        <v>5</v>
      </c>
      <c r="F2" s="20">
        <v>2</v>
      </c>
      <c r="G2" s="20">
        <v>6</v>
      </c>
      <c r="H2" s="20">
        <v>6</v>
      </c>
      <c r="I2" s="20">
        <v>5</v>
      </c>
      <c r="J2" s="20">
        <v>5</v>
      </c>
      <c r="K2" s="20">
        <v>6</v>
      </c>
      <c r="L2" s="20">
        <v>6</v>
      </c>
      <c r="M2" s="20">
        <v>1</v>
      </c>
      <c r="N2" s="20">
        <v>5</v>
      </c>
      <c r="O2" s="20">
        <v>7</v>
      </c>
      <c r="P2" s="20">
        <v>2</v>
      </c>
      <c r="Q2" s="20">
        <v>2</v>
      </c>
      <c r="R2" s="20">
        <v>5</v>
      </c>
      <c r="S2" s="20">
        <v>7</v>
      </c>
      <c r="T2" s="20">
        <v>6</v>
      </c>
      <c r="U2" s="20">
        <v>2</v>
      </c>
      <c r="V2" s="20">
        <v>1</v>
      </c>
      <c r="W2" s="20">
        <v>5</v>
      </c>
      <c r="X2" s="20">
        <v>6</v>
      </c>
      <c r="Y2" s="20">
        <v>6</v>
      </c>
      <c r="Z2" s="20">
        <v>1</v>
      </c>
      <c r="AA2" s="20">
        <v>1</v>
      </c>
      <c r="AB2" s="20">
        <v>7</v>
      </c>
      <c r="AC2" s="20">
        <v>5</v>
      </c>
      <c r="AD2" s="20">
        <v>5</v>
      </c>
      <c r="AE2" s="20">
        <v>5</v>
      </c>
      <c r="AF2" s="16"/>
      <c r="AG2" s="37"/>
      <c r="AH2" s="37" t="s">
        <v>47</v>
      </c>
      <c r="AI2" s="16"/>
    </row>
    <row r="3" spans="1:35" ht="15.9" hidden="1" x14ac:dyDescent="0.45">
      <c r="A3" s="17">
        <v>2018</v>
      </c>
      <c r="B3" s="18" t="s">
        <v>21</v>
      </c>
      <c r="C3" s="18"/>
      <c r="D3" s="21">
        <v>2016</v>
      </c>
      <c r="E3" s="22">
        <v>2</v>
      </c>
      <c r="F3" s="22">
        <v>6</v>
      </c>
      <c r="G3" s="22">
        <v>2</v>
      </c>
      <c r="H3" s="22">
        <v>6</v>
      </c>
      <c r="I3" s="22">
        <v>5</v>
      </c>
      <c r="J3" s="22">
        <v>5</v>
      </c>
      <c r="K3" s="22">
        <v>5</v>
      </c>
      <c r="L3" s="22">
        <v>1</v>
      </c>
      <c r="M3" s="22">
        <v>5</v>
      </c>
      <c r="N3" s="22">
        <v>6</v>
      </c>
      <c r="O3" s="22">
        <v>5</v>
      </c>
      <c r="P3" s="22">
        <v>1</v>
      </c>
      <c r="Q3" s="22">
        <v>2</v>
      </c>
      <c r="R3" s="22">
        <v>7</v>
      </c>
      <c r="S3" s="22">
        <v>7</v>
      </c>
      <c r="T3" s="22">
        <v>5</v>
      </c>
      <c r="U3" s="22">
        <v>2</v>
      </c>
      <c r="V3" s="22">
        <v>1</v>
      </c>
      <c r="W3" s="22">
        <v>5</v>
      </c>
      <c r="X3" s="22">
        <v>6</v>
      </c>
      <c r="Y3" s="22">
        <v>2</v>
      </c>
      <c r="Z3" s="22">
        <v>6</v>
      </c>
      <c r="AA3" s="22">
        <v>1</v>
      </c>
      <c r="AB3" s="22">
        <v>6</v>
      </c>
      <c r="AC3" s="22">
        <v>2</v>
      </c>
      <c r="AD3" s="22">
        <v>4</v>
      </c>
      <c r="AE3" s="22">
        <v>7</v>
      </c>
      <c r="AF3" s="16"/>
      <c r="AG3" s="38"/>
      <c r="AH3" s="38">
        <v>1</v>
      </c>
      <c r="AI3" s="16"/>
    </row>
    <row r="4" spans="1:35" ht="15.9" hidden="1" x14ac:dyDescent="0.45">
      <c r="A4" s="17">
        <v>2018</v>
      </c>
      <c r="B4" s="18" t="s">
        <v>22</v>
      </c>
      <c r="C4" s="18"/>
      <c r="D4" s="21">
        <v>2016</v>
      </c>
      <c r="E4" s="22">
        <v>6</v>
      </c>
      <c r="F4" s="22">
        <v>1</v>
      </c>
      <c r="G4" s="22">
        <v>7</v>
      </c>
      <c r="H4" s="22">
        <v>6</v>
      </c>
      <c r="I4" s="22">
        <v>5</v>
      </c>
      <c r="J4" s="22">
        <v>6</v>
      </c>
      <c r="K4" s="22">
        <v>5</v>
      </c>
      <c r="L4" s="22">
        <v>1</v>
      </c>
      <c r="M4" s="22">
        <v>1</v>
      </c>
      <c r="N4" s="22">
        <v>6</v>
      </c>
      <c r="O4" s="22">
        <v>5</v>
      </c>
      <c r="P4" s="22">
        <v>1</v>
      </c>
      <c r="Q4" s="22">
        <v>5</v>
      </c>
      <c r="R4" s="22">
        <v>2</v>
      </c>
      <c r="S4" s="22">
        <v>1</v>
      </c>
      <c r="T4" s="22">
        <v>2</v>
      </c>
      <c r="U4" s="22">
        <v>6</v>
      </c>
      <c r="V4" s="22">
        <v>6</v>
      </c>
      <c r="W4" s="22">
        <v>6</v>
      </c>
      <c r="X4" s="22">
        <v>6</v>
      </c>
      <c r="Y4" s="22">
        <v>5</v>
      </c>
      <c r="Z4" s="22">
        <v>2</v>
      </c>
      <c r="AA4" s="22">
        <v>3</v>
      </c>
      <c r="AB4" s="22">
        <v>7</v>
      </c>
      <c r="AC4" s="22">
        <v>7</v>
      </c>
      <c r="AD4" s="22">
        <v>7</v>
      </c>
      <c r="AE4" s="22">
        <v>6</v>
      </c>
      <c r="AF4" s="16"/>
      <c r="AG4" s="39"/>
      <c r="AH4" s="39">
        <v>2</v>
      </c>
      <c r="AI4" s="16"/>
    </row>
    <row r="5" spans="1:35" ht="15.9" hidden="1" x14ac:dyDescent="0.45">
      <c r="A5" s="17">
        <v>2018</v>
      </c>
      <c r="B5" s="18" t="s">
        <v>26</v>
      </c>
      <c r="C5" s="18"/>
      <c r="D5" s="21">
        <v>2016</v>
      </c>
      <c r="E5" s="22">
        <v>5</v>
      </c>
      <c r="F5" s="22">
        <v>1</v>
      </c>
      <c r="G5" s="22">
        <v>7</v>
      </c>
      <c r="H5" s="22">
        <v>7</v>
      </c>
      <c r="I5" s="22">
        <v>6</v>
      </c>
      <c r="J5" s="22">
        <v>5</v>
      </c>
      <c r="K5" s="22">
        <v>6</v>
      </c>
      <c r="L5" s="22">
        <v>1</v>
      </c>
      <c r="M5" s="22">
        <v>2</v>
      </c>
      <c r="N5" s="22">
        <v>4</v>
      </c>
      <c r="O5" s="22">
        <v>2</v>
      </c>
      <c r="P5" s="22">
        <v>2</v>
      </c>
      <c r="Q5" s="22">
        <v>2</v>
      </c>
      <c r="R5" s="22">
        <v>3</v>
      </c>
      <c r="S5" s="22">
        <v>2</v>
      </c>
      <c r="T5" s="22">
        <v>4</v>
      </c>
      <c r="U5" s="22">
        <v>6</v>
      </c>
      <c r="V5" s="22">
        <v>6</v>
      </c>
      <c r="W5" s="22">
        <v>7</v>
      </c>
      <c r="X5" s="22">
        <v>6</v>
      </c>
      <c r="Y5" s="22">
        <v>5</v>
      </c>
      <c r="Z5" s="22">
        <v>5</v>
      </c>
      <c r="AA5" s="22">
        <v>1</v>
      </c>
      <c r="AB5" s="22">
        <v>6</v>
      </c>
      <c r="AC5" s="22">
        <v>6</v>
      </c>
      <c r="AD5" s="22">
        <v>7</v>
      </c>
      <c r="AE5" s="22">
        <v>6</v>
      </c>
      <c r="AF5" s="16"/>
      <c r="AG5" s="40"/>
      <c r="AH5" s="40">
        <v>3</v>
      </c>
      <c r="AI5" s="16"/>
    </row>
    <row r="6" spans="1:35" ht="15.9" hidden="1" x14ac:dyDescent="0.45">
      <c r="A6" s="17">
        <v>2018</v>
      </c>
      <c r="B6" s="18" t="s">
        <v>20</v>
      </c>
      <c r="C6" s="18"/>
      <c r="D6" s="21">
        <v>2016</v>
      </c>
      <c r="E6" s="22">
        <v>6</v>
      </c>
      <c r="F6" s="22">
        <v>1</v>
      </c>
      <c r="G6" s="22">
        <v>6</v>
      </c>
      <c r="H6" s="22">
        <v>7</v>
      </c>
      <c r="I6" s="22">
        <v>4</v>
      </c>
      <c r="J6" s="22">
        <v>6</v>
      </c>
      <c r="K6" s="22">
        <v>5</v>
      </c>
      <c r="L6" s="22">
        <v>1</v>
      </c>
      <c r="M6" s="22">
        <v>2</v>
      </c>
      <c r="N6" s="22">
        <v>5</v>
      </c>
      <c r="O6" s="22">
        <v>1</v>
      </c>
      <c r="P6" s="22">
        <v>3</v>
      </c>
      <c r="Q6" s="22">
        <v>1</v>
      </c>
      <c r="R6" s="22">
        <v>2</v>
      </c>
      <c r="S6" s="22">
        <v>2</v>
      </c>
      <c r="T6" s="22">
        <v>7</v>
      </c>
      <c r="U6" s="22">
        <v>5</v>
      </c>
      <c r="V6" s="22">
        <v>6</v>
      </c>
      <c r="W6" s="22">
        <v>7</v>
      </c>
      <c r="X6" s="22">
        <v>4</v>
      </c>
      <c r="Y6" s="22">
        <v>5</v>
      </c>
      <c r="Z6" s="22">
        <v>5</v>
      </c>
      <c r="AA6" s="22">
        <v>1</v>
      </c>
      <c r="AB6" s="22">
        <v>6</v>
      </c>
      <c r="AC6" s="22">
        <v>5</v>
      </c>
      <c r="AD6" s="22">
        <v>5</v>
      </c>
      <c r="AE6" s="22">
        <v>7</v>
      </c>
      <c r="AF6" s="16"/>
      <c r="AG6" s="41"/>
      <c r="AH6" s="41">
        <v>4</v>
      </c>
      <c r="AI6" s="16"/>
    </row>
    <row r="7" spans="1:35" ht="15.9" hidden="1" x14ac:dyDescent="0.45">
      <c r="A7" s="17">
        <v>2018</v>
      </c>
      <c r="B7" s="18" t="s">
        <v>23</v>
      </c>
      <c r="C7" s="18"/>
      <c r="D7" s="21">
        <v>2016</v>
      </c>
      <c r="E7" s="22">
        <v>2</v>
      </c>
      <c r="F7" s="22">
        <v>2</v>
      </c>
      <c r="G7" s="22">
        <v>6</v>
      </c>
      <c r="H7" s="22">
        <v>7</v>
      </c>
      <c r="I7" s="22">
        <v>7</v>
      </c>
      <c r="J7" s="22">
        <v>6</v>
      </c>
      <c r="K7" s="22">
        <v>5</v>
      </c>
      <c r="L7" s="22">
        <v>1</v>
      </c>
      <c r="M7" s="22">
        <v>3</v>
      </c>
      <c r="N7" s="22">
        <v>5</v>
      </c>
      <c r="O7" s="22">
        <v>1</v>
      </c>
      <c r="P7" s="22">
        <v>1</v>
      </c>
      <c r="Q7" s="22">
        <v>5</v>
      </c>
      <c r="R7" s="22">
        <v>5</v>
      </c>
      <c r="S7" s="22">
        <v>6</v>
      </c>
      <c r="T7" s="22">
        <v>2</v>
      </c>
      <c r="U7" s="22">
        <v>6</v>
      </c>
      <c r="V7" s="22">
        <v>6</v>
      </c>
      <c r="W7" s="22">
        <v>7</v>
      </c>
      <c r="X7" s="22">
        <v>6</v>
      </c>
      <c r="Y7" s="22">
        <v>5</v>
      </c>
      <c r="Z7" s="22">
        <v>5</v>
      </c>
      <c r="AA7" s="22">
        <v>2</v>
      </c>
      <c r="AB7" s="22">
        <v>5</v>
      </c>
      <c r="AC7" s="22">
        <v>6</v>
      </c>
      <c r="AD7" s="22">
        <v>5</v>
      </c>
      <c r="AE7" s="22">
        <v>7</v>
      </c>
      <c r="AF7" s="16"/>
      <c r="AG7" s="42"/>
      <c r="AH7" s="42">
        <v>5</v>
      </c>
      <c r="AI7" s="16"/>
    </row>
    <row r="8" spans="1:35" ht="15.9" hidden="1" x14ac:dyDescent="0.45">
      <c r="A8" s="17">
        <v>2018</v>
      </c>
      <c r="B8" s="18" t="s">
        <v>24</v>
      </c>
      <c r="C8" s="18"/>
      <c r="D8" s="21">
        <v>2016</v>
      </c>
      <c r="E8" s="22">
        <v>5</v>
      </c>
      <c r="F8" s="22">
        <v>5</v>
      </c>
      <c r="G8" s="22">
        <v>7</v>
      </c>
      <c r="H8" s="22">
        <v>6</v>
      </c>
      <c r="I8" s="22">
        <v>7</v>
      </c>
      <c r="J8" s="22">
        <v>2</v>
      </c>
      <c r="K8" s="22">
        <v>5</v>
      </c>
      <c r="L8" s="22">
        <v>1</v>
      </c>
      <c r="M8" s="22">
        <v>3</v>
      </c>
      <c r="N8" s="22">
        <v>5</v>
      </c>
      <c r="O8" s="22">
        <v>3</v>
      </c>
      <c r="P8" s="22">
        <v>2</v>
      </c>
      <c r="Q8" s="22">
        <v>3</v>
      </c>
      <c r="R8" s="22">
        <v>5</v>
      </c>
      <c r="S8" s="22">
        <v>5</v>
      </c>
      <c r="T8" s="22">
        <v>6</v>
      </c>
      <c r="U8" s="22">
        <v>6</v>
      </c>
      <c r="V8" s="22">
        <v>6</v>
      </c>
      <c r="W8" s="22">
        <v>6</v>
      </c>
      <c r="X8" s="22">
        <v>4</v>
      </c>
      <c r="Y8" s="22">
        <v>6</v>
      </c>
      <c r="Z8" s="22">
        <v>2</v>
      </c>
      <c r="AA8" s="22">
        <v>6</v>
      </c>
      <c r="AB8" s="22">
        <v>5</v>
      </c>
      <c r="AC8" s="22">
        <v>6</v>
      </c>
      <c r="AD8" s="22">
        <v>5</v>
      </c>
      <c r="AE8" s="22">
        <v>5</v>
      </c>
      <c r="AF8" s="16"/>
      <c r="AG8" s="43"/>
      <c r="AH8" s="43">
        <v>6</v>
      </c>
      <c r="AI8" s="16"/>
    </row>
    <row r="9" spans="1:35" ht="15.9" hidden="1" x14ac:dyDescent="0.45">
      <c r="A9" s="17">
        <v>2018</v>
      </c>
      <c r="B9" s="18" t="s">
        <v>54</v>
      </c>
      <c r="C9" s="18"/>
      <c r="D9" s="21">
        <v>2015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16"/>
      <c r="AG9" s="44"/>
      <c r="AH9" s="44">
        <v>7</v>
      </c>
      <c r="AI9" s="16"/>
    </row>
    <row r="10" spans="1:35" ht="15.9" hidden="1" x14ac:dyDescent="0.45">
      <c r="A10" s="17">
        <v>2018</v>
      </c>
      <c r="B10" s="18" t="s">
        <v>56</v>
      </c>
      <c r="C10" s="18" t="s">
        <v>57</v>
      </c>
      <c r="D10" s="21">
        <v>2015</v>
      </c>
      <c r="E10" s="23">
        <v>5</v>
      </c>
      <c r="F10" s="24">
        <v>6</v>
      </c>
      <c r="G10" s="23">
        <v>5</v>
      </c>
      <c r="H10" s="23">
        <v>6</v>
      </c>
      <c r="I10" s="23">
        <v>5</v>
      </c>
      <c r="J10" s="24">
        <v>6</v>
      </c>
      <c r="K10" s="24">
        <v>5</v>
      </c>
      <c r="L10" s="23">
        <v>1</v>
      </c>
      <c r="M10" s="23">
        <v>2</v>
      </c>
      <c r="N10" s="23">
        <v>5</v>
      </c>
      <c r="O10" s="23"/>
      <c r="P10" s="23">
        <v>2</v>
      </c>
      <c r="Q10" s="24">
        <v>1</v>
      </c>
      <c r="R10" s="24">
        <v>6</v>
      </c>
      <c r="S10" s="24">
        <v>6</v>
      </c>
      <c r="T10" s="24"/>
      <c r="U10" s="24">
        <v>5</v>
      </c>
      <c r="V10" s="23"/>
      <c r="W10" s="23">
        <v>5</v>
      </c>
      <c r="X10" s="24">
        <v>2</v>
      </c>
      <c r="Y10" s="24">
        <v>7</v>
      </c>
      <c r="Z10" s="24">
        <v>2</v>
      </c>
      <c r="AA10" s="24">
        <v>7</v>
      </c>
      <c r="AB10" s="24">
        <v>2</v>
      </c>
      <c r="AC10" s="24">
        <v>5</v>
      </c>
      <c r="AD10" s="23">
        <v>5</v>
      </c>
      <c r="AE10" s="24">
        <v>6</v>
      </c>
      <c r="AF10" s="16"/>
      <c r="AG10" s="45"/>
      <c r="AH10" s="45"/>
      <c r="AI10" s="16"/>
    </row>
    <row r="11" spans="1:35" ht="15.9" hidden="1" x14ac:dyDescent="0.45">
      <c r="A11" s="17">
        <v>2018</v>
      </c>
      <c r="B11" s="18" t="s">
        <v>58</v>
      </c>
      <c r="C11" s="18"/>
      <c r="D11" s="21">
        <v>2016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16"/>
      <c r="AG11" s="45"/>
      <c r="AH11" s="45"/>
      <c r="AI11" s="16"/>
    </row>
    <row r="12" spans="1:35" ht="15.9" hidden="1" x14ac:dyDescent="0.45">
      <c r="A12" s="17">
        <v>2018</v>
      </c>
      <c r="B12" s="18" t="s">
        <v>28</v>
      </c>
      <c r="C12" s="18"/>
      <c r="D12" s="21">
        <v>2016</v>
      </c>
      <c r="E12" s="22">
        <v>6</v>
      </c>
      <c r="F12" s="22">
        <v>1</v>
      </c>
      <c r="G12" s="22">
        <v>6</v>
      </c>
      <c r="H12" s="22">
        <v>7</v>
      </c>
      <c r="I12" s="22">
        <v>5</v>
      </c>
      <c r="J12" s="22">
        <v>3</v>
      </c>
      <c r="K12" s="22">
        <v>7</v>
      </c>
      <c r="L12" s="22">
        <v>1</v>
      </c>
      <c r="M12" s="22">
        <v>2</v>
      </c>
      <c r="N12" s="22">
        <v>6</v>
      </c>
      <c r="O12" s="22">
        <v>2</v>
      </c>
      <c r="P12" s="22">
        <v>1</v>
      </c>
      <c r="Q12" s="22">
        <v>5</v>
      </c>
      <c r="R12" s="22">
        <v>3</v>
      </c>
      <c r="S12" s="22">
        <v>1</v>
      </c>
      <c r="T12" s="22">
        <v>2</v>
      </c>
      <c r="U12" s="22">
        <v>6</v>
      </c>
      <c r="V12" s="22">
        <v>5</v>
      </c>
      <c r="W12" s="22">
        <v>4</v>
      </c>
      <c r="X12" s="22">
        <v>7</v>
      </c>
      <c r="Y12" s="22">
        <v>2</v>
      </c>
      <c r="Z12" s="22">
        <v>2</v>
      </c>
      <c r="AA12" s="22">
        <v>1</v>
      </c>
      <c r="AB12" s="22">
        <v>6</v>
      </c>
      <c r="AC12" s="22">
        <v>2</v>
      </c>
      <c r="AD12" s="22">
        <v>7</v>
      </c>
      <c r="AE12" s="22">
        <v>6</v>
      </c>
      <c r="AF12" s="16"/>
      <c r="AG12" s="45"/>
      <c r="AH12" s="45"/>
      <c r="AI12" s="16"/>
    </row>
    <row r="13" spans="1:35" ht="15.9" hidden="1" x14ac:dyDescent="0.45">
      <c r="A13" s="17">
        <v>2018</v>
      </c>
      <c r="B13" s="18" t="s">
        <v>31</v>
      </c>
      <c r="C13" s="18"/>
      <c r="D13" s="21">
        <v>2015</v>
      </c>
      <c r="E13" s="22">
        <v>7</v>
      </c>
      <c r="F13" s="22">
        <v>2</v>
      </c>
      <c r="G13" s="22">
        <v>1</v>
      </c>
      <c r="H13" s="22">
        <v>7</v>
      </c>
      <c r="I13" s="22">
        <v>5</v>
      </c>
      <c r="J13" s="22">
        <v>5</v>
      </c>
      <c r="K13" s="22">
        <v>5</v>
      </c>
      <c r="L13" s="22">
        <v>2</v>
      </c>
      <c r="M13" s="22">
        <v>6</v>
      </c>
      <c r="N13" s="22">
        <v>6</v>
      </c>
      <c r="O13" s="22">
        <v>2</v>
      </c>
      <c r="P13" s="22">
        <v>5</v>
      </c>
      <c r="Q13" s="22">
        <v>2</v>
      </c>
      <c r="R13" s="22">
        <v>5</v>
      </c>
      <c r="S13" s="22">
        <v>2</v>
      </c>
      <c r="T13" s="22">
        <v>7</v>
      </c>
      <c r="U13" s="22">
        <v>2</v>
      </c>
      <c r="V13" s="22">
        <v>2</v>
      </c>
      <c r="W13" s="22">
        <v>6</v>
      </c>
      <c r="X13" s="22">
        <v>6</v>
      </c>
      <c r="Y13" s="22">
        <v>1</v>
      </c>
      <c r="Z13" s="22">
        <v>7</v>
      </c>
      <c r="AA13" s="22">
        <v>3</v>
      </c>
      <c r="AB13" s="22">
        <v>5</v>
      </c>
      <c r="AC13" s="22">
        <v>1</v>
      </c>
      <c r="AD13" s="22">
        <v>5</v>
      </c>
      <c r="AE13" s="22">
        <v>7</v>
      </c>
      <c r="AF13" s="16"/>
      <c r="AG13" s="45"/>
      <c r="AH13" s="45"/>
      <c r="AI13" s="16"/>
    </row>
    <row r="14" spans="1:35" ht="15.9" hidden="1" x14ac:dyDescent="0.45">
      <c r="A14" s="17">
        <v>2018</v>
      </c>
      <c r="B14" s="18" t="s">
        <v>32</v>
      </c>
      <c r="C14" s="18"/>
      <c r="D14" s="21">
        <v>2015</v>
      </c>
      <c r="E14" s="22">
        <v>5</v>
      </c>
      <c r="F14" s="22">
        <v>5</v>
      </c>
      <c r="G14" s="22">
        <v>6</v>
      </c>
      <c r="H14" s="22">
        <v>6</v>
      </c>
      <c r="I14" s="22">
        <v>6</v>
      </c>
      <c r="J14" s="22">
        <v>1</v>
      </c>
      <c r="K14" s="22">
        <v>5</v>
      </c>
      <c r="L14" s="22">
        <v>1</v>
      </c>
      <c r="M14" s="22">
        <v>6</v>
      </c>
      <c r="N14" s="22">
        <v>6</v>
      </c>
      <c r="O14" s="22">
        <v>5</v>
      </c>
      <c r="P14" s="22">
        <v>1</v>
      </c>
      <c r="Q14" s="22">
        <v>6</v>
      </c>
      <c r="R14" s="22">
        <v>3</v>
      </c>
      <c r="S14" s="22">
        <v>5</v>
      </c>
      <c r="T14" s="22">
        <v>6</v>
      </c>
      <c r="U14" s="22">
        <v>5</v>
      </c>
      <c r="V14" s="22">
        <v>6</v>
      </c>
      <c r="W14" s="22">
        <v>6</v>
      </c>
      <c r="X14" s="22">
        <v>6</v>
      </c>
      <c r="Y14" s="22">
        <v>1</v>
      </c>
      <c r="Z14" s="22">
        <v>5</v>
      </c>
      <c r="AA14" s="22">
        <v>1</v>
      </c>
      <c r="AB14" s="22">
        <v>6</v>
      </c>
      <c r="AC14" s="22">
        <v>5</v>
      </c>
      <c r="AD14" s="22">
        <v>2</v>
      </c>
      <c r="AE14" s="22">
        <v>6</v>
      </c>
      <c r="AF14" s="16"/>
      <c r="AG14" s="45"/>
      <c r="AH14" s="45"/>
      <c r="AI14" s="16"/>
    </row>
    <row r="15" spans="1:35" ht="15.9" hidden="1" x14ac:dyDescent="0.45">
      <c r="A15" s="17">
        <v>2018</v>
      </c>
      <c r="B15" s="18" t="s">
        <v>19</v>
      </c>
      <c r="C15" s="18"/>
      <c r="D15" s="21">
        <v>2017</v>
      </c>
      <c r="E15" s="22">
        <v>5</v>
      </c>
      <c r="F15" s="22">
        <v>1</v>
      </c>
      <c r="G15" s="22">
        <v>6</v>
      </c>
      <c r="H15" s="22">
        <v>4</v>
      </c>
      <c r="I15" s="22">
        <v>6</v>
      </c>
      <c r="J15" s="22">
        <v>5</v>
      </c>
      <c r="K15" s="22">
        <v>2</v>
      </c>
      <c r="L15" s="22">
        <v>2</v>
      </c>
      <c r="M15" s="22">
        <v>5</v>
      </c>
      <c r="N15" s="22">
        <v>5</v>
      </c>
      <c r="O15" s="22">
        <v>1</v>
      </c>
      <c r="P15" s="22"/>
      <c r="Q15" s="22">
        <v>3</v>
      </c>
      <c r="R15" s="22">
        <v>2</v>
      </c>
      <c r="S15" s="22">
        <v>5</v>
      </c>
      <c r="T15" s="22">
        <v>7</v>
      </c>
      <c r="U15" s="22">
        <v>2</v>
      </c>
      <c r="V15" s="22">
        <v>6</v>
      </c>
      <c r="W15" s="22">
        <v>7</v>
      </c>
      <c r="X15" s="22">
        <v>6</v>
      </c>
      <c r="Y15" s="22">
        <v>2</v>
      </c>
      <c r="Z15" s="22">
        <v>2</v>
      </c>
      <c r="AA15" s="22">
        <v>1</v>
      </c>
      <c r="AB15" s="22">
        <v>5</v>
      </c>
      <c r="AC15" s="22">
        <v>5</v>
      </c>
      <c r="AD15" s="22">
        <v>7</v>
      </c>
      <c r="AE15" s="22">
        <v>7</v>
      </c>
      <c r="AF15" s="16"/>
      <c r="AG15" s="45"/>
      <c r="AH15" s="45"/>
      <c r="AI15" s="16"/>
    </row>
    <row r="16" spans="1:35" ht="15.9" hidden="1" x14ac:dyDescent="0.45">
      <c r="A16" s="25">
        <v>2019</v>
      </c>
      <c r="B16" s="26" t="s">
        <v>18</v>
      </c>
      <c r="C16" s="26"/>
      <c r="D16" s="27">
        <v>2017</v>
      </c>
      <c r="E16" s="28">
        <v>5</v>
      </c>
      <c r="F16" s="28">
        <v>3</v>
      </c>
      <c r="G16" s="28">
        <v>6</v>
      </c>
      <c r="H16" s="28">
        <v>2</v>
      </c>
      <c r="I16" s="28">
        <v>5</v>
      </c>
      <c r="J16" s="28">
        <v>5</v>
      </c>
      <c r="K16" s="28">
        <v>7</v>
      </c>
      <c r="L16" s="28">
        <v>6</v>
      </c>
      <c r="M16" s="28">
        <v>1</v>
      </c>
      <c r="N16" s="28">
        <v>5</v>
      </c>
      <c r="O16" s="28">
        <v>7</v>
      </c>
      <c r="P16" s="28">
        <v>1</v>
      </c>
      <c r="Q16" s="28">
        <v>2</v>
      </c>
      <c r="R16" s="28">
        <v>6</v>
      </c>
      <c r="S16" s="28">
        <v>6</v>
      </c>
      <c r="T16" s="28">
        <v>4</v>
      </c>
      <c r="U16" s="28">
        <v>2</v>
      </c>
      <c r="V16" s="28">
        <v>3</v>
      </c>
      <c r="W16" s="28">
        <v>6</v>
      </c>
      <c r="X16" s="28">
        <v>6</v>
      </c>
      <c r="Y16" s="28">
        <v>7</v>
      </c>
      <c r="Z16" s="28">
        <v>3</v>
      </c>
      <c r="AA16" s="28">
        <v>1</v>
      </c>
      <c r="AB16" s="28">
        <v>7</v>
      </c>
      <c r="AC16" s="28">
        <v>2</v>
      </c>
      <c r="AD16" s="28">
        <v>5</v>
      </c>
      <c r="AE16" s="28">
        <v>5</v>
      </c>
      <c r="AF16" s="16"/>
      <c r="AG16" s="45"/>
      <c r="AH16" s="45"/>
      <c r="AI16" s="16"/>
    </row>
    <row r="17" spans="1:35" ht="15.9" hidden="1" x14ac:dyDescent="0.45">
      <c r="A17" s="29">
        <v>2019</v>
      </c>
      <c r="B17" s="30" t="s">
        <v>21</v>
      </c>
      <c r="C17" s="30"/>
      <c r="D17" s="27">
        <v>2017</v>
      </c>
      <c r="E17" s="28">
        <v>5</v>
      </c>
      <c r="F17" s="28">
        <v>5</v>
      </c>
      <c r="G17" s="28">
        <v>2</v>
      </c>
      <c r="H17" s="28">
        <v>6</v>
      </c>
      <c r="I17" s="28">
        <v>5</v>
      </c>
      <c r="J17" s="28">
        <v>6</v>
      </c>
      <c r="K17" s="28">
        <v>5</v>
      </c>
      <c r="L17" s="28">
        <v>1</v>
      </c>
      <c r="M17" s="28">
        <v>5</v>
      </c>
      <c r="N17" s="28">
        <v>5</v>
      </c>
      <c r="O17" s="28">
        <v>2</v>
      </c>
      <c r="P17" s="28">
        <v>1</v>
      </c>
      <c r="Q17" s="28">
        <v>5</v>
      </c>
      <c r="R17" s="28">
        <v>4</v>
      </c>
      <c r="S17" s="28">
        <v>7</v>
      </c>
      <c r="T17" s="28">
        <v>6</v>
      </c>
      <c r="U17" s="28">
        <v>2</v>
      </c>
      <c r="V17" s="28">
        <v>3</v>
      </c>
      <c r="W17" s="28">
        <v>5</v>
      </c>
      <c r="X17" s="28">
        <v>5</v>
      </c>
      <c r="Y17" s="28">
        <v>2</v>
      </c>
      <c r="Z17" s="28">
        <v>6</v>
      </c>
      <c r="AA17" s="28">
        <v>1</v>
      </c>
      <c r="AB17" s="28">
        <v>6</v>
      </c>
      <c r="AC17" s="28">
        <v>6</v>
      </c>
      <c r="AD17" s="28">
        <v>7</v>
      </c>
      <c r="AE17" s="28">
        <v>7</v>
      </c>
      <c r="AF17" s="16"/>
      <c r="AG17" s="45"/>
      <c r="AH17" s="45"/>
      <c r="AI17" s="16"/>
    </row>
    <row r="18" spans="1:35" ht="15.9" hidden="1" x14ac:dyDescent="0.45">
      <c r="A18" s="29">
        <v>2019</v>
      </c>
      <c r="B18" s="30" t="s">
        <v>22</v>
      </c>
      <c r="C18" s="30"/>
      <c r="D18" s="27">
        <v>2017</v>
      </c>
      <c r="E18" s="28">
        <v>6</v>
      </c>
      <c r="F18" s="28">
        <v>1</v>
      </c>
      <c r="G18" s="28">
        <v>7</v>
      </c>
      <c r="H18" s="28">
        <v>6</v>
      </c>
      <c r="I18" s="28">
        <v>5</v>
      </c>
      <c r="J18" s="28">
        <v>5</v>
      </c>
      <c r="K18" s="28">
        <v>2</v>
      </c>
      <c r="L18" s="28">
        <v>3</v>
      </c>
      <c r="M18" s="28">
        <v>1</v>
      </c>
      <c r="N18" s="28">
        <v>5</v>
      </c>
      <c r="O18" s="28">
        <v>5</v>
      </c>
      <c r="P18" s="28">
        <v>3</v>
      </c>
      <c r="Q18" s="28">
        <v>6</v>
      </c>
      <c r="R18" s="28">
        <v>1</v>
      </c>
      <c r="S18" s="28">
        <v>1</v>
      </c>
      <c r="T18" s="28">
        <v>5</v>
      </c>
      <c r="U18" s="28">
        <v>6</v>
      </c>
      <c r="V18" s="28">
        <v>6</v>
      </c>
      <c r="W18" s="28">
        <v>6</v>
      </c>
      <c r="X18" s="28">
        <v>4</v>
      </c>
      <c r="Y18" s="28">
        <v>5</v>
      </c>
      <c r="Z18" s="28">
        <v>2</v>
      </c>
      <c r="AA18" s="28">
        <v>3</v>
      </c>
      <c r="AB18" s="28">
        <v>7</v>
      </c>
      <c r="AC18" s="28">
        <v>7</v>
      </c>
      <c r="AD18" s="28">
        <v>7</v>
      </c>
      <c r="AE18" s="28">
        <v>6</v>
      </c>
      <c r="AF18" s="16"/>
      <c r="AG18" s="45"/>
      <c r="AH18" s="45"/>
      <c r="AI18" s="16"/>
    </row>
    <row r="19" spans="1:35" ht="15.9" hidden="1" x14ac:dyDescent="0.45">
      <c r="A19" s="29">
        <v>2019</v>
      </c>
      <c r="B19" s="30" t="s">
        <v>26</v>
      </c>
      <c r="C19" s="30"/>
      <c r="D19" s="27">
        <v>2017</v>
      </c>
      <c r="E19" s="28">
        <v>5</v>
      </c>
      <c r="F19" s="28">
        <v>1</v>
      </c>
      <c r="G19" s="28">
        <v>7</v>
      </c>
      <c r="H19" s="28">
        <v>4</v>
      </c>
      <c r="I19" s="28">
        <v>6</v>
      </c>
      <c r="J19" s="28">
        <v>5</v>
      </c>
      <c r="K19" s="28">
        <v>5</v>
      </c>
      <c r="L19" s="28">
        <v>1</v>
      </c>
      <c r="M19" s="28">
        <v>2</v>
      </c>
      <c r="N19" s="28">
        <v>6</v>
      </c>
      <c r="O19" s="28">
        <v>2</v>
      </c>
      <c r="P19" s="28">
        <v>2</v>
      </c>
      <c r="Q19" s="28">
        <v>6</v>
      </c>
      <c r="R19" s="28">
        <v>2</v>
      </c>
      <c r="S19" s="28">
        <v>1</v>
      </c>
      <c r="T19" s="28">
        <v>2</v>
      </c>
      <c r="U19" s="28">
        <v>5</v>
      </c>
      <c r="V19" s="28">
        <v>6</v>
      </c>
      <c r="W19" s="28">
        <v>4</v>
      </c>
      <c r="X19" s="28">
        <v>4</v>
      </c>
      <c r="Y19" s="28">
        <v>6</v>
      </c>
      <c r="Z19" s="28">
        <v>5</v>
      </c>
      <c r="AA19" s="28">
        <v>3</v>
      </c>
      <c r="AB19" s="28">
        <v>6</v>
      </c>
      <c r="AC19" s="28">
        <v>6</v>
      </c>
      <c r="AD19" s="28">
        <v>7</v>
      </c>
      <c r="AE19" s="28">
        <v>6</v>
      </c>
      <c r="AF19" s="16"/>
      <c r="AG19" s="45"/>
      <c r="AH19" s="45"/>
      <c r="AI19" s="16"/>
    </row>
    <row r="20" spans="1:35" ht="15.9" hidden="1" x14ac:dyDescent="0.45">
      <c r="A20" s="29">
        <v>2019</v>
      </c>
      <c r="B20" s="30" t="s">
        <v>20</v>
      </c>
      <c r="C20" s="30" t="s">
        <v>59</v>
      </c>
      <c r="D20" s="27">
        <v>2017</v>
      </c>
      <c r="E20" s="28">
        <v>5</v>
      </c>
      <c r="F20" s="28">
        <v>3</v>
      </c>
      <c r="G20" s="28">
        <v>7</v>
      </c>
      <c r="H20" s="28">
        <v>4</v>
      </c>
      <c r="I20" s="28">
        <v>7</v>
      </c>
      <c r="J20" s="28">
        <v>2</v>
      </c>
      <c r="K20" s="28">
        <v>6</v>
      </c>
      <c r="L20" s="28">
        <v>1</v>
      </c>
      <c r="M20" s="28">
        <v>2</v>
      </c>
      <c r="N20" s="28">
        <v>5</v>
      </c>
      <c r="O20" s="28">
        <v>1</v>
      </c>
      <c r="P20" s="28">
        <v>1</v>
      </c>
      <c r="Q20" s="28">
        <v>1</v>
      </c>
      <c r="R20" s="28">
        <v>5</v>
      </c>
      <c r="S20" s="28">
        <v>5</v>
      </c>
      <c r="T20" s="28">
        <v>4</v>
      </c>
      <c r="U20" s="28">
        <v>5</v>
      </c>
      <c r="V20" s="28">
        <v>5</v>
      </c>
      <c r="W20" s="28">
        <v>7</v>
      </c>
      <c r="X20" s="28">
        <v>7</v>
      </c>
      <c r="Y20" s="28">
        <v>5</v>
      </c>
      <c r="Z20" s="28">
        <v>5</v>
      </c>
      <c r="AA20" s="28">
        <v>3</v>
      </c>
      <c r="AB20" s="28">
        <v>7</v>
      </c>
      <c r="AC20" s="28">
        <v>5</v>
      </c>
      <c r="AD20" s="28">
        <v>5</v>
      </c>
      <c r="AE20" s="28">
        <v>7</v>
      </c>
      <c r="AF20" s="16"/>
      <c r="AG20" s="45"/>
      <c r="AH20" s="45"/>
      <c r="AI20" s="16"/>
    </row>
    <row r="21" spans="1:35" ht="15.9" hidden="1" x14ac:dyDescent="0.45">
      <c r="A21" s="29">
        <v>2019</v>
      </c>
      <c r="B21" s="30" t="s">
        <v>23</v>
      </c>
      <c r="C21" s="30"/>
      <c r="D21" s="27">
        <v>2017</v>
      </c>
      <c r="E21" s="28">
        <v>2</v>
      </c>
      <c r="F21" s="28">
        <v>6</v>
      </c>
      <c r="G21" s="28">
        <v>7</v>
      </c>
      <c r="H21" s="28">
        <v>4</v>
      </c>
      <c r="I21" s="28">
        <v>7</v>
      </c>
      <c r="J21" s="28">
        <v>7</v>
      </c>
      <c r="K21" s="28">
        <v>5</v>
      </c>
      <c r="L21" s="28">
        <v>1</v>
      </c>
      <c r="M21" s="28">
        <v>1</v>
      </c>
      <c r="N21" s="28">
        <v>5</v>
      </c>
      <c r="O21" s="28">
        <v>1</v>
      </c>
      <c r="P21" s="28">
        <v>1</v>
      </c>
      <c r="Q21" s="28">
        <v>5</v>
      </c>
      <c r="R21" s="28">
        <v>5</v>
      </c>
      <c r="S21" s="28">
        <v>6</v>
      </c>
      <c r="T21" s="28">
        <v>5</v>
      </c>
      <c r="U21" s="28">
        <v>5</v>
      </c>
      <c r="V21" s="28">
        <v>5</v>
      </c>
      <c r="W21" s="28">
        <v>7</v>
      </c>
      <c r="X21" s="28">
        <v>6</v>
      </c>
      <c r="Y21" s="28">
        <v>5</v>
      </c>
      <c r="Z21" s="28">
        <v>6</v>
      </c>
      <c r="AA21" s="28">
        <v>3</v>
      </c>
      <c r="AB21" s="28">
        <v>6</v>
      </c>
      <c r="AC21" s="28">
        <v>5</v>
      </c>
      <c r="AD21" s="28">
        <v>5</v>
      </c>
      <c r="AE21" s="28">
        <v>7</v>
      </c>
      <c r="AF21" s="16"/>
      <c r="AG21" s="45"/>
      <c r="AH21" s="45"/>
      <c r="AI21" s="16"/>
    </row>
    <row r="22" spans="1:35" ht="15.9" hidden="1" x14ac:dyDescent="0.45">
      <c r="A22" s="29">
        <v>2019</v>
      </c>
      <c r="B22" s="30" t="s">
        <v>24</v>
      </c>
      <c r="C22" s="30"/>
      <c r="D22" s="27">
        <v>2017</v>
      </c>
      <c r="E22" s="28">
        <v>5</v>
      </c>
      <c r="F22" s="28">
        <v>5</v>
      </c>
      <c r="G22" s="28">
        <v>7</v>
      </c>
      <c r="H22" s="28">
        <v>5</v>
      </c>
      <c r="I22" s="28">
        <v>6</v>
      </c>
      <c r="J22" s="28">
        <v>5</v>
      </c>
      <c r="K22" s="28">
        <v>5</v>
      </c>
      <c r="L22" s="28">
        <v>3</v>
      </c>
      <c r="M22" s="28">
        <v>3</v>
      </c>
      <c r="N22" s="28">
        <v>5</v>
      </c>
      <c r="O22" s="28">
        <v>3</v>
      </c>
      <c r="P22" s="28">
        <v>2</v>
      </c>
      <c r="Q22" s="28">
        <v>3</v>
      </c>
      <c r="R22" s="28">
        <v>5</v>
      </c>
      <c r="S22" s="28">
        <v>5</v>
      </c>
      <c r="T22" s="28">
        <v>6</v>
      </c>
      <c r="U22" s="28">
        <v>6</v>
      </c>
      <c r="V22" s="28">
        <v>6</v>
      </c>
      <c r="W22" s="28">
        <v>6</v>
      </c>
      <c r="X22" s="28">
        <v>6</v>
      </c>
      <c r="Y22" s="28">
        <v>6</v>
      </c>
      <c r="Z22" s="28">
        <v>6</v>
      </c>
      <c r="AA22" s="24">
        <v>6</v>
      </c>
      <c r="AB22" s="28">
        <v>5</v>
      </c>
      <c r="AC22" s="28">
        <v>5</v>
      </c>
      <c r="AD22" s="28">
        <v>5</v>
      </c>
      <c r="AE22" s="28">
        <v>5</v>
      </c>
      <c r="AF22" s="16"/>
      <c r="AG22" s="45"/>
      <c r="AH22" s="45"/>
      <c r="AI22" s="16"/>
    </row>
    <row r="23" spans="1:35" ht="15.9" hidden="1" x14ac:dyDescent="0.45">
      <c r="A23" s="29">
        <v>2019</v>
      </c>
      <c r="B23" s="30" t="s">
        <v>25</v>
      </c>
      <c r="C23" s="30"/>
      <c r="D23" s="27">
        <v>2017</v>
      </c>
      <c r="E23" s="28">
        <v>5</v>
      </c>
      <c r="F23" s="28">
        <v>5</v>
      </c>
      <c r="G23" s="28">
        <v>6</v>
      </c>
      <c r="H23" s="28">
        <v>6</v>
      </c>
      <c r="I23" s="28">
        <v>6</v>
      </c>
      <c r="J23" s="28">
        <v>6</v>
      </c>
      <c r="K23" s="28">
        <v>5</v>
      </c>
      <c r="L23" s="28">
        <v>3</v>
      </c>
      <c r="M23" s="28">
        <v>3</v>
      </c>
      <c r="N23" s="28">
        <v>5</v>
      </c>
      <c r="O23" s="28">
        <v>6</v>
      </c>
      <c r="P23" s="28">
        <v>1</v>
      </c>
      <c r="Q23" s="28">
        <v>6</v>
      </c>
      <c r="R23" s="28">
        <v>5</v>
      </c>
      <c r="S23" s="28">
        <v>5</v>
      </c>
      <c r="T23" s="28">
        <v>5</v>
      </c>
      <c r="U23" s="28">
        <v>6</v>
      </c>
      <c r="V23" s="28">
        <v>6</v>
      </c>
      <c r="W23" s="28">
        <v>6</v>
      </c>
      <c r="X23" s="28">
        <v>6</v>
      </c>
      <c r="Y23" s="28">
        <v>6</v>
      </c>
      <c r="Z23" s="28">
        <v>6</v>
      </c>
      <c r="AA23" s="28">
        <v>5</v>
      </c>
      <c r="AB23" s="28">
        <v>5</v>
      </c>
      <c r="AC23" s="28">
        <v>2</v>
      </c>
      <c r="AD23" s="28">
        <v>5</v>
      </c>
      <c r="AE23" s="28">
        <v>6</v>
      </c>
      <c r="AF23" s="16"/>
      <c r="AG23" s="45"/>
      <c r="AH23" s="45"/>
      <c r="AI23" s="16"/>
    </row>
    <row r="24" spans="1:35" ht="15.9" hidden="1" x14ac:dyDescent="0.45">
      <c r="A24" s="29">
        <v>2019</v>
      </c>
      <c r="B24" s="30" t="s">
        <v>56</v>
      </c>
      <c r="C24" s="30" t="s">
        <v>57</v>
      </c>
      <c r="D24" s="27">
        <v>2017</v>
      </c>
      <c r="E24" s="31">
        <v>2</v>
      </c>
      <c r="F24" s="28">
        <v>7</v>
      </c>
      <c r="G24" s="28">
        <v>5</v>
      </c>
      <c r="H24" s="28">
        <v>6</v>
      </c>
      <c r="I24" s="28">
        <v>5</v>
      </c>
      <c r="J24" s="28">
        <v>6</v>
      </c>
      <c r="K24" s="28">
        <v>5</v>
      </c>
      <c r="L24" s="28">
        <v>1</v>
      </c>
      <c r="M24" s="31">
        <v>2</v>
      </c>
      <c r="N24" s="28">
        <v>5</v>
      </c>
      <c r="O24" s="28"/>
      <c r="P24" s="28">
        <v>1</v>
      </c>
      <c r="Q24" s="28">
        <v>1</v>
      </c>
      <c r="R24" s="28">
        <v>5</v>
      </c>
      <c r="S24" s="28">
        <v>7</v>
      </c>
      <c r="T24" s="28">
        <v>5</v>
      </c>
      <c r="U24" s="28">
        <v>6</v>
      </c>
      <c r="V24" s="28"/>
      <c r="W24" s="28">
        <v>5</v>
      </c>
      <c r="X24" s="31">
        <v>2</v>
      </c>
      <c r="Y24" s="28"/>
      <c r="Z24" s="28">
        <v>5</v>
      </c>
      <c r="AA24" s="28">
        <v>7</v>
      </c>
      <c r="AB24" s="28">
        <v>5</v>
      </c>
      <c r="AC24" s="28">
        <v>5</v>
      </c>
      <c r="AD24" s="28">
        <v>5</v>
      </c>
      <c r="AE24" s="28">
        <v>6</v>
      </c>
      <c r="AF24" s="16"/>
      <c r="AG24" s="45"/>
      <c r="AH24" s="45"/>
      <c r="AI24" s="16"/>
    </row>
    <row r="25" spans="1:35" ht="47.6" hidden="1" x14ac:dyDescent="0.45">
      <c r="A25" s="29">
        <v>2019</v>
      </c>
      <c r="B25" s="30" t="s">
        <v>60</v>
      </c>
      <c r="C25" s="30"/>
      <c r="D25" s="27">
        <v>2016</v>
      </c>
      <c r="E25" s="28">
        <v>6</v>
      </c>
      <c r="F25" s="28">
        <v>3</v>
      </c>
      <c r="G25" s="28">
        <v>2</v>
      </c>
      <c r="H25" s="28">
        <v>6</v>
      </c>
      <c r="I25" s="28">
        <v>7</v>
      </c>
      <c r="J25" s="28">
        <v>3</v>
      </c>
      <c r="K25" s="28">
        <v>6</v>
      </c>
      <c r="L25" s="28">
        <v>5</v>
      </c>
      <c r="M25" s="28">
        <v>5</v>
      </c>
      <c r="N25" s="28">
        <v>6</v>
      </c>
      <c r="O25" s="28">
        <v>2</v>
      </c>
      <c r="P25" s="28">
        <v>5</v>
      </c>
      <c r="Q25" s="28"/>
      <c r="R25" s="28">
        <v>3</v>
      </c>
      <c r="S25" s="28">
        <v>3</v>
      </c>
      <c r="T25" s="28">
        <v>7</v>
      </c>
      <c r="U25" s="28">
        <v>1</v>
      </c>
      <c r="V25" s="28">
        <v>5</v>
      </c>
      <c r="W25" s="28">
        <v>7</v>
      </c>
      <c r="X25" s="28">
        <v>7</v>
      </c>
      <c r="Y25" s="28">
        <v>2</v>
      </c>
      <c r="Z25" s="28">
        <v>2</v>
      </c>
      <c r="AA25" s="28">
        <v>3</v>
      </c>
      <c r="AB25" s="28">
        <v>2</v>
      </c>
      <c r="AC25" s="28">
        <v>1</v>
      </c>
      <c r="AD25" s="28">
        <v>6</v>
      </c>
      <c r="AE25" s="28">
        <v>6</v>
      </c>
      <c r="AF25" s="16"/>
      <c r="AG25" s="45"/>
      <c r="AH25" s="45"/>
      <c r="AI25" s="16"/>
    </row>
    <row r="26" spans="1:35" ht="15.9" hidden="1" x14ac:dyDescent="0.45">
      <c r="A26" s="29">
        <v>2019</v>
      </c>
      <c r="B26" s="30" t="s">
        <v>28</v>
      </c>
      <c r="C26" s="30"/>
      <c r="D26" s="27">
        <v>2017</v>
      </c>
      <c r="E26" s="28">
        <v>5</v>
      </c>
      <c r="F26" s="28">
        <v>1</v>
      </c>
      <c r="G26" s="28">
        <v>6</v>
      </c>
      <c r="H26" s="28">
        <v>7</v>
      </c>
      <c r="I26" s="28">
        <v>5</v>
      </c>
      <c r="J26" s="28">
        <v>2</v>
      </c>
      <c r="K26" s="28">
        <v>7</v>
      </c>
      <c r="L26" s="28">
        <v>1</v>
      </c>
      <c r="M26" s="28">
        <v>2</v>
      </c>
      <c r="N26" s="28">
        <v>6</v>
      </c>
      <c r="O26" s="28">
        <v>2</v>
      </c>
      <c r="P26" s="28">
        <v>1</v>
      </c>
      <c r="Q26" s="28">
        <v>5</v>
      </c>
      <c r="R26" s="28">
        <v>1</v>
      </c>
      <c r="S26" s="28">
        <v>2</v>
      </c>
      <c r="T26" s="28">
        <v>2</v>
      </c>
      <c r="U26" s="28">
        <v>7</v>
      </c>
      <c r="V26" s="28">
        <v>5</v>
      </c>
      <c r="W26" s="28">
        <v>5</v>
      </c>
      <c r="X26" s="28">
        <v>4</v>
      </c>
      <c r="Y26" s="28">
        <v>6</v>
      </c>
      <c r="Z26" s="28">
        <v>1</v>
      </c>
      <c r="AA26" s="28">
        <v>1</v>
      </c>
      <c r="AB26" s="28">
        <v>6</v>
      </c>
      <c r="AC26" s="28">
        <v>5</v>
      </c>
      <c r="AD26" s="28">
        <v>7</v>
      </c>
      <c r="AE26" s="28">
        <v>6</v>
      </c>
      <c r="AF26" s="16"/>
      <c r="AG26" s="45"/>
      <c r="AH26" s="45"/>
      <c r="AI26" s="16"/>
    </row>
    <row r="27" spans="1:35" ht="15.9" hidden="1" x14ac:dyDescent="0.45">
      <c r="A27" s="29">
        <v>2019</v>
      </c>
      <c r="B27" s="30" t="s">
        <v>31</v>
      </c>
      <c r="C27" s="30"/>
      <c r="D27" s="27">
        <v>2017</v>
      </c>
      <c r="E27" s="28">
        <v>7</v>
      </c>
      <c r="F27" s="28">
        <v>1</v>
      </c>
      <c r="G27" s="28">
        <v>1</v>
      </c>
      <c r="H27" s="28">
        <v>7</v>
      </c>
      <c r="I27" s="28">
        <v>2</v>
      </c>
      <c r="J27" s="28">
        <v>2</v>
      </c>
      <c r="K27" s="28">
        <v>5</v>
      </c>
      <c r="L27" s="28">
        <v>3</v>
      </c>
      <c r="M27" s="28">
        <v>6</v>
      </c>
      <c r="N27" s="28">
        <v>6</v>
      </c>
      <c r="O27" s="28">
        <v>2</v>
      </c>
      <c r="P27" s="28">
        <v>2</v>
      </c>
      <c r="Q27" s="28">
        <v>5</v>
      </c>
      <c r="R27" s="28">
        <v>5</v>
      </c>
      <c r="S27" s="28">
        <v>2</v>
      </c>
      <c r="T27" s="28">
        <v>7</v>
      </c>
      <c r="U27" s="28"/>
      <c r="V27" s="28">
        <v>6</v>
      </c>
      <c r="W27" s="28">
        <v>7</v>
      </c>
      <c r="X27" s="28">
        <v>2</v>
      </c>
      <c r="Y27" s="28">
        <v>1</v>
      </c>
      <c r="Z27" s="28">
        <v>4</v>
      </c>
      <c r="AA27" s="28">
        <v>2</v>
      </c>
      <c r="AB27" s="28">
        <v>6</v>
      </c>
      <c r="AC27" s="28">
        <v>1</v>
      </c>
      <c r="AD27" s="28">
        <v>5</v>
      </c>
      <c r="AE27" s="28">
        <v>7</v>
      </c>
      <c r="AF27" s="16"/>
      <c r="AG27" s="45"/>
      <c r="AH27" s="45"/>
      <c r="AI27" s="16"/>
    </row>
    <row r="28" spans="1:35" ht="15.9" hidden="1" x14ac:dyDescent="0.45">
      <c r="A28" s="29">
        <v>2019</v>
      </c>
      <c r="B28" s="30" t="s">
        <v>32</v>
      </c>
      <c r="C28" s="30"/>
      <c r="D28" s="27">
        <v>2017</v>
      </c>
      <c r="E28" s="28">
        <v>5</v>
      </c>
      <c r="F28" s="28">
        <v>5</v>
      </c>
      <c r="G28" s="28">
        <v>6</v>
      </c>
      <c r="H28" s="28">
        <v>6</v>
      </c>
      <c r="I28" s="28">
        <v>6</v>
      </c>
      <c r="J28" s="28">
        <v>3</v>
      </c>
      <c r="K28" s="28">
        <v>5</v>
      </c>
      <c r="L28" s="28">
        <v>3</v>
      </c>
      <c r="M28" s="28">
        <v>6</v>
      </c>
      <c r="N28" s="28">
        <v>6</v>
      </c>
      <c r="O28" s="28">
        <v>5</v>
      </c>
      <c r="P28" s="28">
        <v>6</v>
      </c>
      <c r="Q28" s="28">
        <v>5</v>
      </c>
      <c r="R28" s="28">
        <v>1</v>
      </c>
      <c r="S28" s="28">
        <v>5</v>
      </c>
      <c r="T28" s="28">
        <v>6</v>
      </c>
      <c r="U28" s="28">
        <v>6</v>
      </c>
      <c r="V28" s="28">
        <v>6</v>
      </c>
      <c r="W28" s="28">
        <v>6</v>
      </c>
      <c r="X28" s="28">
        <v>6</v>
      </c>
      <c r="Y28" s="28">
        <v>6</v>
      </c>
      <c r="Z28" s="28">
        <v>5</v>
      </c>
      <c r="AA28" s="28">
        <v>2</v>
      </c>
      <c r="AB28" s="28">
        <v>2</v>
      </c>
      <c r="AC28" s="28">
        <v>5</v>
      </c>
      <c r="AD28" s="28">
        <v>5</v>
      </c>
      <c r="AE28" s="28">
        <v>5</v>
      </c>
      <c r="AF28" s="16"/>
      <c r="AG28" s="45"/>
      <c r="AH28" s="45"/>
      <c r="AI28" s="16"/>
    </row>
    <row r="29" spans="1:35" ht="15.9" hidden="1" x14ac:dyDescent="0.45">
      <c r="A29" s="32">
        <v>2019</v>
      </c>
      <c r="B29" s="33" t="s">
        <v>19</v>
      </c>
      <c r="C29" s="33"/>
      <c r="D29" s="27">
        <v>2017</v>
      </c>
      <c r="E29" s="28">
        <v>5</v>
      </c>
      <c r="F29" s="28">
        <v>1</v>
      </c>
      <c r="G29" s="28">
        <v>6</v>
      </c>
      <c r="H29" s="28">
        <v>4</v>
      </c>
      <c r="I29" s="28">
        <v>6</v>
      </c>
      <c r="J29" s="28">
        <v>5</v>
      </c>
      <c r="K29" s="28">
        <v>2</v>
      </c>
      <c r="L29" s="28">
        <v>2</v>
      </c>
      <c r="M29" s="28">
        <v>5</v>
      </c>
      <c r="N29" s="28">
        <v>5</v>
      </c>
      <c r="O29" s="28">
        <v>1</v>
      </c>
      <c r="P29" s="28"/>
      <c r="Q29" s="28">
        <v>3</v>
      </c>
      <c r="R29" s="28">
        <v>2</v>
      </c>
      <c r="S29" s="28">
        <v>5</v>
      </c>
      <c r="T29" s="28">
        <v>7</v>
      </c>
      <c r="U29" s="28">
        <v>2</v>
      </c>
      <c r="V29" s="28">
        <v>6</v>
      </c>
      <c r="W29" s="28">
        <v>7</v>
      </c>
      <c r="X29" s="28">
        <v>6</v>
      </c>
      <c r="Y29" s="28">
        <v>2</v>
      </c>
      <c r="Z29" s="28">
        <v>2</v>
      </c>
      <c r="AA29" s="28">
        <v>1</v>
      </c>
      <c r="AB29" s="28">
        <v>5</v>
      </c>
      <c r="AC29" s="28">
        <v>5</v>
      </c>
      <c r="AD29" s="28">
        <v>7</v>
      </c>
      <c r="AE29" s="28">
        <v>7</v>
      </c>
      <c r="AF29" s="16"/>
      <c r="AG29" s="45"/>
      <c r="AH29" s="45"/>
      <c r="AI29" s="16"/>
    </row>
    <row r="30" spans="1:35" ht="15.9" hidden="1" x14ac:dyDescent="0.45">
      <c r="A30" s="17">
        <v>2020</v>
      </c>
      <c r="B30" s="18" t="s">
        <v>18</v>
      </c>
      <c r="C30" s="18"/>
      <c r="D30" s="21">
        <v>2018</v>
      </c>
      <c r="E30" s="22">
        <v>5</v>
      </c>
      <c r="F30" s="22">
        <v>2</v>
      </c>
      <c r="G30" s="22">
        <v>6</v>
      </c>
      <c r="H30" s="22">
        <v>2</v>
      </c>
      <c r="I30" s="22">
        <v>5</v>
      </c>
      <c r="J30" s="22">
        <v>2</v>
      </c>
      <c r="K30" s="22">
        <v>7</v>
      </c>
      <c r="L30" s="22">
        <v>7</v>
      </c>
      <c r="M30" s="22">
        <v>1</v>
      </c>
      <c r="N30" s="22">
        <v>5</v>
      </c>
      <c r="O30" s="22">
        <v>7</v>
      </c>
      <c r="P30" s="22">
        <v>1</v>
      </c>
      <c r="Q30" s="22">
        <v>5</v>
      </c>
      <c r="R30" s="22">
        <v>5</v>
      </c>
      <c r="S30" s="22">
        <v>7</v>
      </c>
      <c r="T30" s="22">
        <v>6</v>
      </c>
      <c r="U30" s="22">
        <v>2</v>
      </c>
      <c r="V30" s="22">
        <v>1</v>
      </c>
      <c r="W30" s="22">
        <v>5</v>
      </c>
      <c r="X30" s="22">
        <v>5</v>
      </c>
      <c r="Y30" s="22">
        <v>7</v>
      </c>
      <c r="Z30" s="22">
        <v>2</v>
      </c>
      <c r="AA30" s="22">
        <v>3</v>
      </c>
      <c r="AB30" s="22">
        <v>7</v>
      </c>
      <c r="AC30" s="22">
        <v>5</v>
      </c>
      <c r="AD30" s="22">
        <v>5</v>
      </c>
      <c r="AE30" s="22">
        <v>2</v>
      </c>
      <c r="AF30" s="16"/>
      <c r="AG30" s="45"/>
      <c r="AH30" s="45"/>
      <c r="AI30" s="16"/>
    </row>
    <row r="31" spans="1:35" ht="15.9" hidden="1" x14ac:dyDescent="0.45">
      <c r="A31" s="17">
        <v>2020</v>
      </c>
      <c r="B31" s="18" t="s">
        <v>21</v>
      </c>
      <c r="C31" s="18"/>
      <c r="D31" s="21">
        <v>2018</v>
      </c>
      <c r="E31" s="22">
        <v>6</v>
      </c>
      <c r="F31" s="22">
        <v>5</v>
      </c>
      <c r="G31" s="22">
        <v>2</v>
      </c>
      <c r="H31" s="22">
        <v>6</v>
      </c>
      <c r="I31" s="22">
        <v>5</v>
      </c>
      <c r="J31" s="22">
        <v>6</v>
      </c>
      <c r="K31" s="22">
        <v>5</v>
      </c>
      <c r="L31" s="22">
        <v>1</v>
      </c>
      <c r="M31" s="22">
        <v>5</v>
      </c>
      <c r="N31" s="22">
        <v>6</v>
      </c>
      <c r="O31" s="22">
        <v>5</v>
      </c>
      <c r="P31" s="22">
        <v>1</v>
      </c>
      <c r="Q31" s="22">
        <v>2</v>
      </c>
      <c r="R31" s="22">
        <v>7</v>
      </c>
      <c r="S31" s="22">
        <v>4</v>
      </c>
      <c r="T31" s="22">
        <v>5</v>
      </c>
      <c r="U31" s="22">
        <v>2</v>
      </c>
      <c r="V31" s="22">
        <v>3</v>
      </c>
      <c r="W31" s="22">
        <v>5</v>
      </c>
      <c r="X31" s="22">
        <v>2</v>
      </c>
      <c r="Y31" s="22">
        <v>2</v>
      </c>
      <c r="Z31" s="22">
        <v>6</v>
      </c>
      <c r="AA31" s="22">
        <v>1</v>
      </c>
      <c r="AB31" s="22">
        <v>6</v>
      </c>
      <c r="AC31" s="22">
        <v>2</v>
      </c>
      <c r="AD31" s="22">
        <v>7</v>
      </c>
      <c r="AE31" s="22">
        <v>7</v>
      </c>
      <c r="AF31" s="16"/>
      <c r="AG31" s="45"/>
      <c r="AH31" s="45"/>
      <c r="AI31" s="16"/>
    </row>
    <row r="32" spans="1:35" ht="15.9" hidden="1" x14ac:dyDescent="0.45">
      <c r="A32" s="17">
        <v>2020</v>
      </c>
      <c r="B32" s="18" t="s">
        <v>22</v>
      </c>
      <c r="C32" s="18"/>
      <c r="D32" s="21">
        <v>2018</v>
      </c>
      <c r="E32" s="22">
        <v>6</v>
      </c>
      <c r="F32" s="22">
        <v>3</v>
      </c>
      <c r="G32" s="22">
        <v>7</v>
      </c>
      <c r="H32" s="22">
        <v>6</v>
      </c>
      <c r="I32" s="22">
        <v>2</v>
      </c>
      <c r="J32" s="22">
        <v>5</v>
      </c>
      <c r="K32" s="22">
        <v>6</v>
      </c>
      <c r="L32" s="22">
        <v>6</v>
      </c>
      <c r="M32" s="22">
        <v>3</v>
      </c>
      <c r="N32" s="22">
        <v>6</v>
      </c>
      <c r="O32" s="22">
        <v>5</v>
      </c>
      <c r="P32" s="22">
        <v>2</v>
      </c>
      <c r="Q32" s="22">
        <v>5</v>
      </c>
      <c r="R32" s="22">
        <v>1</v>
      </c>
      <c r="S32" s="22">
        <v>1</v>
      </c>
      <c r="T32" s="22">
        <v>2</v>
      </c>
      <c r="U32" s="22">
        <v>5</v>
      </c>
      <c r="V32" s="22">
        <v>6</v>
      </c>
      <c r="W32" s="22">
        <v>6</v>
      </c>
      <c r="X32" s="22">
        <v>6</v>
      </c>
      <c r="Y32" s="22">
        <v>6</v>
      </c>
      <c r="Z32" s="22">
        <v>6</v>
      </c>
      <c r="AA32" s="22">
        <v>1</v>
      </c>
      <c r="AB32" s="22">
        <v>7</v>
      </c>
      <c r="AC32" s="22">
        <v>7</v>
      </c>
      <c r="AD32" s="22">
        <v>7</v>
      </c>
      <c r="AE32" s="22">
        <v>6</v>
      </c>
      <c r="AF32" s="16"/>
      <c r="AG32" s="45"/>
      <c r="AH32" s="45"/>
      <c r="AI32" s="16"/>
    </row>
    <row r="33" spans="1:35" ht="15.9" hidden="1" x14ac:dyDescent="0.45">
      <c r="A33" s="17">
        <v>2020</v>
      </c>
      <c r="B33" s="18" t="s">
        <v>26</v>
      </c>
      <c r="C33" s="18"/>
      <c r="D33" s="21">
        <v>2018</v>
      </c>
      <c r="E33" s="22">
        <v>5</v>
      </c>
      <c r="F33" s="22">
        <v>3</v>
      </c>
      <c r="G33" s="22">
        <v>7</v>
      </c>
      <c r="H33" s="22">
        <v>6</v>
      </c>
      <c r="I33" s="22">
        <v>6</v>
      </c>
      <c r="J33" s="22">
        <v>2</v>
      </c>
      <c r="K33" s="22">
        <v>5</v>
      </c>
      <c r="L33" s="22">
        <v>3</v>
      </c>
      <c r="M33" s="22">
        <v>2</v>
      </c>
      <c r="N33" s="22">
        <v>6</v>
      </c>
      <c r="O33" s="22">
        <v>2</v>
      </c>
      <c r="P33" s="22">
        <v>2</v>
      </c>
      <c r="Q33" s="22">
        <v>5</v>
      </c>
      <c r="R33" s="22">
        <v>1</v>
      </c>
      <c r="S33" s="22">
        <v>1</v>
      </c>
      <c r="T33" s="22">
        <v>5</v>
      </c>
      <c r="U33" s="22">
        <v>6</v>
      </c>
      <c r="V33" s="22">
        <v>6</v>
      </c>
      <c r="W33" s="22">
        <v>6</v>
      </c>
      <c r="X33" s="22">
        <v>6</v>
      </c>
      <c r="Y33" s="22">
        <v>6</v>
      </c>
      <c r="Z33" s="22">
        <v>5</v>
      </c>
      <c r="AA33" s="22">
        <v>3</v>
      </c>
      <c r="AB33" s="22">
        <v>7</v>
      </c>
      <c r="AC33" s="22">
        <v>7</v>
      </c>
      <c r="AD33" s="22">
        <v>6</v>
      </c>
      <c r="AE33" s="22">
        <v>6</v>
      </c>
      <c r="AF33" s="16"/>
      <c r="AG33" s="45"/>
      <c r="AH33" s="45"/>
      <c r="AI33" s="16"/>
    </row>
    <row r="34" spans="1:35" ht="15.9" hidden="1" x14ac:dyDescent="0.45">
      <c r="A34" s="17">
        <v>2020</v>
      </c>
      <c r="B34" s="18" t="s">
        <v>20</v>
      </c>
      <c r="C34" s="18" t="s">
        <v>59</v>
      </c>
      <c r="D34" s="21">
        <v>2018</v>
      </c>
      <c r="E34" s="22">
        <v>5</v>
      </c>
      <c r="F34" s="22">
        <v>1</v>
      </c>
      <c r="G34" s="22">
        <v>7</v>
      </c>
      <c r="H34" s="22">
        <v>6</v>
      </c>
      <c r="I34" s="22">
        <v>7</v>
      </c>
      <c r="J34" s="22">
        <v>2</v>
      </c>
      <c r="K34" s="22">
        <v>5</v>
      </c>
      <c r="L34" s="22">
        <v>1</v>
      </c>
      <c r="M34" s="22">
        <v>2</v>
      </c>
      <c r="N34" s="22">
        <v>5</v>
      </c>
      <c r="O34" s="22">
        <v>3</v>
      </c>
      <c r="P34" s="22">
        <v>1</v>
      </c>
      <c r="Q34" s="22">
        <v>3</v>
      </c>
      <c r="R34" s="22">
        <v>6</v>
      </c>
      <c r="S34" s="22">
        <v>5</v>
      </c>
      <c r="T34" s="22">
        <v>7</v>
      </c>
      <c r="U34" s="22">
        <v>5</v>
      </c>
      <c r="V34" s="22">
        <v>6</v>
      </c>
      <c r="W34" s="22">
        <v>4</v>
      </c>
      <c r="X34" s="22">
        <v>4</v>
      </c>
      <c r="Y34" s="22">
        <v>5</v>
      </c>
      <c r="Z34" s="22">
        <v>5</v>
      </c>
      <c r="AA34" s="22">
        <v>1</v>
      </c>
      <c r="AB34" s="22">
        <v>4</v>
      </c>
      <c r="AC34" s="22">
        <v>6</v>
      </c>
      <c r="AD34" s="22">
        <v>5</v>
      </c>
      <c r="AE34" s="22">
        <v>6</v>
      </c>
      <c r="AF34" s="16"/>
      <c r="AG34" s="45"/>
      <c r="AH34" s="45"/>
      <c r="AI34" s="16"/>
    </row>
    <row r="35" spans="1:35" ht="15.9" hidden="1" x14ac:dyDescent="0.45">
      <c r="A35" s="17">
        <v>2020</v>
      </c>
      <c r="B35" s="18" t="s">
        <v>23</v>
      </c>
      <c r="C35" s="18"/>
      <c r="D35" s="21">
        <v>2018</v>
      </c>
      <c r="E35" s="22">
        <v>2</v>
      </c>
      <c r="F35" s="22">
        <v>5</v>
      </c>
      <c r="G35" s="22">
        <v>7</v>
      </c>
      <c r="H35" s="22">
        <v>6</v>
      </c>
      <c r="I35" s="22">
        <v>7</v>
      </c>
      <c r="J35" s="22">
        <v>7</v>
      </c>
      <c r="K35" s="22">
        <v>5</v>
      </c>
      <c r="L35" s="22">
        <v>1</v>
      </c>
      <c r="M35" s="22">
        <v>1</v>
      </c>
      <c r="N35" s="22">
        <v>5</v>
      </c>
      <c r="O35" s="22">
        <v>1</v>
      </c>
      <c r="P35" s="22">
        <v>1</v>
      </c>
      <c r="Q35" s="22">
        <v>6</v>
      </c>
      <c r="R35" s="22">
        <v>6</v>
      </c>
      <c r="S35" s="22">
        <v>6</v>
      </c>
      <c r="T35" s="22">
        <v>5</v>
      </c>
      <c r="U35" s="22">
        <v>5</v>
      </c>
      <c r="V35" s="22">
        <v>6</v>
      </c>
      <c r="W35" s="22">
        <v>6</v>
      </c>
      <c r="X35" s="22">
        <v>5</v>
      </c>
      <c r="Y35" s="22">
        <v>5</v>
      </c>
      <c r="Z35" s="22">
        <v>6</v>
      </c>
      <c r="AA35" s="22">
        <v>2</v>
      </c>
      <c r="AB35" s="22">
        <v>6</v>
      </c>
      <c r="AC35" s="22">
        <v>5</v>
      </c>
      <c r="AD35" s="22">
        <v>6</v>
      </c>
      <c r="AE35" s="22">
        <v>7</v>
      </c>
      <c r="AF35" s="16"/>
      <c r="AG35" s="45"/>
      <c r="AH35" s="45"/>
      <c r="AI35" s="16"/>
    </row>
    <row r="36" spans="1:35" ht="15.9" hidden="1" x14ac:dyDescent="0.45">
      <c r="A36" s="17">
        <v>2020</v>
      </c>
      <c r="B36" s="18" t="s">
        <v>24</v>
      </c>
      <c r="C36" s="18"/>
      <c r="D36" s="21">
        <v>2018</v>
      </c>
      <c r="E36" s="22">
        <v>5</v>
      </c>
      <c r="F36" s="23">
        <v>5</v>
      </c>
      <c r="G36" s="23">
        <v>7</v>
      </c>
      <c r="H36" s="23">
        <v>5</v>
      </c>
      <c r="I36" s="23">
        <v>6</v>
      </c>
      <c r="J36" s="23">
        <v>5</v>
      </c>
      <c r="K36" s="23">
        <v>5</v>
      </c>
      <c r="L36" s="23">
        <v>3</v>
      </c>
      <c r="M36" s="23">
        <v>3</v>
      </c>
      <c r="N36" s="23">
        <v>2</v>
      </c>
      <c r="O36" s="23">
        <v>3</v>
      </c>
      <c r="P36" s="23">
        <v>1</v>
      </c>
      <c r="Q36" s="23">
        <v>3</v>
      </c>
      <c r="R36" s="23">
        <v>5</v>
      </c>
      <c r="S36" s="23">
        <v>5</v>
      </c>
      <c r="T36" s="23">
        <v>5</v>
      </c>
      <c r="U36" s="23">
        <v>6</v>
      </c>
      <c r="V36" s="23">
        <v>6</v>
      </c>
      <c r="W36" s="23">
        <v>6</v>
      </c>
      <c r="X36" s="23">
        <v>5</v>
      </c>
      <c r="Y36" s="23">
        <v>6</v>
      </c>
      <c r="Z36" s="23">
        <v>6</v>
      </c>
      <c r="AA36" s="23">
        <v>6</v>
      </c>
      <c r="AB36" s="23">
        <v>5</v>
      </c>
      <c r="AC36" s="23">
        <v>5</v>
      </c>
      <c r="AD36" s="23">
        <v>5</v>
      </c>
      <c r="AE36" s="23">
        <v>5</v>
      </c>
      <c r="AF36" s="16"/>
      <c r="AG36" s="45"/>
      <c r="AH36" s="45"/>
      <c r="AI36" s="16"/>
    </row>
    <row r="37" spans="1:35" ht="15.9" hidden="1" x14ac:dyDescent="0.45">
      <c r="A37" s="17">
        <v>2020</v>
      </c>
      <c r="B37" s="18" t="s">
        <v>25</v>
      </c>
      <c r="C37" s="18"/>
      <c r="D37" s="21">
        <v>2018</v>
      </c>
      <c r="E37" s="22">
        <v>5</v>
      </c>
      <c r="F37" s="23">
        <v>5</v>
      </c>
      <c r="G37" s="23">
        <v>6</v>
      </c>
      <c r="H37" s="23">
        <v>6</v>
      </c>
      <c r="I37" s="23">
        <v>6</v>
      </c>
      <c r="J37" s="23">
        <v>6</v>
      </c>
      <c r="K37" s="23">
        <v>5</v>
      </c>
      <c r="L37" s="23">
        <v>3</v>
      </c>
      <c r="M37" s="23">
        <v>3</v>
      </c>
      <c r="N37" s="23">
        <v>5</v>
      </c>
      <c r="O37" s="23">
        <v>6</v>
      </c>
      <c r="P37" s="23">
        <v>1</v>
      </c>
      <c r="Q37" s="23">
        <v>6</v>
      </c>
      <c r="R37" s="23">
        <v>5</v>
      </c>
      <c r="S37" s="23">
        <v>5</v>
      </c>
      <c r="T37" s="23">
        <v>6</v>
      </c>
      <c r="U37" s="23">
        <v>6</v>
      </c>
      <c r="V37" s="23">
        <v>6</v>
      </c>
      <c r="W37" s="23">
        <v>6</v>
      </c>
      <c r="X37" s="23">
        <v>6</v>
      </c>
      <c r="Y37" s="23">
        <v>6</v>
      </c>
      <c r="Z37" s="23">
        <v>6</v>
      </c>
      <c r="AA37" s="23">
        <v>5</v>
      </c>
      <c r="AB37" s="23">
        <v>5</v>
      </c>
      <c r="AC37" s="23">
        <v>5</v>
      </c>
      <c r="AD37" s="23">
        <v>5</v>
      </c>
      <c r="AE37" s="23">
        <v>6</v>
      </c>
      <c r="AF37" s="16"/>
      <c r="AG37" s="45"/>
      <c r="AH37" s="45"/>
      <c r="AI37" s="16"/>
    </row>
    <row r="38" spans="1:35" ht="15.9" hidden="1" x14ac:dyDescent="0.45">
      <c r="A38" s="17">
        <v>2020</v>
      </c>
      <c r="B38" s="18" t="s">
        <v>56</v>
      </c>
      <c r="C38" s="18" t="s">
        <v>57</v>
      </c>
      <c r="D38" s="34">
        <v>2018</v>
      </c>
      <c r="E38" s="31">
        <v>2</v>
      </c>
      <c r="F38" s="24"/>
      <c r="G38" s="24">
        <v>6</v>
      </c>
      <c r="H38" s="24">
        <v>5</v>
      </c>
      <c r="I38" s="23">
        <v>5</v>
      </c>
      <c r="J38" s="24"/>
      <c r="K38" s="23">
        <v>5</v>
      </c>
      <c r="L38" s="23">
        <v>1</v>
      </c>
      <c r="M38" s="23">
        <v>2</v>
      </c>
      <c r="N38" s="24">
        <v>2</v>
      </c>
      <c r="O38" s="23"/>
      <c r="P38" s="23">
        <v>1</v>
      </c>
      <c r="Q38" s="23">
        <v>1</v>
      </c>
      <c r="R38" s="24">
        <v>6</v>
      </c>
      <c r="S38" s="24">
        <v>7</v>
      </c>
      <c r="T38" s="23">
        <v>5</v>
      </c>
      <c r="U38" s="23">
        <v>6</v>
      </c>
      <c r="V38" s="24">
        <v>5</v>
      </c>
      <c r="W38" s="23">
        <v>5</v>
      </c>
      <c r="X38" s="23">
        <v>2</v>
      </c>
      <c r="Y38" s="23">
        <v>7</v>
      </c>
      <c r="Z38" s="23">
        <v>5</v>
      </c>
      <c r="AA38" s="23">
        <v>7</v>
      </c>
      <c r="AB38" s="23">
        <v>5</v>
      </c>
      <c r="AC38" s="23">
        <v>6</v>
      </c>
      <c r="AD38" s="23">
        <v>5</v>
      </c>
      <c r="AE38" s="23">
        <v>6</v>
      </c>
      <c r="AF38" s="16"/>
      <c r="AG38" s="45"/>
      <c r="AH38" s="45"/>
      <c r="AI38" s="16"/>
    </row>
    <row r="39" spans="1:35" ht="47.6" hidden="1" x14ac:dyDescent="0.45">
      <c r="A39" s="17">
        <v>2020</v>
      </c>
      <c r="B39" s="18" t="s">
        <v>60</v>
      </c>
      <c r="C39" s="18"/>
      <c r="D39" s="21">
        <v>2018</v>
      </c>
      <c r="E39" s="22">
        <v>6</v>
      </c>
      <c r="F39" s="23">
        <v>3</v>
      </c>
      <c r="G39" s="23">
        <v>2</v>
      </c>
      <c r="H39" s="23">
        <v>6</v>
      </c>
      <c r="I39" s="23">
        <v>7</v>
      </c>
      <c r="J39" s="23">
        <v>3</v>
      </c>
      <c r="K39" s="23">
        <v>7</v>
      </c>
      <c r="L39" s="23">
        <v>2</v>
      </c>
      <c r="M39" s="23">
        <v>2</v>
      </c>
      <c r="N39" s="23">
        <v>6</v>
      </c>
      <c r="O39" s="23">
        <v>2</v>
      </c>
      <c r="P39" s="23">
        <v>5</v>
      </c>
      <c r="Q39" s="23"/>
      <c r="R39" s="23">
        <v>3</v>
      </c>
      <c r="S39" s="23">
        <v>3</v>
      </c>
      <c r="T39" s="23">
        <v>7</v>
      </c>
      <c r="U39" s="23">
        <v>3</v>
      </c>
      <c r="V39" s="23">
        <v>5</v>
      </c>
      <c r="W39" s="23">
        <v>7</v>
      </c>
      <c r="X39" s="23">
        <v>7</v>
      </c>
      <c r="Y39" s="23">
        <v>2</v>
      </c>
      <c r="Z39" s="23">
        <v>2</v>
      </c>
      <c r="AA39" s="23">
        <v>1</v>
      </c>
      <c r="AB39" s="23">
        <v>2</v>
      </c>
      <c r="AC39" s="23">
        <v>1</v>
      </c>
      <c r="AD39" s="23">
        <v>6</v>
      </c>
      <c r="AE39" s="23">
        <v>6</v>
      </c>
      <c r="AF39" s="16"/>
      <c r="AG39" s="45"/>
      <c r="AH39" s="45"/>
      <c r="AI39" s="16"/>
    </row>
    <row r="40" spans="1:35" ht="15.9" hidden="1" x14ac:dyDescent="0.45">
      <c r="A40" s="17">
        <v>2020</v>
      </c>
      <c r="B40" s="18" t="s">
        <v>28</v>
      </c>
      <c r="C40" s="18"/>
      <c r="D40" s="21">
        <v>2018</v>
      </c>
      <c r="E40" s="22">
        <v>2</v>
      </c>
      <c r="F40" s="23">
        <v>3</v>
      </c>
      <c r="G40" s="23">
        <v>2</v>
      </c>
      <c r="H40" s="23">
        <v>4</v>
      </c>
      <c r="I40" s="23">
        <v>5</v>
      </c>
      <c r="J40" s="23">
        <v>2</v>
      </c>
      <c r="K40" s="23">
        <v>7</v>
      </c>
      <c r="L40" s="23">
        <v>3</v>
      </c>
      <c r="M40" s="23">
        <v>1</v>
      </c>
      <c r="N40" s="23">
        <v>6</v>
      </c>
      <c r="O40" s="23">
        <v>2</v>
      </c>
      <c r="P40" s="23">
        <v>1</v>
      </c>
      <c r="Q40" s="23">
        <v>5</v>
      </c>
      <c r="R40" s="23">
        <v>1</v>
      </c>
      <c r="S40" s="23">
        <v>1</v>
      </c>
      <c r="T40" s="23">
        <v>5</v>
      </c>
      <c r="U40" s="23">
        <v>7</v>
      </c>
      <c r="V40" s="23">
        <v>5</v>
      </c>
      <c r="W40" s="23">
        <v>5</v>
      </c>
      <c r="X40" s="23">
        <v>6</v>
      </c>
      <c r="Y40" s="23">
        <v>6</v>
      </c>
      <c r="Z40" s="23">
        <v>2</v>
      </c>
      <c r="AA40" s="23">
        <v>1</v>
      </c>
      <c r="AB40" s="23">
        <v>6</v>
      </c>
      <c r="AC40" s="23">
        <v>5</v>
      </c>
      <c r="AD40" s="23">
        <v>4</v>
      </c>
      <c r="AE40" s="23">
        <v>6</v>
      </c>
      <c r="AF40" s="16"/>
      <c r="AG40" s="45"/>
      <c r="AH40" s="45"/>
      <c r="AI40" s="16"/>
    </row>
    <row r="41" spans="1:35" ht="15.9" hidden="1" x14ac:dyDescent="0.45">
      <c r="A41" s="17">
        <v>2020</v>
      </c>
      <c r="B41" s="18" t="s">
        <v>31</v>
      </c>
      <c r="C41" s="18"/>
      <c r="D41" s="21">
        <v>2018</v>
      </c>
      <c r="E41" s="22">
        <v>7</v>
      </c>
      <c r="F41" s="23">
        <v>3</v>
      </c>
      <c r="G41" s="23">
        <v>1</v>
      </c>
      <c r="H41" s="23">
        <v>4</v>
      </c>
      <c r="I41" s="23">
        <v>5</v>
      </c>
      <c r="J41" s="23">
        <v>5</v>
      </c>
      <c r="K41" s="23">
        <v>5</v>
      </c>
      <c r="L41" s="23">
        <v>6</v>
      </c>
      <c r="M41" s="23">
        <v>7</v>
      </c>
      <c r="N41" s="23">
        <v>6</v>
      </c>
      <c r="O41" s="23">
        <v>2</v>
      </c>
      <c r="P41" s="23">
        <v>5</v>
      </c>
      <c r="Q41" s="23">
        <v>5</v>
      </c>
      <c r="R41" s="23">
        <v>5</v>
      </c>
      <c r="S41" s="23">
        <v>2</v>
      </c>
      <c r="T41" s="23">
        <v>7</v>
      </c>
      <c r="U41" s="23">
        <v>2</v>
      </c>
      <c r="V41" s="23">
        <v>2</v>
      </c>
      <c r="W41" s="23">
        <v>4</v>
      </c>
      <c r="X41" s="23">
        <v>2</v>
      </c>
      <c r="Y41" s="23">
        <v>1</v>
      </c>
      <c r="Z41" s="23">
        <v>6</v>
      </c>
      <c r="AA41" s="23">
        <v>1</v>
      </c>
      <c r="AB41" s="23">
        <v>6</v>
      </c>
      <c r="AC41" s="23">
        <v>1</v>
      </c>
      <c r="AD41" s="23">
        <v>5</v>
      </c>
      <c r="AE41" s="23">
        <v>6</v>
      </c>
      <c r="AF41" s="16"/>
      <c r="AG41" s="16"/>
      <c r="AH41" s="16"/>
      <c r="AI41" s="16"/>
    </row>
    <row r="42" spans="1:35" ht="15.9" hidden="1" x14ac:dyDescent="0.45">
      <c r="A42" s="17">
        <v>2020</v>
      </c>
      <c r="B42" s="18" t="s">
        <v>32</v>
      </c>
      <c r="C42" s="18"/>
      <c r="D42" s="21">
        <v>2018</v>
      </c>
      <c r="E42" s="22">
        <v>5</v>
      </c>
      <c r="F42" s="23">
        <v>5</v>
      </c>
      <c r="G42" s="23">
        <v>6</v>
      </c>
      <c r="H42" s="23">
        <v>5</v>
      </c>
      <c r="I42" s="23">
        <v>6</v>
      </c>
      <c r="J42" s="23">
        <v>1</v>
      </c>
      <c r="K42" s="23">
        <v>6</v>
      </c>
      <c r="L42" s="23">
        <v>3</v>
      </c>
      <c r="M42" s="23">
        <v>6</v>
      </c>
      <c r="N42" s="23">
        <v>5</v>
      </c>
      <c r="O42" s="23">
        <v>5</v>
      </c>
      <c r="P42" s="23">
        <v>5</v>
      </c>
      <c r="Q42" s="23">
        <v>5</v>
      </c>
      <c r="R42" s="23">
        <v>1</v>
      </c>
      <c r="S42" s="23">
        <v>5</v>
      </c>
      <c r="T42" s="23">
        <v>6</v>
      </c>
      <c r="U42" s="23">
        <v>6</v>
      </c>
      <c r="V42" s="23">
        <v>6</v>
      </c>
      <c r="W42" s="23">
        <v>6</v>
      </c>
      <c r="X42" s="23">
        <v>6</v>
      </c>
      <c r="Y42" s="23">
        <v>5</v>
      </c>
      <c r="Z42" s="23">
        <v>5</v>
      </c>
      <c r="AA42" s="23">
        <v>2</v>
      </c>
      <c r="AB42" s="23">
        <v>5</v>
      </c>
      <c r="AC42" s="23">
        <v>5</v>
      </c>
      <c r="AD42" s="23">
        <v>2</v>
      </c>
      <c r="AE42" s="23">
        <v>5</v>
      </c>
      <c r="AF42" s="16"/>
      <c r="AG42" s="16"/>
      <c r="AH42" s="16"/>
      <c r="AI42" s="16"/>
    </row>
    <row r="43" spans="1:35" ht="15.9" hidden="1" x14ac:dyDescent="0.45">
      <c r="A43" s="17">
        <v>2020</v>
      </c>
      <c r="B43" s="18" t="s">
        <v>19</v>
      </c>
      <c r="C43" s="18"/>
      <c r="D43" s="34">
        <v>2019</v>
      </c>
      <c r="E43" s="22">
        <v>5</v>
      </c>
      <c r="F43" s="23">
        <v>1</v>
      </c>
      <c r="G43" s="24">
        <v>5</v>
      </c>
      <c r="H43" s="24">
        <v>7</v>
      </c>
      <c r="I43" s="24">
        <v>7</v>
      </c>
      <c r="J43" s="23">
        <v>5</v>
      </c>
      <c r="K43" s="24">
        <v>6</v>
      </c>
      <c r="L43" s="24">
        <v>6</v>
      </c>
      <c r="M43" s="23">
        <v>5</v>
      </c>
      <c r="N43" s="23">
        <v>5</v>
      </c>
      <c r="O43" s="24">
        <v>6</v>
      </c>
      <c r="P43" s="23"/>
      <c r="Q43" s="24">
        <v>2</v>
      </c>
      <c r="R43" s="24">
        <v>1</v>
      </c>
      <c r="S43" s="23">
        <v>5</v>
      </c>
      <c r="T43" s="24">
        <v>4</v>
      </c>
      <c r="U43" s="23">
        <v>2</v>
      </c>
      <c r="V43" s="24">
        <v>5</v>
      </c>
      <c r="W43" s="23">
        <v>7</v>
      </c>
      <c r="X43" s="23">
        <v>6</v>
      </c>
      <c r="Y43" s="23">
        <v>2</v>
      </c>
      <c r="Z43" s="24">
        <v>5</v>
      </c>
      <c r="AA43" s="23">
        <v>1</v>
      </c>
      <c r="AB43" s="23">
        <v>5</v>
      </c>
      <c r="AC43" s="24"/>
      <c r="AD43" s="23">
        <v>7</v>
      </c>
      <c r="AE43" s="23">
        <v>7</v>
      </c>
      <c r="AF43" s="16"/>
      <c r="AG43" s="16"/>
      <c r="AH43" s="16"/>
      <c r="AI43" s="16"/>
    </row>
    <row r="44" spans="1:35" ht="15.9" hidden="1" x14ac:dyDescent="0.45">
      <c r="A44" s="25">
        <v>2021</v>
      </c>
      <c r="B44" s="26" t="s">
        <v>18</v>
      </c>
      <c r="C44" s="26"/>
      <c r="D44" s="27">
        <v>2019</v>
      </c>
      <c r="E44" s="28">
        <v>5</v>
      </c>
      <c r="F44" s="35">
        <v>1</v>
      </c>
      <c r="G44" s="35">
        <v>6</v>
      </c>
      <c r="H44" s="35">
        <v>5</v>
      </c>
      <c r="I44" s="35">
        <v>5</v>
      </c>
      <c r="J44" s="35">
        <v>6</v>
      </c>
      <c r="K44" s="35">
        <v>7</v>
      </c>
      <c r="L44" s="35">
        <v>7</v>
      </c>
      <c r="M44" s="35">
        <v>1</v>
      </c>
      <c r="N44" s="35">
        <v>5</v>
      </c>
      <c r="O44" s="35">
        <v>7</v>
      </c>
      <c r="P44" s="35">
        <v>3</v>
      </c>
      <c r="Q44" s="35">
        <v>2</v>
      </c>
      <c r="R44" s="35">
        <v>5</v>
      </c>
      <c r="S44" s="35">
        <v>7</v>
      </c>
      <c r="T44" s="35">
        <v>2</v>
      </c>
      <c r="U44" s="35">
        <v>2</v>
      </c>
      <c r="V44" s="35">
        <v>1</v>
      </c>
      <c r="W44" s="35">
        <v>5</v>
      </c>
      <c r="X44" s="35">
        <v>5</v>
      </c>
      <c r="Y44" s="35">
        <v>6</v>
      </c>
      <c r="Z44" s="35">
        <v>6</v>
      </c>
      <c r="AA44" s="35">
        <v>3</v>
      </c>
      <c r="AB44" s="35">
        <v>7</v>
      </c>
      <c r="AC44" s="35">
        <v>5</v>
      </c>
      <c r="AD44" s="35">
        <v>6</v>
      </c>
      <c r="AE44" s="35">
        <v>6</v>
      </c>
      <c r="AF44" s="16"/>
      <c r="AG44" s="16"/>
      <c r="AH44" s="16"/>
      <c r="AI44" s="16"/>
    </row>
    <row r="45" spans="1:35" ht="15.9" hidden="1" x14ac:dyDescent="0.45">
      <c r="A45" s="29">
        <v>2021</v>
      </c>
      <c r="B45" s="30" t="s">
        <v>21</v>
      </c>
      <c r="C45" s="30" t="s">
        <v>61</v>
      </c>
      <c r="D45" s="27" t="s">
        <v>62</v>
      </c>
      <c r="E45" s="28">
        <v>5</v>
      </c>
      <c r="F45" s="35">
        <v>5</v>
      </c>
      <c r="G45" s="35">
        <v>2</v>
      </c>
      <c r="H45" s="35">
        <v>6</v>
      </c>
      <c r="I45" s="35">
        <v>6</v>
      </c>
      <c r="J45" s="35">
        <v>5</v>
      </c>
      <c r="K45" s="35">
        <v>5</v>
      </c>
      <c r="L45" s="35">
        <v>3</v>
      </c>
      <c r="M45" s="35">
        <v>5</v>
      </c>
      <c r="N45" s="35">
        <v>6</v>
      </c>
      <c r="O45" s="35">
        <v>5</v>
      </c>
      <c r="P45" s="35">
        <v>1</v>
      </c>
      <c r="Q45" s="35">
        <v>2</v>
      </c>
      <c r="R45" s="35">
        <v>7</v>
      </c>
      <c r="S45" s="35">
        <v>7</v>
      </c>
      <c r="T45" s="35">
        <v>6</v>
      </c>
      <c r="U45" s="35">
        <v>1</v>
      </c>
      <c r="V45" s="35">
        <v>1</v>
      </c>
      <c r="W45" s="35">
        <v>5</v>
      </c>
      <c r="X45" s="35">
        <v>6</v>
      </c>
      <c r="Y45" s="35">
        <v>1</v>
      </c>
      <c r="Z45" s="35">
        <v>6</v>
      </c>
      <c r="AA45" s="35">
        <v>1</v>
      </c>
      <c r="AB45" s="35">
        <v>6</v>
      </c>
      <c r="AC45" s="35">
        <v>5</v>
      </c>
      <c r="AD45" s="35">
        <v>7</v>
      </c>
      <c r="AE45" s="35">
        <v>6</v>
      </c>
      <c r="AF45" s="16"/>
      <c r="AG45" s="16"/>
      <c r="AH45" s="16"/>
      <c r="AI45" s="16"/>
    </row>
    <row r="46" spans="1:35" ht="15.9" hidden="1" x14ac:dyDescent="0.45">
      <c r="A46" s="29">
        <v>2021</v>
      </c>
      <c r="B46" s="30" t="s">
        <v>22</v>
      </c>
      <c r="C46" s="30" t="s">
        <v>63</v>
      </c>
      <c r="D46" s="27">
        <v>2019</v>
      </c>
      <c r="E46" s="28">
        <v>7</v>
      </c>
      <c r="F46" s="35">
        <v>1</v>
      </c>
      <c r="G46" s="35">
        <v>7</v>
      </c>
      <c r="H46" s="35">
        <v>6</v>
      </c>
      <c r="I46" s="35">
        <v>5</v>
      </c>
      <c r="J46" s="35">
        <v>5</v>
      </c>
      <c r="K46" s="35">
        <v>6</v>
      </c>
      <c r="L46" s="35">
        <v>6</v>
      </c>
      <c r="M46" s="35">
        <v>2</v>
      </c>
      <c r="N46" s="35">
        <v>5</v>
      </c>
      <c r="O46" s="35">
        <v>5</v>
      </c>
      <c r="P46" s="35">
        <v>1</v>
      </c>
      <c r="Q46" s="35">
        <v>2</v>
      </c>
      <c r="R46" s="35">
        <v>1</v>
      </c>
      <c r="S46" s="35">
        <v>3</v>
      </c>
      <c r="T46" s="35">
        <v>5</v>
      </c>
      <c r="U46" s="35">
        <v>5</v>
      </c>
      <c r="V46" s="35">
        <v>6</v>
      </c>
      <c r="W46" s="35">
        <v>6</v>
      </c>
      <c r="X46" s="35">
        <v>6</v>
      </c>
      <c r="Y46" s="35">
        <v>5</v>
      </c>
      <c r="Z46" s="35">
        <v>5</v>
      </c>
      <c r="AA46" s="35">
        <v>1</v>
      </c>
      <c r="AB46" s="35">
        <v>7</v>
      </c>
      <c r="AC46" s="35">
        <v>4</v>
      </c>
      <c r="AD46" s="35">
        <v>6</v>
      </c>
      <c r="AE46" s="35">
        <v>2</v>
      </c>
      <c r="AF46" s="16"/>
      <c r="AG46" s="16"/>
      <c r="AH46" s="16"/>
      <c r="AI46" s="16"/>
    </row>
    <row r="47" spans="1:35" ht="15.9" hidden="1" x14ac:dyDescent="0.45">
      <c r="A47" s="29">
        <v>2021</v>
      </c>
      <c r="B47" s="30" t="s">
        <v>26</v>
      </c>
      <c r="C47" s="30"/>
      <c r="D47" s="27">
        <v>2019</v>
      </c>
      <c r="E47" s="28">
        <v>5</v>
      </c>
      <c r="F47" s="35">
        <v>1</v>
      </c>
      <c r="G47" s="35">
        <v>4</v>
      </c>
      <c r="H47" s="35">
        <v>6</v>
      </c>
      <c r="I47" s="35">
        <v>6</v>
      </c>
      <c r="J47" s="35">
        <v>2</v>
      </c>
      <c r="K47" s="35">
        <v>5</v>
      </c>
      <c r="L47" s="35">
        <v>3</v>
      </c>
      <c r="M47" s="35">
        <v>2</v>
      </c>
      <c r="N47" s="35">
        <v>4</v>
      </c>
      <c r="O47" s="35">
        <v>6</v>
      </c>
      <c r="P47" s="35">
        <v>3</v>
      </c>
      <c r="Q47" s="35">
        <v>6</v>
      </c>
      <c r="R47" s="35">
        <v>1</v>
      </c>
      <c r="S47" s="35">
        <v>3</v>
      </c>
      <c r="T47" s="35">
        <v>5</v>
      </c>
      <c r="U47" s="35">
        <v>5</v>
      </c>
      <c r="V47" s="35">
        <v>2</v>
      </c>
      <c r="W47" s="35">
        <v>6</v>
      </c>
      <c r="X47" s="35">
        <v>6</v>
      </c>
      <c r="Y47" s="35">
        <v>6</v>
      </c>
      <c r="Z47" s="35">
        <v>5</v>
      </c>
      <c r="AA47" s="35">
        <v>1</v>
      </c>
      <c r="AB47" s="35">
        <v>7</v>
      </c>
      <c r="AC47" s="35">
        <v>6</v>
      </c>
      <c r="AD47" s="35">
        <v>7</v>
      </c>
      <c r="AE47" s="35">
        <v>2</v>
      </c>
      <c r="AF47" s="16"/>
      <c r="AG47" s="16"/>
      <c r="AH47" s="16"/>
      <c r="AI47" s="16"/>
    </row>
    <row r="48" spans="1:35" ht="15.9" hidden="1" x14ac:dyDescent="0.45">
      <c r="A48" s="29">
        <v>2021</v>
      </c>
      <c r="B48" s="30" t="s">
        <v>20</v>
      </c>
      <c r="C48" s="30" t="s">
        <v>59</v>
      </c>
      <c r="D48" s="27" t="s">
        <v>62</v>
      </c>
      <c r="E48" s="28">
        <v>5</v>
      </c>
      <c r="F48" s="35">
        <v>1</v>
      </c>
      <c r="G48" s="35">
        <v>7</v>
      </c>
      <c r="H48" s="35">
        <v>6</v>
      </c>
      <c r="I48" s="35"/>
      <c r="J48" s="35">
        <v>6</v>
      </c>
      <c r="K48" s="35">
        <v>2</v>
      </c>
      <c r="L48" s="35">
        <v>2</v>
      </c>
      <c r="M48" s="35">
        <v>1</v>
      </c>
      <c r="N48" s="35">
        <v>2</v>
      </c>
      <c r="O48" s="35">
        <v>2</v>
      </c>
      <c r="P48" s="35">
        <v>1</v>
      </c>
      <c r="Q48" s="35">
        <v>1</v>
      </c>
      <c r="R48" s="35">
        <v>7</v>
      </c>
      <c r="S48" s="35">
        <v>5</v>
      </c>
      <c r="T48" s="35">
        <v>6</v>
      </c>
      <c r="U48" s="35">
        <v>5</v>
      </c>
      <c r="V48" s="35">
        <v>6</v>
      </c>
      <c r="W48" s="35">
        <v>7</v>
      </c>
      <c r="X48" s="35">
        <v>2</v>
      </c>
      <c r="Y48" s="35">
        <v>6</v>
      </c>
      <c r="Z48" s="35">
        <v>5</v>
      </c>
      <c r="AA48" s="35">
        <v>3</v>
      </c>
      <c r="AB48" s="35">
        <v>6</v>
      </c>
      <c r="AC48" s="35">
        <v>5</v>
      </c>
      <c r="AD48" s="35">
        <v>5</v>
      </c>
      <c r="AE48" s="35">
        <v>7</v>
      </c>
      <c r="AF48" s="16"/>
      <c r="AG48" s="16"/>
      <c r="AH48" s="16"/>
      <c r="AI48" s="16"/>
    </row>
    <row r="49" spans="1:35" ht="15.9" hidden="1" x14ac:dyDescent="0.45">
      <c r="A49" s="27">
        <v>2021</v>
      </c>
      <c r="B49" s="27" t="s">
        <v>23</v>
      </c>
      <c r="C49" s="27" t="s">
        <v>64</v>
      </c>
      <c r="D49" s="27" t="s">
        <v>62</v>
      </c>
      <c r="E49" s="28">
        <v>2</v>
      </c>
      <c r="F49" s="28">
        <v>2</v>
      </c>
      <c r="G49" s="28">
        <v>7</v>
      </c>
      <c r="H49" s="28">
        <v>6</v>
      </c>
      <c r="I49" s="28">
        <v>7</v>
      </c>
      <c r="J49" s="28">
        <v>6</v>
      </c>
      <c r="K49" s="28">
        <v>2</v>
      </c>
      <c r="L49" s="28">
        <v>1</v>
      </c>
      <c r="M49" s="28">
        <v>1</v>
      </c>
      <c r="N49" s="28">
        <v>5</v>
      </c>
      <c r="O49" s="28">
        <v>3</v>
      </c>
      <c r="P49" s="28">
        <v>1</v>
      </c>
      <c r="Q49" s="28">
        <v>5</v>
      </c>
      <c r="R49" s="28">
        <v>6</v>
      </c>
      <c r="S49" s="28">
        <v>6</v>
      </c>
      <c r="T49" s="28">
        <v>5</v>
      </c>
      <c r="U49" s="28">
        <v>5</v>
      </c>
      <c r="V49" s="28">
        <v>6</v>
      </c>
      <c r="W49" s="28">
        <v>7</v>
      </c>
      <c r="X49" s="28">
        <v>2</v>
      </c>
      <c r="Y49" s="28">
        <v>6</v>
      </c>
      <c r="Z49" s="28">
        <v>2</v>
      </c>
      <c r="AA49" s="28">
        <v>2</v>
      </c>
      <c r="AB49" s="28">
        <v>5</v>
      </c>
      <c r="AC49" s="28">
        <v>5</v>
      </c>
      <c r="AD49" s="28">
        <v>6</v>
      </c>
      <c r="AE49" s="28">
        <v>7</v>
      </c>
      <c r="AF49" s="16"/>
      <c r="AG49" s="16"/>
      <c r="AH49" s="16"/>
      <c r="AI49" s="16"/>
    </row>
    <row r="50" spans="1:35" ht="15.9" hidden="1" x14ac:dyDescent="0.45">
      <c r="A50" s="27">
        <v>2021</v>
      </c>
      <c r="B50" s="27" t="s">
        <v>24</v>
      </c>
      <c r="C50" s="27"/>
      <c r="D50" s="27" t="s">
        <v>62</v>
      </c>
      <c r="E50" s="28">
        <v>6</v>
      </c>
      <c r="F50" s="28">
        <v>5</v>
      </c>
      <c r="G50" s="28">
        <v>7</v>
      </c>
      <c r="H50" s="28">
        <v>5</v>
      </c>
      <c r="I50" s="28">
        <v>7</v>
      </c>
      <c r="J50" s="28">
        <v>2</v>
      </c>
      <c r="K50" s="28">
        <v>6</v>
      </c>
      <c r="L50" s="28">
        <v>3</v>
      </c>
      <c r="M50" s="28">
        <v>1</v>
      </c>
      <c r="N50" s="28">
        <v>6</v>
      </c>
      <c r="O50" s="28">
        <v>5</v>
      </c>
      <c r="P50" s="28">
        <v>6</v>
      </c>
      <c r="Q50" s="28">
        <v>5</v>
      </c>
      <c r="R50" s="28">
        <v>2</v>
      </c>
      <c r="S50" s="28">
        <v>2</v>
      </c>
      <c r="T50" s="28">
        <v>5</v>
      </c>
      <c r="U50" s="28">
        <v>6</v>
      </c>
      <c r="V50" s="28">
        <v>6</v>
      </c>
      <c r="W50" s="28">
        <v>6</v>
      </c>
      <c r="X50" s="28">
        <v>5</v>
      </c>
      <c r="Y50" s="28">
        <v>7</v>
      </c>
      <c r="Z50" s="28">
        <v>6</v>
      </c>
      <c r="AA50" s="28">
        <v>5</v>
      </c>
      <c r="AB50" s="28">
        <v>5</v>
      </c>
      <c r="AC50" s="28">
        <v>5</v>
      </c>
      <c r="AD50" s="28">
        <v>5</v>
      </c>
      <c r="AE50" s="28">
        <v>2</v>
      </c>
      <c r="AF50" s="16"/>
      <c r="AG50" s="16"/>
      <c r="AH50" s="16"/>
      <c r="AI50" s="16"/>
    </row>
    <row r="51" spans="1:35" ht="15.9" hidden="1" x14ac:dyDescent="0.45">
      <c r="A51" s="27">
        <v>2021</v>
      </c>
      <c r="B51" s="27" t="s">
        <v>25</v>
      </c>
      <c r="C51" s="27"/>
      <c r="D51" s="27" t="s">
        <v>62</v>
      </c>
      <c r="E51" s="28">
        <v>5</v>
      </c>
      <c r="F51" s="28">
        <v>5</v>
      </c>
      <c r="G51" s="28">
        <v>6</v>
      </c>
      <c r="H51" s="28">
        <v>6</v>
      </c>
      <c r="I51" s="28"/>
      <c r="J51" s="28">
        <v>6</v>
      </c>
      <c r="K51" s="28">
        <v>5</v>
      </c>
      <c r="L51" s="28">
        <v>3</v>
      </c>
      <c r="M51" s="28">
        <v>3</v>
      </c>
      <c r="N51" s="28">
        <v>6</v>
      </c>
      <c r="O51" s="28">
        <v>5</v>
      </c>
      <c r="P51" s="28">
        <v>3</v>
      </c>
      <c r="Q51" s="28">
        <v>5</v>
      </c>
      <c r="R51" s="28">
        <v>5</v>
      </c>
      <c r="S51" s="28">
        <v>2</v>
      </c>
      <c r="T51" s="28">
        <v>2</v>
      </c>
      <c r="U51" s="28">
        <v>6</v>
      </c>
      <c r="V51" s="28">
        <v>4</v>
      </c>
      <c r="W51" s="28">
        <v>6</v>
      </c>
      <c r="X51" s="28">
        <v>5</v>
      </c>
      <c r="Y51" s="28">
        <v>6</v>
      </c>
      <c r="Z51" s="28">
        <v>6</v>
      </c>
      <c r="AA51" s="28">
        <v>5</v>
      </c>
      <c r="AB51" s="28">
        <v>5</v>
      </c>
      <c r="AC51" s="28">
        <v>2</v>
      </c>
      <c r="AD51" s="28">
        <v>5</v>
      </c>
      <c r="AE51" s="28">
        <v>5</v>
      </c>
      <c r="AF51" s="16"/>
      <c r="AG51" s="16"/>
      <c r="AH51" s="16"/>
      <c r="AI51" s="16"/>
    </row>
    <row r="52" spans="1:35" ht="15.9" hidden="1" x14ac:dyDescent="0.45">
      <c r="A52" s="27">
        <v>2021</v>
      </c>
      <c r="B52" s="30" t="s">
        <v>56</v>
      </c>
      <c r="C52" s="27" t="s">
        <v>57</v>
      </c>
      <c r="D52" s="27">
        <v>2019</v>
      </c>
      <c r="E52" s="28">
        <v>2</v>
      </c>
      <c r="F52" s="28"/>
      <c r="G52" s="28">
        <v>6</v>
      </c>
      <c r="H52" s="28">
        <v>5</v>
      </c>
      <c r="I52" s="28">
        <v>5</v>
      </c>
      <c r="J52" s="28">
        <v>7</v>
      </c>
      <c r="K52" s="28">
        <v>5</v>
      </c>
      <c r="L52" s="28">
        <v>1</v>
      </c>
      <c r="M52" s="28">
        <v>2</v>
      </c>
      <c r="N52" s="28">
        <v>5</v>
      </c>
      <c r="O52" s="28">
        <v>5</v>
      </c>
      <c r="P52" s="28">
        <v>1</v>
      </c>
      <c r="Q52" s="28">
        <v>1</v>
      </c>
      <c r="R52" s="28">
        <v>5</v>
      </c>
      <c r="S52" s="28">
        <v>7</v>
      </c>
      <c r="T52" s="28"/>
      <c r="U52" s="28">
        <v>7</v>
      </c>
      <c r="V52" s="28"/>
      <c r="W52" s="28">
        <v>5</v>
      </c>
      <c r="X52" s="28">
        <v>2</v>
      </c>
      <c r="Y52" s="28"/>
      <c r="Z52" s="28">
        <v>5</v>
      </c>
      <c r="AA52" s="28">
        <v>7</v>
      </c>
      <c r="AB52" s="28">
        <v>5</v>
      </c>
      <c r="AC52" s="28">
        <v>6</v>
      </c>
      <c r="AD52" s="28">
        <v>5</v>
      </c>
      <c r="AE52" s="28">
        <v>6</v>
      </c>
      <c r="AF52" s="16"/>
      <c r="AG52" s="16"/>
      <c r="AH52" s="16"/>
      <c r="AI52" s="16"/>
    </row>
    <row r="53" spans="1:35" ht="47.6" hidden="1" x14ac:dyDescent="0.45">
      <c r="A53" s="27">
        <v>2021</v>
      </c>
      <c r="B53" s="27" t="s">
        <v>60</v>
      </c>
      <c r="C53" s="27"/>
      <c r="D53" s="27">
        <v>2019</v>
      </c>
      <c r="E53" s="28">
        <v>6</v>
      </c>
      <c r="F53" s="28">
        <v>3</v>
      </c>
      <c r="G53" s="28">
        <v>2</v>
      </c>
      <c r="H53" s="28">
        <v>7</v>
      </c>
      <c r="I53" s="28">
        <v>7</v>
      </c>
      <c r="J53" s="28">
        <v>2</v>
      </c>
      <c r="K53" s="28">
        <v>7</v>
      </c>
      <c r="L53" s="28">
        <v>5</v>
      </c>
      <c r="M53" s="28">
        <v>2</v>
      </c>
      <c r="N53" s="28">
        <v>5</v>
      </c>
      <c r="O53" s="28">
        <v>2</v>
      </c>
      <c r="P53" s="28">
        <v>2</v>
      </c>
      <c r="Q53" s="28">
        <v>5</v>
      </c>
      <c r="R53" s="28">
        <v>3</v>
      </c>
      <c r="S53" s="28">
        <v>3</v>
      </c>
      <c r="T53" s="28">
        <v>7</v>
      </c>
      <c r="U53" s="28">
        <v>3</v>
      </c>
      <c r="V53" s="28">
        <v>5</v>
      </c>
      <c r="W53" s="28">
        <v>7</v>
      </c>
      <c r="X53" s="28">
        <v>4</v>
      </c>
      <c r="Y53" s="28">
        <v>3</v>
      </c>
      <c r="Z53" s="28">
        <v>2</v>
      </c>
      <c r="AA53" s="28">
        <v>3</v>
      </c>
      <c r="AB53" s="28">
        <v>2</v>
      </c>
      <c r="AC53" s="28">
        <v>1</v>
      </c>
      <c r="AD53" s="28">
        <v>6</v>
      </c>
      <c r="AE53" s="28">
        <v>6</v>
      </c>
      <c r="AF53" s="16"/>
      <c r="AG53" s="16"/>
      <c r="AH53" s="16"/>
      <c r="AI53" s="16"/>
    </row>
    <row r="54" spans="1:35" ht="15.9" hidden="1" x14ac:dyDescent="0.45">
      <c r="A54" s="27">
        <v>2021</v>
      </c>
      <c r="B54" s="27" t="s">
        <v>28</v>
      </c>
      <c r="C54" s="27" t="s">
        <v>65</v>
      </c>
      <c r="D54" s="27">
        <v>2019</v>
      </c>
      <c r="E54" s="28">
        <v>6</v>
      </c>
      <c r="F54" s="28">
        <v>1</v>
      </c>
      <c r="G54" s="28">
        <v>5</v>
      </c>
      <c r="H54" s="28">
        <v>7</v>
      </c>
      <c r="I54" s="28">
        <v>5</v>
      </c>
      <c r="J54" s="28">
        <v>2</v>
      </c>
      <c r="K54" s="28">
        <v>7</v>
      </c>
      <c r="L54" s="28">
        <v>1</v>
      </c>
      <c r="M54" s="28">
        <v>1</v>
      </c>
      <c r="N54" s="28">
        <v>6</v>
      </c>
      <c r="O54" s="28">
        <v>2</v>
      </c>
      <c r="P54" s="28">
        <v>1</v>
      </c>
      <c r="Q54" s="28">
        <v>5</v>
      </c>
      <c r="R54" s="28">
        <v>1</v>
      </c>
      <c r="S54" s="28">
        <v>6</v>
      </c>
      <c r="T54" s="28">
        <v>2</v>
      </c>
      <c r="U54" s="28">
        <v>2</v>
      </c>
      <c r="V54" s="28">
        <v>2</v>
      </c>
      <c r="W54" s="28">
        <v>5</v>
      </c>
      <c r="X54" s="28">
        <v>7</v>
      </c>
      <c r="Y54" s="28">
        <v>5</v>
      </c>
      <c r="Z54" s="28">
        <v>2</v>
      </c>
      <c r="AA54" s="28">
        <v>1</v>
      </c>
      <c r="AB54" s="28">
        <v>7</v>
      </c>
      <c r="AC54" s="28">
        <v>6</v>
      </c>
      <c r="AD54" s="28">
        <v>7</v>
      </c>
      <c r="AE54" s="28">
        <v>6</v>
      </c>
      <c r="AF54" s="16"/>
      <c r="AG54" s="16"/>
      <c r="AH54" s="16"/>
      <c r="AI54" s="16"/>
    </row>
    <row r="55" spans="1:35" ht="15.9" hidden="1" x14ac:dyDescent="0.45">
      <c r="A55" s="27">
        <v>2021</v>
      </c>
      <c r="B55" s="27" t="s">
        <v>31</v>
      </c>
      <c r="C55" s="27"/>
      <c r="D55" s="27">
        <v>2019</v>
      </c>
      <c r="E55" s="28">
        <v>7</v>
      </c>
      <c r="F55" s="28">
        <v>2</v>
      </c>
      <c r="G55" s="28">
        <v>1</v>
      </c>
      <c r="H55" s="28">
        <v>7</v>
      </c>
      <c r="I55" s="28">
        <v>5</v>
      </c>
      <c r="J55" s="28">
        <v>5</v>
      </c>
      <c r="K55" s="28">
        <v>5</v>
      </c>
      <c r="L55" s="28">
        <v>2</v>
      </c>
      <c r="M55" s="28">
        <v>7</v>
      </c>
      <c r="N55" s="28">
        <v>6</v>
      </c>
      <c r="O55" s="28">
        <v>1</v>
      </c>
      <c r="P55" s="28">
        <v>5</v>
      </c>
      <c r="Q55" s="28">
        <v>5</v>
      </c>
      <c r="R55" s="28">
        <v>5</v>
      </c>
      <c r="S55" s="28">
        <v>6</v>
      </c>
      <c r="T55" s="28">
        <v>7</v>
      </c>
      <c r="U55" s="28">
        <v>1</v>
      </c>
      <c r="V55" s="28">
        <v>6</v>
      </c>
      <c r="W55" s="28">
        <v>7</v>
      </c>
      <c r="X55" s="28">
        <v>2</v>
      </c>
      <c r="Y55" s="28">
        <v>1</v>
      </c>
      <c r="Z55" s="28">
        <v>7</v>
      </c>
      <c r="AA55" s="28">
        <v>1</v>
      </c>
      <c r="AB55" s="28">
        <v>6</v>
      </c>
      <c r="AC55" s="28">
        <v>3</v>
      </c>
      <c r="AD55" s="28">
        <v>5</v>
      </c>
      <c r="AE55" s="28">
        <v>7</v>
      </c>
      <c r="AF55" s="16"/>
      <c r="AG55" s="16"/>
      <c r="AH55" s="16"/>
      <c r="AI55" s="16"/>
    </row>
    <row r="56" spans="1:35" ht="15.9" hidden="1" x14ac:dyDescent="0.45">
      <c r="A56" s="27">
        <v>2021</v>
      </c>
      <c r="B56" s="27" t="s">
        <v>32</v>
      </c>
      <c r="C56" s="27"/>
      <c r="D56" s="27">
        <v>2019</v>
      </c>
      <c r="E56" s="28">
        <v>5</v>
      </c>
      <c r="F56" s="28">
        <v>5</v>
      </c>
      <c r="G56" s="28">
        <v>6</v>
      </c>
      <c r="H56" s="28">
        <v>2</v>
      </c>
      <c r="I56" s="28">
        <v>6</v>
      </c>
      <c r="J56" s="28">
        <v>3</v>
      </c>
      <c r="K56" s="28">
        <v>5</v>
      </c>
      <c r="L56" s="28">
        <v>3</v>
      </c>
      <c r="M56" s="28">
        <v>6</v>
      </c>
      <c r="N56" s="28">
        <v>5</v>
      </c>
      <c r="O56" s="28">
        <v>5</v>
      </c>
      <c r="P56" s="28">
        <v>5</v>
      </c>
      <c r="Q56" s="28">
        <v>5</v>
      </c>
      <c r="R56" s="28">
        <v>3</v>
      </c>
      <c r="S56" s="28">
        <v>6</v>
      </c>
      <c r="T56" s="28">
        <v>6</v>
      </c>
      <c r="U56" s="28">
        <v>5</v>
      </c>
      <c r="V56" s="28">
        <v>6</v>
      </c>
      <c r="W56" s="28">
        <v>6</v>
      </c>
      <c r="X56" s="28">
        <v>6</v>
      </c>
      <c r="Y56" s="28">
        <v>2</v>
      </c>
      <c r="Z56" s="28">
        <v>5</v>
      </c>
      <c r="AA56" s="28">
        <v>2</v>
      </c>
      <c r="AB56" s="28">
        <v>5</v>
      </c>
      <c r="AC56" s="28">
        <v>5</v>
      </c>
      <c r="AD56" s="28">
        <v>2</v>
      </c>
      <c r="AE56" s="28">
        <v>5</v>
      </c>
      <c r="AF56" s="16"/>
      <c r="AG56" s="16"/>
      <c r="AH56" s="16"/>
      <c r="AI56" s="16"/>
    </row>
    <row r="57" spans="1:35" ht="15.9" hidden="1" x14ac:dyDescent="0.45">
      <c r="A57" s="36">
        <v>2021</v>
      </c>
      <c r="B57" s="36" t="s">
        <v>19</v>
      </c>
      <c r="C57" s="36"/>
      <c r="D57" s="27">
        <v>2019</v>
      </c>
      <c r="E57" s="28">
        <v>5</v>
      </c>
      <c r="F57" s="28">
        <v>1</v>
      </c>
      <c r="G57" s="28">
        <v>6</v>
      </c>
      <c r="H57" s="28">
        <v>7</v>
      </c>
      <c r="I57" s="28">
        <v>7</v>
      </c>
      <c r="J57" s="28">
        <v>6</v>
      </c>
      <c r="K57" s="28">
        <v>6</v>
      </c>
      <c r="L57" s="28">
        <v>6</v>
      </c>
      <c r="M57" s="28">
        <v>5</v>
      </c>
      <c r="N57" s="28">
        <v>5</v>
      </c>
      <c r="O57" s="28">
        <v>6</v>
      </c>
      <c r="P57" s="28"/>
      <c r="Q57" s="28">
        <v>2</v>
      </c>
      <c r="R57" s="28">
        <v>1</v>
      </c>
      <c r="S57" s="28">
        <v>5</v>
      </c>
      <c r="T57" s="28">
        <v>4</v>
      </c>
      <c r="U57" s="28">
        <v>2</v>
      </c>
      <c r="V57" s="28">
        <v>5</v>
      </c>
      <c r="W57" s="28">
        <v>7</v>
      </c>
      <c r="X57" s="28">
        <v>6</v>
      </c>
      <c r="Y57" s="28">
        <v>2</v>
      </c>
      <c r="Z57" s="28">
        <v>5</v>
      </c>
      <c r="AA57" s="28">
        <v>1</v>
      </c>
      <c r="AB57" s="28">
        <v>5</v>
      </c>
      <c r="AC57" s="28">
        <v>5</v>
      </c>
      <c r="AD57" s="28">
        <v>7</v>
      </c>
      <c r="AE57" s="28">
        <v>7</v>
      </c>
      <c r="AF57" s="16"/>
      <c r="AG57" s="16"/>
      <c r="AH57" s="16"/>
      <c r="AI57" s="16"/>
    </row>
    <row r="58" spans="1:35" ht="15.9" x14ac:dyDescent="0.45">
      <c r="A58" s="21">
        <v>2023</v>
      </c>
      <c r="B58" s="21" t="s">
        <v>84</v>
      </c>
      <c r="C58" s="21" t="s">
        <v>83</v>
      </c>
      <c r="D58" s="21"/>
      <c r="E58">
        <f>'Input data JER25June'!E58-'Input data'!E58</f>
        <v>0</v>
      </c>
      <c r="F58">
        <f>'Input data JER25June'!F58-'Input data'!F58</f>
        <v>0</v>
      </c>
      <c r="G58">
        <f>'Input data JER25June'!G58-'Input data'!G58</f>
        <v>0</v>
      </c>
      <c r="H58">
        <f>'Input data JER25June'!H58-'Input data'!H58</f>
        <v>0</v>
      </c>
      <c r="I58">
        <f>'Input data JER25June'!I58-'Input data'!I58</f>
        <v>0</v>
      </c>
      <c r="J58">
        <f>'Input data JER25June'!J58-'Input data'!J58</f>
        <v>0</v>
      </c>
      <c r="K58">
        <f>'Input data JER25June'!K58-'Input data'!K58</f>
        <v>0</v>
      </c>
      <c r="L58">
        <f>'Input data JER25June'!L58-'Input data'!L58</f>
        <v>0</v>
      </c>
      <c r="M58">
        <f>'Input data JER25June'!M58-'Input data'!M58</f>
        <v>0</v>
      </c>
      <c r="N58">
        <f>'Input data JER25June'!N58-'Input data'!N58</f>
        <v>0</v>
      </c>
      <c r="O58">
        <f>'Input data JER25June'!O58-'Input data'!O58</f>
        <v>0</v>
      </c>
      <c r="P58">
        <f>'Input data JER25June'!P58-'Input data'!P58</f>
        <v>0</v>
      </c>
      <c r="Q58">
        <f>'Input data JER25June'!Q58-'Input data'!Q58</f>
        <v>0</v>
      </c>
      <c r="R58">
        <f>'Input data JER25June'!R58-'Input data'!R58</f>
        <v>0</v>
      </c>
      <c r="S58">
        <f>'Input data JER25June'!S58-'Input data'!S58</f>
        <v>0</v>
      </c>
      <c r="T58">
        <f>'Input data JER25June'!T58-'Input data'!T58</f>
        <v>0</v>
      </c>
      <c r="U58">
        <f>'Input data JER25June'!U58-'Input data'!U58</f>
        <v>0</v>
      </c>
      <c r="V58">
        <f>'Input data JER25June'!V58-'Input data'!V58</f>
        <v>0</v>
      </c>
      <c r="W58">
        <f>'Input data JER25June'!W58-'Input data'!W58</f>
        <v>0</v>
      </c>
      <c r="X58">
        <f>'Input data JER25June'!X58-'Input data'!X58</f>
        <v>0</v>
      </c>
      <c r="Y58">
        <f>'Input data JER25June'!Y58-'Input data'!Y58</f>
        <v>0</v>
      </c>
      <c r="Z58">
        <f>'Input data JER25June'!Z58-'Input data'!Z58</f>
        <v>0</v>
      </c>
      <c r="AA58">
        <f>'Input data JER25June'!AA58-'Input data'!AA58</f>
        <v>0</v>
      </c>
      <c r="AB58">
        <f>'Input data JER25June'!AB58-'Input data'!AB58</f>
        <v>0</v>
      </c>
      <c r="AC58">
        <f>'Input data JER25June'!AC58-'Input data'!AC58</f>
        <v>0</v>
      </c>
      <c r="AD58">
        <f>'Input data JER25June'!AD58-'Input data'!AD58</f>
        <v>0</v>
      </c>
      <c r="AE58">
        <f>'Input data JER25June'!AE58-'Input data'!AE58</f>
        <v>0</v>
      </c>
      <c r="AG58" s="51"/>
      <c r="AH58" s="16"/>
      <c r="AI58" s="16"/>
    </row>
    <row r="59" spans="1:35" ht="15.9" x14ac:dyDescent="0.45">
      <c r="A59" s="21">
        <v>2023</v>
      </c>
      <c r="B59" s="21" t="s">
        <v>18</v>
      </c>
      <c r="C59" s="21" t="s">
        <v>66</v>
      </c>
      <c r="D59" s="21">
        <v>2021</v>
      </c>
      <c r="E59">
        <f>'Input data JER25June'!E59-'Input data'!E59</f>
        <v>0</v>
      </c>
      <c r="F59">
        <f>'Input data JER25June'!F59-'Input data'!F59</f>
        <v>0</v>
      </c>
      <c r="G59">
        <f>'Input data JER25June'!G59-'Input data'!G59</f>
        <v>0</v>
      </c>
      <c r="H59">
        <f>'Input data JER25June'!H59-'Input data'!H59</f>
        <v>0</v>
      </c>
      <c r="I59">
        <f>'Input data JER25June'!I59-'Input data'!I59</f>
        <v>0</v>
      </c>
      <c r="J59">
        <f>'Input data JER25June'!J59-'Input data'!J59</f>
        <v>0</v>
      </c>
      <c r="K59">
        <f>'Input data JER25June'!K59-'Input data'!K59</f>
        <v>0</v>
      </c>
      <c r="L59">
        <f>'Input data JER25June'!L59-'Input data'!L59</f>
        <v>0</v>
      </c>
      <c r="M59">
        <f>'Input data JER25June'!M59-'Input data'!M59</f>
        <v>0</v>
      </c>
      <c r="N59">
        <f>'Input data JER25June'!N59-'Input data'!N59</f>
        <v>0</v>
      </c>
      <c r="O59">
        <f>'Input data JER25June'!O59-'Input data'!O59</f>
        <v>0</v>
      </c>
      <c r="P59">
        <f>'Input data JER25June'!P59-'Input data'!P59</f>
        <v>0</v>
      </c>
      <c r="Q59">
        <f>'Input data JER25June'!Q59-'Input data'!Q59</f>
        <v>0</v>
      </c>
      <c r="R59">
        <f>'Input data JER25June'!R59-'Input data'!R59</f>
        <v>0</v>
      </c>
      <c r="S59">
        <f>'Input data JER25June'!S59-'Input data'!S59</f>
        <v>0</v>
      </c>
      <c r="T59">
        <f>'Input data JER25June'!T59-'Input data'!T59</f>
        <v>0</v>
      </c>
      <c r="U59">
        <f>'Input data JER25June'!U59-'Input data'!U59</f>
        <v>0</v>
      </c>
      <c r="V59">
        <f>'Input data JER25June'!V59-'Input data'!V59</f>
        <v>0</v>
      </c>
      <c r="W59">
        <f>'Input data JER25June'!W59-'Input data'!W59</f>
        <v>0</v>
      </c>
      <c r="X59">
        <f>'Input data JER25June'!X59-'Input data'!X59</f>
        <v>0</v>
      </c>
      <c r="Y59">
        <f>'Input data JER25June'!Y59-'Input data'!Y59</f>
        <v>0</v>
      </c>
      <c r="Z59">
        <f>'Input data JER25June'!Z59-'Input data'!Z59</f>
        <v>0</v>
      </c>
      <c r="AA59">
        <f>'Input data JER25June'!AA59-'Input data'!AA59</f>
        <v>0</v>
      </c>
      <c r="AB59">
        <f>'Input data JER25June'!AB59-'Input data'!AB59</f>
        <v>0</v>
      </c>
      <c r="AC59">
        <f>'Input data JER25June'!AC59-'Input data'!AC59</f>
        <v>0</v>
      </c>
      <c r="AD59">
        <f>'Input data JER25June'!AD59-'Input data'!AD59</f>
        <v>0</v>
      </c>
      <c r="AE59">
        <f>'Input data JER25June'!AE59-'Input data'!AE59</f>
        <v>0</v>
      </c>
      <c r="AG59" s="51"/>
      <c r="AH59" s="16"/>
      <c r="AI59" s="16"/>
    </row>
    <row r="60" spans="1:35" ht="15.9" x14ac:dyDescent="0.45">
      <c r="A60" s="21">
        <v>2023</v>
      </c>
      <c r="B60" s="21" t="s">
        <v>19</v>
      </c>
      <c r="C60" s="21"/>
      <c r="D60" s="21">
        <v>2021</v>
      </c>
      <c r="E60">
        <f>'Input data JER25June'!E60-'Input data'!E60</f>
        <v>0</v>
      </c>
      <c r="F60">
        <f>'Input data JER25June'!F60-'Input data'!F60</f>
        <v>0</v>
      </c>
      <c r="G60">
        <f>'Input data JER25June'!G60-'Input data'!G60</f>
        <v>0</v>
      </c>
      <c r="H60">
        <f>'Input data JER25June'!H60-'Input data'!H60</f>
        <v>0</v>
      </c>
      <c r="I60">
        <f>'Input data JER25June'!I60-'Input data'!I60</f>
        <v>0</v>
      </c>
      <c r="J60">
        <f>'Input data JER25June'!J60-'Input data'!J60</f>
        <v>0</v>
      </c>
      <c r="K60">
        <f>'Input data JER25June'!K60-'Input data'!K60</f>
        <v>0</v>
      </c>
      <c r="L60">
        <f>'Input data JER25June'!L60-'Input data'!L60</f>
        <v>0</v>
      </c>
      <c r="M60">
        <f>'Input data JER25June'!M60-'Input data'!M60</f>
        <v>0</v>
      </c>
      <c r="N60">
        <f>'Input data JER25June'!N60-'Input data'!N60</f>
        <v>0</v>
      </c>
      <c r="O60">
        <f>'Input data JER25June'!O60-'Input data'!O60</f>
        <v>0</v>
      </c>
      <c r="P60">
        <f>'Input data JER25June'!P60-'Input data'!P60</f>
        <v>0</v>
      </c>
      <c r="Q60">
        <f>'Input data JER25June'!Q60-'Input data'!Q60</f>
        <v>0</v>
      </c>
      <c r="R60">
        <f>'Input data JER25June'!R60-'Input data'!R60</f>
        <v>0</v>
      </c>
      <c r="S60">
        <f>'Input data JER25June'!S60-'Input data'!S60</f>
        <v>0</v>
      </c>
      <c r="T60">
        <f>'Input data JER25June'!T60-'Input data'!T60</f>
        <v>0</v>
      </c>
      <c r="U60">
        <f>'Input data JER25June'!U60-'Input data'!U60</f>
        <v>0</v>
      </c>
      <c r="V60">
        <f>'Input data JER25June'!V60-'Input data'!V60</f>
        <v>0</v>
      </c>
      <c r="W60">
        <f>'Input data JER25June'!W60-'Input data'!W60</f>
        <v>0</v>
      </c>
      <c r="X60">
        <f>'Input data JER25June'!X60-'Input data'!X60</f>
        <v>0</v>
      </c>
      <c r="Y60">
        <f>'Input data JER25June'!Y60-'Input data'!Y60</f>
        <v>0</v>
      </c>
      <c r="Z60">
        <f>'Input data JER25June'!Z60-'Input data'!Z60</f>
        <v>0</v>
      </c>
      <c r="AA60">
        <f>'Input data JER25June'!AA60-'Input data'!AA60</f>
        <v>0</v>
      </c>
      <c r="AB60">
        <f>'Input data JER25June'!AB60-'Input data'!AB60</f>
        <v>0</v>
      </c>
      <c r="AC60">
        <f>'Input data JER25June'!AC60-'Input data'!AC60</f>
        <v>0</v>
      </c>
      <c r="AD60">
        <f>'Input data JER25June'!AD60-'Input data'!AD60</f>
        <v>0</v>
      </c>
      <c r="AE60">
        <f>'Input data JER25June'!AE60-'Input data'!AE60</f>
        <v>0</v>
      </c>
      <c r="AG60" s="51"/>
      <c r="AH60" s="16"/>
      <c r="AI60" s="16"/>
    </row>
    <row r="61" spans="1:35" ht="15.9" x14ac:dyDescent="0.45">
      <c r="A61" s="21">
        <v>2023</v>
      </c>
      <c r="B61" s="21" t="s">
        <v>20</v>
      </c>
      <c r="C61" s="21" t="s">
        <v>67</v>
      </c>
      <c r="D61" s="21">
        <v>2021</v>
      </c>
      <c r="E61">
        <f>'Input data JER25June'!E61-'Input data'!E61</f>
        <v>0</v>
      </c>
      <c r="F61">
        <f>'Input data JER25June'!F61-'Input data'!F61</f>
        <v>0</v>
      </c>
      <c r="G61">
        <f>'Input data JER25June'!G61-'Input data'!G61</f>
        <v>0</v>
      </c>
      <c r="H61">
        <f>'Input data JER25June'!H61-'Input data'!H61</f>
        <v>0</v>
      </c>
      <c r="I61">
        <f>'Input data JER25June'!I61-'Input data'!I61</f>
        <v>0</v>
      </c>
      <c r="J61">
        <f>'Input data JER25June'!J61-'Input data'!J61</f>
        <v>0</v>
      </c>
      <c r="K61">
        <f>'Input data JER25June'!K61-'Input data'!K61</f>
        <v>0</v>
      </c>
      <c r="L61">
        <f>'Input data JER25June'!L61-'Input data'!L61</f>
        <v>0</v>
      </c>
      <c r="M61">
        <f>'Input data JER25June'!M61-'Input data'!M61</f>
        <v>0</v>
      </c>
      <c r="N61">
        <f>'Input data JER25June'!N61-'Input data'!N61</f>
        <v>0</v>
      </c>
      <c r="O61">
        <f>'Input data JER25June'!O61-'Input data'!O61</f>
        <v>0</v>
      </c>
      <c r="P61">
        <f>'Input data JER25June'!P61-'Input data'!P61</f>
        <v>0</v>
      </c>
      <c r="Q61">
        <f>'Input data JER25June'!Q61-'Input data'!Q61</f>
        <v>0</v>
      </c>
      <c r="R61">
        <f>'Input data JER25June'!R61-'Input data'!R61</f>
        <v>0</v>
      </c>
      <c r="S61">
        <f>'Input data JER25June'!S61-'Input data'!S61</f>
        <v>0</v>
      </c>
      <c r="T61">
        <f>'Input data JER25June'!T61-'Input data'!T61</f>
        <v>0</v>
      </c>
      <c r="U61">
        <f>'Input data JER25June'!U61-'Input data'!U61</f>
        <v>0</v>
      </c>
      <c r="V61">
        <f>'Input data JER25June'!V61-'Input data'!V61</f>
        <v>0</v>
      </c>
      <c r="W61">
        <f>'Input data JER25June'!W61-'Input data'!W61</f>
        <v>0</v>
      </c>
      <c r="X61">
        <f>'Input data JER25June'!X61-'Input data'!X61</f>
        <v>0</v>
      </c>
      <c r="Y61">
        <f>'Input data JER25June'!Y61-'Input data'!Y61</f>
        <v>0</v>
      </c>
      <c r="Z61">
        <f>'Input data JER25June'!Z61-'Input data'!Z61</f>
        <v>0</v>
      </c>
      <c r="AA61">
        <f>'Input data JER25June'!AA61-'Input data'!AA61</f>
        <v>0</v>
      </c>
      <c r="AB61">
        <f>'Input data JER25June'!AB61-'Input data'!AB61</f>
        <v>0</v>
      </c>
      <c r="AC61">
        <f>'Input data JER25June'!AC61-'Input data'!AC61</f>
        <v>0</v>
      </c>
      <c r="AD61">
        <f>'Input data JER25June'!AD61-'Input data'!AD61</f>
        <v>0</v>
      </c>
      <c r="AE61">
        <f>'Input data JER25June'!AE61-'Input data'!AE61</f>
        <v>0</v>
      </c>
      <c r="AG61" s="51"/>
      <c r="AH61" s="16"/>
      <c r="AI61" s="16"/>
    </row>
    <row r="62" spans="1:35" ht="15.9" x14ac:dyDescent="0.45">
      <c r="A62" s="21">
        <v>2023</v>
      </c>
      <c r="B62" s="21" t="s">
        <v>21</v>
      </c>
      <c r="C62" s="21"/>
      <c r="D62" s="21">
        <v>2021</v>
      </c>
      <c r="E62">
        <f>'Input data JER25June'!E62-'Input data'!E62</f>
        <v>0</v>
      </c>
      <c r="F62">
        <f>'Input data JER25June'!F62-'Input data'!F62</f>
        <v>0</v>
      </c>
      <c r="G62">
        <f>'Input data JER25June'!G62-'Input data'!G62</f>
        <v>0</v>
      </c>
      <c r="H62">
        <f>'Input data JER25June'!H62-'Input data'!H62</f>
        <v>0</v>
      </c>
      <c r="I62">
        <f>'Input data JER25June'!I62-'Input data'!I62</f>
        <v>0</v>
      </c>
      <c r="J62">
        <f>'Input data JER25June'!J62-'Input data'!J62</f>
        <v>0</v>
      </c>
      <c r="K62">
        <f>'Input data JER25June'!K62-'Input data'!K62</f>
        <v>0</v>
      </c>
      <c r="L62">
        <f>'Input data JER25June'!L62-'Input data'!L62</f>
        <v>0</v>
      </c>
      <c r="M62">
        <f>'Input data JER25June'!M62-'Input data'!M62</f>
        <v>0</v>
      </c>
      <c r="N62">
        <f>'Input data JER25June'!N62-'Input data'!N62</f>
        <v>0</v>
      </c>
      <c r="O62">
        <f>'Input data JER25June'!O62-'Input data'!O62</f>
        <v>0</v>
      </c>
      <c r="P62">
        <f>'Input data JER25June'!P62-'Input data'!P62</f>
        <v>0</v>
      </c>
      <c r="Q62">
        <f>'Input data JER25June'!Q62-'Input data'!Q62</f>
        <v>0</v>
      </c>
      <c r="R62">
        <f>'Input data JER25June'!R62-'Input data'!R62</f>
        <v>0</v>
      </c>
      <c r="S62">
        <f>'Input data JER25June'!S62-'Input data'!S62</f>
        <v>0</v>
      </c>
      <c r="T62">
        <f>'Input data JER25June'!T62-'Input data'!T62</f>
        <v>0</v>
      </c>
      <c r="U62">
        <f>'Input data JER25June'!U62-'Input data'!U62</f>
        <v>0</v>
      </c>
      <c r="V62">
        <f>'Input data JER25June'!V62-'Input data'!V62</f>
        <v>0</v>
      </c>
      <c r="W62">
        <f>'Input data JER25June'!W62-'Input data'!W62</f>
        <v>0</v>
      </c>
      <c r="X62">
        <f>'Input data JER25June'!X62-'Input data'!X62</f>
        <v>0</v>
      </c>
      <c r="Y62">
        <f>'Input data JER25June'!Y62-'Input data'!Y62</f>
        <v>0</v>
      </c>
      <c r="Z62">
        <f>'Input data JER25June'!Z62-'Input data'!Z62</f>
        <v>0</v>
      </c>
      <c r="AA62">
        <f>'Input data JER25June'!AA62-'Input data'!AA62</f>
        <v>0</v>
      </c>
      <c r="AB62">
        <f>'Input data JER25June'!AB62-'Input data'!AB62</f>
        <v>0</v>
      </c>
      <c r="AC62">
        <f>'Input data JER25June'!AC62-'Input data'!AC62</f>
        <v>0</v>
      </c>
      <c r="AD62">
        <f>'Input data JER25June'!AD62-'Input data'!AD62</f>
        <v>0</v>
      </c>
      <c r="AE62">
        <f>'Input data JER25June'!AE62-'Input data'!AE62</f>
        <v>0</v>
      </c>
      <c r="AG62" s="51"/>
      <c r="AH62" s="16"/>
      <c r="AI62" s="16"/>
    </row>
    <row r="63" spans="1:35" ht="15.9" x14ac:dyDescent="0.45">
      <c r="A63" s="21">
        <v>2023</v>
      </c>
      <c r="B63" s="21" t="s">
        <v>22</v>
      </c>
      <c r="C63" s="21" t="s">
        <v>63</v>
      </c>
      <c r="D63" s="21">
        <v>2021</v>
      </c>
      <c r="E63">
        <f>'Input data JER25June'!E63-'Input data'!E63</f>
        <v>0</v>
      </c>
      <c r="F63">
        <f>'Input data JER25June'!F63-'Input data'!F63</f>
        <v>0</v>
      </c>
      <c r="G63">
        <f>'Input data JER25June'!G63-'Input data'!G63</f>
        <v>0</v>
      </c>
      <c r="H63">
        <f>'Input data JER25June'!H63-'Input data'!H63</f>
        <v>0</v>
      </c>
      <c r="I63">
        <f>'Input data JER25June'!I63-'Input data'!I63</f>
        <v>0</v>
      </c>
      <c r="J63">
        <f>'Input data JER25June'!J63-'Input data'!J63</f>
        <v>0</v>
      </c>
      <c r="K63">
        <f>'Input data JER25June'!K63-'Input data'!K63</f>
        <v>0</v>
      </c>
      <c r="L63">
        <f>'Input data JER25June'!L63-'Input data'!L63</f>
        <v>0</v>
      </c>
      <c r="M63">
        <f>'Input data JER25June'!M63-'Input data'!M63</f>
        <v>0</v>
      </c>
      <c r="N63">
        <f>'Input data JER25June'!N63-'Input data'!N63</f>
        <v>0</v>
      </c>
      <c r="O63">
        <f>'Input data JER25June'!O63-'Input data'!O63</f>
        <v>0</v>
      </c>
      <c r="P63">
        <f>'Input data JER25June'!P63-'Input data'!P63</f>
        <v>0</v>
      </c>
      <c r="Q63">
        <f>'Input data JER25June'!Q63-'Input data'!Q63</f>
        <v>0</v>
      </c>
      <c r="R63">
        <f>'Input data JER25June'!R63-'Input data'!R63</f>
        <v>0</v>
      </c>
      <c r="S63">
        <f>'Input data JER25June'!S63-'Input data'!S63</f>
        <v>0</v>
      </c>
      <c r="T63">
        <f>'Input data JER25June'!T63-'Input data'!T63</f>
        <v>0</v>
      </c>
      <c r="U63">
        <f>'Input data JER25June'!U63-'Input data'!U63</f>
        <v>0</v>
      </c>
      <c r="V63">
        <f>'Input data JER25June'!V63-'Input data'!V63</f>
        <v>0</v>
      </c>
      <c r="W63">
        <f>'Input data JER25June'!W63-'Input data'!W63</f>
        <v>0</v>
      </c>
      <c r="X63">
        <f>'Input data JER25June'!X63-'Input data'!X63</f>
        <v>0</v>
      </c>
      <c r="Y63">
        <f>'Input data JER25June'!Y63-'Input data'!Y63</f>
        <v>0</v>
      </c>
      <c r="Z63">
        <f>'Input data JER25June'!Z63-'Input data'!Z63</f>
        <v>0</v>
      </c>
      <c r="AA63">
        <f>'Input data JER25June'!AA63-'Input data'!AA63</f>
        <v>0</v>
      </c>
      <c r="AB63">
        <f>'Input data JER25June'!AB63-'Input data'!AB63</f>
        <v>0</v>
      </c>
      <c r="AC63">
        <f>'Input data JER25June'!AC63-'Input data'!AC63</f>
        <v>0</v>
      </c>
      <c r="AD63">
        <f>'Input data JER25June'!AD63-'Input data'!AD63</f>
        <v>0</v>
      </c>
      <c r="AE63">
        <f>'Input data JER25June'!AE63-'Input data'!AE63</f>
        <v>0</v>
      </c>
      <c r="AG63" s="51"/>
      <c r="AH63" s="16"/>
      <c r="AI63" s="16"/>
    </row>
    <row r="64" spans="1:35" ht="15.9" x14ac:dyDescent="0.45">
      <c r="A64" s="21">
        <v>2023</v>
      </c>
      <c r="B64" s="21" t="s">
        <v>23</v>
      </c>
      <c r="C64" s="21" t="s">
        <v>68</v>
      </c>
      <c r="D64" s="21">
        <v>2021</v>
      </c>
      <c r="E64">
        <f>'Input data JER25June'!E64-'Input data'!E64</f>
        <v>0</v>
      </c>
      <c r="F64">
        <f>'Input data JER25June'!F64-'Input data'!F64</f>
        <v>0</v>
      </c>
      <c r="G64">
        <f>'Input data JER25June'!G64-'Input data'!G64</f>
        <v>0</v>
      </c>
      <c r="H64">
        <f>'Input data JER25June'!H64-'Input data'!H64</f>
        <v>0</v>
      </c>
      <c r="I64">
        <f>'Input data JER25June'!I64-'Input data'!I64</f>
        <v>0</v>
      </c>
      <c r="J64">
        <f>'Input data JER25June'!J64-'Input data'!J64</f>
        <v>0</v>
      </c>
      <c r="K64">
        <f>'Input data JER25June'!K64-'Input data'!K64</f>
        <v>0</v>
      </c>
      <c r="L64">
        <f>'Input data JER25June'!L64-'Input data'!L64</f>
        <v>0</v>
      </c>
      <c r="M64">
        <f>'Input data JER25June'!M64-'Input data'!M64</f>
        <v>0</v>
      </c>
      <c r="N64">
        <f>'Input data JER25June'!N64-'Input data'!N64</f>
        <v>0</v>
      </c>
      <c r="O64">
        <f>'Input data JER25June'!O64-'Input data'!O64</f>
        <v>0</v>
      </c>
      <c r="P64">
        <f>'Input data JER25June'!P64-'Input data'!P64</f>
        <v>0</v>
      </c>
      <c r="Q64">
        <f>'Input data JER25June'!Q64-'Input data'!Q64</f>
        <v>0</v>
      </c>
      <c r="R64">
        <f>'Input data JER25June'!R64-'Input data'!R64</f>
        <v>0</v>
      </c>
      <c r="S64">
        <f>'Input data JER25June'!S64-'Input data'!S64</f>
        <v>0</v>
      </c>
      <c r="T64">
        <f>'Input data JER25June'!T64-'Input data'!T64</f>
        <v>0</v>
      </c>
      <c r="U64">
        <f>'Input data JER25June'!U64-'Input data'!U64</f>
        <v>0</v>
      </c>
      <c r="V64">
        <f>'Input data JER25June'!V64-'Input data'!V64</f>
        <v>0</v>
      </c>
      <c r="W64">
        <f>'Input data JER25June'!W64-'Input data'!W64</f>
        <v>0</v>
      </c>
      <c r="X64">
        <f>'Input data JER25June'!X64-'Input data'!X64</f>
        <v>0</v>
      </c>
      <c r="Y64">
        <f>'Input data JER25June'!Y64-'Input data'!Y64</f>
        <v>0</v>
      </c>
      <c r="Z64">
        <f>'Input data JER25June'!Z64-'Input data'!Z64</f>
        <v>0</v>
      </c>
      <c r="AA64">
        <f>'Input data JER25June'!AA64-'Input data'!AA64</f>
        <v>0</v>
      </c>
      <c r="AB64">
        <f>'Input data JER25June'!AB64-'Input data'!AB64</f>
        <v>0</v>
      </c>
      <c r="AC64">
        <f>'Input data JER25June'!AC64-'Input data'!AC64</f>
        <v>0</v>
      </c>
      <c r="AD64">
        <f>'Input data JER25June'!AD64-'Input data'!AD64</f>
        <v>0</v>
      </c>
      <c r="AE64">
        <f>'Input data JER25June'!AE64-'Input data'!AE64</f>
        <v>0</v>
      </c>
      <c r="AG64" s="51"/>
      <c r="AH64" s="16"/>
      <c r="AI64" s="16"/>
    </row>
    <row r="65" spans="1:35" ht="15.9" x14ac:dyDescent="0.45">
      <c r="A65" s="21">
        <v>2023</v>
      </c>
      <c r="B65" s="21" t="s">
        <v>24</v>
      </c>
      <c r="C65" s="21" t="s">
        <v>69</v>
      </c>
      <c r="D65" s="21">
        <v>2021</v>
      </c>
      <c r="E65">
        <f>'Input data JER25June'!E65-'Input data'!E65</f>
        <v>0</v>
      </c>
      <c r="F65">
        <f>'Input data JER25June'!F65-'Input data'!F65</f>
        <v>-1</v>
      </c>
      <c r="G65">
        <f>'Input data JER25June'!G65-'Input data'!G65</f>
        <v>0</v>
      </c>
      <c r="H65">
        <f>'Input data JER25June'!H65-'Input data'!H65</f>
        <v>0</v>
      </c>
      <c r="I65">
        <f>'Input data JER25June'!I65-'Input data'!I65</f>
        <v>0</v>
      </c>
      <c r="J65">
        <f>'Input data JER25June'!J65-'Input data'!J65</f>
        <v>0</v>
      </c>
      <c r="K65">
        <f>'Input data JER25June'!K65-'Input data'!K65</f>
        <v>0</v>
      </c>
      <c r="L65">
        <f>'Input data JER25June'!L65-'Input data'!L65</f>
        <v>0</v>
      </c>
      <c r="M65">
        <f>'Input data JER25June'!M65-'Input data'!M65</f>
        <v>0</v>
      </c>
      <c r="N65">
        <f>'Input data JER25June'!N65-'Input data'!N65</f>
        <v>0</v>
      </c>
      <c r="O65">
        <f>'Input data JER25June'!O65-'Input data'!O65</f>
        <v>0</v>
      </c>
      <c r="P65">
        <f>'Input data JER25June'!P65-'Input data'!P65</f>
        <v>1</v>
      </c>
      <c r="Q65">
        <f>'Input data JER25June'!Q65-'Input data'!Q65</f>
        <v>0</v>
      </c>
      <c r="R65">
        <f>'Input data JER25June'!R65-'Input data'!R65</f>
        <v>0</v>
      </c>
      <c r="S65">
        <f>'Input data JER25June'!S65-'Input data'!S65</f>
        <v>0</v>
      </c>
      <c r="T65">
        <f>'Input data JER25June'!T65-'Input data'!T65</f>
        <v>0</v>
      </c>
      <c r="U65">
        <f>'Input data JER25June'!U65-'Input data'!U65</f>
        <v>0</v>
      </c>
      <c r="V65">
        <f>'Input data JER25June'!V65-'Input data'!V65</f>
        <v>0</v>
      </c>
      <c r="W65">
        <f>'Input data JER25June'!W65-'Input data'!W65</f>
        <v>0</v>
      </c>
      <c r="X65">
        <f>'Input data JER25June'!X65-'Input data'!X65</f>
        <v>0</v>
      </c>
      <c r="Y65">
        <f>'Input data JER25June'!Y65-'Input data'!Y65</f>
        <v>0</v>
      </c>
      <c r="Z65">
        <f>'Input data JER25June'!Z65-'Input data'!Z65</f>
        <v>0</v>
      </c>
      <c r="AA65">
        <f>'Input data JER25June'!AA65-'Input data'!AA65</f>
        <v>0</v>
      </c>
      <c r="AB65">
        <f>'Input data JER25June'!AB65-'Input data'!AB65</f>
        <v>0</v>
      </c>
      <c r="AC65">
        <f>'Input data JER25June'!AC65-'Input data'!AC65</f>
        <v>0</v>
      </c>
      <c r="AD65">
        <f>'Input data JER25June'!AD65-'Input data'!AD65</f>
        <v>0</v>
      </c>
      <c r="AE65">
        <f>'Input data JER25June'!AE65-'Input data'!AE65</f>
        <v>0</v>
      </c>
      <c r="AG65" s="51"/>
      <c r="AH65" s="16"/>
      <c r="AI65" s="16"/>
    </row>
    <row r="66" spans="1:35" ht="15.9" x14ac:dyDescent="0.45">
      <c r="A66" s="21">
        <v>2023</v>
      </c>
      <c r="B66" s="21" t="s">
        <v>25</v>
      </c>
      <c r="C66" s="21" t="s">
        <v>69</v>
      </c>
      <c r="D66" s="21">
        <v>2021</v>
      </c>
      <c r="E66">
        <f>'Input data JER25June'!E66-'Input data'!E66</f>
        <v>0</v>
      </c>
      <c r="F66">
        <f>'Input data JER25June'!F66-'Input data'!F66</f>
        <v>0</v>
      </c>
      <c r="G66">
        <f>'Input data JER25June'!G66-'Input data'!G66</f>
        <v>0</v>
      </c>
      <c r="H66">
        <f>'Input data JER25June'!H66-'Input data'!H66</f>
        <v>0</v>
      </c>
      <c r="I66">
        <f>'Input data JER25June'!I66-'Input data'!I66</f>
        <v>0</v>
      </c>
      <c r="J66">
        <f>'Input data JER25June'!J66-'Input data'!J66</f>
        <v>0</v>
      </c>
      <c r="K66">
        <f>'Input data JER25June'!K66-'Input data'!K66</f>
        <v>0</v>
      </c>
      <c r="L66">
        <f>'Input data JER25June'!L66-'Input data'!L66</f>
        <v>0</v>
      </c>
      <c r="M66">
        <f>'Input data JER25June'!M66-'Input data'!M66</f>
        <v>0</v>
      </c>
      <c r="N66">
        <f>'Input data JER25June'!N66-'Input data'!N66</f>
        <v>0</v>
      </c>
      <c r="O66">
        <f>'Input data JER25June'!O66-'Input data'!O66</f>
        <v>-3</v>
      </c>
      <c r="P66">
        <f>'Input data JER25June'!P66-'Input data'!P66</f>
        <v>0</v>
      </c>
      <c r="Q66">
        <f>'Input data JER25June'!Q66-'Input data'!Q66</f>
        <v>0</v>
      </c>
      <c r="R66">
        <f>'Input data JER25June'!R66-'Input data'!R66</f>
        <v>0</v>
      </c>
      <c r="S66">
        <f>'Input data JER25June'!S66-'Input data'!S66</f>
        <v>0</v>
      </c>
      <c r="T66">
        <f>'Input data JER25June'!T66-'Input data'!T66</f>
        <v>0</v>
      </c>
      <c r="U66">
        <f>'Input data JER25June'!U66-'Input data'!U66</f>
        <v>0</v>
      </c>
      <c r="V66">
        <f>'Input data JER25June'!V66-'Input data'!V66</f>
        <v>0</v>
      </c>
      <c r="W66">
        <f>'Input data JER25June'!W66-'Input data'!W66</f>
        <v>0</v>
      </c>
      <c r="X66">
        <f>'Input data JER25June'!X66-'Input data'!X66</f>
        <v>0</v>
      </c>
      <c r="Y66">
        <f>'Input data JER25June'!Y66-'Input data'!Y66</f>
        <v>0</v>
      </c>
      <c r="Z66">
        <f>'Input data JER25June'!Z66-'Input data'!Z66</f>
        <v>0</v>
      </c>
      <c r="AA66">
        <f>'Input data JER25June'!AA66-'Input data'!AA66</f>
        <v>0</v>
      </c>
      <c r="AB66">
        <f>'Input data JER25June'!AB66-'Input data'!AB66</f>
        <v>0</v>
      </c>
      <c r="AC66">
        <f>'Input data JER25June'!AC66-'Input data'!AC66</f>
        <v>0</v>
      </c>
      <c r="AD66">
        <f>'Input data JER25June'!AD66-'Input data'!AD66</f>
        <v>0</v>
      </c>
      <c r="AE66">
        <f>'Input data JER25June'!AE66-'Input data'!AE66</f>
        <v>3</v>
      </c>
      <c r="AG66" s="51"/>
      <c r="AH66" s="16"/>
      <c r="AI66" s="16"/>
    </row>
    <row r="67" spans="1:35" ht="15.9" x14ac:dyDescent="0.45">
      <c r="A67" s="21">
        <v>2023</v>
      </c>
      <c r="B67" s="21" t="s">
        <v>56</v>
      </c>
      <c r="C67" s="21" t="s">
        <v>70</v>
      </c>
      <c r="D67" s="21">
        <v>2021</v>
      </c>
      <c r="E67">
        <f>'Input data JER25June'!E67-'Input data'!E67</f>
        <v>0</v>
      </c>
      <c r="F67">
        <f>'Input data JER25June'!F67-'Input data'!F67</f>
        <v>0</v>
      </c>
      <c r="G67">
        <f>'Input data JER25June'!G67-'Input data'!G67</f>
        <v>1</v>
      </c>
      <c r="H67">
        <f>'Input data JER25June'!H67-'Input data'!H67</f>
        <v>-3</v>
      </c>
      <c r="I67">
        <f>'Input data JER25June'!I67-'Input data'!I67</f>
        <v>0</v>
      </c>
      <c r="J67">
        <f>'Input data JER25June'!J67-'Input data'!J67</f>
        <v>1</v>
      </c>
      <c r="K67">
        <f>'Input data JER25June'!K67-'Input data'!K67</f>
        <v>0</v>
      </c>
      <c r="L67">
        <f>'Input data JER25June'!L67-'Input data'!L67</f>
        <v>0</v>
      </c>
      <c r="M67">
        <f>'Input data JER25June'!M67-'Input data'!M67</f>
        <v>0</v>
      </c>
      <c r="N67">
        <f>'Input data JER25June'!N67-'Input data'!N67</f>
        <v>3</v>
      </c>
      <c r="O67">
        <f>'Input data JER25June'!O67-'Input data'!O67</f>
        <v>0</v>
      </c>
      <c r="P67">
        <f>'Input data JER25June'!P67-'Input data'!P67</f>
        <v>0</v>
      </c>
      <c r="Q67">
        <f>'Input data JER25June'!Q67-'Input data'!Q67</f>
        <v>0</v>
      </c>
      <c r="R67">
        <f>'Input data JER25June'!R67-'Input data'!R67</f>
        <v>1</v>
      </c>
      <c r="S67">
        <f>'Input data JER25June'!S67-'Input data'!S67</f>
        <v>0</v>
      </c>
      <c r="T67">
        <f>'Input data JER25June'!T67-'Input data'!T67</f>
        <v>0</v>
      </c>
      <c r="U67">
        <f>'Input data JER25June'!U67-'Input data'!U67</f>
        <v>0</v>
      </c>
      <c r="V67">
        <f>'Input data JER25June'!V67-'Input data'!V67</f>
        <v>-1</v>
      </c>
      <c r="W67">
        <f>'Input data JER25June'!W67-'Input data'!W67</f>
        <v>3</v>
      </c>
      <c r="X67">
        <f>'Input data JER25June'!X67-'Input data'!X67</f>
        <v>0</v>
      </c>
      <c r="Y67">
        <f>'Input data JER25June'!Y67-'Input data'!Y67</f>
        <v>0</v>
      </c>
      <c r="Z67">
        <f>'Input data JER25June'!Z67-'Input data'!Z67</f>
        <v>3</v>
      </c>
      <c r="AA67">
        <f>'Input data JER25June'!AA67-'Input data'!AA67</f>
        <v>-7</v>
      </c>
      <c r="AB67">
        <f>'Input data JER25June'!AB67-'Input data'!AB67</f>
        <v>0</v>
      </c>
      <c r="AC67">
        <f>'Input data JER25June'!AC67-'Input data'!AC67</f>
        <v>0</v>
      </c>
      <c r="AD67">
        <f>'Input data JER25June'!AD67-'Input data'!AD67</f>
        <v>3</v>
      </c>
      <c r="AE67">
        <f>'Input data JER25June'!AE67-'Input data'!AE67</f>
        <v>0</v>
      </c>
      <c r="AG67" s="51"/>
      <c r="AH67" s="16"/>
      <c r="AI67" s="16"/>
    </row>
    <row r="68" spans="1:35" ht="15.9" x14ac:dyDescent="0.45">
      <c r="A68" s="21">
        <v>2023</v>
      </c>
      <c r="B68" s="21" t="s">
        <v>26</v>
      </c>
      <c r="C68" s="21"/>
      <c r="D68" s="21">
        <v>2021</v>
      </c>
      <c r="E68">
        <f>'Input data JER25June'!E68-'Input data'!E68</f>
        <v>0</v>
      </c>
      <c r="F68">
        <f>'Input data JER25June'!F68-'Input data'!F68</f>
        <v>0</v>
      </c>
      <c r="G68">
        <f>'Input data JER25June'!G68-'Input data'!G68</f>
        <v>0</v>
      </c>
      <c r="H68">
        <f>'Input data JER25June'!H68-'Input data'!H68</f>
        <v>0</v>
      </c>
      <c r="I68">
        <f>'Input data JER25June'!I68-'Input data'!I68</f>
        <v>0</v>
      </c>
      <c r="J68">
        <f>'Input data JER25June'!J68-'Input data'!J68</f>
        <v>0</v>
      </c>
      <c r="K68">
        <f>'Input data JER25June'!K68-'Input data'!K68</f>
        <v>0</v>
      </c>
      <c r="L68">
        <f>'Input data JER25June'!L68-'Input data'!L68</f>
        <v>0</v>
      </c>
      <c r="M68">
        <f>'Input data JER25June'!M68-'Input data'!M68</f>
        <v>0</v>
      </c>
      <c r="N68">
        <f>'Input data JER25June'!N68-'Input data'!N68</f>
        <v>0</v>
      </c>
      <c r="O68">
        <f>'Input data JER25June'!O68-'Input data'!O68</f>
        <v>0</v>
      </c>
      <c r="P68">
        <f>'Input data JER25June'!P68-'Input data'!P68</f>
        <v>0</v>
      </c>
      <c r="Q68">
        <f>'Input data JER25June'!Q68-'Input data'!Q68</f>
        <v>0</v>
      </c>
      <c r="R68">
        <f>'Input data JER25June'!R68-'Input data'!R68</f>
        <v>0</v>
      </c>
      <c r="S68">
        <f>'Input data JER25June'!S68-'Input data'!S68</f>
        <v>0</v>
      </c>
      <c r="T68">
        <f>'Input data JER25June'!T68-'Input data'!T68</f>
        <v>0</v>
      </c>
      <c r="U68">
        <f>'Input data JER25June'!U68-'Input data'!U68</f>
        <v>0</v>
      </c>
      <c r="V68">
        <f>'Input data JER25June'!V68-'Input data'!V68</f>
        <v>0</v>
      </c>
      <c r="W68">
        <f>'Input data JER25June'!W68-'Input data'!W68</f>
        <v>0</v>
      </c>
      <c r="X68">
        <f>'Input data JER25June'!X68-'Input data'!X68</f>
        <v>0</v>
      </c>
      <c r="Y68">
        <f>'Input data JER25June'!Y68-'Input data'!Y68</f>
        <v>0</v>
      </c>
      <c r="Z68">
        <f>'Input data JER25June'!Z68-'Input data'!Z68</f>
        <v>0</v>
      </c>
      <c r="AA68">
        <f>'Input data JER25June'!AA68-'Input data'!AA68</f>
        <v>0</v>
      </c>
      <c r="AB68">
        <f>'Input data JER25June'!AB68-'Input data'!AB68</f>
        <v>0</v>
      </c>
      <c r="AC68">
        <f>'Input data JER25June'!AC68-'Input data'!AC68</f>
        <v>0</v>
      </c>
      <c r="AD68">
        <f>'Input data JER25June'!AD68-'Input data'!AD68</f>
        <v>0</v>
      </c>
      <c r="AE68">
        <f>'Input data JER25June'!AE68-'Input data'!AE68</f>
        <v>0</v>
      </c>
      <c r="AG68" s="51"/>
      <c r="AH68" s="16"/>
      <c r="AI68" s="16"/>
    </row>
    <row r="69" spans="1:35" ht="15.9" x14ac:dyDescent="0.45">
      <c r="A69" s="21">
        <v>2023</v>
      </c>
      <c r="B69" s="21" t="s">
        <v>27</v>
      </c>
      <c r="C69" s="21" t="s">
        <v>71</v>
      </c>
      <c r="D69" s="21">
        <v>2021</v>
      </c>
      <c r="E69">
        <f>'Input data JER25June'!E69-'Input data'!E69</f>
        <v>0</v>
      </c>
      <c r="F69">
        <f>'Input data JER25June'!F69-'Input data'!F69</f>
        <v>0</v>
      </c>
      <c r="G69">
        <f>'Input data JER25June'!G69-'Input data'!G69</f>
        <v>0</v>
      </c>
      <c r="H69">
        <f>'Input data JER25June'!H69-'Input data'!H69</f>
        <v>0</v>
      </c>
      <c r="I69">
        <f>'Input data JER25June'!I69-'Input data'!I69</f>
        <v>0</v>
      </c>
      <c r="J69">
        <f>'Input data JER25June'!J69-'Input data'!J69</f>
        <v>0</v>
      </c>
      <c r="K69">
        <f>'Input data JER25June'!K69-'Input data'!K69</f>
        <v>0</v>
      </c>
      <c r="L69">
        <f>'Input data JER25June'!L69-'Input data'!L69</f>
        <v>0</v>
      </c>
      <c r="M69">
        <f>'Input data JER25June'!M69-'Input data'!M69</f>
        <v>0</v>
      </c>
      <c r="N69">
        <f>'Input data JER25June'!N69-'Input data'!N69</f>
        <v>0</v>
      </c>
      <c r="O69">
        <f>'Input data JER25June'!O69-'Input data'!O69</f>
        <v>0</v>
      </c>
      <c r="P69">
        <f>'Input data JER25June'!P69-'Input data'!P69</f>
        <v>0</v>
      </c>
      <c r="Q69">
        <f>'Input data JER25June'!Q69-'Input data'!Q69</f>
        <v>0</v>
      </c>
      <c r="R69">
        <f>'Input data JER25June'!R69-'Input data'!R69</f>
        <v>0</v>
      </c>
      <c r="S69">
        <f>'Input data JER25June'!S69-'Input data'!S69</f>
        <v>0</v>
      </c>
      <c r="T69">
        <f>'Input data JER25June'!T69-'Input data'!T69</f>
        <v>0</v>
      </c>
      <c r="U69">
        <f>'Input data JER25June'!U69-'Input data'!U69</f>
        <v>0</v>
      </c>
      <c r="V69">
        <f>'Input data JER25June'!V69-'Input data'!V69</f>
        <v>0</v>
      </c>
      <c r="W69">
        <f>'Input data JER25June'!W69-'Input data'!W69</f>
        <v>0</v>
      </c>
      <c r="X69">
        <f>'Input data JER25June'!X69-'Input data'!X69</f>
        <v>0</v>
      </c>
      <c r="Y69">
        <f>'Input data JER25June'!Y69-'Input data'!Y69</f>
        <v>0</v>
      </c>
      <c r="Z69">
        <f>'Input data JER25June'!Z69-'Input data'!Z69</f>
        <v>0</v>
      </c>
      <c r="AA69">
        <f>'Input data JER25June'!AA69-'Input data'!AA69</f>
        <v>0</v>
      </c>
      <c r="AB69">
        <f>'Input data JER25June'!AB69-'Input data'!AB69</f>
        <v>0</v>
      </c>
      <c r="AC69">
        <f>'Input data JER25June'!AC69-'Input data'!AC69</f>
        <v>0</v>
      </c>
      <c r="AD69">
        <f>'Input data JER25June'!AD69-'Input data'!AD69</f>
        <v>0</v>
      </c>
      <c r="AE69">
        <f>'Input data JER25June'!AE69-'Input data'!AE69</f>
        <v>0</v>
      </c>
      <c r="AG69" s="51"/>
      <c r="AH69" s="16"/>
      <c r="AI69" s="16"/>
    </row>
    <row r="70" spans="1:35" ht="15.9" x14ac:dyDescent="0.45">
      <c r="A70" s="21">
        <v>2023</v>
      </c>
      <c r="B70" s="21" t="s">
        <v>28</v>
      </c>
      <c r="C70" s="21" t="s">
        <v>72</v>
      </c>
      <c r="D70" s="21">
        <v>2021</v>
      </c>
      <c r="E70">
        <f>'Input data JER25June'!E70-'Input data'!E70</f>
        <v>0</v>
      </c>
      <c r="F70">
        <f>'Input data JER25June'!F70-'Input data'!F70</f>
        <v>0</v>
      </c>
      <c r="G70">
        <f>'Input data JER25June'!G70-'Input data'!G70</f>
        <v>0</v>
      </c>
      <c r="H70">
        <f>'Input data JER25June'!H70-'Input data'!H70</f>
        <v>0</v>
      </c>
      <c r="I70">
        <f>'Input data JER25June'!I70-'Input data'!I70</f>
        <v>0</v>
      </c>
      <c r="J70">
        <f>'Input data JER25June'!J70-'Input data'!J70</f>
        <v>0</v>
      </c>
      <c r="K70">
        <f>'Input data JER25June'!K70-'Input data'!K70</f>
        <v>0</v>
      </c>
      <c r="L70">
        <f>'Input data JER25June'!L70-'Input data'!L70</f>
        <v>0</v>
      </c>
      <c r="M70">
        <f>'Input data JER25June'!M70-'Input data'!M70</f>
        <v>0</v>
      </c>
      <c r="N70">
        <f>'Input data JER25June'!N70-'Input data'!N70</f>
        <v>0</v>
      </c>
      <c r="O70">
        <f>'Input data JER25June'!O70-'Input data'!O70</f>
        <v>0</v>
      </c>
      <c r="P70">
        <f>'Input data JER25June'!P70-'Input data'!P70</f>
        <v>0</v>
      </c>
      <c r="Q70">
        <f>'Input data JER25June'!Q70-'Input data'!Q70</f>
        <v>0</v>
      </c>
      <c r="R70">
        <f>'Input data JER25June'!R70-'Input data'!R70</f>
        <v>0</v>
      </c>
      <c r="S70">
        <f>'Input data JER25June'!S70-'Input data'!S70</f>
        <v>0</v>
      </c>
      <c r="T70">
        <f>'Input data JER25June'!T70-'Input data'!T70</f>
        <v>0</v>
      </c>
      <c r="U70">
        <f>'Input data JER25June'!U70-'Input data'!U70</f>
        <v>0</v>
      </c>
      <c r="V70">
        <f>'Input data JER25June'!V70-'Input data'!V70</f>
        <v>0</v>
      </c>
      <c r="W70">
        <f>'Input data JER25June'!W70-'Input data'!W70</f>
        <v>0</v>
      </c>
      <c r="X70">
        <f>'Input data JER25June'!X70-'Input data'!X70</f>
        <v>0</v>
      </c>
      <c r="Y70">
        <f>'Input data JER25June'!Y70-'Input data'!Y70</f>
        <v>0</v>
      </c>
      <c r="Z70">
        <f>'Input data JER25June'!Z70-'Input data'!Z70</f>
        <v>0</v>
      </c>
      <c r="AA70">
        <f>'Input data JER25June'!AA70-'Input data'!AA70</f>
        <v>0</v>
      </c>
      <c r="AB70">
        <f>'Input data JER25June'!AB70-'Input data'!AB70</f>
        <v>0</v>
      </c>
      <c r="AC70">
        <f>'Input data JER25June'!AC70-'Input data'!AC70</f>
        <v>0</v>
      </c>
      <c r="AD70">
        <f>'Input data JER25June'!AD70-'Input data'!AD70</f>
        <v>0</v>
      </c>
      <c r="AE70">
        <f>'Input data JER25June'!AE70-'Input data'!AE70</f>
        <v>0</v>
      </c>
      <c r="AG70" s="51"/>
      <c r="AH70" s="16"/>
      <c r="AI70" s="16"/>
    </row>
    <row r="71" spans="1:35" ht="15.9" x14ac:dyDescent="0.45">
      <c r="A71" s="21">
        <v>2023</v>
      </c>
      <c r="B71" s="21" t="s">
        <v>29</v>
      </c>
      <c r="C71" s="21"/>
      <c r="D71" s="21">
        <v>2021</v>
      </c>
      <c r="E71">
        <f>'Input data JER25June'!E71-'Input data'!E71</f>
        <v>0</v>
      </c>
      <c r="F71">
        <f>'Input data JER25June'!F71-'Input data'!F71</f>
        <v>0</v>
      </c>
      <c r="G71">
        <f>'Input data JER25June'!G71-'Input data'!G71</f>
        <v>0</v>
      </c>
      <c r="H71">
        <f>'Input data JER25June'!H71-'Input data'!H71</f>
        <v>7</v>
      </c>
      <c r="I71">
        <f>'Input data JER25June'!I71-'Input data'!I71</f>
        <v>0</v>
      </c>
      <c r="J71">
        <f>'Input data JER25June'!J71-'Input data'!J71</f>
        <v>0</v>
      </c>
      <c r="K71">
        <f>'Input data JER25June'!K71-'Input data'!K71</f>
        <v>0</v>
      </c>
      <c r="L71">
        <f>'Input data JER25June'!L71-'Input data'!L71</f>
        <v>0</v>
      </c>
      <c r="M71">
        <f>'Input data JER25June'!M71-'Input data'!M71</f>
        <v>0</v>
      </c>
      <c r="N71">
        <f>'Input data JER25June'!N71-'Input data'!N71</f>
        <v>0</v>
      </c>
      <c r="O71">
        <f>'Input data JER25June'!O71-'Input data'!O71</f>
        <v>0</v>
      </c>
      <c r="P71">
        <f>'Input data JER25June'!P71-'Input data'!P71</f>
        <v>0</v>
      </c>
      <c r="Q71">
        <f>'Input data JER25June'!Q71-'Input data'!Q71</f>
        <v>0</v>
      </c>
      <c r="R71">
        <f>'Input data JER25June'!R71-'Input data'!R71</f>
        <v>0</v>
      </c>
      <c r="S71">
        <f>'Input data JER25June'!S71-'Input data'!S71</f>
        <v>0</v>
      </c>
      <c r="T71">
        <f>'Input data JER25June'!T71-'Input data'!T71</f>
        <v>0</v>
      </c>
      <c r="U71">
        <f>'Input data JER25June'!U71-'Input data'!U71</f>
        <v>0</v>
      </c>
      <c r="V71">
        <f>'Input data JER25June'!V71-'Input data'!V71</f>
        <v>0</v>
      </c>
      <c r="W71">
        <f>'Input data JER25June'!W71-'Input data'!W71</f>
        <v>0</v>
      </c>
      <c r="X71">
        <f>'Input data JER25June'!X71-'Input data'!X71</f>
        <v>0</v>
      </c>
      <c r="Y71">
        <f>'Input data JER25June'!Y71-'Input data'!Y71</f>
        <v>0</v>
      </c>
      <c r="Z71">
        <f>'Input data JER25June'!Z71-'Input data'!Z71</f>
        <v>0</v>
      </c>
      <c r="AA71">
        <f>'Input data JER25June'!AA71-'Input data'!AA71</f>
        <v>0</v>
      </c>
      <c r="AB71">
        <f>'Input data JER25June'!AB71-'Input data'!AB71</f>
        <v>-1</v>
      </c>
      <c r="AC71">
        <f>'Input data JER25June'!AC71-'Input data'!AC71</f>
        <v>0</v>
      </c>
      <c r="AD71">
        <f>'Input data JER25June'!AD71-'Input data'!AD71</f>
        <v>0</v>
      </c>
      <c r="AE71">
        <f>'Input data JER25June'!AE71-'Input data'!AE71</f>
        <v>0</v>
      </c>
      <c r="AG71" s="51"/>
      <c r="AH71" s="16"/>
      <c r="AI71" s="16"/>
    </row>
    <row r="72" spans="1:35" ht="15.9" x14ac:dyDescent="0.45">
      <c r="A72" s="21">
        <v>2023</v>
      </c>
      <c r="B72" s="21" t="s">
        <v>30</v>
      </c>
      <c r="C72" s="21"/>
      <c r="D72" s="21">
        <v>2021</v>
      </c>
      <c r="E72">
        <f>'Input data JER25June'!E72-'Input data'!E72</f>
        <v>0</v>
      </c>
      <c r="F72">
        <f>'Input data JER25June'!F72-'Input data'!F72</f>
        <v>0</v>
      </c>
      <c r="G72">
        <f>'Input data JER25June'!G72-'Input data'!G72</f>
        <v>0</v>
      </c>
      <c r="H72">
        <f>'Input data JER25June'!H72-'Input data'!H72</f>
        <v>0</v>
      </c>
      <c r="I72">
        <f>'Input data JER25June'!I72-'Input data'!I72</f>
        <v>0</v>
      </c>
      <c r="J72">
        <f>'Input data JER25June'!J72-'Input data'!J72</f>
        <v>0</v>
      </c>
      <c r="K72">
        <f>'Input data JER25June'!K72-'Input data'!K72</f>
        <v>0</v>
      </c>
      <c r="L72">
        <f>'Input data JER25June'!L72-'Input data'!L72</f>
        <v>0</v>
      </c>
      <c r="M72">
        <f>'Input data JER25June'!M72-'Input data'!M72</f>
        <v>0</v>
      </c>
      <c r="N72">
        <f>'Input data JER25June'!N72-'Input data'!N72</f>
        <v>0</v>
      </c>
      <c r="O72">
        <f>'Input data JER25June'!O72-'Input data'!O72</f>
        <v>0</v>
      </c>
      <c r="P72">
        <f>'Input data JER25June'!P72-'Input data'!P72</f>
        <v>0</v>
      </c>
      <c r="Q72">
        <f>'Input data JER25June'!Q72-'Input data'!Q72</f>
        <v>0</v>
      </c>
      <c r="R72">
        <f>'Input data JER25June'!R72-'Input data'!R72</f>
        <v>0</v>
      </c>
      <c r="S72">
        <f>'Input data JER25June'!S72-'Input data'!S72</f>
        <v>0</v>
      </c>
      <c r="T72">
        <f>'Input data JER25June'!T72-'Input data'!T72</f>
        <v>0</v>
      </c>
      <c r="U72">
        <f>'Input data JER25June'!U72-'Input data'!U72</f>
        <v>0</v>
      </c>
      <c r="V72">
        <f>'Input data JER25June'!V72-'Input data'!V72</f>
        <v>0</v>
      </c>
      <c r="W72">
        <f>'Input data JER25June'!W72-'Input data'!W72</f>
        <v>0</v>
      </c>
      <c r="X72">
        <f>'Input data JER25June'!X72-'Input data'!X72</f>
        <v>0</v>
      </c>
      <c r="Y72">
        <f>'Input data JER25June'!Y72-'Input data'!Y72</f>
        <v>0</v>
      </c>
      <c r="Z72">
        <f>'Input data JER25June'!Z72-'Input data'!Z72</f>
        <v>0</v>
      </c>
      <c r="AA72">
        <f>'Input data JER25June'!AA72-'Input data'!AA72</f>
        <v>0</v>
      </c>
      <c r="AB72">
        <f>'Input data JER25June'!AB72-'Input data'!AB72</f>
        <v>0</v>
      </c>
      <c r="AC72">
        <f>'Input data JER25June'!AC72-'Input data'!AC72</f>
        <v>0</v>
      </c>
      <c r="AD72">
        <f>'Input data JER25June'!AD72-'Input data'!AD72</f>
        <v>0</v>
      </c>
      <c r="AE72">
        <f>'Input data JER25June'!AE72-'Input data'!AE72</f>
        <v>0</v>
      </c>
      <c r="AG72" s="51"/>
      <c r="AH72" s="16"/>
      <c r="AI72" s="16"/>
    </row>
    <row r="73" spans="1:35" ht="15.9" x14ac:dyDescent="0.45">
      <c r="A73" s="21">
        <v>2023</v>
      </c>
      <c r="B73" s="21" t="s">
        <v>31</v>
      </c>
      <c r="C73" s="21"/>
      <c r="D73" s="21">
        <v>2021</v>
      </c>
      <c r="E73">
        <f>'Input data JER25June'!E73-'Input data'!E73</f>
        <v>0</v>
      </c>
      <c r="F73">
        <f>'Input data JER25June'!F73-'Input data'!F73</f>
        <v>0</v>
      </c>
      <c r="G73">
        <f>'Input data JER25June'!G73-'Input data'!G73</f>
        <v>0</v>
      </c>
      <c r="H73">
        <f>'Input data JER25June'!H73-'Input data'!H73</f>
        <v>0</v>
      </c>
      <c r="I73">
        <f>'Input data JER25June'!I73-'Input data'!I73</f>
        <v>0</v>
      </c>
      <c r="J73">
        <f>'Input data JER25June'!J73-'Input data'!J73</f>
        <v>0</v>
      </c>
      <c r="K73">
        <f>'Input data JER25June'!K73-'Input data'!K73</f>
        <v>0</v>
      </c>
      <c r="L73">
        <f>'Input data JER25June'!L73-'Input data'!L73</f>
        <v>0</v>
      </c>
      <c r="M73">
        <f>'Input data JER25June'!M73-'Input data'!M73</f>
        <v>0</v>
      </c>
      <c r="N73">
        <f>'Input data JER25June'!N73-'Input data'!N73</f>
        <v>0</v>
      </c>
      <c r="O73">
        <f>'Input data JER25June'!O73-'Input data'!O73</f>
        <v>0</v>
      </c>
      <c r="P73">
        <f>'Input data JER25June'!P73-'Input data'!P73</f>
        <v>0</v>
      </c>
      <c r="Q73">
        <f>'Input data JER25June'!Q73-'Input data'!Q73</f>
        <v>0</v>
      </c>
      <c r="R73">
        <f>'Input data JER25June'!R73-'Input data'!R73</f>
        <v>0</v>
      </c>
      <c r="S73">
        <f>'Input data JER25June'!S73-'Input data'!S73</f>
        <v>0</v>
      </c>
      <c r="T73">
        <f>'Input data JER25June'!T73-'Input data'!T73</f>
        <v>0</v>
      </c>
      <c r="U73">
        <f>'Input data JER25June'!U73-'Input data'!U73</f>
        <v>0</v>
      </c>
      <c r="V73">
        <f>'Input data JER25June'!V73-'Input data'!V73</f>
        <v>0</v>
      </c>
      <c r="W73">
        <f>'Input data JER25June'!W73-'Input data'!W73</f>
        <v>0</v>
      </c>
      <c r="X73">
        <f>'Input data JER25June'!X73-'Input data'!X73</f>
        <v>0</v>
      </c>
      <c r="Y73">
        <f>'Input data JER25June'!Y73-'Input data'!Y73</f>
        <v>0</v>
      </c>
      <c r="Z73">
        <f>'Input data JER25June'!Z73-'Input data'!Z73</f>
        <v>0</v>
      </c>
      <c r="AA73">
        <f>'Input data JER25June'!AA73-'Input data'!AA73</f>
        <v>0</v>
      </c>
      <c r="AB73">
        <f>'Input data JER25June'!AB73-'Input data'!AB73</f>
        <v>0</v>
      </c>
      <c r="AC73">
        <f>'Input data JER25June'!AC73-'Input data'!AC73</f>
        <v>0</v>
      </c>
      <c r="AD73">
        <f>'Input data JER25June'!AD73-'Input data'!AD73</f>
        <v>0</v>
      </c>
      <c r="AE73">
        <f>'Input data JER25June'!AE73-'Input data'!AE73</f>
        <v>0</v>
      </c>
      <c r="AG73" s="51"/>
      <c r="AH73" s="16"/>
      <c r="AI73" s="16"/>
    </row>
    <row r="74" spans="1:35" ht="15.9" x14ac:dyDescent="0.45">
      <c r="A74" s="21">
        <v>2023</v>
      </c>
      <c r="B74" s="21" t="s">
        <v>32</v>
      </c>
      <c r="C74" s="21"/>
      <c r="D74" s="21">
        <v>2021</v>
      </c>
      <c r="E74">
        <f>'Input data JER25June'!E74-'Input data'!E74</f>
        <v>0</v>
      </c>
      <c r="F74">
        <f>'Input data JER25June'!F74-'Input data'!F74</f>
        <v>0</v>
      </c>
      <c r="G74">
        <f>'Input data JER25June'!G74-'Input data'!G74</f>
        <v>0</v>
      </c>
      <c r="H74">
        <f>'Input data JER25June'!H74-'Input data'!H74</f>
        <v>0</v>
      </c>
      <c r="I74">
        <f>'Input data JER25June'!I74-'Input data'!I74</f>
        <v>0</v>
      </c>
      <c r="J74">
        <f>'Input data JER25June'!J74-'Input data'!J74</f>
        <v>0</v>
      </c>
      <c r="K74">
        <f>'Input data JER25June'!K74-'Input data'!K74</f>
        <v>0</v>
      </c>
      <c r="L74">
        <f>'Input data JER25June'!L74-'Input data'!L74</f>
        <v>0</v>
      </c>
      <c r="M74">
        <f>'Input data JER25June'!M74-'Input data'!M74</f>
        <v>0</v>
      </c>
      <c r="N74">
        <f>'Input data JER25June'!N74-'Input data'!N74</f>
        <v>0</v>
      </c>
      <c r="O74">
        <f>'Input data JER25June'!O74-'Input data'!O74</f>
        <v>0</v>
      </c>
      <c r="P74">
        <f>'Input data JER25June'!P74-'Input data'!P74</f>
        <v>0</v>
      </c>
      <c r="Q74">
        <f>'Input data JER25June'!Q74-'Input data'!Q74</f>
        <v>0</v>
      </c>
      <c r="R74">
        <f>'Input data JER25June'!R74-'Input data'!R74</f>
        <v>0</v>
      </c>
      <c r="S74">
        <f>'Input data JER25June'!S74-'Input data'!S74</f>
        <v>0</v>
      </c>
      <c r="T74">
        <f>'Input data JER25June'!T74-'Input data'!T74</f>
        <v>0</v>
      </c>
      <c r="U74">
        <f>'Input data JER25June'!U74-'Input data'!U74</f>
        <v>0</v>
      </c>
      <c r="V74">
        <f>'Input data JER25June'!V74-'Input data'!V74</f>
        <v>0</v>
      </c>
      <c r="W74">
        <f>'Input data JER25June'!W74-'Input data'!W74</f>
        <v>0</v>
      </c>
      <c r="X74">
        <f>'Input data JER25June'!X74-'Input data'!X74</f>
        <v>0</v>
      </c>
      <c r="Y74">
        <f>'Input data JER25June'!Y74-'Input data'!Y74</f>
        <v>0</v>
      </c>
      <c r="Z74">
        <f>'Input data JER25June'!Z74-'Input data'!Z74</f>
        <v>0</v>
      </c>
      <c r="AA74">
        <f>'Input data JER25June'!AA74-'Input data'!AA74</f>
        <v>0</v>
      </c>
      <c r="AB74">
        <f>'Input data JER25June'!AB74-'Input data'!AB74</f>
        <v>0</v>
      </c>
      <c r="AC74">
        <f>'Input data JER25June'!AC74-'Input data'!AC74</f>
        <v>0</v>
      </c>
      <c r="AD74">
        <f>'Input data JER25June'!AD74-'Input data'!AD74</f>
        <v>0</v>
      </c>
      <c r="AE74">
        <f>'Input data JER25June'!AE74-'Input data'!AE74</f>
        <v>0</v>
      </c>
      <c r="AG74" s="51"/>
      <c r="AH74" s="16"/>
      <c r="AI74" s="16"/>
    </row>
    <row r="75" spans="1:35" ht="15.9" x14ac:dyDescent="0.45">
      <c r="A75" s="27">
        <v>2024</v>
      </c>
      <c r="B75" s="27" t="s">
        <v>84</v>
      </c>
      <c r="C75" s="27" t="s">
        <v>83</v>
      </c>
      <c r="D75" s="27"/>
      <c r="E75">
        <f>'Input data JER25June'!E75-'Input data'!E75</f>
        <v>0</v>
      </c>
      <c r="F75">
        <f>'Input data JER25June'!F75-'Input data'!F75</f>
        <v>0</v>
      </c>
      <c r="G75">
        <f>'Input data JER25June'!G75-'Input data'!G75</f>
        <v>0</v>
      </c>
      <c r="H75">
        <f>'Input data JER25June'!H75-'Input data'!H75</f>
        <v>0</v>
      </c>
      <c r="I75">
        <f>'Input data JER25June'!I75-'Input data'!I75</f>
        <v>0</v>
      </c>
      <c r="J75">
        <f>'Input data JER25June'!J75-'Input data'!J75</f>
        <v>0</v>
      </c>
      <c r="K75">
        <f>'Input data JER25June'!K75-'Input data'!K75</f>
        <v>0</v>
      </c>
      <c r="L75">
        <f>'Input data JER25June'!L75-'Input data'!L75</f>
        <v>0</v>
      </c>
      <c r="M75">
        <f>'Input data JER25June'!M75-'Input data'!M75</f>
        <v>0</v>
      </c>
      <c r="N75">
        <f>'Input data JER25June'!N75-'Input data'!N75</f>
        <v>0</v>
      </c>
      <c r="O75">
        <f>'Input data JER25June'!O75-'Input data'!O75</f>
        <v>0</v>
      </c>
      <c r="P75">
        <f>'Input data JER25June'!P75-'Input data'!P75</f>
        <v>0</v>
      </c>
      <c r="Q75">
        <f>'Input data JER25June'!Q75-'Input data'!Q75</f>
        <v>0</v>
      </c>
      <c r="R75">
        <f>'Input data JER25June'!R75-'Input data'!R75</f>
        <v>0</v>
      </c>
      <c r="S75">
        <f>'Input data JER25June'!S75-'Input data'!S75</f>
        <v>0</v>
      </c>
      <c r="T75">
        <f>'Input data JER25June'!T75-'Input data'!T75</f>
        <v>0</v>
      </c>
      <c r="U75">
        <f>'Input data JER25June'!U75-'Input data'!U75</f>
        <v>0</v>
      </c>
      <c r="V75">
        <f>'Input data JER25June'!V75-'Input data'!V75</f>
        <v>0</v>
      </c>
      <c r="W75">
        <f>'Input data JER25June'!W75-'Input data'!W75</f>
        <v>0</v>
      </c>
      <c r="X75">
        <f>'Input data JER25June'!X75-'Input data'!X75</f>
        <v>0</v>
      </c>
      <c r="Y75">
        <f>'Input data JER25June'!Y75-'Input data'!Y75</f>
        <v>0</v>
      </c>
      <c r="Z75">
        <f>'Input data JER25June'!Z75-'Input data'!Z75</f>
        <v>0</v>
      </c>
      <c r="AA75">
        <f>'Input data JER25June'!AA75-'Input data'!AA75</f>
        <v>0</v>
      </c>
      <c r="AB75">
        <f>'Input data JER25June'!AB75-'Input data'!AB75</f>
        <v>0</v>
      </c>
      <c r="AC75">
        <f>'Input data JER25June'!AC75-'Input data'!AC75</f>
        <v>0</v>
      </c>
      <c r="AD75">
        <f>'Input data JER25June'!AD75-'Input data'!AD75</f>
        <v>0</v>
      </c>
      <c r="AE75">
        <f>'Input data JER25June'!AE75-'Input data'!AE75</f>
        <v>0</v>
      </c>
      <c r="AG75" s="51"/>
      <c r="AH75" s="16"/>
      <c r="AI75" s="16"/>
    </row>
    <row r="76" spans="1:35" ht="15.9" x14ac:dyDescent="0.45">
      <c r="A76" s="27">
        <v>2024</v>
      </c>
      <c r="B76" s="27" t="s">
        <v>18</v>
      </c>
      <c r="C76" s="27" t="s">
        <v>66</v>
      </c>
      <c r="D76" s="27">
        <v>2022</v>
      </c>
      <c r="E76">
        <f>'Input data JER25June'!E76-'Input data'!E76</f>
        <v>0</v>
      </c>
      <c r="F76">
        <f>'Input data JER25June'!F76-'Input data'!F76</f>
        <v>0</v>
      </c>
      <c r="G76">
        <f>'Input data JER25June'!G76-'Input data'!G76</f>
        <v>0</v>
      </c>
      <c r="H76">
        <f>'Input data JER25June'!H76-'Input data'!H76</f>
        <v>0</v>
      </c>
      <c r="I76">
        <f>'Input data JER25June'!I76-'Input data'!I76</f>
        <v>0</v>
      </c>
      <c r="J76">
        <f>'Input data JER25June'!J76-'Input data'!J76</f>
        <v>0</v>
      </c>
      <c r="K76">
        <f>'Input data JER25June'!K76-'Input data'!K76</f>
        <v>0</v>
      </c>
      <c r="L76">
        <f>'Input data JER25June'!L76-'Input data'!L76</f>
        <v>0</v>
      </c>
      <c r="M76">
        <f>'Input data JER25June'!M76-'Input data'!M76</f>
        <v>0</v>
      </c>
      <c r="N76">
        <f>'Input data JER25June'!N76-'Input data'!N76</f>
        <v>0</v>
      </c>
      <c r="O76">
        <f>'Input data JER25June'!O76-'Input data'!O76</f>
        <v>0</v>
      </c>
      <c r="P76">
        <f>'Input data JER25June'!P76-'Input data'!P76</f>
        <v>0</v>
      </c>
      <c r="Q76">
        <f>'Input data JER25June'!Q76-'Input data'!Q76</f>
        <v>0</v>
      </c>
      <c r="R76">
        <f>'Input data JER25June'!R76-'Input data'!R76</f>
        <v>0</v>
      </c>
      <c r="S76">
        <f>'Input data JER25June'!S76-'Input data'!S76</f>
        <v>0</v>
      </c>
      <c r="T76">
        <f>'Input data JER25June'!T76-'Input data'!T76</f>
        <v>0</v>
      </c>
      <c r="U76">
        <f>'Input data JER25June'!U76-'Input data'!U76</f>
        <v>0</v>
      </c>
      <c r="V76">
        <f>'Input data JER25June'!V76-'Input data'!V76</f>
        <v>0</v>
      </c>
      <c r="W76">
        <f>'Input data JER25June'!W76-'Input data'!W76</f>
        <v>0</v>
      </c>
      <c r="X76">
        <f>'Input data JER25June'!X76-'Input data'!X76</f>
        <v>0</v>
      </c>
      <c r="Y76">
        <f>'Input data JER25June'!Y76-'Input data'!Y76</f>
        <v>0</v>
      </c>
      <c r="Z76">
        <f>'Input data JER25June'!Z76-'Input data'!Z76</f>
        <v>-1</v>
      </c>
      <c r="AA76">
        <f>'Input data JER25June'!AA76-'Input data'!AA76</f>
        <v>0</v>
      </c>
      <c r="AB76">
        <f>'Input data JER25June'!AB76-'Input data'!AB76</f>
        <v>0</v>
      </c>
      <c r="AC76">
        <f>'Input data JER25June'!AC76-'Input data'!AC76</f>
        <v>0</v>
      </c>
      <c r="AD76">
        <f>'Input data JER25June'!AD76-'Input data'!AD76</f>
        <v>0</v>
      </c>
      <c r="AE76">
        <f>'Input data JER25June'!AE76-'Input data'!AE76</f>
        <v>0</v>
      </c>
      <c r="AG76" s="51"/>
      <c r="AH76" s="16"/>
      <c r="AI76" s="16"/>
    </row>
    <row r="77" spans="1:35" ht="15.9" x14ac:dyDescent="0.45">
      <c r="A77" s="27">
        <v>2024</v>
      </c>
      <c r="B77" s="27" t="s">
        <v>19</v>
      </c>
      <c r="C77" s="27" t="s">
        <v>73</v>
      </c>
      <c r="D77" s="27">
        <v>2021</v>
      </c>
      <c r="E77">
        <f>'Input data JER25June'!E77-'Input data'!E77</f>
        <v>0</v>
      </c>
      <c r="F77">
        <f>'Input data JER25June'!F77-'Input data'!F77</f>
        <v>0</v>
      </c>
      <c r="G77">
        <f>'Input data JER25June'!G77-'Input data'!G77</f>
        <v>0</v>
      </c>
      <c r="H77">
        <f>'Input data JER25June'!H77-'Input data'!H77</f>
        <v>0</v>
      </c>
      <c r="I77">
        <f>'Input data JER25June'!I77-'Input data'!I77</f>
        <v>0</v>
      </c>
      <c r="J77">
        <f>'Input data JER25June'!J77-'Input data'!J77</f>
        <v>0</v>
      </c>
      <c r="K77">
        <f>'Input data JER25June'!K77-'Input data'!K77</f>
        <v>0</v>
      </c>
      <c r="L77">
        <f>'Input data JER25June'!L77-'Input data'!L77</f>
        <v>0</v>
      </c>
      <c r="M77">
        <f>'Input data JER25June'!M77-'Input data'!M77</f>
        <v>0</v>
      </c>
      <c r="N77">
        <f>'Input data JER25June'!N77-'Input data'!N77</f>
        <v>0</v>
      </c>
      <c r="O77">
        <f>'Input data JER25June'!O77-'Input data'!O77</f>
        <v>0</v>
      </c>
      <c r="P77">
        <f>'Input data JER25June'!P77-'Input data'!P77</f>
        <v>0</v>
      </c>
      <c r="Q77">
        <f>'Input data JER25June'!Q77-'Input data'!Q77</f>
        <v>0</v>
      </c>
      <c r="R77">
        <f>'Input data JER25June'!R77-'Input data'!R77</f>
        <v>0</v>
      </c>
      <c r="S77">
        <f>'Input data JER25June'!S77-'Input data'!S77</f>
        <v>0</v>
      </c>
      <c r="T77">
        <f>'Input data JER25June'!T77-'Input data'!T77</f>
        <v>0</v>
      </c>
      <c r="U77">
        <f>'Input data JER25June'!U77-'Input data'!U77</f>
        <v>0</v>
      </c>
      <c r="V77">
        <f>'Input data JER25June'!V77-'Input data'!V77</f>
        <v>0</v>
      </c>
      <c r="W77">
        <f>'Input data JER25June'!W77-'Input data'!W77</f>
        <v>0</v>
      </c>
      <c r="X77">
        <f>'Input data JER25June'!X77-'Input data'!X77</f>
        <v>0</v>
      </c>
      <c r="Y77">
        <f>'Input data JER25June'!Y77-'Input data'!Y77</f>
        <v>0</v>
      </c>
      <c r="Z77">
        <f>'Input data JER25June'!Z77-'Input data'!Z77</f>
        <v>0</v>
      </c>
      <c r="AA77">
        <f>'Input data JER25June'!AA77-'Input data'!AA77</f>
        <v>0</v>
      </c>
      <c r="AB77">
        <f>'Input data JER25June'!AB77-'Input data'!AB77</f>
        <v>0</v>
      </c>
      <c r="AC77">
        <f>'Input data JER25June'!AC77-'Input data'!AC77</f>
        <v>0</v>
      </c>
      <c r="AD77">
        <f>'Input data JER25June'!AD77-'Input data'!AD77</f>
        <v>0</v>
      </c>
      <c r="AE77">
        <f>'Input data JER25June'!AE77-'Input data'!AE77</f>
        <v>0</v>
      </c>
      <c r="AG77" s="51"/>
      <c r="AH77" s="16"/>
      <c r="AI77" s="16"/>
    </row>
    <row r="78" spans="1:35" ht="15.9" x14ac:dyDescent="0.45">
      <c r="A78" s="27">
        <v>2024</v>
      </c>
      <c r="B78" s="27" t="s">
        <v>20</v>
      </c>
      <c r="C78" s="27" t="s">
        <v>67</v>
      </c>
      <c r="D78" s="27">
        <v>2022</v>
      </c>
      <c r="E78">
        <f>'Input data JER25June'!E78-'Input data'!E78</f>
        <v>0</v>
      </c>
      <c r="F78">
        <f>'Input data JER25June'!F78-'Input data'!F78</f>
        <v>0</v>
      </c>
      <c r="G78">
        <f>'Input data JER25June'!G78-'Input data'!G78</f>
        <v>0</v>
      </c>
      <c r="H78">
        <f>'Input data JER25June'!H78-'Input data'!H78</f>
        <v>0</v>
      </c>
      <c r="I78">
        <f>'Input data JER25June'!I78-'Input data'!I78</f>
        <v>0</v>
      </c>
      <c r="J78">
        <f>'Input data JER25June'!J78-'Input data'!J78</f>
        <v>0</v>
      </c>
      <c r="K78">
        <f>'Input data JER25June'!K78-'Input data'!K78</f>
        <v>0</v>
      </c>
      <c r="L78">
        <f>'Input data JER25June'!L78-'Input data'!L78</f>
        <v>0</v>
      </c>
      <c r="M78">
        <f>'Input data JER25June'!M78-'Input data'!M78</f>
        <v>0</v>
      </c>
      <c r="N78">
        <f>'Input data JER25June'!N78-'Input data'!N78</f>
        <v>0</v>
      </c>
      <c r="O78">
        <f>'Input data JER25June'!O78-'Input data'!O78</f>
        <v>0</v>
      </c>
      <c r="P78">
        <f>'Input data JER25June'!P78-'Input data'!P78</f>
        <v>0</v>
      </c>
      <c r="Q78">
        <f>'Input data JER25June'!Q78-'Input data'!Q78</f>
        <v>0</v>
      </c>
      <c r="R78">
        <f>'Input data JER25June'!R78-'Input data'!R78</f>
        <v>0</v>
      </c>
      <c r="S78">
        <f>'Input data JER25June'!S78-'Input data'!S78</f>
        <v>0</v>
      </c>
      <c r="T78">
        <f>'Input data JER25June'!T78-'Input data'!T78</f>
        <v>0</v>
      </c>
      <c r="U78">
        <f>'Input data JER25June'!U78-'Input data'!U78</f>
        <v>0</v>
      </c>
      <c r="V78">
        <f>'Input data JER25June'!V78-'Input data'!V78</f>
        <v>0</v>
      </c>
      <c r="W78">
        <f>'Input data JER25June'!W78-'Input data'!W78</f>
        <v>0</v>
      </c>
      <c r="X78">
        <f>'Input data JER25June'!X78-'Input data'!X78</f>
        <v>0</v>
      </c>
      <c r="Y78">
        <f>'Input data JER25June'!Y78-'Input data'!Y78</f>
        <v>0</v>
      </c>
      <c r="Z78">
        <f>'Input data JER25June'!Z78-'Input data'!Z78</f>
        <v>0</v>
      </c>
      <c r="AA78">
        <f>'Input data JER25June'!AA78-'Input data'!AA78</f>
        <v>0</v>
      </c>
      <c r="AB78">
        <f>'Input data JER25June'!AB78-'Input data'!AB78</f>
        <v>0</v>
      </c>
      <c r="AC78">
        <f>'Input data JER25June'!AC78-'Input data'!AC78</f>
        <v>0</v>
      </c>
      <c r="AD78">
        <f>'Input data JER25June'!AD78-'Input data'!AD78</f>
        <v>0</v>
      </c>
      <c r="AE78">
        <f>'Input data JER25June'!AE78-'Input data'!AE78</f>
        <v>0</v>
      </c>
      <c r="AG78" s="51"/>
      <c r="AH78" s="16"/>
      <c r="AI78" s="16"/>
    </row>
    <row r="79" spans="1:35" ht="15.9" x14ac:dyDescent="0.45">
      <c r="A79" s="27">
        <v>2024</v>
      </c>
      <c r="B79" s="27" t="s">
        <v>21</v>
      </c>
      <c r="C79" s="27" t="s">
        <v>61</v>
      </c>
      <c r="D79" s="27">
        <v>2022</v>
      </c>
      <c r="E79">
        <f>'Input data JER25June'!E79-'Input data'!E79</f>
        <v>0</v>
      </c>
      <c r="F79">
        <f>'Input data JER25June'!F79-'Input data'!F79</f>
        <v>0</v>
      </c>
      <c r="G79">
        <f>'Input data JER25June'!G79-'Input data'!G79</f>
        <v>0</v>
      </c>
      <c r="H79">
        <f>'Input data JER25June'!H79-'Input data'!H79</f>
        <v>0</v>
      </c>
      <c r="I79">
        <f>'Input data JER25June'!I79-'Input data'!I79</f>
        <v>0</v>
      </c>
      <c r="J79">
        <f>'Input data JER25June'!J79-'Input data'!J79</f>
        <v>0</v>
      </c>
      <c r="K79">
        <f>'Input data JER25June'!K79-'Input data'!K79</f>
        <v>0</v>
      </c>
      <c r="L79">
        <f>'Input data JER25June'!L79-'Input data'!L79</f>
        <v>0</v>
      </c>
      <c r="M79">
        <f>'Input data JER25June'!M79-'Input data'!M79</f>
        <v>0</v>
      </c>
      <c r="N79">
        <f>'Input data JER25June'!N79-'Input data'!N79</f>
        <v>0</v>
      </c>
      <c r="O79">
        <f>'Input data JER25June'!O79-'Input data'!O79</f>
        <v>0</v>
      </c>
      <c r="P79">
        <f>'Input data JER25June'!P79-'Input data'!P79</f>
        <v>0</v>
      </c>
      <c r="Q79">
        <f>'Input data JER25June'!Q79-'Input data'!Q79</f>
        <v>0</v>
      </c>
      <c r="R79">
        <f>'Input data JER25June'!R79-'Input data'!R79</f>
        <v>0</v>
      </c>
      <c r="S79">
        <f>'Input data JER25June'!S79-'Input data'!S79</f>
        <v>0</v>
      </c>
      <c r="T79">
        <f>'Input data JER25June'!T79-'Input data'!T79</f>
        <v>0</v>
      </c>
      <c r="U79">
        <f>'Input data JER25June'!U79-'Input data'!U79</f>
        <v>0</v>
      </c>
      <c r="V79">
        <f>'Input data JER25June'!V79-'Input data'!V79</f>
        <v>0</v>
      </c>
      <c r="W79">
        <f>'Input data JER25June'!W79-'Input data'!W79</f>
        <v>0</v>
      </c>
      <c r="X79">
        <f>'Input data JER25June'!X79-'Input data'!X79</f>
        <v>0</v>
      </c>
      <c r="Y79">
        <f>'Input data JER25June'!Y79-'Input data'!Y79</f>
        <v>0</v>
      </c>
      <c r="Z79">
        <f>'Input data JER25June'!Z79-'Input data'!Z79</f>
        <v>0</v>
      </c>
      <c r="AA79">
        <f>'Input data JER25June'!AA79-'Input data'!AA79</f>
        <v>0</v>
      </c>
      <c r="AB79">
        <f>'Input data JER25June'!AB79-'Input data'!AB79</f>
        <v>0</v>
      </c>
      <c r="AC79">
        <f>'Input data JER25June'!AC79-'Input data'!AC79</f>
        <v>0</v>
      </c>
      <c r="AD79">
        <f>'Input data JER25June'!AD79-'Input data'!AD79</f>
        <v>0</v>
      </c>
      <c r="AE79">
        <f>'Input data JER25June'!AE79-'Input data'!AE79</f>
        <v>0</v>
      </c>
      <c r="AG79" s="51"/>
      <c r="AH79" s="16"/>
      <c r="AI79" s="16"/>
    </row>
    <row r="80" spans="1:35" ht="15.9" x14ac:dyDescent="0.45">
      <c r="A80" s="27">
        <v>2024</v>
      </c>
      <c r="B80" s="27" t="s">
        <v>22</v>
      </c>
      <c r="C80" s="27" t="s">
        <v>63</v>
      </c>
      <c r="D80" s="27">
        <v>2022</v>
      </c>
      <c r="E80">
        <f>'Input data JER25June'!E80-'Input data'!E80</f>
        <v>0</v>
      </c>
      <c r="F80">
        <f>'Input data JER25June'!F80-'Input data'!F80</f>
        <v>0</v>
      </c>
      <c r="G80">
        <f>'Input data JER25June'!G80-'Input data'!G80</f>
        <v>0</v>
      </c>
      <c r="H80">
        <f>'Input data JER25June'!H80-'Input data'!H80</f>
        <v>0</v>
      </c>
      <c r="I80">
        <f>'Input data JER25June'!I80-'Input data'!I80</f>
        <v>0</v>
      </c>
      <c r="J80">
        <f>'Input data JER25June'!J80-'Input data'!J80</f>
        <v>0</v>
      </c>
      <c r="K80">
        <f>'Input data JER25June'!K80-'Input data'!K80</f>
        <v>0</v>
      </c>
      <c r="L80">
        <f>'Input data JER25June'!L80-'Input data'!L80</f>
        <v>0</v>
      </c>
      <c r="M80">
        <f>'Input data JER25June'!M80-'Input data'!M80</f>
        <v>0</v>
      </c>
      <c r="N80">
        <f>'Input data JER25June'!N80-'Input data'!N80</f>
        <v>0</v>
      </c>
      <c r="O80">
        <f>'Input data JER25June'!O80-'Input data'!O80</f>
        <v>0</v>
      </c>
      <c r="P80">
        <f>'Input data JER25June'!P80-'Input data'!P80</f>
        <v>0</v>
      </c>
      <c r="Q80">
        <f>'Input data JER25June'!Q80-'Input data'!Q80</f>
        <v>0</v>
      </c>
      <c r="R80">
        <f>'Input data JER25June'!R80-'Input data'!R80</f>
        <v>0</v>
      </c>
      <c r="S80">
        <f>'Input data JER25June'!S80-'Input data'!S80</f>
        <v>0</v>
      </c>
      <c r="T80">
        <f>'Input data JER25June'!T80-'Input data'!T80</f>
        <v>0</v>
      </c>
      <c r="U80">
        <f>'Input data JER25June'!U80-'Input data'!U80</f>
        <v>0</v>
      </c>
      <c r="V80">
        <f>'Input data JER25June'!V80-'Input data'!V80</f>
        <v>0</v>
      </c>
      <c r="W80">
        <f>'Input data JER25June'!W80-'Input data'!W80</f>
        <v>0</v>
      </c>
      <c r="X80">
        <f>'Input data JER25June'!X80-'Input data'!X80</f>
        <v>0</v>
      </c>
      <c r="Y80">
        <f>'Input data JER25June'!Y80-'Input data'!Y80</f>
        <v>0</v>
      </c>
      <c r="Z80">
        <f>'Input data JER25June'!Z80-'Input data'!Z80</f>
        <v>0</v>
      </c>
      <c r="AA80">
        <f>'Input data JER25June'!AA80-'Input data'!AA80</f>
        <v>0</v>
      </c>
      <c r="AB80">
        <f>'Input data JER25June'!AB80-'Input data'!AB80</f>
        <v>0</v>
      </c>
      <c r="AC80">
        <f>'Input data JER25June'!AC80-'Input data'!AC80</f>
        <v>0</v>
      </c>
      <c r="AD80">
        <f>'Input data JER25June'!AD80-'Input data'!AD80</f>
        <v>0</v>
      </c>
      <c r="AE80">
        <f>'Input data JER25June'!AE80-'Input data'!AE80</f>
        <v>0</v>
      </c>
      <c r="AG80" s="51"/>
      <c r="AH80" s="16"/>
      <c r="AI80" s="16"/>
    </row>
    <row r="81" spans="1:35" ht="15.9" x14ac:dyDescent="0.45">
      <c r="A81" s="27">
        <v>2024</v>
      </c>
      <c r="B81" s="27" t="s">
        <v>23</v>
      </c>
      <c r="C81" s="27" t="s">
        <v>64</v>
      </c>
      <c r="D81" s="27">
        <v>2022</v>
      </c>
      <c r="E81">
        <f>'Input data JER25June'!E81-'Input data'!E81</f>
        <v>0</v>
      </c>
      <c r="F81">
        <f>'Input data JER25June'!F81-'Input data'!F81</f>
        <v>0</v>
      </c>
      <c r="G81">
        <f>'Input data JER25June'!G81-'Input data'!G81</f>
        <v>0</v>
      </c>
      <c r="H81">
        <f>'Input data JER25June'!H81-'Input data'!H81</f>
        <v>0</v>
      </c>
      <c r="I81">
        <f>'Input data JER25June'!I81-'Input data'!I81</f>
        <v>0</v>
      </c>
      <c r="J81">
        <f>'Input data JER25June'!J81-'Input data'!J81</f>
        <v>0</v>
      </c>
      <c r="K81">
        <f>'Input data JER25June'!K81-'Input data'!K81</f>
        <v>0</v>
      </c>
      <c r="L81">
        <f>'Input data JER25June'!L81-'Input data'!L81</f>
        <v>0</v>
      </c>
      <c r="M81">
        <f>'Input data JER25June'!M81-'Input data'!M81</f>
        <v>0</v>
      </c>
      <c r="N81">
        <f>'Input data JER25June'!N81-'Input data'!N81</f>
        <v>0</v>
      </c>
      <c r="O81">
        <f>'Input data JER25June'!O81-'Input data'!O81</f>
        <v>0</v>
      </c>
      <c r="P81">
        <f>'Input data JER25June'!P81-'Input data'!P81</f>
        <v>0</v>
      </c>
      <c r="Q81">
        <f>'Input data JER25June'!Q81-'Input data'!Q81</f>
        <v>0</v>
      </c>
      <c r="R81">
        <f>'Input data JER25June'!R81-'Input data'!R81</f>
        <v>0</v>
      </c>
      <c r="S81">
        <f>'Input data JER25June'!S81-'Input data'!S81</f>
        <v>0</v>
      </c>
      <c r="T81">
        <f>'Input data JER25June'!T81-'Input data'!T81</f>
        <v>0</v>
      </c>
      <c r="U81">
        <f>'Input data JER25June'!U81-'Input data'!U81</f>
        <v>0</v>
      </c>
      <c r="V81">
        <f>'Input data JER25June'!V81-'Input data'!V81</f>
        <v>0</v>
      </c>
      <c r="W81">
        <f>'Input data JER25June'!W81-'Input data'!W81</f>
        <v>0</v>
      </c>
      <c r="X81">
        <f>'Input data JER25June'!X81-'Input data'!X81</f>
        <v>0</v>
      </c>
      <c r="Y81">
        <f>'Input data JER25June'!Y81-'Input data'!Y81</f>
        <v>0</v>
      </c>
      <c r="Z81">
        <f>'Input data JER25June'!Z81-'Input data'!Z81</f>
        <v>0</v>
      </c>
      <c r="AA81">
        <f>'Input data JER25June'!AA81-'Input data'!AA81</f>
        <v>0</v>
      </c>
      <c r="AB81">
        <f>'Input data JER25June'!AB81-'Input data'!AB81</f>
        <v>0</v>
      </c>
      <c r="AC81">
        <f>'Input data JER25June'!AC81-'Input data'!AC81</f>
        <v>0</v>
      </c>
      <c r="AD81">
        <f>'Input data JER25June'!AD81-'Input data'!AD81</f>
        <v>0</v>
      </c>
      <c r="AE81">
        <f>'Input data JER25June'!AE81-'Input data'!AE81</f>
        <v>0</v>
      </c>
      <c r="AG81" s="51"/>
      <c r="AH81" s="16"/>
      <c r="AI81" s="16"/>
    </row>
    <row r="82" spans="1:35" ht="15.9" x14ac:dyDescent="0.45">
      <c r="A82" s="27">
        <v>2024</v>
      </c>
      <c r="B82" s="27" t="s">
        <v>24</v>
      </c>
      <c r="C82" s="27" t="s">
        <v>74</v>
      </c>
      <c r="D82" s="27">
        <v>2022</v>
      </c>
      <c r="E82">
        <f>'Input data JER25June'!E82-'Input data'!E82</f>
        <v>0</v>
      </c>
      <c r="F82">
        <f>'Input data JER25June'!F82-'Input data'!F82</f>
        <v>0</v>
      </c>
      <c r="G82">
        <f>'Input data JER25June'!G82-'Input data'!G82</f>
        <v>0</v>
      </c>
      <c r="H82">
        <f>'Input data JER25June'!H82-'Input data'!H82</f>
        <v>0</v>
      </c>
      <c r="I82">
        <f>'Input data JER25June'!I82-'Input data'!I82</f>
        <v>0</v>
      </c>
      <c r="J82">
        <f>'Input data JER25June'!J82-'Input data'!J82</f>
        <v>0</v>
      </c>
      <c r="K82">
        <f>'Input data JER25June'!K82-'Input data'!K82</f>
        <v>0</v>
      </c>
      <c r="L82">
        <f>'Input data JER25June'!L82-'Input data'!L82</f>
        <v>0</v>
      </c>
      <c r="M82">
        <f>'Input data JER25June'!M82-'Input data'!M82</f>
        <v>0</v>
      </c>
      <c r="N82">
        <f>'Input data JER25June'!N82-'Input data'!N82</f>
        <v>0</v>
      </c>
      <c r="O82">
        <f>'Input data JER25June'!O82-'Input data'!O82</f>
        <v>0</v>
      </c>
      <c r="P82">
        <f>'Input data JER25June'!P82-'Input data'!P82</f>
        <v>0</v>
      </c>
      <c r="Q82">
        <f>'Input data JER25June'!Q82-'Input data'!Q82</f>
        <v>0</v>
      </c>
      <c r="R82">
        <f>'Input data JER25June'!R82-'Input data'!R82</f>
        <v>0</v>
      </c>
      <c r="S82">
        <f>'Input data JER25June'!S82-'Input data'!S82</f>
        <v>0</v>
      </c>
      <c r="T82">
        <f>'Input data JER25June'!T82-'Input data'!T82</f>
        <v>0</v>
      </c>
      <c r="U82">
        <f>'Input data JER25June'!U82-'Input data'!U82</f>
        <v>0</v>
      </c>
      <c r="V82">
        <f>'Input data JER25June'!V82-'Input data'!V82</f>
        <v>0</v>
      </c>
      <c r="W82">
        <f>'Input data JER25June'!W82-'Input data'!W82</f>
        <v>0</v>
      </c>
      <c r="X82">
        <f>'Input data JER25June'!X82-'Input data'!X82</f>
        <v>0</v>
      </c>
      <c r="Y82">
        <f>'Input data JER25June'!Y82-'Input data'!Y82</f>
        <v>0</v>
      </c>
      <c r="Z82">
        <f>'Input data JER25June'!Z82-'Input data'!Z82</f>
        <v>0</v>
      </c>
      <c r="AA82">
        <f>'Input data JER25June'!AA82-'Input data'!AA82</f>
        <v>0</v>
      </c>
      <c r="AB82">
        <f>'Input data JER25June'!AB82-'Input data'!AB82</f>
        <v>0</v>
      </c>
      <c r="AC82">
        <f>'Input data JER25June'!AC82-'Input data'!AC82</f>
        <v>0</v>
      </c>
      <c r="AD82">
        <f>'Input data JER25June'!AD82-'Input data'!AD82</f>
        <v>0</v>
      </c>
      <c r="AE82">
        <f>'Input data JER25June'!AE82-'Input data'!AE82</f>
        <v>0</v>
      </c>
      <c r="AG82" s="51"/>
      <c r="AH82" s="16"/>
      <c r="AI82" s="16"/>
    </row>
    <row r="83" spans="1:35" ht="15.9" x14ac:dyDescent="0.45">
      <c r="A83" s="27">
        <v>2024</v>
      </c>
      <c r="B83" s="27" t="s">
        <v>25</v>
      </c>
      <c r="C83" s="27" t="s">
        <v>69</v>
      </c>
      <c r="D83" s="27">
        <v>2022</v>
      </c>
      <c r="E83">
        <f>'Input data JER25June'!E83-'Input data'!E83</f>
        <v>0</v>
      </c>
      <c r="F83">
        <f>'Input data JER25June'!F83-'Input data'!F83</f>
        <v>0</v>
      </c>
      <c r="G83">
        <f>'Input data JER25June'!G83-'Input data'!G83</f>
        <v>-1</v>
      </c>
      <c r="H83">
        <f>'Input data JER25June'!H83-'Input data'!H83</f>
        <v>0</v>
      </c>
      <c r="I83">
        <f>'Input data JER25June'!I83-'Input data'!I83</f>
        <v>0</v>
      </c>
      <c r="J83">
        <f>'Input data JER25June'!J83-'Input data'!J83</f>
        <v>0</v>
      </c>
      <c r="K83">
        <f>'Input data JER25June'!K83-'Input data'!K83</f>
        <v>0</v>
      </c>
      <c r="L83">
        <f>'Input data JER25June'!L83-'Input data'!L83</f>
        <v>0</v>
      </c>
      <c r="M83">
        <f>'Input data JER25June'!M83-'Input data'!M83</f>
        <v>0</v>
      </c>
      <c r="N83">
        <f>'Input data JER25June'!N83-'Input data'!N83</f>
        <v>0</v>
      </c>
      <c r="O83">
        <f>'Input data JER25June'!O83-'Input data'!O83</f>
        <v>0</v>
      </c>
      <c r="P83">
        <f>'Input data JER25June'!P83-'Input data'!P83</f>
        <v>0</v>
      </c>
      <c r="Q83">
        <f>'Input data JER25June'!Q83-'Input data'!Q83</f>
        <v>0</v>
      </c>
      <c r="R83">
        <f>'Input data JER25June'!R83-'Input data'!R83</f>
        <v>0</v>
      </c>
      <c r="S83">
        <f>'Input data JER25June'!S83-'Input data'!S83</f>
        <v>0</v>
      </c>
      <c r="T83">
        <f>'Input data JER25June'!T83-'Input data'!T83</f>
        <v>0</v>
      </c>
      <c r="U83">
        <f>'Input data JER25June'!U83-'Input data'!U83</f>
        <v>0</v>
      </c>
      <c r="V83">
        <f>'Input data JER25June'!V83-'Input data'!V83</f>
        <v>0</v>
      </c>
      <c r="W83">
        <f>'Input data JER25June'!W83-'Input data'!W83</f>
        <v>0</v>
      </c>
      <c r="X83">
        <f>'Input data JER25June'!X83-'Input data'!X83</f>
        <v>0</v>
      </c>
      <c r="Y83">
        <f>'Input data JER25June'!Y83-'Input data'!Y83</f>
        <v>0</v>
      </c>
      <c r="Z83">
        <f>'Input data JER25June'!Z83-'Input data'!Z83</f>
        <v>0</v>
      </c>
      <c r="AA83">
        <f>'Input data JER25June'!AA83-'Input data'!AA83</f>
        <v>0</v>
      </c>
      <c r="AB83">
        <f>'Input data JER25June'!AB83-'Input data'!AB83</f>
        <v>0</v>
      </c>
      <c r="AC83">
        <f>'Input data JER25June'!AC83-'Input data'!AC83</f>
        <v>0</v>
      </c>
      <c r="AD83">
        <f>'Input data JER25June'!AD83-'Input data'!AD83</f>
        <v>0</v>
      </c>
      <c r="AE83">
        <f>'Input data JER25June'!AE83-'Input data'!AE83</f>
        <v>0</v>
      </c>
      <c r="AG83" s="51"/>
      <c r="AH83" s="16"/>
      <c r="AI83" s="16"/>
    </row>
    <row r="84" spans="1:35" ht="15.9" x14ac:dyDescent="0.45">
      <c r="A84" s="27">
        <v>2024</v>
      </c>
      <c r="B84" s="27" t="s">
        <v>56</v>
      </c>
      <c r="C84" s="27" t="s">
        <v>70</v>
      </c>
      <c r="D84" s="27">
        <v>2022</v>
      </c>
      <c r="E84">
        <f>'Input data JER25June'!E84-'Input data'!E84</f>
        <v>0</v>
      </c>
      <c r="F84">
        <f>'Input data JER25June'!F84-'Input data'!F84</f>
        <v>0</v>
      </c>
      <c r="G84">
        <f>'Input data JER25June'!G84-'Input data'!G84</f>
        <v>0</v>
      </c>
      <c r="H84">
        <f>'Input data JER25June'!H84-'Input data'!H84</f>
        <v>0</v>
      </c>
      <c r="I84">
        <f>'Input data JER25June'!I84-'Input data'!I84</f>
        <v>0</v>
      </c>
      <c r="J84">
        <f>'Input data JER25June'!J84-'Input data'!J84</f>
        <v>0</v>
      </c>
      <c r="K84">
        <f>'Input data JER25June'!K84-'Input data'!K84</f>
        <v>-3</v>
      </c>
      <c r="L84">
        <f>'Input data JER25June'!L84-'Input data'!L84</f>
        <v>0</v>
      </c>
      <c r="M84">
        <f>'Input data JER25June'!M84-'Input data'!M84</f>
        <v>0</v>
      </c>
      <c r="N84">
        <f>'Input data JER25June'!N84-'Input data'!N84</f>
        <v>0</v>
      </c>
      <c r="O84">
        <f>'Input data JER25June'!O84-'Input data'!O84</f>
        <v>0</v>
      </c>
      <c r="P84">
        <f>'Input data JER25June'!P84-'Input data'!P84</f>
        <v>0</v>
      </c>
      <c r="Q84">
        <f>'Input data JER25June'!Q84-'Input data'!Q84</f>
        <v>-4</v>
      </c>
      <c r="R84">
        <f>'Input data JER25June'!R84-'Input data'!R84</f>
        <v>3</v>
      </c>
      <c r="S84">
        <f>'Input data JER25June'!S84-'Input data'!S84</f>
        <v>0</v>
      </c>
      <c r="T84">
        <f>'Input data JER25June'!T84-'Input data'!T84</f>
        <v>0</v>
      </c>
      <c r="U84">
        <f>'Input data JER25June'!U84-'Input data'!U84</f>
        <v>0</v>
      </c>
      <c r="V84">
        <f>'Input data JER25June'!V84-'Input data'!V84</f>
        <v>0</v>
      </c>
      <c r="W84">
        <f>'Input data JER25June'!W84-'Input data'!W84</f>
        <v>3</v>
      </c>
      <c r="X84">
        <f>'Input data JER25June'!X84-'Input data'!X84</f>
        <v>2</v>
      </c>
      <c r="Y84">
        <f>'Input data JER25June'!Y84-'Input data'!Y84</f>
        <v>0</v>
      </c>
      <c r="Z84">
        <f>'Input data JER25June'!Z84-'Input data'!Z84</f>
        <v>0</v>
      </c>
      <c r="AA84">
        <f>'Input data JER25June'!AA84-'Input data'!AA84</f>
        <v>-7</v>
      </c>
      <c r="AB84">
        <f>'Input data JER25June'!AB84-'Input data'!AB84</f>
        <v>0</v>
      </c>
      <c r="AC84">
        <f>'Input data JER25June'!AC84-'Input data'!AC84</f>
        <v>4</v>
      </c>
      <c r="AD84">
        <f>'Input data JER25June'!AD84-'Input data'!AD84</f>
        <v>3</v>
      </c>
      <c r="AE84">
        <f>'Input data JER25June'!AE84-'Input data'!AE84</f>
        <v>0</v>
      </c>
      <c r="AG84" s="51"/>
      <c r="AH84" s="16"/>
      <c r="AI84" s="16"/>
    </row>
    <row r="85" spans="1:35" ht="15.9" x14ac:dyDescent="0.45">
      <c r="A85" s="27">
        <v>2024</v>
      </c>
      <c r="B85" s="27" t="s">
        <v>26</v>
      </c>
      <c r="C85" s="27"/>
      <c r="D85" s="27">
        <v>2022</v>
      </c>
      <c r="E85">
        <f>'Input data JER25June'!E85-'Input data'!E85</f>
        <v>0</v>
      </c>
      <c r="F85">
        <f>'Input data JER25June'!F85-'Input data'!F85</f>
        <v>0</v>
      </c>
      <c r="G85">
        <f>'Input data JER25June'!G85-'Input data'!G85</f>
        <v>0</v>
      </c>
      <c r="H85">
        <f>'Input data JER25June'!H85-'Input data'!H85</f>
        <v>0</v>
      </c>
      <c r="I85">
        <f>'Input data JER25June'!I85-'Input data'!I85</f>
        <v>0</v>
      </c>
      <c r="J85">
        <f>'Input data JER25June'!J85-'Input data'!J85</f>
        <v>0</v>
      </c>
      <c r="K85">
        <f>'Input data JER25June'!K85-'Input data'!K85</f>
        <v>0</v>
      </c>
      <c r="L85">
        <f>'Input data JER25June'!L85-'Input data'!L85</f>
        <v>0</v>
      </c>
      <c r="M85">
        <f>'Input data JER25June'!M85-'Input data'!M85</f>
        <v>0</v>
      </c>
      <c r="N85">
        <f>'Input data JER25June'!N85-'Input data'!N85</f>
        <v>0</v>
      </c>
      <c r="O85">
        <f>'Input data JER25June'!O85-'Input data'!O85</f>
        <v>0</v>
      </c>
      <c r="P85">
        <f>'Input data JER25June'!P85-'Input data'!P85</f>
        <v>0</v>
      </c>
      <c r="Q85">
        <f>'Input data JER25June'!Q85-'Input data'!Q85</f>
        <v>0</v>
      </c>
      <c r="R85">
        <f>'Input data JER25June'!R85-'Input data'!R85</f>
        <v>0</v>
      </c>
      <c r="S85">
        <f>'Input data JER25June'!S85-'Input data'!S85</f>
        <v>0</v>
      </c>
      <c r="T85">
        <f>'Input data JER25June'!T85-'Input data'!T85</f>
        <v>0</v>
      </c>
      <c r="U85">
        <f>'Input data JER25June'!U85-'Input data'!U85</f>
        <v>0</v>
      </c>
      <c r="V85">
        <f>'Input data JER25June'!V85-'Input data'!V85</f>
        <v>0</v>
      </c>
      <c r="W85">
        <f>'Input data JER25June'!W85-'Input data'!W85</f>
        <v>0</v>
      </c>
      <c r="X85">
        <f>'Input data JER25June'!X85-'Input data'!X85</f>
        <v>0</v>
      </c>
      <c r="Y85">
        <f>'Input data JER25June'!Y85-'Input data'!Y85</f>
        <v>0</v>
      </c>
      <c r="Z85">
        <f>'Input data JER25June'!Z85-'Input data'!Z85</f>
        <v>0</v>
      </c>
      <c r="AA85">
        <f>'Input data JER25June'!AA85-'Input data'!AA85</f>
        <v>0</v>
      </c>
      <c r="AB85">
        <f>'Input data JER25June'!AB85-'Input data'!AB85</f>
        <v>0</v>
      </c>
      <c r="AC85">
        <f>'Input data JER25June'!AC85-'Input data'!AC85</f>
        <v>0</v>
      </c>
      <c r="AD85">
        <f>'Input data JER25June'!AD85-'Input data'!AD85</f>
        <v>0</v>
      </c>
      <c r="AE85">
        <f>'Input data JER25June'!AE85-'Input data'!AE85</f>
        <v>0</v>
      </c>
      <c r="AG85" s="51"/>
      <c r="AH85" s="16"/>
      <c r="AI85" s="16"/>
    </row>
    <row r="86" spans="1:35" ht="15.9" x14ac:dyDescent="0.45">
      <c r="A86" s="27">
        <v>2024</v>
      </c>
      <c r="B86" s="27" t="s">
        <v>27</v>
      </c>
      <c r="C86" s="27" t="s">
        <v>75</v>
      </c>
      <c r="D86" s="27">
        <v>2022</v>
      </c>
      <c r="E86">
        <f>'Input data JER25June'!E86-'Input data'!E86</f>
        <v>0</v>
      </c>
      <c r="F86">
        <f>'Input data JER25June'!F86-'Input data'!F86</f>
        <v>0</v>
      </c>
      <c r="G86">
        <f>'Input data JER25June'!G86-'Input data'!G86</f>
        <v>0</v>
      </c>
      <c r="H86">
        <f>'Input data JER25June'!H86-'Input data'!H86</f>
        <v>0</v>
      </c>
      <c r="I86">
        <f>'Input data JER25June'!I86-'Input data'!I86</f>
        <v>0</v>
      </c>
      <c r="J86">
        <f>'Input data JER25June'!J86-'Input data'!J86</f>
        <v>0</v>
      </c>
      <c r="K86">
        <f>'Input data JER25June'!K86-'Input data'!K86</f>
        <v>0</v>
      </c>
      <c r="L86">
        <f>'Input data JER25June'!L86-'Input data'!L86</f>
        <v>0</v>
      </c>
      <c r="M86">
        <f>'Input data JER25June'!M86-'Input data'!M86</f>
        <v>0</v>
      </c>
      <c r="N86">
        <f>'Input data JER25June'!N86-'Input data'!N86</f>
        <v>0</v>
      </c>
      <c r="O86">
        <f>'Input data JER25June'!O86-'Input data'!O86</f>
        <v>0</v>
      </c>
      <c r="P86">
        <f>'Input data JER25June'!P86-'Input data'!P86</f>
        <v>0</v>
      </c>
      <c r="Q86">
        <f>'Input data JER25June'!Q86-'Input data'!Q86</f>
        <v>0</v>
      </c>
      <c r="R86">
        <f>'Input data JER25June'!R86-'Input data'!R86</f>
        <v>0</v>
      </c>
      <c r="S86">
        <f>'Input data JER25June'!S86-'Input data'!S86</f>
        <v>0</v>
      </c>
      <c r="T86">
        <f>'Input data JER25June'!T86-'Input data'!T86</f>
        <v>0</v>
      </c>
      <c r="U86">
        <f>'Input data JER25June'!U86-'Input data'!U86</f>
        <v>0</v>
      </c>
      <c r="V86">
        <f>'Input data JER25June'!V86-'Input data'!V86</f>
        <v>0</v>
      </c>
      <c r="W86">
        <f>'Input data JER25June'!W86-'Input data'!W86</f>
        <v>0</v>
      </c>
      <c r="X86">
        <f>'Input data JER25June'!X86-'Input data'!X86</f>
        <v>0</v>
      </c>
      <c r="Y86">
        <f>'Input data JER25June'!Y86-'Input data'!Y86</f>
        <v>0</v>
      </c>
      <c r="Z86">
        <f>'Input data JER25June'!Z86-'Input data'!Z86</f>
        <v>0</v>
      </c>
      <c r="AA86">
        <f>'Input data JER25June'!AA86-'Input data'!AA86</f>
        <v>0</v>
      </c>
      <c r="AB86">
        <f>'Input data JER25June'!AB86-'Input data'!AB86</f>
        <v>0</v>
      </c>
      <c r="AC86">
        <f>'Input data JER25June'!AC86-'Input data'!AC86</f>
        <v>0</v>
      </c>
      <c r="AD86">
        <f>'Input data JER25June'!AD86-'Input data'!AD86</f>
        <v>0</v>
      </c>
      <c r="AE86">
        <f>'Input data JER25June'!AE86-'Input data'!AE86</f>
        <v>0</v>
      </c>
      <c r="AG86" s="51"/>
      <c r="AH86" s="16"/>
      <c r="AI86" s="16"/>
    </row>
    <row r="87" spans="1:35" ht="15.9" x14ac:dyDescent="0.45">
      <c r="A87" s="27">
        <v>2024</v>
      </c>
      <c r="B87" s="27" t="s">
        <v>28</v>
      </c>
      <c r="C87" s="27" t="s">
        <v>76</v>
      </c>
      <c r="D87" s="27">
        <v>2022</v>
      </c>
      <c r="E87">
        <f>'Input data JER25June'!E87-'Input data'!E87</f>
        <v>0</v>
      </c>
      <c r="F87">
        <f>'Input data JER25June'!F87-'Input data'!F87</f>
        <v>0</v>
      </c>
      <c r="G87">
        <f>'Input data JER25June'!G87-'Input data'!G87</f>
        <v>0</v>
      </c>
      <c r="H87">
        <f>'Input data JER25June'!H87-'Input data'!H87</f>
        <v>0</v>
      </c>
      <c r="I87">
        <f>'Input data JER25June'!I87-'Input data'!I87</f>
        <v>0</v>
      </c>
      <c r="J87">
        <f>'Input data JER25June'!J87-'Input data'!J87</f>
        <v>0</v>
      </c>
      <c r="K87">
        <f>'Input data JER25June'!K87-'Input data'!K87</f>
        <v>0</v>
      </c>
      <c r="L87">
        <f>'Input data JER25June'!L87-'Input data'!L87</f>
        <v>0</v>
      </c>
      <c r="M87">
        <f>'Input data JER25June'!M87-'Input data'!M87</f>
        <v>0</v>
      </c>
      <c r="N87">
        <f>'Input data JER25June'!N87-'Input data'!N87</f>
        <v>0</v>
      </c>
      <c r="O87">
        <f>'Input data JER25June'!O87-'Input data'!O87</f>
        <v>0</v>
      </c>
      <c r="P87">
        <f>'Input data JER25June'!P87-'Input data'!P87</f>
        <v>0</v>
      </c>
      <c r="Q87">
        <f>'Input data JER25June'!Q87-'Input data'!Q87</f>
        <v>0</v>
      </c>
      <c r="R87">
        <f>'Input data JER25June'!R87-'Input data'!R87</f>
        <v>0</v>
      </c>
      <c r="S87">
        <f>'Input data JER25June'!S87-'Input data'!S87</f>
        <v>0</v>
      </c>
      <c r="T87">
        <f>'Input data JER25June'!T87-'Input data'!T87</f>
        <v>0</v>
      </c>
      <c r="U87">
        <f>'Input data JER25June'!U87-'Input data'!U87</f>
        <v>0</v>
      </c>
      <c r="V87">
        <f>'Input data JER25June'!V87-'Input data'!V87</f>
        <v>0</v>
      </c>
      <c r="W87">
        <f>'Input data JER25June'!W87-'Input data'!W87</f>
        <v>0</v>
      </c>
      <c r="X87">
        <f>'Input data JER25June'!X87-'Input data'!X87</f>
        <v>0</v>
      </c>
      <c r="Y87">
        <f>'Input data JER25June'!Y87-'Input data'!Y87</f>
        <v>0</v>
      </c>
      <c r="Z87">
        <f>'Input data JER25June'!Z87-'Input data'!Z87</f>
        <v>0</v>
      </c>
      <c r="AA87">
        <f>'Input data JER25June'!AA87-'Input data'!AA87</f>
        <v>0</v>
      </c>
      <c r="AB87">
        <f>'Input data JER25June'!AB87-'Input data'!AB87</f>
        <v>0</v>
      </c>
      <c r="AC87">
        <f>'Input data JER25June'!AC87-'Input data'!AC87</f>
        <v>0</v>
      </c>
      <c r="AD87">
        <f>'Input data JER25June'!AD87-'Input data'!AD87</f>
        <v>0</v>
      </c>
      <c r="AE87">
        <f>'Input data JER25June'!AE87-'Input data'!AE87</f>
        <v>0</v>
      </c>
      <c r="AG87" s="51"/>
      <c r="AH87" s="16"/>
      <c r="AI87" s="16"/>
    </row>
    <row r="88" spans="1:35" ht="15.9" x14ac:dyDescent="0.45">
      <c r="A88" s="27">
        <v>2024</v>
      </c>
      <c r="B88" s="27" t="s">
        <v>29</v>
      </c>
      <c r="C88" s="27" t="s">
        <v>61</v>
      </c>
      <c r="D88" s="27">
        <v>2022</v>
      </c>
      <c r="E88">
        <f>'Input data JER25June'!E88-'Input data'!E88</f>
        <v>0</v>
      </c>
      <c r="F88">
        <f>'Input data JER25June'!F88-'Input data'!F88</f>
        <v>0</v>
      </c>
      <c r="G88">
        <f>'Input data JER25June'!G88-'Input data'!G88</f>
        <v>0</v>
      </c>
      <c r="H88">
        <f>'Input data JER25June'!H88-'Input data'!H88</f>
        <v>7</v>
      </c>
      <c r="I88">
        <f>'Input data JER25June'!I88-'Input data'!I88</f>
        <v>0</v>
      </c>
      <c r="J88">
        <f>'Input data JER25June'!J88-'Input data'!J88</f>
        <v>0</v>
      </c>
      <c r="K88">
        <f>'Input data JER25June'!K88-'Input data'!K88</f>
        <v>0</v>
      </c>
      <c r="L88">
        <f>'Input data JER25June'!L88-'Input data'!L88</f>
        <v>0</v>
      </c>
      <c r="M88">
        <f>'Input data JER25June'!M88-'Input data'!M88</f>
        <v>0</v>
      </c>
      <c r="N88">
        <f>'Input data JER25June'!N88-'Input data'!N88</f>
        <v>-1</v>
      </c>
      <c r="O88">
        <f>'Input data JER25June'!O88-'Input data'!O88</f>
        <v>0</v>
      </c>
      <c r="P88">
        <f>'Input data JER25June'!P88-'Input data'!P88</f>
        <v>0</v>
      </c>
      <c r="Q88">
        <f>'Input data JER25June'!Q88-'Input data'!Q88</f>
        <v>0</v>
      </c>
      <c r="R88">
        <f>'Input data JER25June'!R88-'Input data'!R88</f>
        <v>-1</v>
      </c>
      <c r="S88">
        <f>'Input data JER25June'!S88-'Input data'!S88</f>
        <v>0</v>
      </c>
      <c r="T88">
        <f>'Input data JER25June'!T88-'Input data'!T88</f>
        <v>0</v>
      </c>
      <c r="U88">
        <f>'Input data JER25June'!U88-'Input data'!U88</f>
        <v>0</v>
      </c>
      <c r="V88">
        <f>'Input data JER25June'!V88-'Input data'!V88</f>
        <v>0</v>
      </c>
      <c r="W88">
        <f>'Input data JER25June'!W88-'Input data'!W88</f>
        <v>0</v>
      </c>
      <c r="X88">
        <f>'Input data JER25June'!X88-'Input data'!X88</f>
        <v>0</v>
      </c>
      <c r="Y88">
        <f>'Input data JER25June'!Y88-'Input data'!Y88</f>
        <v>0</v>
      </c>
      <c r="Z88">
        <f>'Input data JER25June'!Z88-'Input data'!Z88</f>
        <v>0</v>
      </c>
      <c r="AA88">
        <f>'Input data JER25June'!AA88-'Input data'!AA88</f>
        <v>0</v>
      </c>
      <c r="AB88">
        <f>'Input data JER25June'!AB88-'Input data'!AB88</f>
        <v>0</v>
      </c>
      <c r="AC88">
        <f>'Input data JER25June'!AC88-'Input data'!AC88</f>
        <v>-1</v>
      </c>
      <c r="AD88">
        <f>'Input data JER25June'!AD88-'Input data'!AD88</f>
        <v>0</v>
      </c>
      <c r="AE88">
        <f>'Input data JER25June'!AE88-'Input data'!AE88</f>
        <v>0</v>
      </c>
      <c r="AG88" s="51"/>
      <c r="AH88" s="16"/>
      <c r="AI88" s="16"/>
    </row>
    <row r="89" spans="1:35" ht="15.9" x14ac:dyDescent="0.45">
      <c r="A89" s="27">
        <v>2024</v>
      </c>
      <c r="B89" s="27" t="s">
        <v>30</v>
      </c>
      <c r="C89" s="27" t="s">
        <v>77</v>
      </c>
      <c r="D89" s="27">
        <v>2022</v>
      </c>
      <c r="E89">
        <f>'Input data JER25June'!E89-'Input data'!E89</f>
        <v>0</v>
      </c>
      <c r="F89">
        <f>'Input data JER25June'!F89-'Input data'!F89</f>
        <v>0</v>
      </c>
      <c r="G89">
        <f>'Input data JER25June'!G89-'Input data'!G89</f>
        <v>0</v>
      </c>
      <c r="H89">
        <f>'Input data JER25June'!H89-'Input data'!H89</f>
        <v>0</v>
      </c>
      <c r="I89">
        <f>'Input data JER25June'!I89-'Input data'!I89</f>
        <v>0</v>
      </c>
      <c r="J89">
        <f>'Input data JER25June'!J89-'Input data'!J89</f>
        <v>0</v>
      </c>
      <c r="K89">
        <f>'Input data JER25June'!K89-'Input data'!K89</f>
        <v>0</v>
      </c>
      <c r="L89">
        <f>'Input data JER25June'!L89-'Input data'!L89</f>
        <v>0</v>
      </c>
      <c r="M89">
        <f>'Input data JER25June'!M89-'Input data'!M89</f>
        <v>0</v>
      </c>
      <c r="N89">
        <f>'Input data JER25June'!N89-'Input data'!N89</f>
        <v>0</v>
      </c>
      <c r="O89">
        <f>'Input data JER25June'!O89-'Input data'!O89</f>
        <v>0</v>
      </c>
      <c r="P89">
        <f>'Input data JER25June'!P89-'Input data'!P89</f>
        <v>0</v>
      </c>
      <c r="Q89">
        <f>'Input data JER25June'!Q89-'Input data'!Q89</f>
        <v>0</v>
      </c>
      <c r="R89">
        <f>'Input data JER25June'!R89-'Input data'!R89</f>
        <v>0</v>
      </c>
      <c r="S89">
        <f>'Input data JER25June'!S89-'Input data'!S89</f>
        <v>0</v>
      </c>
      <c r="T89">
        <f>'Input data JER25June'!T89-'Input data'!T89</f>
        <v>0</v>
      </c>
      <c r="U89">
        <f>'Input data JER25June'!U89-'Input data'!U89</f>
        <v>0</v>
      </c>
      <c r="V89">
        <f>'Input data JER25June'!V89-'Input data'!V89</f>
        <v>0</v>
      </c>
      <c r="W89">
        <f>'Input data JER25June'!W89-'Input data'!W89</f>
        <v>0</v>
      </c>
      <c r="X89">
        <f>'Input data JER25June'!X89-'Input data'!X89</f>
        <v>0</v>
      </c>
      <c r="Y89">
        <f>'Input data JER25June'!Y89-'Input data'!Y89</f>
        <v>0</v>
      </c>
      <c r="Z89">
        <f>'Input data JER25June'!Z89-'Input data'!Z89</f>
        <v>0</v>
      </c>
      <c r="AA89">
        <f>'Input data JER25June'!AA89-'Input data'!AA89</f>
        <v>0</v>
      </c>
      <c r="AB89">
        <f>'Input data JER25June'!AB89-'Input data'!AB89</f>
        <v>0</v>
      </c>
      <c r="AC89">
        <f>'Input data JER25June'!AC89-'Input data'!AC89</f>
        <v>0</v>
      </c>
      <c r="AD89">
        <f>'Input data JER25June'!AD89-'Input data'!AD89</f>
        <v>0</v>
      </c>
      <c r="AE89">
        <f>'Input data JER25June'!AE89-'Input data'!AE89</f>
        <v>0</v>
      </c>
      <c r="AG89" s="51"/>
      <c r="AH89" s="16"/>
      <c r="AI89" s="16"/>
    </row>
    <row r="90" spans="1:35" ht="15.9" x14ac:dyDescent="0.45">
      <c r="A90" s="27">
        <v>2024</v>
      </c>
      <c r="B90" s="27" t="s">
        <v>31</v>
      </c>
      <c r="C90" s="27" t="s">
        <v>78</v>
      </c>
      <c r="D90" s="27">
        <v>2022</v>
      </c>
      <c r="E90">
        <f>'Input data JER25June'!E90-'Input data'!E90</f>
        <v>0</v>
      </c>
      <c r="F90">
        <f>'Input data JER25June'!F90-'Input data'!F90</f>
        <v>0</v>
      </c>
      <c r="G90">
        <f>'Input data JER25June'!G90-'Input data'!G90</f>
        <v>0</v>
      </c>
      <c r="H90">
        <f>'Input data JER25June'!H90-'Input data'!H90</f>
        <v>0</v>
      </c>
      <c r="I90">
        <f>'Input data JER25June'!I90-'Input data'!I90</f>
        <v>0</v>
      </c>
      <c r="J90">
        <f>'Input data JER25June'!J90-'Input data'!J90</f>
        <v>0</v>
      </c>
      <c r="K90">
        <f>'Input data JER25June'!K90-'Input data'!K90</f>
        <v>0</v>
      </c>
      <c r="L90">
        <f>'Input data JER25June'!L90-'Input data'!L90</f>
        <v>0</v>
      </c>
      <c r="M90">
        <f>'Input data JER25June'!M90-'Input data'!M90</f>
        <v>0</v>
      </c>
      <c r="N90">
        <f>'Input data JER25June'!N90-'Input data'!N90</f>
        <v>0</v>
      </c>
      <c r="O90">
        <f>'Input data JER25June'!O90-'Input data'!O90</f>
        <v>0</v>
      </c>
      <c r="P90">
        <f>'Input data JER25June'!P90-'Input data'!P90</f>
        <v>0</v>
      </c>
      <c r="Q90">
        <f>'Input data JER25June'!Q90-'Input data'!Q90</f>
        <v>0</v>
      </c>
      <c r="R90">
        <f>'Input data JER25June'!R90-'Input data'!R90</f>
        <v>0</v>
      </c>
      <c r="S90">
        <f>'Input data JER25June'!S90-'Input data'!S90</f>
        <v>0</v>
      </c>
      <c r="T90">
        <f>'Input data JER25June'!T90-'Input data'!T90</f>
        <v>0</v>
      </c>
      <c r="U90">
        <f>'Input data JER25June'!U90-'Input data'!U90</f>
        <v>0</v>
      </c>
      <c r="V90">
        <f>'Input data JER25June'!V90-'Input data'!V90</f>
        <v>0</v>
      </c>
      <c r="W90">
        <f>'Input data JER25June'!W90-'Input data'!W90</f>
        <v>0</v>
      </c>
      <c r="X90">
        <f>'Input data JER25June'!X90-'Input data'!X90</f>
        <v>0</v>
      </c>
      <c r="Y90">
        <f>'Input data JER25June'!Y90-'Input data'!Y90</f>
        <v>0</v>
      </c>
      <c r="Z90">
        <f>'Input data JER25June'!Z90-'Input data'!Z90</f>
        <v>0</v>
      </c>
      <c r="AA90">
        <f>'Input data JER25June'!AA90-'Input data'!AA90</f>
        <v>0</v>
      </c>
      <c r="AB90">
        <f>'Input data JER25June'!AB90-'Input data'!AB90</f>
        <v>0</v>
      </c>
      <c r="AC90">
        <f>'Input data JER25June'!AC90-'Input data'!AC90</f>
        <v>0</v>
      </c>
      <c r="AD90">
        <f>'Input data JER25June'!AD90-'Input data'!AD90</f>
        <v>0</v>
      </c>
      <c r="AE90">
        <f>'Input data JER25June'!AE90-'Input data'!AE90</f>
        <v>0</v>
      </c>
      <c r="AG90" s="51"/>
      <c r="AH90" s="16"/>
      <c r="AI90" s="16"/>
    </row>
    <row r="91" spans="1:35" ht="15.9" x14ac:dyDescent="0.45">
      <c r="A91" s="27">
        <v>2024</v>
      </c>
      <c r="B91" s="27" t="s">
        <v>32</v>
      </c>
      <c r="C91" s="27" t="s">
        <v>79</v>
      </c>
      <c r="D91" s="27">
        <v>2022</v>
      </c>
      <c r="E91">
        <f>'Input data JER25June'!E91-'Input data'!E91</f>
        <v>0</v>
      </c>
      <c r="F91">
        <f>'Input data JER25June'!F91-'Input data'!F91</f>
        <v>0</v>
      </c>
      <c r="G91">
        <f>'Input data JER25June'!G91-'Input data'!G91</f>
        <v>0</v>
      </c>
      <c r="H91">
        <f>'Input data JER25June'!H91-'Input data'!H91</f>
        <v>0</v>
      </c>
      <c r="I91">
        <f>'Input data JER25June'!I91-'Input data'!I91</f>
        <v>0</v>
      </c>
      <c r="J91">
        <f>'Input data JER25June'!J91-'Input data'!J91</f>
        <v>0</v>
      </c>
      <c r="K91">
        <f>'Input data JER25June'!K91-'Input data'!K91</f>
        <v>0</v>
      </c>
      <c r="L91">
        <f>'Input data JER25June'!L91-'Input data'!L91</f>
        <v>0</v>
      </c>
      <c r="M91">
        <f>'Input data JER25June'!M91-'Input data'!M91</f>
        <v>0</v>
      </c>
      <c r="N91">
        <f>'Input data JER25June'!N91-'Input data'!N91</f>
        <v>0</v>
      </c>
      <c r="O91">
        <f>'Input data JER25June'!O91-'Input data'!O91</f>
        <v>0</v>
      </c>
      <c r="P91">
        <f>'Input data JER25June'!P91-'Input data'!P91</f>
        <v>0</v>
      </c>
      <c r="Q91">
        <f>'Input data JER25June'!Q91-'Input data'!Q91</f>
        <v>0</v>
      </c>
      <c r="R91">
        <f>'Input data JER25June'!R91-'Input data'!R91</f>
        <v>0</v>
      </c>
      <c r="S91">
        <f>'Input data JER25June'!S91-'Input data'!S91</f>
        <v>0</v>
      </c>
      <c r="T91">
        <f>'Input data JER25June'!T91-'Input data'!T91</f>
        <v>0</v>
      </c>
      <c r="U91">
        <f>'Input data JER25June'!U91-'Input data'!U91</f>
        <v>0</v>
      </c>
      <c r="V91">
        <f>'Input data JER25June'!V91-'Input data'!V91</f>
        <v>0</v>
      </c>
      <c r="W91">
        <f>'Input data JER25June'!W91-'Input data'!W91</f>
        <v>0</v>
      </c>
      <c r="X91">
        <f>'Input data JER25June'!X91-'Input data'!X91</f>
        <v>0</v>
      </c>
      <c r="Y91">
        <f>'Input data JER25June'!Y91-'Input data'!Y91</f>
        <v>0</v>
      </c>
      <c r="Z91">
        <f>'Input data JER25June'!Z91-'Input data'!Z91</f>
        <v>0</v>
      </c>
      <c r="AA91">
        <f>'Input data JER25June'!AA91-'Input data'!AA91</f>
        <v>0</v>
      </c>
      <c r="AB91">
        <f>'Input data JER25June'!AB91-'Input data'!AB91</f>
        <v>0</v>
      </c>
      <c r="AC91">
        <f>'Input data JER25June'!AC91-'Input data'!AC91</f>
        <v>0</v>
      </c>
      <c r="AD91">
        <f>'Input data JER25June'!AD91-'Input data'!AD91</f>
        <v>0</v>
      </c>
      <c r="AE91">
        <f>'Input data JER25June'!AE91-'Input data'!AE91</f>
        <v>0</v>
      </c>
      <c r="AG91" s="51"/>
      <c r="AH91" s="16"/>
      <c r="AI91" s="16"/>
    </row>
    <row r="92" spans="1:35" ht="15.9" x14ac:dyDescent="0.45">
      <c r="A92" s="21">
        <v>2025</v>
      </c>
      <c r="B92" s="21" t="s">
        <v>84</v>
      </c>
      <c r="C92" s="21" t="s">
        <v>83</v>
      </c>
      <c r="D92" s="21">
        <v>2022</v>
      </c>
      <c r="E92">
        <f>'Input data JER25June'!E92-'Input data'!E92</f>
        <v>0</v>
      </c>
      <c r="F92">
        <f>'Input data JER25June'!F92-'Input data'!F92</f>
        <v>0</v>
      </c>
      <c r="G92">
        <f>'Input data JER25June'!G92-'Input data'!G92</f>
        <v>0</v>
      </c>
      <c r="H92">
        <f>'Input data JER25June'!H92-'Input data'!H92</f>
        <v>0</v>
      </c>
      <c r="I92">
        <f>'Input data JER25June'!I92-'Input data'!I92</f>
        <v>0</v>
      </c>
      <c r="J92">
        <f>'Input data JER25June'!J92-'Input data'!J92</f>
        <v>0</v>
      </c>
      <c r="K92">
        <f>'Input data JER25June'!K92-'Input data'!K92</f>
        <v>0</v>
      </c>
      <c r="L92">
        <f>'Input data JER25June'!L92-'Input data'!L92</f>
        <v>0</v>
      </c>
      <c r="M92">
        <f>'Input data JER25June'!M92-'Input data'!M92</f>
        <v>0</v>
      </c>
      <c r="N92">
        <f>'Input data JER25June'!N92-'Input data'!N92</f>
        <v>0</v>
      </c>
      <c r="O92">
        <f>'Input data JER25June'!O92-'Input data'!O92</f>
        <v>0</v>
      </c>
      <c r="P92">
        <f>'Input data JER25June'!P92-'Input data'!P92</f>
        <v>0</v>
      </c>
      <c r="Q92">
        <f>'Input data JER25June'!Q92-'Input data'!Q92</f>
        <v>0</v>
      </c>
      <c r="R92">
        <f>'Input data JER25June'!R92-'Input data'!R92</f>
        <v>0</v>
      </c>
      <c r="S92">
        <f>'Input data JER25June'!S92-'Input data'!S92</f>
        <v>0</v>
      </c>
      <c r="T92">
        <f>'Input data JER25June'!T92-'Input data'!T92</f>
        <v>0</v>
      </c>
      <c r="U92">
        <f>'Input data JER25June'!U92-'Input data'!U92</f>
        <v>0</v>
      </c>
      <c r="V92">
        <f>'Input data JER25June'!V92-'Input data'!V92</f>
        <v>0</v>
      </c>
      <c r="W92">
        <f>'Input data JER25June'!W92-'Input data'!W92</f>
        <v>0</v>
      </c>
      <c r="X92">
        <f>'Input data JER25June'!X92-'Input data'!X92</f>
        <v>0</v>
      </c>
      <c r="Y92">
        <f>'Input data JER25June'!Y92-'Input data'!Y92</f>
        <v>0</v>
      </c>
      <c r="Z92">
        <f>'Input data JER25June'!Z92-'Input data'!Z92</f>
        <v>0</v>
      </c>
      <c r="AA92">
        <f>'Input data JER25June'!AA92-'Input data'!AA92</f>
        <v>0</v>
      </c>
      <c r="AB92">
        <f>'Input data JER25June'!AB92-'Input data'!AB92</f>
        <v>0</v>
      </c>
      <c r="AC92">
        <f>'Input data JER25June'!AC92-'Input data'!AC92</f>
        <v>0</v>
      </c>
      <c r="AD92">
        <f>'Input data JER25June'!AD92-'Input data'!AD92</f>
        <v>0</v>
      </c>
      <c r="AE92">
        <f>'Input data JER25June'!AE92-'Input data'!AE92</f>
        <v>0</v>
      </c>
      <c r="AG92" s="51"/>
      <c r="AH92" s="16"/>
      <c r="AI92" s="16"/>
    </row>
    <row r="93" spans="1:35" ht="15.9" x14ac:dyDescent="0.45">
      <c r="A93" s="21">
        <v>2025</v>
      </c>
      <c r="B93" s="21" t="s">
        <v>18</v>
      </c>
      <c r="C93" s="21" t="s">
        <v>66</v>
      </c>
      <c r="D93" s="21">
        <v>2023</v>
      </c>
      <c r="E93">
        <f>'Input data JER25June'!E93-'Input data'!E93</f>
        <v>0</v>
      </c>
      <c r="F93">
        <f>'Input data JER25June'!F93-'Input data'!F93</f>
        <v>0</v>
      </c>
      <c r="G93">
        <f>'Input data JER25June'!G93-'Input data'!G93</f>
        <v>0</v>
      </c>
      <c r="H93">
        <f>'Input data JER25June'!H93-'Input data'!H93</f>
        <v>0</v>
      </c>
      <c r="I93">
        <f>'Input data JER25June'!I93-'Input data'!I93</f>
        <v>0</v>
      </c>
      <c r="J93">
        <f>'Input data JER25June'!J93-'Input data'!J93</f>
        <v>0</v>
      </c>
      <c r="K93">
        <f>'Input data JER25June'!K93-'Input data'!K93</f>
        <v>0</v>
      </c>
      <c r="L93">
        <f>'Input data JER25June'!L93-'Input data'!L93</f>
        <v>0</v>
      </c>
      <c r="M93">
        <f>'Input data JER25June'!M93-'Input data'!M93</f>
        <v>0</v>
      </c>
      <c r="N93">
        <f>'Input data JER25June'!N93-'Input data'!N93</f>
        <v>0</v>
      </c>
      <c r="O93">
        <f>'Input data JER25June'!O93-'Input data'!O93</f>
        <v>0</v>
      </c>
      <c r="P93">
        <f>'Input data JER25June'!P93-'Input data'!P93</f>
        <v>0</v>
      </c>
      <c r="Q93">
        <f>'Input data JER25June'!Q93-'Input data'!Q93</f>
        <v>0</v>
      </c>
      <c r="R93">
        <f>'Input data JER25June'!R93-'Input data'!R93</f>
        <v>0</v>
      </c>
      <c r="S93">
        <f>'Input data JER25June'!S93-'Input data'!S93</f>
        <v>0</v>
      </c>
      <c r="T93">
        <f>'Input data JER25June'!T93-'Input data'!T93</f>
        <v>0</v>
      </c>
      <c r="U93">
        <f>'Input data JER25June'!U93-'Input data'!U93</f>
        <v>0</v>
      </c>
      <c r="V93">
        <f>'Input data JER25June'!V93-'Input data'!V93</f>
        <v>0</v>
      </c>
      <c r="W93">
        <f>'Input data JER25June'!W93-'Input data'!W93</f>
        <v>0</v>
      </c>
      <c r="X93">
        <f>'Input data JER25June'!X93-'Input data'!X93</f>
        <v>0</v>
      </c>
      <c r="Y93">
        <f>'Input data JER25June'!Y93-'Input data'!Y93</f>
        <v>0</v>
      </c>
      <c r="Z93">
        <f>'Input data JER25June'!Z93-'Input data'!Z93</f>
        <v>0</v>
      </c>
      <c r="AA93">
        <f>'Input data JER25June'!AA93-'Input data'!AA93</f>
        <v>0</v>
      </c>
      <c r="AB93">
        <f>'Input data JER25June'!AB93-'Input data'!AB93</f>
        <v>0</v>
      </c>
      <c r="AC93">
        <f>'Input data JER25June'!AC93-'Input data'!AC93</f>
        <v>0</v>
      </c>
      <c r="AD93">
        <f>'Input data JER25June'!AD93-'Input data'!AD93</f>
        <v>0</v>
      </c>
      <c r="AE93">
        <f>'Input data JER25June'!AE93-'Input data'!AE93</f>
        <v>0</v>
      </c>
      <c r="AG93" s="51"/>
      <c r="AH93" s="16"/>
      <c r="AI93" s="16"/>
    </row>
    <row r="94" spans="1:35" ht="15.9" x14ac:dyDescent="0.45">
      <c r="A94" s="21">
        <v>2025</v>
      </c>
      <c r="B94" s="21" t="s">
        <v>19</v>
      </c>
      <c r="C94" s="21" t="s">
        <v>73</v>
      </c>
      <c r="D94" s="21">
        <v>2023</v>
      </c>
      <c r="E94">
        <f>'Input data JER25June'!E94-'Input data'!E94</f>
        <v>0</v>
      </c>
      <c r="F94">
        <f>'Input data JER25June'!F94-'Input data'!F94</f>
        <v>0</v>
      </c>
      <c r="G94">
        <f>'Input data JER25June'!G94-'Input data'!G94</f>
        <v>0</v>
      </c>
      <c r="H94">
        <f>'Input data JER25June'!H94-'Input data'!H94</f>
        <v>0</v>
      </c>
      <c r="I94">
        <f>'Input data JER25June'!I94-'Input data'!I94</f>
        <v>0</v>
      </c>
      <c r="J94">
        <f>'Input data JER25June'!J94-'Input data'!J94</f>
        <v>0</v>
      </c>
      <c r="K94">
        <f>'Input data JER25June'!K94-'Input data'!K94</f>
        <v>0</v>
      </c>
      <c r="L94">
        <f>'Input data JER25June'!L94-'Input data'!L94</f>
        <v>0</v>
      </c>
      <c r="M94">
        <f>'Input data JER25June'!M94-'Input data'!M94</f>
        <v>0</v>
      </c>
      <c r="N94">
        <f>'Input data JER25June'!N94-'Input data'!N94</f>
        <v>0</v>
      </c>
      <c r="O94">
        <f>'Input data JER25June'!O94-'Input data'!O94</f>
        <v>0</v>
      </c>
      <c r="P94">
        <f>'Input data JER25June'!P94-'Input data'!P94</f>
        <v>0</v>
      </c>
      <c r="Q94">
        <f>'Input data JER25June'!Q94-'Input data'!Q94</f>
        <v>0</v>
      </c>
      <c r="R94">
        <f>'Input data JER25June'!R94-'Input data'!R94</f>
        <v>0</v>
      </c>
      <c r="S94">
        <f>'Input data JER25June'!S94-'Input data'!S94</f>
        <v>0</v>
      </c>
      <c r="T94">
        <f>'Input data JER25June'!T94-'Input data'!T94</f>
        <v>0</v>
      </c>
      <c r="U94">
        <f>'Input data JER25June'!U94-'Input data'!U94</f>
        <v>0</v>
      </c>
      <c r="V94">
        <f>'Input data JER25June'!V94-'Input data'!V94</f>
        <v>0</v>
      </c>
      <c r="W94">
        <f>'Input data JER25June'!W94-'Input data'!W94</f>
        <v>0</v>
      </c>
      <c r="X94">
        <f>'Input data JER25June'!X94-'Input data'!X94</f>
        <v>0</v>
      </c>
      <c r="Y94">
        <f>'Input data JER25June'!Y94-'Input data'!Y94</f>
        <v>0</v>
      </c>
      <c r="Z94">
        <f>'Input data JER25June'!Z94-'Input data'!Z94</f>
        <v>0</v>
      </c>
      <c r="AA94">
        <f>'Input data JER25June'!AA94-'Input data'!AA94</f>
        <v>0</v>
      </c>
      <c r="AB94">
        <f>'Input data JER25June'!AB94-'Input data'!AB94</f>
        <v>0</v>
      </c>
      <c r="AC94">
        <f>'Input data JER25June'!AC94-'Input data'!AC94</f>
        <v>0</v>
      </c>
      <c r="AD94">
        <f>'Input data JER25June'!AD94-'Input data'!AD94</f>
        <v>0</v>
      </c>
      <c r="AE94">
        <f>'Input data JER25June'!AE94-'Input data'!AE94</f>
        <v>0</v>
      </c>
      <c r="AG94" s="51"/>
      <c r="AH94" s="16"/>
      <c r="AI94" s="16"/>
    </row>
    <row r="95" spans="1:35" ht="15.9" x14ac:dyDescent="0.45">
      <c r="A95" s="21">
        <v>2025</v>
      </c>
      <c r="B95" s="21" t="s">
        <v>20</v>
      </c>
      <c r="C95" s="21" t="s">
        <v>67</v>
      </c>
      <c r="D95" s="21">
        <v>2023</v>
      </c>
      <c r="E95">
        <f>'Input data JER25June'!E95-'Input data'!E95</f>
        <v>0</v>
      </c>
      <c r="F95">
        <f>'Input data JER25June'!F95-'Input data'!F95</f>
        <v>0</v>
      </c>
      <c r="G95">
        <f>'Input data JER25June'!G95-'Input data'!G95</f>
        <v>0</v>
      </c>
      <c r="H95">
        <f>'Input data JER25June'!H95-'Input data'!H95</f>
        <v>0</v>
      </c>
      <c r="I95">
        <f>'Input data JER25June'!I95-'Input data'!I95</f>
        <v>0</v>
      </c>
      <c r="J95">
        <f>'Input data JER25June'!J95-'Input data'!J95</f>
        <v>0</v>
      </c>
      <c r="K95">
        <f>'Input data JER25June'!K95-'Input data'!K95</f>
        <v>0</v>
      </c>
      <c r="L95">
        <f>'Input data JER25June'!L95-'Input data'!L95</f>
        <v>0</v>
      </c>
      <c r="M95">
        <f>'Input data JER25June'!M95-'Input data'!M95</f>
        <v>0</v>
      </c>
      <c r="N95">
        <f>'Input data JER25June'!N95-'Input data'!N95</f>
        <v>0</v>
      </c>
      <c r="O95">
        <f>'Input data JER25June'!O95-'Input data'!O95</f>
        <v>1</v>
      </c>
      <c r="P95">
        <f>'Input data JER25June'!P95-'Input data'!P95</f>
        <v>0</v>
      </c>
      <c r="Q95">
        <f>'Input data JER25June'!Q95-'Input data'!Q95</f>
        <v>1</v>
      </c>
      <c r="R95">
        <f>'Input data JER25June'!R95-'Input data'!R95</f>
        <v>0</v>
      </c>
      <c r="S95">
        <f>'Input data JER25June'!S95-'Input data'!S95</f>
        <v>0</v>
      </c>
      <c r="T95">
        <f>'Input data JER25June'!T95-'Input data'!T95</f>
        <v>0</v>
      </c>
      <c r="U95">
        <f>'Input data JER25June'!U95-'Input data'!U95</f>
        <v>0</v>
      </c>
      <c r="V95">
        <f>'Input data JER25June'!V95-'Input data'!V95</f>
        <v>0</v>
      </c>
      <c r="W95">
        <f>'Input data JER25June'!W95-'Input data'!W95</f>
        <v>0</v>
      </c>
      <c r="X95">
        <f>'Input data JER25June'!X95-'Input data'!X95</f>
        <v>0</v>
      </c>
      <c r="Y95">
        <f>'Input data JER25June'!Y95-'Input data'!Y95</f>
        <v>0</v>
      </c>
      <c r="Z95">
        <f>'Input data JER25June'!Z95-'Input data'!Z95</f>
        <v>0</v>
      </c>
      <c r="AA95">
        <f>'Input data JER25June'!AA95-'Input data'!AA95</f>
        <v>0</v>
      </c>
      <c r="AB95">
        <f>'Input data JER25June'!AB95-'Input data'!AB95</f>
        <v>0</v>
      </c>
      <c r="AC95">
        <f>'Input data JER25June'!AC95-'Input data'!AC95</f>
        <v>0</v>
      </c>
      <c r="AD95">
        <f>'Input data JER25June'!AD95-'Input data'!AD95</f>
        <v>0</v>
      </c>
      <c r="AE95">
        <f>'Input data JER25June'!AE95-'Input data'!AE95</f>
        <v>0</v>
      </c>
      <c r="AG95" s="51"/>
      <c r="AH95" s="16"/>
      <c r="AI95" s="16"/>
    </row>
    <row r="96" spans="1:35" ht="15.9" x14ac:dyDescent="0.45">
      <c r="A96" s="21">
        <v>2025</v>
      </c>
      <c r="B96" s="21" t="s">
        <v>21</v>
      </c>
      <c r="C96" s="21" t="s">
        <v>61</v>
      </c>
      <c r="D96" s="21">
        <v>2023</v>
      </c>
      <c r="E96">
        <f>'Input data JER25June'!E96-'Input data'!E96</f>
        <v>0</v>
      </c>
      <c r="F96">
        <f>'Input data JER25June'!F96-'Input data'!F96</f>
        <v>0</v>
      </c>
      <c r="G96">
        <f>'Input data JER25June'!G96-'Input data'!G96</f>
        <v>0</v>
      </c>
      <c r="H96">
        <f>'Input data JER25June'!H96-'Input data'!H96</f>
        <v>0</v>
      </c>
      <c r="I96">
        <f>'Input data JER25June'!I96-'Input data'!I96</f>
        <v>0</v>
      </c>
      <c r="J96">
        <f>'Input data JER25June'!J96-'Input data'!J96</f>
        <v>0</v>
      </c>
      <c r="K96">
        <f>'Input data JER25June'!K96-'Input data'!K96</f>
        <v>0</v>
      </c>
      <c r="L96">
        <f>'Input data JER25June'!L96-'Input data'!L96</f>
        <v>0</v>
      </c>
      <c r="M96">
        <f>'Input data JER25June'!M96-'Input data'!M96</f>
        <v>0</v>
      </c>
      <c r="N96">
        <f>'Input data JER25June'!N96-'Input data'!N96</f>
        <v>0</v>
      </c>
      <c r="O96">
        <f>'Input data JER25June'!O96-'Input data'!O96</f>
        <v>0</v>
      </c>
      <c r="P96">
        <f>'Input data JER25June'!P96-'Input data'!P96</f>
        <v>0</v>
      </c>
      <c r="Q96">
        <f>'Input data JER25June'!Q96-'Input data'!Q96</f>
        <v>0</v>
      </c>
      <c r="R96">
        <f>'Input data JER25June'!R96-'Input data'!R96</f>
        <v>0</v>
      </c>
      <c r="S96">
        <f>'Input data JER25June'!S96-'Input data'!S96</f>
        <v>0</v>
      </c>
      <c r="T96">
        <f>'Input data JER25June'!T96-'Input data'!T96</f>
        <v>0</v>
      </c>
      <c r="U96">
        <f>'Input data JER25June'!U96-'Input data'!U96</f>
        <v>0</v>
      </c>
      <c r="V96">
        <f>'Input data JER25June'!V96-'Input data'!V96</f>
        <v>0</v>
      </c>
      <c r="W96">
        <f>'Input data JER25June'!W96-'Input data'!W96</f>
        <v>0</v>
      </c>
      <c r="X96">
        <f>'Input data JER25June'!X96-'Input data'!X96</f>
        <v>0</v>
      </c>
      <c r="Y96">
        <f>'Input data JER25June'!Y96-'Input data'!Y96</f>
        <v>0</v>
      </c>
      <c r="Z96">
        <f>'Input data JER25June'!Z96-'Input data'!Z96</f>
        <v>0</v>
      </c>
      <c r="AA96">
        <f>'Input data JER25June'!AA96-'Input data'!AA96</f>
        <v>0</v>
      </c>
      <c r="AB96">
        <f>'Input data JER25June'!AB96-'Input data'!AB96</f>
        <v>0</v>
      </c>
      <c r="AC96">
        <f>'Input data JER25June'!AC96-'Input data'!AC96</f>
        <v>0</v>
      </c>
      <c r="AD96">
        <f>'Input data JER25June'!AD96-'Input data'!AD96</f>
        <v>0</v>
      </c>
      <c r="AE96">
        <f>'Input data JER25June'!AE96-'Input data'!AE96</f>
        <v>0</v>
      </c>
      <c r="AG96" s="51"/>
      <c r="AH96" s="16"/>
      <c r="AI96" s="16"/>
    </row>
    <row r="97" spans="1:35" ht="15.9" x14ac:dyDescent="0.45">
      <c r="A97" s="21">
        <v>2025</v>
      </c>
      <c r="B97" s="21" t="s">
        <v>22</v>
      </c>
      <c r="C97" s="21" t="s">
        <v>63</v>
      </c>
      <c r="D97" s="21">
        <v>2023</v>
      </c>
      <c r="E97">
        <f>'Input data JER25June'!E97-'Input data'!E97</f>
        <v>0</v>
      </c>
      <c r="F97">
        <f>'Input data JER25June'!F97-'Input data'!F97</f>
        <v>0</v>
      </c>
      <c r="G97">
        <f>'Input data JER25June'!G97-'Input data'!G97</f>
        <v>0</v>
      </c>
      <c r="H97">
        <f>'Input data JER25June'!H97-'Input data'!H97</f>
        <v>0</v>
      </c>
      <c r="I97">
        <f>'Input data JER25June'!I97-'Input data'!I97</f>
        <v>0</v>
      </c>
      <c r="J97">
        <f>'Input data JER25June'!J97-'Input data'!J97</f>
        <v>0</v>
      </c>
      <c r="K97">
        <f>'Input data JER25June'!K97-'Input data'!K97</f>
        <v>0</v>
      </c>
      <c r="L97">
        <f>'Input data JER25June'!L97-'Input data'!L97</f>
        <v>0</v>
      </c>
      <c r="M97">
        <f>'Input data JER25June'!M97-'Input data'!M97</f>
        <v>0</v>
      </c>
      <c r="N97">
        <f>'Input data JER25June'!N97-'Input data'!N97</f>
        <v>0</v>
      </c>
      <c r="O97">
        <f>'Input data JER25June'!O97-'Input data'!O97</f>
        <v>3</v>
      </c>
      <c r="P97">
        <f>'Input data JER25June'!P97-'Input data'!P97</f>
        <v>0</v>
      </c>
      <c r="Q97">
        <f>'Input data JER25June'!Q97-'Input data'!Q97</f>
        <v>0</v>
      </c>
      <c r="R97">
        <f>'Input data JER25June'!R97-'Input data'!R97</f>
        <v>0</v>
      </c>
      <c r="S97">
        <f>'Input data JER25June'!S97-'Input data'!S97</f>
        <v>0</v>
      </c>
      <c r="T97">
        <f>'Input data JER25June'!T97-'Input data'!T97</f>
        <v>0</v>
      </c>
      <c r="U97">
        <f>'Input data JER25June'!U97-'Input data'!U97</f>
        <v>0</v>
      </c>
      <c r="V97">
        <f>'Input data JER25June'!V97-'Input data'!V97</f>
        <v>0</v>
      </c>
      <c r="W97">
        <f>'Input data JER25June'!W97-'Input data'!W97</f>
        <v>0</v>
      </c>
      <c r="X97">
        <f>'Input data JER25June'!X97-'Input data'!X97</f>
        <v>0</v>
      </c>
      <c r="Y97">
        <f>'Input data JER25June'!Y97-'Input data'!Y97</f>
        <v>0</v>
      </c>
      <c r="Z97">
        <f>'Input data JER25June'!Z97-'Input data'!Z97</f>
        <v>0</v>
      </c>
      <c r="AA97">
        <f>'Input data JER25June'!AA97-'Input data'!AA97</f>
        <v>0</v>
      </c>
      <c r="AB97">
        <f>'Input data JER25June'!AB97-'Input data'!AB97</f>
        <v>0</v>
      </c>
      <c r="AC97">
        <f>'Input data JER25June'!AC97-'Input data'!AC97</f>
        <v>0</v>
      </c>
      <c r="AD97">
        <f>'Input data JER25June'!AD97-'Input data'!AD97</f>
        <v>0</v>
      </c>
      <c r="AE97">
        <f>'Input data JER25June'!AE97-'Input data'!AE97</f>
        <v>0</v>
      </c>
      <c r="AG97" s="51"/>
      <c r="AH97" s="16"/>
      <c r="AI97" s="16"/>
    </row>
    <row r="98" spans="1:35" ht="15.9" x14ac:dyDescent="0.45">
      <c r="A98" s="21">
        <v>2025</v>
      </c>
      <c r="B98" s="21" t="s">
        <v>23</v>
      </c>
      <c r="C98" s="21" t="s">
        <v>64</v>
      </c>
      <c r="D98" s="21">
        <v>2023</v>
      </c>
      <c r="E98">
        <f>'Input data JER25June'!E98-'Input data'!E98</f>
        <v>0</v>
      </c>
      <c r="F98">
        <f>'Input data JER25June'!F98-'Input data'!F98</f>
        <v>0</v>
      </c>
      <c r="G98">
        <f>'Input data JER25June'!G98-'Input data'!G98</f>
        <v>0</v>
      </c>
      <c r="H98">
        <f>'Input data JER25June'!H98-'Input data'!H98</f>
        <v>0</v>
      </c>
      <c r="I98">
        <f>'Input data JER25June'!I98-'Input data'!I98</f>
        <v>0</v>
      </c>
      <c r="J98">
        <f>'Input data JER25June'!J98-'Input data'!J98</f>
        <v>0</v>
      </c>
      <c r="K98">
        <f>'Input data JER25June'!K98-'Input data'!K98</f>
        <v>0</v>
      </c>
      <c r="L98">
        <f>'Input data JER25June'!L98-'Input data'!L98</f>
        <v>0</v>
      </c>
      <c r="M98">
        <f>'Input data JER25June'!M98-'Input data'!M98</f>
        <v>0</v>
      </c>
      <c r="N98">
        <f>'Input data JER25June'!N98-'Input data'!N98</f>
        <v>0</v>
      </c>
      <c r="O98">
        <f>'Input data JER25June'!O98-'Input data'!O98</f>
        <v>0</v>
      </c>
      <c r="P98">
        <f>'Input data JER25June'!P98-'Input data'!P98</f>
        <v>0</v>
      </c>
      <c r="Q98">
        <f>'Input data JER25June'!Q98-'Input data'!Q98</f>
        <v>-1</v>
      </c>
      <c r="R98">
        <f>'Input data JER25June'!R98-'Input data'!R98</f>
        <v>0</v>
      </c>
      <c r="S98">
        <f>'Input data JER25June'!S98-'Input data'!S98</f>
        <v>0</v>
      </c>
      <c r="T98">
        <f>'Input data JER25June'!T98-'Input data'!T98</f>
        <v>0</v>
      </c>
      <c r="U98">
        <f>'Input data JER25June'!U98-'Input data'!U98</f>
        <v>0</v>
      </c>
      <c r="V98">
        <f>'Input data JER25June'!V98-'Input data'!V98</f>
        <v>1</v>
      </c>
      <c r="W98">
        <f>'Input data JER25June'!W98-'Input data'!W98</f>
        <v>0</v>
      </c>
      <c r="X98">
        <f>'Input data JER25June'!X98-'Input data'!X98</f>
        <v>0</v>
      </c>
      <c r="Y98">
        <f>'Input data JER25June'!Y98-'Input data'!Y98</f>
        <v>0</v>
      </c>
      <c r="Z98">
        <f>'Input data JER25June'!Z98-'Input data'!Z98</f>
        <v>1</v>
      </c>
      <c r="AA98">
        <f>'Input data JER25June'!AA98-'Input data'!AA98</f>
        <v>0</v>
      </c>
      <c r="AB98">
        <f>'Input data JER25June'!AB98-'Input data'!AB98</f>
        <v>0</v>
      </c>
      <c r="AC98">
        <f>'Input data JER25June'!AC98-'Input data'!AC98</f>
        <v>0</v>
      </c>
      <c r="AD98">
        <f>'Input data JER25June'!AD98-'Input data'!AD98</f>
        <v>0</v>
      </c>
      <c r="AE98">
        <f>'Input data JER25June'!AE98-'Input data'!AE98</f>
        <v>0</v>
      </c>
      <c r="AG98" s="51"/>
      <c r="AH98" s="16"/>
      <c r="AI98" s="16"/>
    </row>
    <row r="99" spans="1:35" ht="15.9" x14ac:dyDescent="0.45">
      <c r="A99" s="21">
        <v>2025</v>
      </c>
      <c r="B99" s="21" t="s">
        <v>24</v>
      </c>
      <c r="C99" s="21" t="s">
        <v>74</v>
      </c>
      <c r="D99" s="21">
        <v>2023</v>
      </c>
      <c r="E99">
        <f>'Input data JER25June'!E99-'Input data'!E99</f>
        <v>0</v>
      </c>
      <c r="F99">
        <f>'Input data JER25June'!F99-'Input data'!F99</f>
        <v>0</v>
      </c>
      <c r="G99">
        <f>'Input data JER25June'!G99-'Input data'!G99</f>
        <v>0</v>
      </c>
      <c r="H99">
        <f>'Input data JER25June'!H99-'Input data'!H99</f>
        <v>0</v>
      </c>
      <c r="I99">
        <f>'Input data JER25June'!I99-'Input data'!I99</f>
        <v>0</v>
      </c>
      <c r="J99">
        <f>'Input data JER25June'!J99-'Input data'!J99</f>
        <v>0</v>
      </c>
      <c r="K99">
        <f>'Input data JER25June'!K99-'Input data'!K99</f>
        <v>0</v>
      </c>
      <c r="L99">
        <f>'Input data JER25June'!L99-'Input data'!L99</f>
        <v>0</v>
      </c>
      <c r="M99">
        <f>'Input data JER25June'!M99-'Input data'!M99</f>
        <v>0</v>
      </c>
      <c r="N99">
        <f>'Input data JER25June'!N99-'Input data'!N99</f>
        <v>0</v>
      </c>
      <c r="O99">
        <f>'Input data JER25June'!O99-'Input data'!O99</f>
        <v>0</v>
      </c>
      <c r="P99">
        <f>'Input data JER25June'!P99-'Input data'!P99</f>
        <v>0</v>
      </c>
      <c r="Q99">
        <f>'Input data JER25June'!Q99-'Input data'!Q99</f>
        <v>0</v>
      </c>
      <c r="R99">
        <f>'Input data JER25June'!R99-'Input data'!R99</f>
        <v>0</v>
      </c>
      <c r="S99">
        <f>'Input data JER25June'!S99-'Input data'!S99</f>
        <v>0</v>
      </c>
      <c r="T99">
        <f>'Input data JER25June'!T99-'Input data'!T99</f>
        <v>0</v>
      </c>
      <c r="U99">
        <f>'Input data JER25June'!U99-'Input data'!U99</f>
        <v>0</v>
      </c>
      <c r="V99">
        <f>'Input data JER25June'!V99-'Input data'!V99</f>
        <v>0</v>
      </c>
      <c r="W99">
        <f>'Input data JER25June'!W99-'Input data'!W99</f>
        <v>0</v>
      </c>
      <c r="X99">
        <f>'Input data JER25June'!X99-'Input data'!X99</f>
        <v>0</v>
      </c>
      <c r="Y99">
        <f>'Input data JER25June'!Y99-'Input data'!Y99</f>
        <v>0</v>
      </c>
      <c r="Z99">
        <f>'Input data JER25June'!Z99-'Input data'!Z99</f>
        <v>0</v>
      </c>
      <c r="AA99">
        <f>'Input data JER25June'!AA99-'Input data'!AA99</f>
        <v>0</v>
      </c>
      <c r="AB99">
        <f>'Input data JER25June'!AB99-'Input data'!AB99</f>
        <v>0</v>
      </c>
      <c r="AC99">
        <f>'Input data JER25June'!AC99-'Input data'!AC99</f>
        <v>0</v>
      </c>
      <c r="AD99">
        <f>'Input data JER25June'!AD99-'Input data'!AD99</f>
        <v>0</v>
      </c>
      <c r="AE99">
        <f>'Input data JER25June'!AE99-'Input data'!AE99</f>
        <v>0</v>
      </c>
      <c r="AG99" s="51"/>
      <c r="AH99" s="16"/>
      <c r="AI99" s="16"/>
    </row>
    <row r="100" spans="1:35" ht="15.9" x14ac:dyDescent="0.45">
      <c r="A100" s="21">
        <v>2025</v>
      </c>
      <c r="B100" s="21" t="s">
        <v>25</v>
      </c>
      <c r="C100" s="21" t="s">
        <v>69</v>
      </c>
      <c r="D100" s="21">
        <v>2023</v>
      </c>
      <c r="E100">
        <f>'Input data JER25June'!E100-'Input data'!E100</f>
        <v>0</v>
      </c>
      <c r="F100">
        <f>'Input data JER25June'!F100-'Input data'!F100</f>
        <v>0</v>
      </c>
      <c r="G100">
        <f>'Input data JER25June'!G100-'Input data'!G100</f>
        <v>0</v>
      </c>
      <c r="H100">
        <f>'Input data JER25June'!H100-'Input data'!H100</f>
        <v>0</v>
      </c>
      <c r="I100">
        <f>'Input data JER25June'!I100-'Input data'!I100</f>
        <v>0</v>
      </c>
      <c r="J100">
        <f>'Input data JER25June'!J100-'Input data'!J100</f>
        <v>0</v>
      </c>
      <c r="K100">
        <f>'Input data JER25June'!K100-'Input data'!K100</f>
        <v>0</v>
      </c>
      <c r="L100">
        <f>'Input data JER25June'!L100-'Input data'!L100</f>
        <v>0</v>
      </c>
      <c r="M100">
        <f>'Input data JER25June'!M100-'Input data'!M100</f>
        <v>0</v>
      </c>
      <c r="N100">
        <f>'Input data JER25June'!N100-'Input data'!N100</f>
        <v>0</v>
      </c>
      <c r="O100">
        <f>'Input data JER25June'!O100-'Input data'!O100</f>
        <v>0</v>
      </c>
      <c r="P100">
        <f>'Input data JER25June'!P100-'Input data'!P100</f>
        <v>0</v>
      </c>
      <c r="Q100">
        <f>'Input data JER25June'!Q100-'Input data'!Q100</f>
        <v>0</v>
      </c>
      <c r="R100">
        <f>'Input data JER25June'!R100-'Input data'!R100</f>
        <v>0</v>
      </c>
      <c r="S100">
        <f>'Input data JER25June'!S100-'Input data'!S100</f>
        <v>0</v>
      </c>
      <c r="T100">
        <f>'Input data JER25June'!T100-'Input data'!T100</f>
        <v>0</v>
      </c>
      <c r="U100">
        <f>'Input data JER25June'!U100-'Input data'!U100</f>
        <v>0</v>
      </c>
      <c r="V100">
        <f>'Input data JER25June'!V100-'Input data'!V100</f>
        <v>0</v>
      </c>
      <c r="W100">
        <f>'Input data JER25June'!W100-'Input data'!W100</f>
        <v>0</v>
      </c>
      <c r="X100">
        <f>'Input data JER25June'!X100-'Input data'!X100</f>
        <v>0</v>
      </c>
      <c r="Y100">
        <f>'Input data JER25June'!Y100-'Input data'!Y100</f>
        <v>0</v>
      </c>
      <c r="Z100">
        <f>'Input data JER25June'!Z100-'Input data'!Z100</f>
        <v>0</v>
      </c>
      <c r="AA100">
        <f>'Input data JER25June'!AA100-'Input data'!AA100</f>
        <v>0</v>
      </c>
      <c r="AB100">
        <f>'Input data JER25June'!AB100-'Input data'!AB100</f>
        <v>0</v>
      </c>
      <c r="AC100">
        <f>'Input data JER25June'!AC100-'Input data'!AC100</f>
        <v>0</v>
      </c>
      <c r="AD100">
        <f>'Input data JER25June'!AD100-'Input data'!AD100</f>
        <v>0</v>
      </c>
      <c r="AE100">
        <f>'Input data JER25June'!AE100-'Input data'!AE100</f>
        <v>0</v>
      </c>
      <c r="AG100" s="51"/>
      <c r="AH100" s="16"/>
      <c r="AI100" s="16"/>
    </row>
    <row r="101" spans="1:35" ht="15.9" x14ac:dyDescent="0.45">
      <c r="A101" s="21">
        <v>2025</v>
      </c>
      <c r="B101" s="21" t="s">
        <v>56</v>
      </c>
      <c r="C101" s="21" t="s">
        <v>70</v>
      </c>
      <c r="D101" s="21">
        <v>2022</v>
      </c>
      <c r="E101">
        <f>'Input data JER25June'!E101-'Input data'!E101</f>
        <v>0</v>
      </c>
      <c r="F101">
        <f>'Input data JER25June'!F101-'Input data'!F101</f>
        <v>0</v>
      </c>
      <c r="G101">
        <f>'Input data JER25June'!G101-'Input data'!G101</f>
        <v>0</v>
      </c>
      <c r="H101">
        <f>'Input data JER25June'!H101-'Input data'!H101</f>
        <v>0</v>
      </c>
      <c r="I101">
        <f>'Input data JER25June'!I101-'Input data'!I101</f>
        <v>0</v>
      </c>
      <c r="J101">
        <f>'Input data JER25June'!J101-'Input data'!J101</f>
        <v>2</v>
      </c>
      <c r="K101">
        <f>'Input data JER25June'!K101-'Input data'!K101</f>
        <v>-3</v>
      </c>
      <c r="L101">
        <f>'Input data JER25June'!L101-'Input data'!L101</f>
        <v>-2</v>
      </c>
      <c r="M101">
        <f>'Input data JER25June'!M101-'Input data'!M101</f>
        <v>-2</v>
      </c>
      <c r="N101">
        <f>'Input data JER25June'!N101-'Input data'!N101</f>
        <v>3</v>
      </c>
      <c r="O101">
        <f>'Input data JER25June'!O101-'Input data'!O101</f>
        <v>0</v>
      </c>
      <c r="P101">
        <f>'Input data JER25June'!P101-'Input data'!P101</f>
        <v>0</v>
      </c>
      <c r="Q101">
        <f>'Input data JER25June'!Q101-'Input data'!Q101</f>
        <v>-3</v>
      </c>
      <c r="R101">
        <f>'Input data JER25June'!R101-'Input data'!R101</f>
        <v>0</v>
      </c>
      <c r="S101">
        <f>'Input data JER25June'!S101-'Input data'!S101</f>
        <v>-3</v>
      </c>
      <c r="T101">
        <f>'Input data JER25June'!T101-'Input data'!T101</f>
        <v>0</v>
      </c>
      <c r="U101">
        <f>'Input data JER25June'!U101-'Input data'!U101</f>
        <v>0</v>
      </c>
      <c r="V101">
        <f>'Input data JER25June'!V101-'Input data'!V101</f>
        <v>0</v>
      </c>
      <c r="W101">
        <f>'Input data JER25June'!W101-'Input data'!W101</f>
        <v>3</v>
      </c>
      <c r="X101">
        <f>'Input data JER25June'!X101-'Input data'!X101</f>
        <v>2</v>
      </c>
      <c r="Y101">
        <f>'Input data JER25June'!Y101-'Input data'!Y101</f>
        <v>0</v>
      </c>
      <c r="Z101">
        <f>'Input data JER25June'!Z101-'Input data'!Z101</f>
        <v>0</v>
      </c>
      <c r="AA101">
        <f>'Input data JER25June'!AA101-'Input data'!AA101</f>
        <v>-7</v>
      </c>
      <c r="AB101">
        <f>'Input data JER25June'!AB101-'Input data'!AB101</f>
        <v>0</v>
      </c>
      <c r="AC101">
        <f>'Input data JER25June'!AC101-'Input data'!AC101</f>
        <v>4</v>
      </c>
      <c r="AD101">
        <f>'Input data JER25June'!AD101-'Input data'!AD101</f>
        <v>3</v>
      </c>
      <c r="AE101">
        <f>'Input data JER25June'!AE101-'Input data'!AE101</f>
        <v>3</v>
      </c>
      <c r="AG101" s="51"/>
      <c r="AH101" s="16"/>
      <c r="AI101" s="16"/>
    </row>
    <row r="102" spans="1:35" ht="15.9" x14ac:dyDescent="0.45">
      <c r="A102" s="21">
        <v>2025</v>
      </c>
      <c r="B102" s="21" t="s">
        <v>26</v>
      </c>
      <c r="C102" s="21"/>
      <c r="D102" s="21">
        <v>2023</v>
      </c>
      <c r="E102">
        <f>'Input data JER25June'!E102-'Input data'!E102</f>
        <v>0</v>
      </c>
      <c r="F102">
        <f>'Input data JER25June'!F102-'Input data'!F102</f>
        <v>0</v>
      </c>
      <c r="G102">
        <f>'Input data JER25June'!G102-'Input data'!G102</f>
        <v>0</v>
      </c>
      <c r="H102">
        <f>'Input data JER25June'!H102-'Input data'!H102</f>
        <v>0</v>
      </c>
      <c r="I102">
        <f>'Input data JER25June'!I102-'Input data'!I102</f>
        <v>0</v>
      </c>
      <c r="J102">
        <f>'Input data JER25June'!J102-'Input data'!J102</f>
        <v>0</v>
      </c>
      <c r="K102">
        <f>'Input data JER25June'!K102-'Input data'!K102</f>
        <v>0</v>
      </c>
      <c r="L102">
        <f>'Input data JER25June'!L102-'Input data'!L102</f>
        <v>0</v>
      </c>
      <c r="M102">
        <f>'Input data JER25June'!M102-'Input data'!M102</f>
        <v>0</v>
      </c>
      <c r="N102">
        <f>'Input data JER25June'!N102-'Input data'!N102</f>
        <v>0</v>
      </c>
      <c r="O102">
        <f>'Input data JER25June'!O102-'Input data'!O102</f>
        <v>0</v>
      </c>
      <c r="P102">
        <f>'Input data JER25June'!P102-'Input data'!P102</f>
        <v>0</v>
      </c>
      <c r="Q102">
        <f>'Input data JER25June'!Q102-'Input data'!Q102</f>
        <v>0</v>
      </c>
      <c r="R102">
        <f>'Input data JER25June'!R102-'Input data'!R102</f>
        <v>0</v>
      </c>
      <c r="S102">
        <f>'Input data JER25June'!S102-'Input data'!S102</f>
        <v>0</v>
      </c>
      <c r="T102">
        <f>'Input data JER25June'!T102-'Input data'!T102</f>
        <v>0</v>
      </c>
      <c r="U102">
        <f>'Input data JER25June'!U102-'Input data'!U102</f>
        <v>0</v>
      </c>
      <c r="V102">
        <f>'Input data JER25June'!V102-'Input data'!V102</f>
        <v>0</v>
      </c>
      <c r="W102">
        <f>'Input data JER25June'!W102-'Input data'!W102</f>
        <v>-1</v>
      </c>
      <c r="X102">
        <f>'Input data JER25June'!X102-'Input data'!X102</f>
        <v>0</v>
      </c>
      <c r="Y102">
        <f>'Input data JER25June'!Y102-'Input data'!Y102</f>
        <v>0</v>
      </c>
      <c r="Z102">
        <f>'Input data JER25June'!Z102-'Input data'!Z102</f>
        <v>0</v>
      </c>
      <c r="AA102">
        <f>'Input data JER25June'!AA102-'Input data'!AA102</f>
        <v>0</v>
      </c>
      <c r="AB102">
        <f>'Input data JER25June'!AB102-'Input data'!AB102</f>
        <v>0</v>
      </c>
      <c r="AC102">
        <f>'Input data JER25June'!AC102-'Input data'!AC102</f>
        <v>0</v>
      </c>
      <c r="AD102">
        <f>'Input data JER25June'!AD102-'Input data'!AD102</f>
        <v>0</v>
      </c>
      <c r="AE102">
        <f>'Input data JER25June'!AE102-'Input data'!AE102</f>
        <v>0</v>
      </c>
      <c r="AG102" s="51"/>
      <c r="AH102" s="16"/>
      <c r="AI102" s="16"/>
    </row>
    <row r="103" spans="1:35" ht="15.9" x14ac:dyDescent="0.45">
      <c r="A103" s="21">
        <v>2025</v>
      </c>
      <c r="B103" s="21" t="s">
        <v>27</v>
      </c>
      <c r="C103" s="21" t="s">
        <v>75</v>
      </c>
      <c r="D103" s="21">
        <v>2023</v>
      </c>
      <c r="E103">
        <f>'Input data JER25June'!E103-'Input data'!E103</f>
        <v>0</v>
      </c>
      <c r="F103">
        <f>'Input data JER25June'!F103-'Input data'!F103</f>
        <v>0</v>
      </c>
      <c r="G103">
        <f>'Input data JER25June'!G103-'Input data'!G103</f>
        <v>0</v>
      </c>
      <c r="H103">
        <f>'Input data JER25June'!H103-'Input data'!H103</f>
        <v>0</v>
      </c>
      <c r="I103">
        <f>'Input data JER25June'!I103-'Input data'!I103</f>
        <v>0</v>
      </c>
      <c r="J103">
        <f>'Input data JER25June'!J103-'Input data'!J103</f>
        <v>0</v>
      </c>
      <c r="K103">
        <f>'Input data JER25June'!K103-'Input data'!K103</f>
        <v>0</v>
      </c>
      <c r="L103">
        <f>'Input data JER25June'!L103-'Input data'!L103</f>
        <v>0</v>
      </c>
      <c r="M103">
        <f>'Input data JER25June'!M103-'Input data'!M103</f>
        <v>0</v>
      </c>
      <c r="N103">
        <f>'Input data JER25June'!N103-'Input data'!N103</f>
        <v>0</v>
      </c>
      <c r="O103">
        <f>'Input data JER25June'!O103-'Input data'!O103</f>
        <v>0</v>
      </c>
      <c r="P103">
        <f>'Input data JER25June'!P103-'Input data'!P103</f>
        <v>0</v>
      </c>
      <c r="Q103">
        <f>'Input data JER25June'!Q103-'Input data'!Q103</f>
        <v>0</v>
      </c>
      <c r="R103">
        <f>'Input data JER25June'!R103-'Input data'!R103</f>
        <v>0</v>
      </c>
      <c r="S103">
        <f>'Input data JER25June'!S103-'Input data'!S103</f>
        <v>0</v>
      </c>
      <c r="T103">
        <f>'Input data JER25June'!T103-'Input data'!T103</f>
        <v>0</v>
      </c>
      <c r="U103">
        <f>'Input data JER25June'!U103-'Input data'!U103</f>
        <v>0</v>
      </c>
      <c r="V103">
        <f>'Input data JER25June'!V103-'Input data'!V103</f>
        <v>0</v>
      </c>
      <c r="W103">
        <f>'Input data JER25June'!W103-'Input data'!W103</f>
        <v>0</v>
      </c>
      <c r="X103">
        <f>'Input data JER25June'!X103-'Input data'!X103</f>
        <v>0</v>
      </c>
      <c r="Y103">
        <f>'Input data JER25June'!Y103-'Input data'!Y103</f>
        <v>0</v>
      </c>
      <c r="Z103">
        <f>'Input data JER25June'!Z103-'Input data'!Z103</f>
        <v>0</v>
      </c>
      <c r="AA103">
        <f>'Input data JER25June'!AA103-'Input data'!AA103</f>
        <v>0</v>
      </c>
      <c r="AB103">
        <f>'Input data JER25June'!AB103-'Input data'!AB103</f>
        <v>0</v>
      </c>
      <c r="AC103">
        <f>'Input data JER25June'!AC103-'Input data'!AC103</f>
        <v>0</v>
      </c>
      <c r="AD103">
        <f>'Input data JER25June'!AD103-'Input data'!AD103</f>
        <v>0</v>
      </c>
      <c r="AE103">
        <f>'Input data JER25June'!AE103-'Input data'!AE103</f>
        <v>0</v>
      </c>
      <c r="AG103" s="51"/>
      <c r="AH103" s="16"/>
      <c r="AI103" s="16"/>
    </row>
    <row r="104" spans="1:35" ht="15.9" x14ac:dyDescent="0.45">
      <c r="A104" s="21">
        <v>2025</v>
      </c>
      <c r="B104" s="21" t="s">
        <v>28</v>
      </c>
      <c r="C104" s="21" t="s">
        <v>76</v>
      </c>
      <c r="D104" s="21">
        <v>2023</v>
      </c>
      <c r="E104">
        <f>'Input data JER25June'!E104-'Input data'!E104</f>
        <v>0</v>
      </c>
      <c r="F104">
        <f>'Input data JER25June'!F104-'Input data'!F104</f>
        <v>0</v>
      </c>
      <c r="G104">
        <f>'Input data JER25June'!G104-'Input data'!G104</f>
        <v>0</v>
      </c>
      <c r="H104">
        <f>'Input data JER25June'!H104-'Input data'!H104</f>
        <v>0</v>
      </c>
      <c r="I104">
        <f>'Input data JER25June'!I104-'Input data'!I104</f>
        <v>0</v>
      </c>
      <c r="J104">
        <f>'Input data JER25June'!J104-'Input data'!J104</f>
        <v>0</v>
      </c>
      <c r="K104">
        <f>'Input data JER25June'!K104-'Input data'!K104</f>
        <v>0</v>
      </c>
      <c r="L104">
        <f>'Input data JER25June'!L104-'Input data'!L104</f>
        <v>0</v>
      </c>
      <c r="M104">
        <f>'Input data JER25June'!M104-'Input data'!M104</f>
        <v>1</v>
      </c>
      <c r="N104">
        <f>'Input data JER25June'!N104-'Input data'!N104</f>
        <v>0</v>
      </c>
      <c r="O104">
        <f>'Input data JER25June'!O104-'Input data'!O104</f>
        <v>0</v>
      </c>
      <c r="P104">
        <f>'Input data JER25June'!P104-'Input data'!P104</f>
        <v>0</v>
      </c>
      <c r="Q104">
        <f>'Input data JER25June'!Q104-'Input data'!Q104</f>
        <v>0</v>
      </c>
      <c r="R104">
        <f>'Input data JER25June'!R104-'Input data'!R104</f>
        <v>0</v>
      </c>
      <c r="S104">
        <f>'Input data JER25June'!S104-'Input data'!S104</f>
        <v>0</v>
      </c>
      <c r="T104">
        <f>'Input data JER25June'!T104-'Input data'!T104</f>
        <v>0</v>
      </c>
      <c r="U104">
        <f>'Input data JER25June'!U104-'Input data'!U104</f>
        <v>0</v>
      </c>
      <c r="V104">
        <f>'Input data JER25June'!V104-'Input data'!V104</f>
        <v>0</v>
      </c>
      <c r="W104">
        <f>'Input data JER25June'!W104-'Input data'!W104</f>
        <v>-1</v>
      </c>
      <c r="X104">
        <f>'Input data JER25June'!X104-'Input data'!X104</f>
        <v>0</v>
      </c>
      <c r="Y104">
        <f>'Input data JER25June'!Y104-'Input data'!Y104</f>
        <v>0</v>
      </c>
      <c r="Z104">
        <f>'Input data JER25June'!Z104-'Input data'!Z104</f>
        <v>0</v>
      </c>
      <c r="AA104">
        <f>'Input data JER25June'!AA104-'Input data'!AA104</f>
        <v>0</v>
      </c>
      <c r="AB104">
        <f>'Input data JER25June'!AB104-'Input data'!AB104</f>
        <v>0</v>
      </c>
      <c r="AC104">
        <f>'Input data JER25June'!AC104-'Input data'!AC104</f>
        <v>0</v>
      </c>
      <c r="AD104">
        <f>'Input data JER25June'!AD104-'Input data'!AD104</f>
        <v>0</v>
      </c>
      <c r="AE104">
        <f>'Input data JER25June'!AE104-'Input data'!AE104</f>
        <v>0</v>
      </c>
      <c r="AG104" s="51"/>
      <c r="AH104" s="16"/>
      <c r="AI104" s="16"/>
    </row>
    <row r="105" spans="1:35" ht="15.9" x14ac:dyDescent="0.45">
      <c r="A105" s="21">
        <v>2025</v>
      </c>
      <c r="B105" s="21" t="s">
        <v>29</v>
      </c>
      <c r="C105" s="21" t="s">
        <v>61</v>
      </c>
      <c r="D105" s="21">
        <v>2023</v>
      </c>
      <c r="E105">
        <f>'Input data JER25June'!E105-'Input data'!E105</f>
        <v>0</v>
      </c>
      <c r="F105">
        <f>'Input data JER25June'!F105-'Input data'!F105</f>
        <v>0</v>
      </c>
      <c r="G105">
        <f>'Input data JER25June'!G105-'Input data'!G105</f>
        <v>0</v>
      </c>
      <c r="H105">
        <f>'Input data JER25June'!H105-'Input data'!H105</f>
        <v>4</v>
      </c>
      <c r="I105">
        <f>'Input data JER25June'!I105-'Input data'!I105</f>
        <v>0</v>
      </c>
      <c r="J105">
        <f>'Input data JER25June'!J105-'Input data'!J105</f>
        <v>0</v>
      </c>
      <c r="K105">
        <f>'Input data JER25June'!K105-'Input data'!K105</f>
        <v>0</v>
      </c>
      <c r="L105">
        <f>'Input data JER25June'!L105-'Input data'!L105</f>
        <v>0</v>
      </c>
      <c r="M105">
        <f>'Input data JER25June'!M105-'Input data'!M105</f>
        <v>0</v>
      </c>
      <c r="N105">
        <f>'Input data JER25June'!N105-'Input data'!N105</f>
        <v>0</v>
      </c>
      <c r="O105">
        <f>'Input data JER25June'!O105-'Input data'!O105</f>
        <v>0</v>
      </c>
      <c r="P105">
        <f>'Input data JER25June'!P105-'Input data'!P105</f>
        <v>0</v>
      </c>
      <c r="Q105">
        <f>'Input data JER25June'!Q105-'Input data'!Q105</f>
        <v>0</v>
      </c>
      <c r="R105">
        <f>'Input data JER25June'!R105-'Input data'!R105</f>
        <v>0</v>
      </c>
      <c r="S105">
        <f>'Input data JER25June'!S105-'Input data'!S105</f>
        <v>0</v>
      </c>
      <c r="T105">
        <f>'Input data JER25June'!T105-'Input data'!T105</f>
        <v>0</v>
      </c>
      <c r="U105">
        <f>'Input data JER25June'!U105-'Input data'!U105</f>
        <v>0</v>
      </c>
      <c r="V105">
        <f>'Input data JER25June'!V105-'Input data'!V105</f>
        <v>0</v>
      </c>
      <c r="W105">
        <f>'Input data JER25June'!W105-'Input data'!W105</f>
        <v>0</v>
      </c>
      <c r="X105">
        <f>'Input data JER25June'!X105-'Input data'!X105</f>
        <v>0</v>
      </c>
      <c r="Y105">
        <f>'Input data JER25June'!Y105-'Input data'!Y105</f>
        <v>0</v>
      </c>
      <c r="Z105">
        <f>'Input data JER25June'!Z105-'Input data'!Z105</f>
        <v>0</v>
      </c>
      <c r="AA105">
        <f>'Input data JER25June'!AA105-'Input data'!AA105</f>
        <v>0</v>
      </c>
      <c r="AB105">
        <f>'Input data JER25June'!AB105-'Input data'!AB105</f>
        <v>0</v>
      </c>
      <c r="AC105">
        <f>'Input data JER25June'!AC105-'Input data'!AC105</f>
        <v>0</v>
      </c>
      <c r="AD105">
        <f>'Input data JER25June'!AD105-'Input data'!AD105</f>
        <v>0</v>
      </c>
      <c r="AE105">
        <f>'Input data JER25June'!AE105-'Input data'!AE105</f>
        <v>0</v>
      </c>
      <c r="AG105" s="51"/>
      <c r="AH105" s="16"/>
      <c r="AI105" s="16"/>
    </row>
    <row r="106" spans="1:35" ht="15.9" x14ac:dyDescent="0.45">
      <c r="A106" s="21">
        <v>2025</v>
      </c>
      <c r="B106" s="21" t="s">
        <v>30</v>
      </c>
      <c r="C106" s="21" t="s">
        <v>77</v>
      </c>
      <c r="D106" s="21">
        <v>2023</v>
      </c>
      <c r="E106">
        <f>'Input data JER25June'!E106-'Input data'!E106</f>
        <v>0</v>
      </c>
      <c r="F106">
        <f>'Input data JER25June'!F106-'Input data'!F106</f>
        <v>0</v>
      </c>
      <c r="G106">
        <f>'Input data JER25June'!G106-'Input data'!G106</f>
        <v>0</v>
      </c>
      <c r="H106">
        <f>'Input data JER25June'!H106-'Input data'!H106</f>
        <v>0</v>
      </c>
      <c r="I106">
        <f>'Input data JER25June'!I106-'Input data'!I106</f>
        <v>0</v>
      </c>
      <c r="J106">
        <f>'Input data JER25June'!J106-'Input data'!J106</f>
        <v>0</v>
      </c>
      <c r="K106">
        <f>'Input data JER25June'!K106-'Input data'!K106</f>
        <v>0</v>
      </c>
      <c r="L106">
        <f>'Input data JER25June'!L106-'Input data'!L106</f>
        <v>0</v>
      </c>
      <c r="M106">
        <f>'Input data JER25June'!M106-'Input data'!M106</f>
        <v>0</v>
      </c>
      <c r="N106">
        <f>'Input data JER25June'!N106-'Input data'!N106</f>
        <v>0</v>
      </c>
      <c r="O106">
        <f>'Input data JER25June'!O106-'Input data'!O106</f>
        <v>0</v>
      </c>
      <c r="P106">
        <f>'Input data JER25June'!P106-'Input data'!P106</f>
        <v>0</v>
      </c>
      <c r="Q106">
        <f>'Input data JER25June'!Q106-'Input data'!Q106</f>
        <v>0</v>
      </c>
      <c r="R106">
        <f>'Input data JER25June'!R106-'Input data'!R106</f>
        <v>0</v>
      </c>
      <c r="S106">
        <f>'Input data JER25June'!S106-'Input data'!S106</f>
        <v>0</v>
      </c>
      <c r="T106">
        <f>'Input data JER25June'!T106-'Input data'!T106</f>
        <v>0</v>
      </c>
      <c r="U106">
        <f>'Input data JER25June'!U106-'Input data'!U106</f>
        <v>0</v>
      </c>
      <c r="V106">
        <f>'Input data JER25June'!V106-'Input data'!V106</f>
        <v>0</v>
      </c>
      <c r="W106">
        <f>'Input data JER25June'!W106-'Input data'!W106</f>
        <v>0</v>
      </c>
      <c r="X106">
        <f>'Input data JER25June'!X106-'Input data'!X106</f>
        <v>0</v>
      </c>
      <c r="Y106">
        <f>'Input data JER25June'!Y106-'Input data'!Y106</f>
        <v>0</v>
      </c>
      <c r="Z106">
        <f>'Input data JER25June'!Z106-'Input data'!Z106</f>
        <v>0</v>
      </c>
      <c r="AA106">
        <f>'Input data JER25June'!AA106-'Input data'!AA106</f>
        <v>0</v>
      </c>
      <c r="AB106">
        <f>'Input data JER25June'!AB106-'Input data'!AB106</f>
        <v>0</v>
      </c>
      <c r="AC106">
        <f>'Input data JER25June'!AC106-'Input data'!AC106</f>
        <v>0</v>
      </c>
      <c r="AD106">
        <f>'Input data JER25June'!AD106-'Input data'!AD106</f>
        <v>0</v>
      </c>
      <c r="AE106">
        <f>'Input data JER25June'!AE106-'Input data'!AE106</f>
        <v>0</v>
      </c>
      <c r="AG106" s="51"/>
      <c r="AH106" s="16"/>
      <c r="AI106" s="16"/>
    </row>
    <row r="107" spans="1:35" ht="15.9" x14ac:dyDescent="0.45">
      <c r="A107" s="21">
        <v>2025</v>
      </c>
      <c r="B107" s="21" t="s">
        <v>31</v>
      </c>
      <c r="C107" s="21" t="s">
        <v>78</v>
      </c>
      <c r="D107" s="21">
        <v>2023</v>
      </c>
      <c r="E107">
        <f>'Input data JER25June'!E107-'Input data'!E107</f>
        <v>0</v>
      </c>
      <c r="F107">
        <f>'Input data JER25June'!F107-'Input data'!F107</f>
        <v>0</v>
      </c>
      <c r="G107">
        <f>'Input data JER25June'!G107-'Input data'!G107</f>
        <v>0</v>
      </c>
      <c r="H107">
        <f>'Input data JER25June'!H107-'Input data'!H107</f>
        <v>0</v>
      </c>
      <c r="I107">
        <f>'Input data JER25June'!I107-'Input data'!I107</f>
        <v>0</v>
      </c>
      <c r="J107">
        <f>'Input data JER25June'!J107-'Input data'!J107</f>
        <v>0</v>
      </c>
      <c r="K107">
        <f>'Input data JER25June'!K107-'Input data'!K107</f>
        <v>0</v>
      </c>
      <c r="L107">
        <f>'Input data JER25June'!L107-'Input data'!L107</f>
        <v>0</v>
      </c>
      <c r="M107">
        <f>'Input data JER25June'!M107-'Input data'!M107</f>
        <v>0</v>
      </c>
      <c r="N107">
        <f>'Input data JER25June'!N107-'Input data'!N107</f>
        <v>0</v>
      </c>
      <c r="O107">
        <f>'Input data JER25June'!O107-'Input data'!O107</f>
        <v>0</v>
      </c>
      <c r="P107">
        <f>'Input data JER25June'!P107-'Input data'!P107</f>
        <v>0</v>
      </c>
      <c r="Q107">
        <f>'Input data JER25June'!Q107-'Input data'!Q107</f>
        <v>0</v>
      </c>
      <c r="R107">
        <f>'Input data JER25June'!R107-'Input data'!R107</f>
        <v>0</v>
      </c>
      <c r="S107">
        <f>'Input data JER25June'!S107-'Input data'!S107</f>
        <v>0</v>
      </c>
      <c r="T107">
        <f>'Input data JER25June'!T107-'Input data'!T107</f>
        <v>0</v>
      </c>
      <c r="U107">
        <f>'Input data JER25June'!U107-'Input data'!U107</f>
        <v>0</v>
      </c>
      <c r="V107">
        <f>'Input data JER25June'!V107-'Input data'!V107</f>
        <v>0</v>
      </c>
      <c r="W107">
        <f>'Input data JER25June'!W107-'Input data'!W107</f>
        <v>0</v>
      </c>
      <c r="X107">
        <f>'Input data JER25June'!X107-'Input data'!X107</f>
        <v>0</v>
      </c>
      <c r="Y107">
        <f>'Input data JER25June'!Y107-'Input data'!Y107</f>
        <v>0</v>
      </c>
      <c r="Z107">
        <f>'Input data JER25June'!Z107-'Input data'!Z107</f>
        <v>0</v>
      </c>
      <c r="AA107">
        <f>'Input data JER25June'!AA107-'Input data'!AA107</f>
        <v>0</v>
      </c>
      <c r="AB107">
        <f>'Input data JER25June'!AB107-'Input data'!AB107</f>
        <v>0</v>
      </c>
      <c r="AC107">
        <f>'Input data JER25June'!AC107-'Input data'!AC107</f>
        <v>0</v>
      </c>
      <c r="AD107">
        <f>'Input data JER25June'!AD107-'Input data'!AD107</f>
        <v>0</v>
      </c>
      <c r="AE107">
        <f>'Input data JER25June'!AE107-'Input data'!AE107</f>
        <v>0</v>
      </c>
      <c r="AG107" s="51"/>
      <c r="AH107" s="16"/>
      <c r="AI107" s="16"/>
    </row>
    <row r="108" spans="1:35" ht="15.9" x14ac:dyDescent="0.45">
      <c r="A108" s="21">
        <v>2025</v>
      </c>
      <c r="B108" s="21" t="s">
        <v>32</v>
      </c>
      <c r="C108" s="21" t="s">
        <v>79</v>
      </c>
      <c r="D108" s="21">
        <v>2023</v>
      </c>
      <c r="E108">
        <f>'Input data JER25June'!E108-'Input data'!E108</f>
        <v>0</v>
      </c>
      <c r="F108">
        <f>'Input data JER25June'!F108-'Input data'!F108</f>
        <v>0</v>
      </c>
      <c r="G108">
        <f>'Input data JER25June'!G108-'Input data'!G108</f>
        <v>0</v>
      </c>
      <c r="H108">
        <f>'Input data JER25June'!H108-'Input data'!H108</f>
        <v>0</v>
      </c>
      <c r="I108">
        <f>'Input data JER25June'!I108-'Input data'!I108</f>
        <v>0</v>
      </c>
      <c r="J108">
        <f>'Input data JER25June'!J108-'Input data'!J108</f>
        <v>0</v>
      </c>
      <c r="K108">
        <f>'Input data JER25June'!K108-'Input data'!K108</f>
        <v>0</v>
      </c>
      <c r="L108">
        <f>'Input data JER25June'!L108-'Input data'!L108</f>
        <v>0</v>
      </c>
      <c r="M108">
        <f>'Input data JER25June'!M108-'Input data'!M108</f>
        <v>0</v>
      </c>
      <c r="N108">
        <f>'Input data JER25June'!N108-'Input data'!N108</f>
        <v>0</v>
      </c>
      <c r="O108">
        <f>'Input data JER25June'!O108-'Input data'!O108</f>
        <v>0</v>
      </c>
      <c r="P108">
        <f>'Input data JER25June'!P108-'Input data'!P108</f>
        <v>0</v>
      </c>
      <c r="Q108">
        <f>'Input data JER25June'!Q108-'Input data'!Q108</f>
        <v>0</v>
      </c>
      <c r="R108">
        <f>'Input data JER25June'!R108-'Input data'!R108</f>
        <v>0</v>
      </c>
      <c r="S108">
        <f>'Input data JER25June'!S108-'Input data'!S108</f>
        <v>0</v>
      </c>
      <c r="T108">
        <f>'Input data JER25June'!T108-'Input data'!T108</f>
        <v>0</v>
      </c>
      <c r="U108">
        <f>'Input data JER25June'!U108-'Input data'!U108</f>
        <v>0</v>
      </c>
      <c r="V108">
        <f>'Input data JER25June'!V108-'Input data'!V108</f>
        <v>0</v>
      </c>
      <c r="W108">
        <f>'Input data JER25June'!W108-'Input data'!W108</f>
        <v>0</v>
      </c>
      <c r="X108">
        <f>'Input data JER25June'!X108-'Input data'!X108</f>
        <v>0</v>
      </c>
      <c r="Y108">
        <f>'Input data JER25June'!Y108-'Input data'!Y108</f>
        <v>0</v>
      </c>
      <c r="Z108">
        <f>'Input data JER25June'!Z108-'Input data'!Z108</f>
        <v>0</v>
      </c>
      <c r="AA108">
        <f>'Input data JER25June'!AA108-'Input data'!AA108</f>
        <v>0</v>
      </c>
      <c r="AB108">
        <f>'Input data JER25June'!AB108-'Input data'!AB108</f>
        <v>0</v>
      </c>
      <c r="AC108">
        <f>'Input data JER25June'!AC108-'Input data'!AC108</f>
        <v>0</v>
      </c>
      <c r="AD108">
        <f>'Input data JER25June'!AD108-'Input data'!AD108</f>
        <v>0</v>
      </c>
      <c r="AE108">
        <f>'Input data JER25June'!AE108-'Input data'!AE108</f>
        <v>0</v>
      </c>
      <c r="AG108" s="51"/>
      <c r="AH108" s="16"/>
      <c r="AI108" s="16"/>
    </row>
    <row r="110" spans="1:35" x14ac:dyDescent="0.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28.2" customHeight="1" x14ac:dyDescent="0.4">
      <c r="A111" s="16"/>
      <c r="B111" s="16" t="s">
        <v>80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28.2" customHeight="1" x14ac:dyDescent="0.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s="53" customFormat="1" ht="28.2" customHeight="1" x14ac:dyDescent="0.4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</row>
  </sheetData>
  <conditionalFormatting sqref="E2:AE57 E58:AF108">
    <cfRule type="cellIs" dxfId="2" priority="13" operator="equal">
      <formula>0</formula>
    </cfRule>
  </conditionalFormatting>
  <conditionalFormatting sqref="E113:AF113">
    <cfRule type="cellIs" dxfId="1" priority="2" operator="notEqual">
      <formula>0</formula>
    </cfRule>
  </conditionalFormatting>
  <conditionalFormatting sqref="AG59:AG108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19" ma:contentTypeDescription="Create a new document." ma:contentTypeScope="" ma:versionID="930edc89c2fe6a9020868dfc8e617521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97c81126709f1cede8de6921efd2d12f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Comment" minOccurs="0"/>
                <xsd:element ref="ns2:MediaServiceSearchProperties" minOccurs="0"/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24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Year" ma:index="26" nillable="true" ma:displayName="Year" ma:format="DateOnly" ma:internalName="Year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4bbc1f-4af1-4350-9187-1125370a984a}" ma:internalName="TaxCatchAll" ma:showField="CatchAllData" ma:web="e0757b53-df10-4b98-9811-094c4c3e2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a8a8b-b856-4d35-a5c7-7f2c0ec3d499">
      <Terms xmlns="http://schemas.microsoft.com/office/infopath/2007/PartnerControls"/>
    </lcf76f155ced4ddcb4097134ff3c332f>
    <Comment xmlns="541a8a8b-b856-4d35-a5c7-7f2c0ec3d499" xsi:nil="true"/>
    <TaxCatchAll xmlns="e0757b53-df10-4b98-9811-094c4c3e23a8" xsi:nil="true"/>
    <Year xmlns="541a8a8b-b856-4d35-a5c7-7f2c0ec3d499" xsi:nil="true"/>
  </documentManagement>
</p:properties>
</file>

<file path=customXml/itemProps1.xml><?xml version="1.0" encoding="utf-8"?>
<ds:datastoreItem xmlns:ds="http://schemas.openxmlformats.org/officeDocument/2006/customXml" ds:itemID="{064D49D6-0D1F-40F1-9E7A-A287231F6B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F3AECC-D768-449E-A0FB-CC3D3A14F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40A348-52D7-4138-B027-752B9150B00F}">
  <ds:schemaRefs>
    <ds:schemaRef ds:uri="http://purl.org/dc/terms/"/>
    <ds:schemaRef ds:uri="http://schemas.microsoft.com/office/infopath/2007/PartnerControls"/>
    <ds:schemaRef ds:uri="541a8a8b-b856-4d35-a5c7-7f2c0ec3d499"/>
    <ds:schemaRef ds:uri="http://purl.org/dc/elements/1.1/"/>
    <ds:schemaRef ds:uri="http://schemas.microsoft.com/office/2006/metadata/properties"/>
    <ds:schemaRef ds:uri="e0757b53-df10-4b98-9811-094c4c3e23a8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Tables</vt:lpstr>
      <vt:lpstr>Input data</vt:lpstr>
      <vt:lpstr>MS Tables JER24</vt:lpstr>
      <vt:lpstr>Input data JER25June</vt:lpstr>
      <vt:lpstr>Categories' Changes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RUIZ SALGADO Victor (EMPL)</dc:creator>
  <cp:keywords/>
  <dc:description/>
  <cp:lastModifiedBy>RUTKOWSKI Aleksander (EMPL)</cp:lastModifiedBy>
  <cp:revision/>
  <cp:lastPrinted>2023-06-22T12:34:36Z</cp:lastPrinted>
  <dcterms:created xsi:type="dcterms:W3CDTF">2023-02-21T15:32:49Z</dcterms:created>
  <dcterms:modified xsi:type="dcterms:W3CDTF">2025-04-08T09:10:29Z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2023-02-21T15:32:51Z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dcb1f244-39ad-4792-803e-0d441e87c5e8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  <property fmtid="{D5CDD505-2E9C-101B-9397-08002B2CF9AE}" pid="10" name="MediaServiceImageTags">
    <vt:lpwstr/>
  </property>
</Properties>
</file>