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ksa\OneDrive\Desktop\Projektni iz operacionih\OI2\"/>
    </mc:Choice>
  </mc:AlternateContent>
  <bookViews>
    <workbookView xWindow="0" yWindow="0" windowWidth="15525" windowHeight="3345" tabRatio="944"/>
  </bookViews>
  <sheets>
    <sheet name="Stalno praćenje zaliha" sheetId="12" r:id="rId1"/>
    <sheet name="Dijagram zaliha - SP" sheetId="15" r:id="rId2"/>
  </sheets>
  <calcPr calcId="152511"/>
</workbook>
</file>

<file path=xl/calcChain.xml><?xml version="1.0" encoding="utf-8"?>
<calcChain xmlns="http://schemas.openxmlformats.org/spreadsheetml/2006/main">
  <c r="M4" i="12" l="1"/>
  <c r="L4" i="12"/>
  <c r="I16" i="12"/>
  <c r="I10" i="12" l="1"/>
  <c r="C6" i="12" l="1"/>
  <c r="E6" i="12" s="1"/>
  <c r="G6" i="12" s="1"/>
  <c r="I6" i="12" s="1"/>
  <c r="K5" i="12" l="1"/>
  <c r="D6" i="12" l="1"/>
  <c r="J6" i="12" s="1"/>
  <c r="K6" i="12" s="1"/>
  <c r="C7" i="12" l="1"/>
  <c r="E7" i="12" l="1"/>
  <c r="G7" i="12" s="1"/>
  <c r="I7" i="12" l="1"/>
  <c r="D7" i="12" s="1"/>
  <c r="C8" i="12" l="1"/>
  <c r="E8" i="12" s="1"/>
  <c r="G8" i="12" s="1"/>
  <c r="I8" i="12" s="1"/>
  <c r="J7" i="12"/>
  <c r="K7" i="12" s="1"/>
  <c r="D8" i="12" l="1"/>
  <c r="J8" i="12" s="1"/>
  <c r="K8" i="12" l="1"/>
  <c r="C9" i="12"/>
  <c r="E9" i="12" s="1"/>
  <c r="G9" i="12" s="1"/>
  <c r="I9" i="12" l="1"/>
  <c r="D9" i="12" l="1"/>
  <c r="J9" i="12" s="1"/>
  <c r="K9" i="12" l="1"/>
  <c r="C10" i="12"/>
  <c r="E10" i="12" s="1"/>
  <c r="G10" i="12" l="1"/>
  <c r="D10" i="12" l="1"/>
  <c r="C11" i="12" s="1"/>
  <c r="E11" i="12" s="1"/>
  <c r="J10" i="12" l="1"/>
  <c r="K10" i="12" s="1"/>
  <c r="G11" i="12"/>
  <c r="I11" i="12" s="1"/>
  <c r="D11" i="12" s="1"/>
  <c r="J11" i="12" l="1"/>
  <c r="K11" i="12" s="1"/>
  <c r="C12" i="12"/>
  <c r="E12" i="12" s="1"/>
  <c r="G12" i="12" l="1"/>
  <c r="I12" i="12" l="1"/>
  <c r="D12" i="12" l="1"/>
  <c r="C13" i="12" s="1"/>
  <c r="E13" i="12" s="1"/>
  <c r="G13" i="12" s="1"/>
  <c r="J12" i="12" l="1"/>
  <c r="K12" i="12" s="1"/>
  <c r="I13" i="12"/>
  <c r="D13" i="12" s="1"/>
  <c r="C14" i="12" l="1"/>
  <c r="J13" i="12"/>
  <c r="K13" i="12" s="1"/>
  <c r="E14" i="12" l="1"/>
  <c r="G14" i="12" l="1"/>
  <c r="I14" i="12" s="1"/>
  <c r="D14" i="12" l="1"/>
  <c r="J14" i="12" s="1"/>
  <c r="K14" i="12" s="1"/>
  <c r="C15" i="12" l="1"/>
  <c r="E15" i="12" s="1"/>
  <c r="G15" i="12" s="1"/>
  <c r="I15" i="12" s="1"/>
  <c r="D15" i="12" s="1"/>
  <c r="C16" i="12" l="1"/>
  <c r="E16" i="12" s="1"/>
  <c r="J15" i="12"/>
  <c r="K15" i="12" s="1"/>
  <c r="G16" i="12" l="1"/>
  <c r="D16" i="12" l="1"/>
  <c r="J16" i="12" s="1"/>
  <c r="K16" i="12" s="1"/>
  <c r="C17" i="12" l="1"/>
  <c r="E17" i="12" s="1"/>
  <c r="G17" i="12" s="1"/>
  <c r="I17" i="12" s="1"/>
  <c r="D17" i="12" s="1"/>
  <c r="J17" i="12" l="1"/>
  <c r="K17" i="12" s="1"/>
  <c r="C18" i="12"/>
  <c r="E18" i="12" s="1"/>
  <c r="G18" i="12" l="1"/>
  <c r="I18" i="12" s="1"/>
  <c r="D18" i="12" l="1"/>
  <c r="J18" i="12" s="1"/>
  <c r="K18" i="12" s="1"/>
  <c r="C19" i="12" l="1"/>
  <c r="E19" i="12" s="1"/>
  <c r="G19" i="12" s="1"/>
  <c r="I19" i="12" s="1"/>
  <c r="D19" i="12" s="1"/>
  <c r="J19" i="12" s="1"/>
  <c r="K19" i="12" s="1"/>
  <c r="C20" i="12" l="1"/>
  <c r="E20" i="12" s="1"/>
  <c r="G20" i="12" s="1"/>
  <c r="I20" i="12" s="1"/>
  <c r="D20" i="12" l="1"/>
  <c r="C21" i="12" l="1"/>
  <c r="E21" i="12" s="1"/>
  <c r="J20" i="12"/>
  <c r="K20" i="12" s="1"/>
  <c r="G21" i="12" l="1"/>
  <c r="I21" i="12" l="1"/>
  <c r="D21" i="12" s="1"/>
  <c r="J21" i="12" s="1"/>
  <c r="K21" i="12" l="1"/>
  <c r="C22" i="12"/>
  <c r="E22" i="12" s="1"/>
  <c r="G22" i="12" s="1"/>
  <c r="I22" i="12" s="1"/>
  <c r="D22" i="12" l="1"/>
  <c r="J22" i="12" s="1"/>
  <c r="K22" i="12" s="1"/>
  <c r="C23" i="12" l="1"/>
  <c r="E23" i="12" s="1"/>
  <c r="G23" i="12" s="1"/>
  <c r="I23" i="12" s="1"/>
  <c r="D23" i="12" s="1"/>
  <c r="J23" i="12" l="1"/>
  <c r="K23" i="12" s="1"/>
  <c r="C24" i="12"/>
  <c r="E24" i="12" s="1"/>
  <c r="G24" i="12" s="1"/>
  <c r="I24" i="12" l="1"/>
  <c r="D24" i="12" l="1"/>
  <c r="J24" i="12" s="1"/>
  <c r="K24" i="12" s="1"/>
  <c r="C25" i="12" l="1"/>
  <c r="E25" i="12" s="1"/>
  <c r="G25" i="12" s="1"/>
  <c r="I25" i="12" s="1"/>
  <c r="D25" i="12" s="1"/>
  <c r="J25" i="12" s="1"/>
  <c r="C26" i="12" l="1"/>
  <c r="E26" i="12" s="1"/>
  <c r="G26" i="12" s="1"/>
  <c r="I26" i="12" s="1"/>
  <c r="K25" i="12"/>
  <c r="D26" i="12" l="1"/>
  <c r="J26" i="12" s="1"/>
  <c r="K26" i="12" s="1"/>
  <c r="C27" i="12" l="1"/>
  <c r="E27" i="12" s="1"/>
  <c r="G27" i="12" s="1"/>
  <c r="I27" i="12" s="1"/>
  <c r="D27" i="12" s="1"/>
  <c r="J27" i="12" s="1"/>
  <c r="K27" i="12" s="1"/>
  <c r="C28" i="12" l="1"/>
  <c r="E28" i="12" s="1"/>
  <c r="G28" i="12" s="1"/>
  <c r="I28" i="12" s="1"/>
  <c r="D28" i="12"/>
  <c r="J28" i="12" s="1"/>
  <c r="K28" i="12" s="1"/>
  <c r="C29" i="12" l="1"/>
  <c r="E29" i="12" s="1"/>
  <c r="G29" i="12" s="1"/>
  <c r="I29" i="12" s="1"/>
  <c r="D29" i="12" s="1"/>
  <c r="J29" i="12" s="1"/>
  <c r="K29" i="12" s="1"/>
  <c r="C30" i="12" l="1"/>
  <c r="E30" i="12" s="1"/>
  <c r="G30" i="12" s="1"/>
  <c r="I30" i="12" s="1"/>
  <c r="D30" i="12" s="1"/>
  <c r="J30" i="12" s="1"/>
  <c r="K30" i="12" s="1"/>
  <c r="C31" i="12" l="1"/>
  <c r="E31" i="12" s="1"/>
  <c r="G31" i="12" s="1"/>
  <c r="I31" i="12" s="1"/>
  <c r="D31" i="12" s="1"/>
  <c r="J31" i="12" l="1"/>
  <c r="K31" i="12" s="1"/>
  <c r="C32" i="12"/>
  <c r="E32" i="12" s="1"/>
  <c r="G32" i="12" l="1"/>
  <c r="I32" i="12" s="1"/>
  <c r="D32" i="12" l="1"/>
  <c r="C33" i="12" s="1"/>
  <c r="E33" i="12" s="1"/>
  <c r="J32" i="12" l="1"/>
  <c r="K32" i="12" s="1"/>
  <c r="G33" i="12"/>
  <c r="I33" i="12" s="1"/>
  <c r="D33" i="12" s="1"/>
  <c r="C34" i="12" s="1"/>
  <c r="E34" i="12" s="1"/>
  <c r="J33" i="12" l="1"/>
  <c r="K33" i="12" s="1"/>
  <c r="G34" i="12"/>
  <c r="I34" i="12" s="1"/>
  <c r="D34" i="12" l="1"/>
  <c r="C35" i="12" s="1"/>
  <c r="E35" i="12" s="1"/>
  <c r="J34" i="12" l="1"/>
  <c r="K34" i="12" s="1"/>
  <c r="G35" i="12" l="1"/>
  <c r="I35" i="12" s="1"/>
  <c r="D35" i="12" s="1"/>
  <c r="J35" i="12" s="1"/>
  <c r="K35" i="12" s="1"/>
  <c r="C36" i="12" l="1"/>
  <c r="E36" i="12" s="1"/>
  <c r="G36" i="12" s="1"/>
  <c r="I36" i="12" s="1"/>
  <c r="D36" i="12" l="1"/>
  <c r="J36" i="12" s="1"/>
  <c r="K36" i="12" s="1"/>
  <c r="C37" i="12" l="1"/>
  <c r="E37" i="12" s="1"/>
  <c r="G37" i="12" s="1"/>
  <c r="I37" i="12" s="1"/>
  <c r="D37" i="12"/>
  <c r="J37" i="12" s="1"/>
  <c r="K37" i="12" s="1"/>
  <c r="C38" i="12" l="1"/>
  <c r="E38" i="12" s="1"/>
  <c r="G38" i="12" s="1"/>
  <c r="I38" i="12" s="1"/>
  <c r="D38" i="12" l="1"/>
  <c r="J38" i="12" s="1"/>
  <c r="K38" i="12" s="1"/>
  <c r="C39" i="12" l="1"/>
  <c r="E39" i="12" s="1"/>
  <c r="G39" i="12" s="1"/>
  <c r="I39" i="12" s="1"/>
  <c r="D39" i="12" s="1"/>
  <c r="J39" i="12" l="1"/>
  <c r="K39" i="12" s="1"/>
  <c r="C40" i="12"/>
  <c r="E40" i="12" s="1"/>
  <c r="G40" i="12" s="1"/>
  <c r="I40" i="12" l="1"/>
  <c r="D40" i="12" l="1"/>
  <c r="J40" i="12" s="1"/>
  <c r="K40" i="12" s="1"/>
  <c r="C41" i="12" l="1"/>
  <c r="E41" i="12" s="1"/>
  <c r="G41" i="12" s="1"/>
  <c r="I41" i="12" s="1"/>
  <c r="D41" i="12" s="1"/>
  <c r="J41" i="12" l="1"/>
  <c r="K41" i="12" s="1"/>
  <c r="C42" i="12"/>
  <c r="E42" i="12" s="1"/>
  <c r="G42" i="12" s="1"/>
  <c r="I42" i="12" l="1"/>
  <c r="D42" i="12" l="1"/>
  <c r="J42" i="12" s="1"/>
  <c r="K42" i="12" s="1"/>
  <c r="C43" i="12" l="1"/>
  <c r="E43" i="12" s="1"/>
  <c r="G43" i="12" s="1"/>
  <c r="I43" i="12" s="1"/>
  <c r="D43" i="12" s="1"/>
  <c r="J43" i="12" l="1"/>
  <c r="K43" i="12" s="1"/>
  <c r="C44" i="12"/>
  <c r="E44" i="12" s="1"/>
  <c r="G44" i="12" l="1"/>
  <c r="I44" i="12" s="1"/>
  <c r="D44" i="12" l="1"/>
  <c r="J44" i="12" s="1"/>
  <c r="K44" i="12" s="1"/>
  <c r="C45" i="12" l="1"/>
  <c r="E45" i="12" s="1"/>
  <c r="G45" i="12" s="1"/>
  <c r="I45" i="12" s="1"/>
  <c r="D45" i="12" s="1"/>
  <c r="J45" i="12" l="1"/>
  <c r="K45" i="12" s="1"/>
  <c r="C46" i="12"/>
  <c r="E46" i="12" s="1"/>
  <c r="G46" i="12" s="1"/>
  <c r="I46" i="12" l="1"/>
  <c r="D46" i="12" l="1"/>
  <c r="J46" i="12" s="1"/>
  <c r="K46" i="12" s="1"/>
  <c r="C47" i="12" l="1"/>
  <c r="E47" i="12" s="1"/>
  <c r="G47" i="12" s="1"/>
  <c r="I47" i="12" s="1"/>
  <c r="D47" i="12" s="1"/>
  <c r="J47" i="12" l="1"/>
  <c r="K47" i="12" s="1"/>
  <c r="C48" i="12"/>
  <c r="E48" i="12" s="1"/>
  <c r="G48" i="12" l="1"/>
  <c r="I48" i="12" s="1"/>
  <c r="D48" i="12" l="1"/>
  <c r="J48" i="12" s="1"/>
  <c r="K48" i="12" l="1"/>
  <c r="C49" i="12"/>
  <c r="E49" i="12" l="1"/>
  <c r="G49" i="12" s="1"/>
  <c r="I49" i="12" l="1"/>
  <c r="D49" i="12" l="1"/>
  <c r="C50" i="12" s="1"/>
  <c r="E50" i="12" s="1"/>
  <c r="J49" i="12" l="1"/>
  <c r="K49" i="12" s="1"/>
  <c r="G50" i="12" l="1"/>
  <c r="I50" i="12" s="1"/>
  <c r="D50" i="12" l="1"/>
  <c r="C51" i="12" s="1"/>
  <c r="E51" i="12" s="1"/>
  <c r="J50" i="12" l="1"/>
  <c r="K50" i="12" s="1"/>
  <c r="G51" i="12"/>
  <c r="I51" i="12" s="1"/>
  <c r="D51" i="12" s="1"/>
  <c r="C52" i="12" l="1"/>
  <c r="E52" i="12" s="1"/>
  <c r="J51" i="12"/>
  <c r="K51" i="12" s="1"/>
  <c r="G52" i="12" l="1"/>
  <c r="I52" i="12" s="1"/>
  <c r="D52" i="12" l="1"/>
  <c r="C53" i="12" s="1"/>
  <c r="E53" i="12" s="1"/>
  <c r="J52" i="12" l="1"/>
  <c r="K52" i="12" s="1"/>
  <c r="G53" i="12" l="1"/>
  <c r="I53" i="12" s="1"/>
  <c r="D53" i="12" s="1"/>
  <c r="C54" i="12" s="1"/>
  <c r="E54" i="12" s="1"/>
  <c r="J53" i="12" l="1"/>
  <c r="K53" i="12" s="1"/>
  <c r="G54" i="12" l="1"/>
  <c r="I54" i="12" s="1"/>
  <c r="D54" i="12" l="1"/>
  <c r="J54" i="12" s="1"/>
  <c r="K54" i="12" s="1"/>
  <c r="C55" i="12" l="1"/>
  <c r="E55" i="12" s="1"/>
  <c r="G55" i="12" s="1"/>
  <c r="I55" i="12" s="1"/>
  <c r="D55" i="12" s="1"/>
  <c r="C56" i="12" s="1"/>
  <c r="E56" i="12" s="1"/>
  <c r="J55" i="12" l="1"/>
  <c r="K55" i="12" s="1"/>
  <c r="G56" i="12" l="1"/>
  <c r="I56" i="12" s="1"/>
  <c r="D56" i="12" l="1"/>
  <c r="C57" i="12" s="1"/>
  <c r="E57" i="12" s="1"/>
  <c r="G57" i="12" s="1"/>
  <c r="I57" i="12" s="1"/>
  <c r="D57" i="12" s="1"/>
  <c r="J57" i="12" s="1"/>
  <c r="K57" i="12" s="1"/>
  <c r="J56" i="12"/>
  <c r="K56" i="12" s="1"/>
  <c r="C58" i="12"/>
  <c r="E58" i="12" s="1"/>
  <c r="G58" i="12" s="1"/>
  <c r="I58" i="12" s="1"/>
  <c r="D58" i="12" s="1"/>
  <c r="J58" i="12" l="1"/>
  <c r="K58" i="12" s="1"/>
  <c r="C59" i="12"/>
  <c r="E59" i="12" s="1"/>
  <c r="G59" i="12" l="1"/>
  <c r="I59" i="12" s="1"/>
  <c r="D59" i="12" s="1"/>
  <c r="J59" i="12" s="1"/>
  <c r="K59" i="12" s="1"/>
  <c r="C60" i="12" l="1"/>
  <c r="E60" i="12" s="1"/>
  <c r="G60" i="12" s="1"/>
  <c r="I60" i="12" s="1"/>
  <c r="D60" i="12" l="1"/>
  <c r="J60" i="12" s="1"/>
  <c r="K60" i="12" s="1"/>
  <c r="C61" i="12"/>
  <c r="E61" i="12" s="1"/>
  <c r="G61" i="12" s="1"/>
  <c r="I61" i="12" s="1"/>
  <c r="D61" i="12" s="1"/>
  <c r="J61" i="12" s="1"/>
  <c r="K61" i="12" s="1"/>
  <c r="C62" i="12" l="1"/>
  <c r="E62" i="12" s="1"/>
  <c r="G62" i="12" s="1"/>
  <c r="I62" i="12" s="1"/>
  <c r="D62" i="12" l="1"/>
  <c r="J62" i="12" s="1"/>
  <c r="K62" i="12" s="1"/>
</calcChain>
</file>

<file path=xl/comments1.xml><?xml version="1.0" encoding="utf-8"?>
<comments xmlns="http://schemas.openxmlformats.org/spreadsheetml/2006/main">
  <authors>
    <author>LabOI</author>
    <author>Marija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>Kasnjenje</t>
        </r>
      </text>
    </comment>
    <comment ref="A4" authorId="1" shapeId="0">
      <text>
        <r>
          <rPr>
            <b/>
            <sz val="9"/>
            <color indexed="81"/>
            <rFont val="Tahoma"/>
            <family val="2"/>
            <charset val="238"/>
          </rPr>
          <t>Opt. Kolicina nabavke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LabOI:</t>
        </r>
        <r>
          <rPr>
            <sz val="8"/>
            <color indexed="81"/>
            <rFont val="Tahoma"/>
            <family val="2"/>
          </rPr>
          <t xml:space="preserve">
Signalne zalihe</t>
        </r>
      </text>
    </comment>
  </commentList>
</comments>
</file>

<file path=xl/sharedStrings.xml><?xml version="1.0" encoding="utf-8"?>
<sst xmlns="http://schemas.openxmlformats.org/spreadsheetml/2006/main" count="71" uniqueCount="71">
  <si>
    <t>D =</t>
  </si>
  <si>
    <t>Datum</t>
  </si>
  <si>
    <t>Ulazi</t>
  </si>
  <si>
    <t>Izlaz</t>
  </si>
  <si>
    <t>Zalihe</t>
  </si>
  <si>
    <t>Narudžbina</t>
  </si>
  <si>
    <t>5+6</t>
  </si>
  <si>
    <t>Ul.</t>
  </si>
  <si>
    <t>Q =</t>
  </si>
  <si>
    <t>Nar.</t>
  </si>
  <si>
    <t>Pc =</t>
  </si>
  <si>
    <t>21.5. 8:00</t>
  </si>
  <si>
    <t>21.5. 16:00</t>
  </si>
  <si>
    <t>22.5. 8:00</t>
  </si>
  <si>
    <t>22.5. 16:00</t>
  </si>
  <si>
    <t>23.5. 8:00</t>
  </si>
  <si>
    <t>23.5 16:00</t>
  </si>
  <si>
    <t>24.5. 8:00</t>
  </si>
  <si>
    <t>24.5. 16:00</t>
  </si>
  <si>
    <t>25.5. 8:00</t>
  </si>
  <si>
    <t>25.5. 16:00</t>
  </si>
  <si>
    <t>26.5. 8:00</t>
  </si>
  <si>
    <t>26.5. 16:00</t>
  </si>
  <si>
    <t>27.5. 8:00</t>
  </si>
  <si>
    <t>27.5. 16:00</t>
  </si>
  <si>
    <t>28.5. 8:00</t>
  </si>
  <si>
    <t>28.5. 16:00</t>
  </si>
  <si>
    <t>29.5. 8:00</t>
  </si>
  <si>
    <t>29.5. 16:00</t>
  </si>
  <si>
    <t>30.5. 8:00</t>
  </si>
  <si>
    <t>30.5. 16:00</t>
  </si>
  <si>
    <t>31.5. 8:00</t>
  </si>
  <si>
    <t>31.5 16:00</t>
  </si>
  <si>
    <t>1.6. 8:00</t>
  </si>
  <si>
    <t>1.6. 16:00</t>
  </si>
  <si>
    <t>2.6. 8:00</t>
  </si>
  <si>
    <t>3.6. 16:00</t>
  </si>
  <si>
    <t>2.6. 16:00</t>
  </si>
  <si>
    <t>3.6. 8:00</t>
  </si>
  <si>
    <t>4.6. 8:00</t>
  </si>
  <si>
    <t>4.6. 16:00</t>
  </si>
  <si>
    <t>5.6. 8:00</t>
  </si>
  <si>
    <t>5.6. 16:00</t>
  </si>
  <si>
    <t>6.6. 8:00</t>
  </si>
  <si>
    <t>6.6. 16:00</t>
  </si>
  <si>
    <t>7.6. 8:00</t>
  </si>
  <si>
    <t>7.6. 16:00</t>
  </si>
  <si>
    <t>8.6. 8:00</t>
  </si>
  <si>
    <t>8.6. 16:00</t>
  </si>
  <si>
    <t>9.6. 8:00</t>
  </si>
  <si>
    <t>9.6. 16:00</t>
  </si>
  <si>
    <t>10.6. 8:00</t>
  </si>
  <si>
    <t>10.6. 16:00</t>
  </si>
  <si>
    <t>11.6. 8:00</t>
  </si>
  <si>
    <t>11.6. 16:00</t>
  </si>
  <si>
    <t>12.6. 8:00</t>
  </si>
  <si>
    <t>12.6. 16:00</t>
  </si>
  <si>
    <t>13.6. 8:00</t>
  </si>
  <si>
    <t>13.6. 16:00</t>
  </si>
  <si>
    <t>14.6. 8:00</t>
  </si>
  <si>
    <t>14.6. 16:00</t>
  </si>
  <si>
    <t>15.6. 8:00</t>
  </si>
  <si>
    <t>15.6. 16:00</t>
  </si>
  <si>
    <t>16.6. 8:00</t>
  </si>
  <si>
    <t>16.6. 16:00</t>
  </si>
  <si>
    <t>17.6. 8:00</t>
  </si>
  <si>
    <t>17.6. 16:00</t>
  </si>
  <si>
    <t>18.6. 8:00</t>
  </si>
  <si>
    <t>18.6. 16:00</t>
  </si>
  <si>
    <t>Fiksni troskovi</t>
  </si>
  <si>
    <t>Varijabilni troskovi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</si>
</sst>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"/>
    <numFmt numFmtId="165" formatCode="[$-409]d\-mmm;@"/>
  </numFmts>
  <fonts count="6" x14ac:knownFonts="1">
    <font>
      <sz val="10"/>
      <name val="Arial"/>
      <charset val="238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49" fontId="0" fillId="4" borderId="2" xfId="0" applyNumberFormat="1" applyFill="1" applyBorder="1"/>
    <xf numFmtId="10" fontId="0" fillId="0" borderId="0" xfId="0" applyNumberFormat="1"/>
    <xf numFmtId="0" fontId="2" fillId="0" borderId="5" xfId="0" applyNumberFormat="1" applyFont="1" applyFill="1" applyBorder="1" applyAlignment="1">
      <alignment horizontal="left"/>
    </xf>
    <xf numFmtId="0" fontId="0" fillId="0" borderId="0" xfId="0" applyNumberFormat="1"/>
    <xf numFmtId="0" fontId="2" fillId="0" borderId="7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1" fillId="2" borderId="4" xfId="0" applyNumberFormat="1" applyFont="1" applyFill="1" applyBorder="1" applyAlignment="1">
      <alignment horizontal="center"/>
    </xf>
    <xf numFmtId="0" fontId="2" fillId="0" borderId="0" xfId="0" applyFont="1"/>
    <xf numFmtId="0" fontId="0" fillId="4" borderId="0" xfId="0" applyFill="1" applyBorder="1"/>
    <xf numFmtId="0" fontId="0" fillId="4" borderId="0" xfId="0" applyFill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65" fontId="0" fillId="0" borderId="0" xfId="0" applyNumberFormat="1"/>
    <xf numFmtId="14" fontId="2" fillId="0" borderId="1" xfId="0" applyNumberFormat="1" applyFont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6" borderId="4" xfId="0" applyFill="1" applyBorder="1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04994450610414"/>
          <c:y val="1.95758564437194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lang="en-US" sz="11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53163152053298E-2"/>
          <c:y val="0.11745513866231648"/>
          <c:w val="0.92674805771365165"/>
          <c:h val="0.77161500815660711"/>
        </c:manualLayout>
      </c:layout>
      <c:lineChart>
        <c:grouping val="stacked"/>
        <c:varyColors val="0"/>
        <c:ser>
          <c:idx val="0"/>
          <c:order val="0"/>
          <c:tx>
            <c:strRef>
              <c:f>'Stalno praćenje zaliha'!$G$54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'Stalno praćenje zaliha'!$F$5:$F$49</c:f>
              <c:strCache>
                <c:ptCount val="45"/>
                <c:pt idx="0">
                  <c:v>21.5. 8:00</c:v>
                </c:pt>
                <c:pt idx="1">
                  <c:v>21.5. 16:00</c:v>
                </c:pt>
                <c:pt idx="2">
                  <c:v>22.5. 8:00</c:v>
                </c:pt>
                <c:pt idx="3">
                  <c:v>22.5. 16:00</c:v>
                </c:pt>
                <c:pt idx="4">
                  <c:v>23.5. 8:00</c:v>
                </c:pt>
                <c:pt idx="5">
                  <c:v>23.5 16:00</c:v>
                </c:pt>
                <c:pt idx="6">
                  <c:v>24.5. 8:00</c:v>
                </c:pt>
                <c:pt idx="7">
                  <c:v>24.5. 16:00</c:v>
                </c:pt>
                <c:pt idx="8">
                  <c:v>25.5. 8:00</c:v>
                </c:pt>
                <c:pt idx="9">
                  <c:v>25.5. 16:00</c:v>
                </c:pt>
                <c:pt idx="10">
                  <c:v>26.5. 8:00</c:v>
                </c:pt>
                <c:pt idx="11">
                  <c:v>26.5. 16:00</c:v>
                </c:pt>
                <c:pt idx="12">
                  <c:v>27.5. 8:00</c:v>
                </c:pt>
                <c:pt idx="13">
                  <c:v>27.5. 16:00</c:v>
                </c:pt>
                <c:pt idx="14">
                  <c:v>28.5. 8:00</c:v>
                </c:pt>
                <c:pt idx="15">
                  <c:v>28.5. 16:00</c:v>
                </c:pt>
                <c:pt idx="16">
                  <c:v>29.5. 8:00</c:v>
                </c:pt>
                <c:pt idx="17">
                  <c:v>29.5. 16:00</c:v>
                </c:pt>
                <c:pt idx="18">
                  <c:v>30.5. 8:00</c:v>
                </c:pt>
                <c:pt idx="19">
                  <c:v>30.5. 16:00</c:v>
                </c:pt>
                <c:pt idx="20">
                  <c:v>31.5. 8:00</c:v>
                </c:pt>
                <c:pt idx="21">
                  <c:v>31.5 16:00</c:v>
                </c:pt>
                <c:pt idx="22">
                  <c:v>1.6. 8:00</c:v>
                </c:pt>
                <c:pt idx="23">
                  <c:v>1.6. 16:00</c:v>
                </c:pt>
                <c:pt idx="24">
                  <c:v>2.6. 8:00</c:v>
                </c:pt>
                <c:pt idx="25">
                  <c:v>2.6. 16:00</c:v>
                </c:pt>
                <c:pt idx="26">
                  <c:v>3.6. 8:00</c:v>
                </c:pt>
                <c:pt idx="27">
                  <c:v>3.6. 16:00</c:v>
                </c:pt>
                <c:pt idx="28">
                  <c:v>4.6. 8:00</c:v>
                </c:pt>
                <c:pt idx="29">
                  <c:v>4.6. 16:00</c:v>
                </c:pt>
                <c:pt idx="30">
                  <c:v>5.6. 8:00</c:v>
                </c:pt>
                <c:pt idx="31">
                  <c:v>5.6. 16:00</c:v>
                </c:pt>
                <c:pt idx="32">
                  <c:v>6.6. 8:00</c:v>
                </c:pt>
                <c:pt idx="33">
                  <c:v>6.6. 16:00</c:v>
                </c:pt>
                <c:pt idx="34">
                  <c:v>7.6. 8:00</c:v>
                </c:pt>
                <c:pt idx="35">
                  <c:v>7.6. 16:00</c:v>
                </c:pt>
                <c:pt idx="36">
                  <c:v>8.6. 8:00</c:v>
                </c:pt>
                <c:pt idx="37">
                  <c:v>8.6. 16:00</c:v>
                </c:pt>
                <c:pt idx="38">
                  <c:v>9.6. 8:00</c:v>
                </c:pt>
                <c:pt idx="39">
                  <c:v>9.6. 16:00</c:v>
                </c:pt>
                <c:pt idx="40">
                  <c:v>10.6. 8:00</c:v>
                </c:pt>
                <c:pt idx="41">
                  <c:v>10.6. 16:00</c:v>
                </c:pt>
                <c:pt idx="42">
                  <c:v>11.6. 8:00</c:v>
                </c:pt>
                <c:pt idx="43">
                  <c:v>11.6. 16:00</c:v>
                </c:pt>
                <c:pt idx="44">
                  <c:v>12.6. 8:00</c:v>
                </c:pt>
              </c:strCache>
            </c:strRef>
          </c:cat>
          <c:val>
            <c:numRef>
              <c:f>'Stalno praćenje zaliha'!$I$5:$I$49</c:f>
              <c:numCache>
                <c:formatCode>General</c:formatCode>
                <c:ptCount val="45"/>
                <c:pt idx="0">
                  <c:v>60</c:v>
                </c:pt>
                <c:pt idx="1">
                  <c:v>55</c:v>
                </c:pt>
                <c:pt idx="2">
                  <c:v>52</c:v>
                </c:pt>
                <c:pt idx="3">
                  <c:v>48</c:v>
                </c:pt>
                <c:pt idx="4">
                  <c:v>43</c:v>
                </c:pt>
                <c:pt idx="5">
                  <c:v>37</c:v>
                </c:pt>
                <c:pt idx="6">
                  <c:v>34</c:v>
                </c:pt>
                <c:pt idx="7">
                  <c:v>30</c:v>
                </c:pt>
                <c:pt idx="8">
                  <c:v>28</c:v>
                </c:pt>
                <c:pt idx="9">
                  <c:v>24</c:v>
                </c:pt>
                <c:pt idx="10">
                  <c:v>19</c:v>
                </c:pt>
                <c:pt idx="11">
                  <c:v>15</c:v>
                </c:pt>
                <c:pt idx="12">
                  <c:v>52</c:v>
                </c:pt>
                <c:pt idx="13">
                  <c:v>50</c:v>
                </c:pt>
                <c:pt idx="14">
                  <c:v>45</c:v>
                </c:pt>
                <c:pt idx="15">
                  <c:v>38</c:v>
                </c:pt>
                <c:pt idx="16">
                  <c:v>30</c:v>
                </c:pt>
                <c:pt idx="17">
                  <c:v>29</c:v>
                </c:pt>
                <c:pt idx="18">
                  <c:v>26</c:v>
                </c:pt>
                <c:pt idx="19">
                  <c:v>22</c:v>
                </c:pt>
                <c:pt idx="20">
                  <c:v>17</c:v>
                </c:pt>
                <c:pt idx="21">
                  <c:v>13</c:v>
                </c:pt>
                <c:pt idx="22">
                  <c:v>39</c:v>
                </c:pt>
                <c:pt idx="23">
                  <c:v>28</c:v>
                </c:pt>
                <c:pt idx="24">
                  <c:v>16</c:v>
                </c:pt>
                <c:pt idx="25">
                  <c:v>6</c:v>
                </c:pt>
                <c:pt idx="26">
                  <c:v>36</c:v>
                </c:pt>
                <c:pt idx="27">
                  <c:v>24</c:v>
                </c:pt>
                <c:pt idx="28">
                  <c:v>14</c:v>
                </c:pt>
                <c:pt idx="29">
                  <c:v>3</c:v>
                </c:pt>
                <c:pt idx="30">
                  <c:v>30</c:v>
                </c:pt>
                <c:pt idx="31">
                  <c:v>16</c:v>
                </c:pt>
                <c:pt idx="32">
                  <c:v>6</c:v>
                </c:pt>
                <c:pt idx="33">
                  <c:v>36</c:v>
                </c:pt>
                <c:pt idx="34">
                  <c:v>24</c:v>
                </c:pt>
                <c:pt idx="35">
                  <c:v>14</c:v>
                </c:pt>
                <c:pt idx="36">
                  <c:v>4</c:v>
                </c:pt>
                <c:pt idx="37">
                  <c:v>30</c:v>
                </c:pt>
                <c:pt idx="38">
                  <c:v>18</c:v>
                </c:pt>
                <c:pt idx="39">
                  <c:v>11</c:v>
                </c:pt>
                <c:pt idx="40">
                  <c:v>41</c:v>
                </c:pt>
                <c:pt idx="41">
                  <c:v>26</c:v>
                </c:pt>
                <c:pt idx="42">
                  <c:v>12</c:v>
                </c:pt>
                <c:pt idx="43">
                  <c:v>2</c:v>
                </c:pt>
                <c:pt idx="44">
                  <c:v>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04-47BE-A0CB-236FDBB50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355072"/>
        <c:axId val="705362688"/>
      </c:lineChart>
      <c:dateAx>
        <c:axId val="70535507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dd/mm/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lang="en-US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362688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705362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53550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62"/>
  <sheetViews>
    <sheetView tabSelected="1" topLeftCell="A24" zoomScale="70" zoomScaleNormal="70" workbookViewId="0">
      <selection activeCell="N47" sqref="N47"/>
    </sheetView>
  </sheetViews>
  <sheetFormatPr defaultRowHeight="12.75" x14ac:dyDescent="0.2"/>
  <cols>
    <col min="1" max="1" width="5.5703125" customWidth="1"/>
    <col min="2" max="2" width="7.42578125" style="10" customWidth="1"/>
    <col min="3" max="3" width="4.85546875" style="14" customWidth="1"/>
    <col min="4" max="4" width="4.140625" style="14" customWidth="1"/>
    <col min="5" max="5" width="4.140625" style="3" customWidth="1"/>
    <col min="6" max="6" width="11.5703125" style="7" customWidth="1"/>
    <col min="7" max="10" width="11.5703125" customWidth="1"/>
    <col min="12" max="12" width="13.140625" customWidth="1"/>
    <col min="13" max="13" width="16.7109375" customWidth="1"/>
  </cols>
  <sheetData>
    <row r="2" spans="1:15" x14ac:dyDescent="0.2">
      <c r="A2" s="19"/>
      <c r="B2" s="20"/>
    </row>
    <row r="3" spans="1:15" x14ac:dyDescent="0.2">
      <c r="A3" s="11" t="s">
        <v>0</v>
      </c>
      <c r="B3" s="26">
        <v>2</v>
      </c>
      <c r="C3" s="13"/>
      <c r="D3" s="17" t="s">
        <v>9</v>
      </c>
      <c r="E3" s="9" t="s">
        <v>7</v>
      </c>
      <c r="F3" s="5" t="s">
        <v>1</v>
      </c>
      <c r="G3" s="1" t="s">
        <v>2</v>
      </c>
      <c r="H3" s="1" t="s">
        <v>3</v>
      </c>
      <c r="I3" s="1" t="s">
        <v>4</v>
      </c>
      <c r="J3" s="1" t="s">
        <v>5</v>
      </c>
      <c r="K3" s="29" t="s">
        <v>6</v>
      </c>
      <c r="L3" s="18" t="s">
        <v>69</v>
      </c>
      <c r="M3" s="18" t="s">
        <v>70</v>
      </c>
    </row>
    <row r="4" spans="1:15" x14ac:dyDescent="0.2">
      <c r="A4" s="2" t="s">
        <v>8</v>
      </c>
      <c r="B4" s="26">
        <v>40</v>
      </c>
      <c r="C4" s="15"/>
      <c r="D4" s="31">
        <v>1</v>
      </c>
      <c r="E4" s="31"/>
      <c r="F4" s="5">
        <v>2</v>
      </c>
      <c r="G4" s="1">
        <v>3</v>
      </c>
      <c r="H4" s="1">
        <v>4</v>
      </c>
      <c r="I4" s="1">
        <v>5</v>
      </c>
      <c r="J4" s="1">
        <v>6</v>
      </c>
      <c r="K4" s="30"/>
      <c r="L4" s="27">
        <f>58*200</f>
        <v>11600</v>
      </c>
      <c r="M4" s="28">
        <f>50*(I6+I8+I10+I12+I14+I16+I18+I20+I22+I24+I26+I28+I30+I32+I34+I36+I38+I40+I42+I44+I46+I48+I50+I52+I54+I56+I58+I60+I62)</f>
        <v>32550</v>
      </c>
      <c r="O4" s="22"/>
    </row>
    <row r="5" spans="1:15" x14ac:dyDescent="0.2">
      <c r="A5" s="2" t="s">
        <v>10</v>
      </c>
      <c r="B5" s="26">
        <v>20</v>
      </c>
      <c r="C5" s="15">
        <v>0</v>
      </c>
      <c r="D5" s="16"/>
      <c r="E5" s="6"/>
      <c r="F5" s="21" t="s">
        <v>11</v>
      </c>
      <c r="G5" s="4">
        <v>0</v>
      </c>
      <c r="H5" s="25">
        <v>4</v>
      </c>
      <c r="I5" s="24">
        <v>60</v>
      </c>
      <c r="J5" s="4">
        <v>0</v>
      </c>
      <c r="K5" s="4">
        <f>I5+J5</f>
        <v>60</v>
      </c>
      <c r="O5" s="22"/>
    </row>
    <row r="6" spans="1:15" x14ac:dyDescent="0.2">
      <c r="A6" s="18">
        <v>1</v>
      </c>
      <c r="C6" s="15">
        <f t="shared" ref="C6:C62" si="0">IF(D5=$A$6,$B$3-1,IF(C5,C5-1,0))</f>
        <v>0</v>
      </c>
      <c r="D6" s="6" t="str">
        <f t="shared" ref="D6:D62" si="1">IF(AND(I6&lt;$B$5,NOT(C6)),$A$6,"")</f>
        <v/>
      </c>
      <c r="E6" s="6" t="str">
        <f>IF(C6,"",IF(C5,$A$6,""))</f>
        <v/>
      </c>
      <c r="F6" s="23" t="s">
        <v>12</v>
      </c>
      <c r="G6" s="4">
        <f>IF(E6=$A$6,J5,0)</f>
        <v>0</v>
      </c>
      <c r="H6" s="25">
        <v>5</v>
      </c>
      <c r="I6" s="4">
        <f>I5-H6+G6</f>
        <v>55</v>
      </c>
      <c r="J6" s="4">
        <f t="shared" ref="J6:J62" si="2">IF(D6=$A$6,$B$4,IF(E6=$A$6,0,J5))</f>
        <v>0</v>
      </c>
      <c r="K6" s="4">
        <f t="shared" ref="K6:K48" si="3">I6+J6</f>
        <v>55</v>
      </c>
    </row>
    <row r="7" spans="1:15" x14ac:dyDescent="0.2">
      <c r="C7" s="15">
        <f t="shared" si="0"/>
        <v>0</v>
      </c>
      <c r="D7" s="6" t="str">
        <f t="shared" si="1"/>
        <v/>
      </c>
      <c r="E7" s="6" t="str">
        <f t="shared" ref="E7:E48" si="4">IF(C7,"",IF(C6,$A$6,""))</f>
        <v/>
      </c>
      <c r="F7" s="21" t="s">
        <v>13</v>
      </c>
      <c r="G7" s="4">
        <f t="shared" ref="G7:G48" si="5">IF(E7=$A$6,J6,0)</f>
        <v>0</v>
      </c>
      <c r="H7" s="25">
        <v>3</v>
      </c>
      <c r="I7" s="4">
        <f t="shared" ref="I7:I26" si="6">I6-H7+G7</f>
        <v>52</v>
      </c>
      <c r="J7" s="4">
        <f t="shared" si="2"/>
        <v>0</v>
      </c>
      <c r="K7" s="4">
        <f t="shared" si="3"/>
        <v>52</v>
      </c>
    </row>
    <row r="8" spans="1:15" x14ac:dyDescent="0.2">
      <c r="C8" s="15">
        <f t="shared" si="0"/>
        <v>0</v>
      </c>
      <c r="D8" s="6" t="str">
        <f t="shared" si="1"/>
        <v/>
      </c>
      <c r="E8" s="6" t="str">
        <f>IF(C8,"",IF(C7,$A$6,""))</f>
        <v/>
      </c>
      <c r="F8" s="21" t="s">
        <v>14</v>
      </c>
      <c r="G8" s="4">
        <f>IF(E8=$A$6,J7,0)</f>
        <v>0</v>
      </c>
      <c r="H8" s="25">
        <v>4</v>
      </c>
      <c r="I8" s="4">
        <f>I7-H8+G8</f>
        <v>48</v>
      </c>
      <c r="J8" s="4">
        <f t="shared" si="2"/>
        <v>0</v>
      </c>
      <c r="K8" s="4">
        <f t="shared" si="3"/>
        <v>48</v>
      </c>
    </row>
    <row r="9" spans="1:15" x14ac:dyDescent="0.2">
      <c r="C9" s="15">
        <f t="shared" si="0"/>
        <v>0</v>
      </c>
      <c r="D9" s="6" t="str">
        <f t="shared" si="1"/>
        <v/>
      </c>
      <c r="E9" s="6" t="str">
        <f>IF(C9,"",IF(C8,$A$6,""))</f>
        <v/>
      </c>
      <c r="F9" s="21" t="s">
        <v>15</v>
      </c>
      <c r="G9" s="4">
        <f>IF(E9=$A$6,J8,0)</f>
        <v>0</v>
      </c>
      <c r="H9" s="25">
        <v>5</v>
      </c>
      <c r="I9" s="4">
        <f t="shared" si="6"/>
        <v>43</v>
      </c>
      <c r="J9" s="4">
        <f>IF(D9=$A$6,$B$4,IF(E9=$A$6,0,J8))</f>
        <v>0</v>
      </c>
      <c r="K9" s="4">
        <f t="shared" si="3"/>
        <v>43</v>
      </c>
    </row>
    <row r="10" spans="1:15" x14ac:dyDescent="0.2">
      <c r="C10" s="15">
        <f t="shared" si="0"/>
        <v>0</v>
      </c>
      <c r="D10" s="6" t="str">
        <f t="shared" si="1"/>
        <v/>
      </c>
      <c r="E10" s="6" t="str">
        <f t="shared" si="4"/>
        <v/>
      </c>
      <c r="F10" s="21" t="s">
        <v>16</v>
      </c>
      <c r="G10" s="4">
        <f t="shared" si="5"/>
        <v>0</v>
      </c>
      <c r="H10" s="25">
        <v>6</v>
      </c>
      <c r="I10" s="4">
        <f>I9-H10+G10</f>
        <v>37</v>
      </c>
      <c r="J10" s="4">
        <f t="shared" si="2"/>
        <v>0</v>
      </c>
      <c r="K10" s="4">
        <f t="shared" si="3"/>
        <v>37</v>
      </c>
    </row>
    <row r="11" spans="1:15" x14ac:dyDescent="0.2">
      <c r="C11" s="15">
        <f t="shared" si="0"/>
        <v>0</v>
      </c>
      <c r="D11" s="6" t="str">
        <f t="shared" si="1"/>
        <v/>
      </c>
      <c r="E11" s="6" t="str">
        <f t="shared" si="4"/>
        <v/>
      </c>
      <c r="F11" s="21" t="s">
        <v>17</v>
      </c>
      <c r="G11" s="4">
        <f t="shared" si="5"/>
        <v>0</v>
      </c>
      <c r="H11" s="25">
        <v>3</v>
      </c>
      <c r="I11" s="4">
        <f t="shared" si="6"/>
        <v>34</v>
      </c>
      <c r="J11" s="4">
        <f t="shared" si="2"/>
        <v>0</v>
      </c>
      <c r="K11" s="4">
        <f t="shared" si="3"/>
        <v>34</v>
      </c>
    </row>
    <row r="12" spans="1:15" x14ac:dyDescent="0.2">
      <c r="C12" s="15">
        <f t="shared" si="0"/>
        <v>0</v>
      </c>
      <c r="D12" s="6" t="str">
        <f t="shared" si="1"/>
        <v/>
      </c>
      <c r="E12" s="6" t="str">
        <f t="shared" si="4"/>
        <v/>
      </c>
      <c r="F12" s="21" t="s">
        <v>18</v>
      </c>
      <c r="G12" s="4">
        <f t="shared" si="5"/>
        <v>0</v>
      </c>
      <c r="H12" s="25">
        <v>4</v>
      </c>
      <c r="I12" s="4">
        <f t="shared" si="6"/>
        <v>30</v>
      </c>
      <c r="J12" s="4">
        <f t="shared" si="2"/>
        <v>0</v>
      </c>
      <c r="K12" s="4">
        <f t="shared" si="3"/>
        <v>30</v>
      </c>
    </row>
    <row r="13" spans="1:15" x14ac:dyDescent="0.2">
      <c r="C13" s="15">
        <f>IF(D12=$A$6,$B$3-1,IF(C12,C12-1,0))</f>
        <v>0</v>
      </c>
      <c r="D13" s="6" t="str">
        <f t="shared" si="1"/>
        <v/>
      </c>
      <c r="E13" s="6" t="str">
        <f t="shared" si="4"/>
        <v/>
      </c>
      <c r="F13" s="21" t="s">
        <v>19</v>
      </c>
      <c r="G13" s="4">
        <f t="shared" si="5"/>
        <v>0</v>
      </c>
      <c r="H13" s="25">
        <v>2</v>
      </c>
      <c r="I13" s="4">
        <f t="shared" si="6"/>
        <v>28</v>
      </c>
      <c r="J13" s="4">
        <f t="shared" si="2"/>
        <v>0</v>
      </c>
      <c r="K13" s="4">
        <f t="shared" si="3"/>
        <v>28</v>
      </c>
    </row>
    <row r="14" spans="1:15" x14ac:dyDescent="0.2">
      <c r="C14" s="15">
        <f t="shared" si="0"/>
        <v>0</v>
      </c>
      <c r="D14" s="6" t="str">
        <f t="shared" si="1"/>
        <v/>
      </c>
      <c r="E14" s="6" t="str">
        <f>IF(C14,"",IF(C13,$A$6,""))</f>
        <v/>
      </c>
      <c r="F14" s="21" t="s">
        <v>20</v>
      </c>
      <c r="G14" s="4">
        <f>IF(E14=$A$6,J13,0)</f>
        <v>0</v>
      </c>
      <c r="H14" s="25">
        <v>4</v>
      </c>
      <c r="I14" s="4">
        <f t="shared" si="6"/>
        <v>24</v>
      </c>
      <c r="J14" s="4">
        <f t="shared" si="2"/>
        <v>0</v>
      </c>
      <c r="K14" s="4">
        <f t="shared" si="3"/>
        <v>24</v>
      </c>
      <c r="L14" s="12"/>
    </row>
    <row r="15" spans="1:15" x14ac:dyDescent="0.2">
      <c r="C15" s="15">
        <f t="shared" si="0"/>
        <v>0</v>
      </c>
      <c r="D15" s="6">
        <f t="shared" si="1"/>
        <v>1</v>
      </c>
      <c r="E15" s="6" t="str">
        <f t="shared" si="4"/>
        <v/>
      </c>
      <c r="F15" s="21" t="s">
        <v>21</v>
      </c>
      <c r="G15" s="4">
        <f t="shared" si="5"/>
        <v>0</v>
      </c>
      <c r="H15" s="25">
        <v>5</v>
      </c>
      <c r="I15" s="4">
        <f t="shared" si="6"/>
        <v>19</v>
      </c>
      <c r="J15" s="4">
        <f t="shared" si="2"/>
        <v>40</v>
      </c>
      <c r="K15" s="4">
        <f t="shared" si="3"/>
        <v>59</v>
      </c>
    </row>
    <row r="16" spans="1:15" x14ac:dyDescent="0.2">
      <c r="C16" s="15">
        <f t="shared" si="0"/>
        <v>1</v>
      </c>
      <c r="D16" s="6" t="str">
        <f t="shared" si="1"/>
        <v/>
      </c>
      <c r="E16" s="6" t="str">
        <f t="shared" si="4"/>
        <v/>
      </c>
      <c r="F16" s="21" t="s">
        <v>22</v>
      </c>
      <c r="G16" s="4">
        <f t="shared" si="5"/>
        <v>0</v>
      </c>
      <c r="H16" s="25">
        <v>4</v>
      </c>
      <c r="I16" s="4">
        <f>I15-H16+G16</f>
        <v>15</v>
      </c>
      <c r="J16" s="4">
        <f>IF(D16=$A$6,$B$4,IF(E16=$A$6,0,J15))</f>
        <v>40</v>
      </c>
      <c r="K16" s="4">
        <f t="shared" si="3"/>
        <v>55</v>
      </c>
    </row>
    <row r="17" spans="3:11" x14ac:dyDescent="0.2">
      <c r="C17" s="15">
        <f t="shared" si="0"/>
        <v>0</v>
      </c>
      <c r="D17" s="6" t="str">
        <f t="shared" si="1"/>
        <v/>
      </c>
      <c r="E17" s="6">
        <f>IF(C17,"",IF(C16,$A$6,""))</f>
        <v>1</v>
      </c>
      <c r="F17" s="21" t="s">
        <v>23</v>
      </c>
      <c r="G17" s="4">
        <f t="shared" si="5"/>
        <v>40</v>
      </c>
      <c r="H17" s="25">
        <v>3</v>
      </c>
      <c r="I17" s="4">
        <f t="shared" si="6"/>
        <v>52</v>
      </c>
      <c r="J17" s="4">
        <f t="shared" si="2"/>
        <v>0</v>
      </c>
      <c r="K17" s="4">
        <f t="shared" si="3"/>
        <v>52</v>
      </c>
    </row>
    <row r="18" spans="3:11" x14ac:dyDescent="0.2">
      <c r="C18" s="15">
        <f t="shared" si="0"/>
        <v>0</v>
      </c>
      <c r="D18" s="6" t="str">
        <f t="shared" si="1"/>
        <v/>
      </c>
      <c r="E18" s="6" t="str">
        <f t="shared" si="4"/>
        <v/>
      </c>
      <c r="F18" s="21" t="s">
        <v>24</v>
      </c>
      <c r="G18" s="4">
        <f t="shared" si="5"/>
        <v>0</v>
      </c>
      <c r="H18" s="25">
        <v>2</v>
      </c>
      <c r="I18" s="4">
        <f t="shared" si="6"/>
        <v>50</v>
      </c>
      <c r="J18" s="4">
        <f t="shared" si="2"/>
        <v>0</v>
      </c>
      <c r="K18" s="4">
        <f t="shared" si="3"/>
        <v>50</v>
      </c>
    </row>
    <row r="19" spans="3:11" x14ac:dyDescent="0.2">
      <c r="C19" s="15">
        <f t="shared" si="0"/>
        <v>0</v>
      </c>
      <c r="D19" s="6" t="str">
        <f t="shared" si="1"/>
        <v/>
      </c>
      <c r="E19" s="6" t="str">
        <f t="shared" si="4"/>
        <v/>
      </c>
      <c r="F19" s="21" t="s">
        <v>25</v>
      </c>
      <c r="G19" s="4">
        <f t="shared" si="5"/>
        <v>0</v>
      </c>
      <c r="H19" s="25">
        <v>5</v>
      </c>
      <c r="I19" s="4">
        <f t="shared" si="6"/>
        <v>45</v>
      </c>
      <c r="J19" s="4">
        <f t="shared" si="2"/>
        <v>0</v>
      </c>
      <c r="K19" s="4">
        <f t="shared" si="3"/>
        <v>45</v>
      </c>
    </row>
    <row r="20" spans="3:11" x14ac:dyDescent="0.2">
      <c r="C20" s="8">
        <f t="shared" si="0"/>
        <v>0</v>
      </c>
      <c r="D20" s="6" t="str">
        <f>IF(AND(I20&lt;$B$5,NOT(C20)),$A$6,"")</f>
        <v/>
      </c>
      <c r="E20" s="6" t="str">
        <f t="shared" si="4"/>
        <v/>
      </c>
      <c r="F20" s="21" t="s">
        <v>26</v>
      </c>
      <c r="G20" s="4">
        <f>IF(E20=$A$6,J19,0)</f>
        <v>0</v>
      </c>
      <c r="H20" s="25">
        <v>7</v>
      </c>
      <c r="I20" s="4">
        <f t="shared" si="6"/>
        <v>38</v>
      </c>
      <c r="J20" s="4">
        <f t="shared" si="2"/>
        <v>0</v>
      </c>
      <c r="K20" s="4">
        <f>I20+J20</f>
        <v>38</v>
      </c>
    </row>
    <row r="21" spans="3:11" x14ac:dyDescent="0.2">
      <c r="C21" s="8">
        <f t="shared" si="0"/>
        <v>0</v>
      </c>
      <c r="D21" s="6" t="str">
        <f t="shared" si="1"/>
        <v/>
      </c>
      <c r="E21" s="6" t="str">
        <f t="shared" si="4"/>
        <v/>
      </c>
      <c r="F21" s="21" t="s">
        <v>27</v>
      </c>
      <c r="G21" s="4">
        <f t="shared" si="5"/>
        <v>0</v>
      </c>
      <c r="H21" s="25">
        <v>8</v>
      </c>
      <c r="I21" s="4">
        <f t="shared" si="6"/>
        <v>30</v>
      </c>
      <c r="J21" s="4">
        <f>IF(D21=$A$6,$B$4,IF(E21=$A$6,0,J20))</f>
        <v>0</v>
      </c>
      <c r="K21" s="4">
        <f t="shared" si="3"/>
        <v>30</v>
      </c>
    </row>
    <row r="22" spans="3:11" x14ac:dyDescent="0.2">
      <c r="C22" s="8">
        <f t="shared" si="0"/>
        <v>0</v>
      </c>
      <c r="D22" s="6" t="str">
        <f t="shared" si="1"/>
        <v/>
      </c>
      <c r="E22" s="6" t="str">
        <f t="shared" si="4"/>
        <v/>
      </c>
      <c r="F22" s="21" t="s">
        <v>28</v>
      </c>
      <c r="G22" s="4">
        <f>IF(E22=$A$6,J21,0)</f>
        <v>0</v>
      </c>
      <c r="H22" s="25">
        <v>1</v>
      </c>
      <c r="I22" s="4">
        <f t="shared" si="6"/>
        <v>29</v>
      </c>
      <c r="J22" s="4">
        <f t="shared" si="2"/>
        <v>0</v>
      </c>
      <c r="K22" s="4">
        <f t="shared" si="3"/>
        <v>29</v>
      </c>
    </row>
    <row r="23" spans="3:11" x14ac:dyDescent="0.2">
      <c r="C23" s="8">
        <f t="shared" si="0"/>
        <v>0</v>
      </c>
      <c r="D23" s="6" t="str">
        <f t="shared" si="1"/>
        <v/>
      </c>
      <c r="E23" s="6" t="str">
        <f t="shared" si="4"/>
        <v/>
      </c>
      <c r="F23" s="21" t="s">
        <v>29</v>
      </c>
      <c r="G23" s="4">
        <f t="shared" si="5"/>
        <v>0</v>
      </c>
      <c r="H23" s="25">
        <v>3</v>
      </c>
      <c r="I23" s="4">
        <f t="shared" si="6"/>
        <v>26</v>
      </c>
      <c r="J23" s="4">
        <f t="shared" si="2"/>
        <v>0</v>
      </c>
      <c r="K23" s="4">
        <f t="shared" si="3"/>
        <v>26</v>
      </c>
    </row>
    <row r="24" spans="3:11" x14ac:dyDescent="0.2">
      <c r="C24" s="8">
        <f t="shared" si="0"/>
        <v>0</v>
      </c>
      <c r="D24" s="6" t="str">
        <f t="shared" si="1"/>
        <v/>
      </c>
      <c r="E24" s="6" t="str">
        <f t="shared" si="4"/>
        <v/>
      </c>
      <c r="F24" s="21" t="s">
        <v>30</v>
      </c>
      <c r="G24" s="4">
        <f t="shared" si="5"/>
        <v>0</v>
      </c>
      <c r="H24" s="25">
        <v>4</v>
      </c>
      <c r="I24" s="4">
        <f t="shared" si="6"/>
        <v>22</v>
      </c>
      <c r="J24" s="4">
        <f t="shared" si="2"/>
        <v>0</v>
      </c>
      <c r="K24" s="4">
        <f t="shared" si="3"/>
        <v>22</v>
      </c>
    </row>
    <row r="25" spans="3:11" x14ac:dyDescent="0.2">
      <c r="C25" s="8">
        <f t="shared" si="0"/>
        <v>0</v>
      </c>
      <c r="D25" s="6">
        <f t="shared" si="1"/>
        <v>1</v>
      </c>
      <c r="E25" s="6" t="str">
        <f t="shared" si="4"/>
        <v/>
      </c>
      <c r="F25" s="21" t="s">
        <v>31</v>
      </c>
      <c r="G25" s="4">
        <f t="shared" si="5"/>
        <v>0</v>
      </c>
      <c r="H25" s="25">
        <v>5</v>
      </c>
      <c r="I25" s="4">
        <f t="shared" si="6"/>
        <v>17</v>
      </c>
      <c r="J25" s="4">
        <f>IF(D25=$A$6,$B$4,IF(E25=$A$6,0,J24))</f>
        <v>40</v>
      </c>
      <c r="K25" s="4">
        <f t="shared" si="3"/>
        <v>57</v>
      </c>
    </row>
    <row r="26" spans="3:11" x14ac:dyDescent="0.2">
      <c r="C26" s="8">
        <f t="shared" si="0"/>
        <v>1</v>
      </c>
      <c r="D26" s="6" t="str">
        <f t="shared" si="1"/>
        <v/>
      </c>
      <c r="E26" s="6" t="str">
        <f t="shared" si="4"/>
        <v/>
      </c>
      <c r="F26" s="21" t="s">
        <v>32</v>
      </c>
      <c r="G26" s="4">
        <f t="shared" si="5"/>
        <v>0</v>
      </c>
      <c r="H26" s="25">
        <v>4</v>
      </c>
      <c r="I26" s="4">
        <f t="shared" si="6"/>
        <v>13</v>
      </c>
      <c r="J26" s="4">
        <f t="shared" si="2"/>
        <v>40</v>
      </c>
      <c r="K26" s="4">
        <f t="shared" si="3"/>
        <v>53</v>
      </c>
    </row>
    <row r="27" spans="3:11" x14ac:dyDescent="0.2">
      <c r="C27" s="8">
        <f t="shared" si="0"/>
        <v>0</v>
      </c>
      <c r="D27" s="6" t="str">
        <f t="shared" si="1"/>
        <v/>
      </c>
      <c r="E27" s="6">
        <f t="shared" si="4"/>
        <v>1</v>
      </c>
      <c r="F27" s="21" t="s">
        <v>33</v>
      </c>
      <c r="G27" s="4">
        <f t="shared" si="5"/>
        <v>40</v>
      </c>
      <c r="H27" s="25">
        <v>14</v>
      </c>
      <c r="I27" s="4">
        <f t="shared" ref="I27:I62" si="7">I26-H27+G27</f>
        <v>39</v>
      </c>
      <c r="J27" s="4">
        <f t="shared" si="2"/>
        <v>0</v>
      </c>
      <c r="K27" s="4">
        <f t="shared" si="3"/>
        <v>39</v>
      </c>
    </row>
    <row r="28" spans="3:11" x14ac:dyDescent="0.2">
      <c r="C28" s="8">
        <f t="shared" si="0"/>
        <v>0</v>
      </c>
      <c r="D28" s="6" t="str">
        <f t="shared" si="1"/>
        <v/>
      </c>
      <c r="E28" s="6" t="str">
        <f t="shared" si="4"/>
        <v/>
      </c>
      <c r="F28" s="21" t="s">
        <v>34</v>
      </c>
      <c r="G28" s="4">
        <f t="shared" si="5"/>
        <v>0</v>
      </c>
      <c r="H28" s="25">
        <v>11</v>
      </c>
      <c r="I28" s="4">
        <f t="shared" si="7"/>
        <v>28</v>
      </c>
      <c r="J28" s="4">
        <f t="shared" si="2"/>
        <v>0</v>
      </c>
      <c r="K28" s="4">
        <f t="shared" si="3"/>
        <v>28</v>
      </c>
    </row>
    <row r="29" spans="3:11" x14ac:dyDescent="0.2">
      <c r="C29" s="8">
        <f t="shared" si="0"/>
        <v>0</v>
      </c>
      <c r="D29" s="6">
        <f t="shared" si="1"/>
        <v>1</v>
      </c>
      <c r="E29" s="6" t="str">
        <f t="shared" si="4"/>
        <v/>
      </c>
      <c r="F29" s="21" t="s">
        <v>35</v>
      </c>
      <c r="G29" s="4">
        <f t="shared" si="5"/>
        <v>0</v>
      </c>
      <c r="H29" s="25">
        <v>12</v>
      </c>
      <c r="I29" s="4">
        <f t="shared" si="7"/>
        <v>16</v>
      </c>
      <c r="J29" s="4">
        <f t="shared" si="2"/>
        <v>40</v>
      </c>
      <c r="K29" s="4">
        <f t="shared" si="3"/>
        <v>56</v>
      </c>
    </row>
    <row r="30" spans="3:11" x14ac:dyDescent="0.2">
      <c r="C30" s="8">
        <f t="shared" si="0"/>
        <v>1</v>
      </c>
      <c r="D30" s="6" t="str">
        <f t="shared" si="1"/>
        <v/>
      </c>
      <c r="E30" s="6" t="str">
        <f t="shared" si="4"/>
        <v/>
      </c>
      <c r="F30" s="21" t="s">
        <v>37</v>
      </c>
      <c r="G30" s="4">
        <f t="shared" si="5"/>
        <v>0</v>
      </c>
      <c r="H30" s="25">
        <v>10</v>
      </c>
      <c r="I30" s="4">
        <f t="shared" si="7"/>
        <v>6</v>
      </c>
      <c r="J30" s="4">
        <f>IF(D30=$A$6,$B$4,IF(E30=$A$6,0,J29))</f>
        <v>40</v>
      </c>
      <c r="K30" s="4">
        <f t="shared" si="3"/>
        <v>46</v>
      </c>
    </row>
    <row r="31" spans="3:11" x14ac:dyDescent="0.2">
      <c r="C31" s="8">
        <f t="shared" si="0"/>
        <v>0</v>
      </c>
      <c r="D31" s="6" t="str">
        <f>IF(AND(I31&lt;$B$5,NOT(C31)),$A$6,"")</f>
        <v/>
      </c>
      <c r="E31" s="6">
        <f t="shared" si="4"/>
        <v>1</v>
      </c>
      <c r="F31" s="21" t="s">
        <v>38</v>
      </c>
      <c r="G31" s="4">
        <f t="shared" si="5"/>
        <v>40</v>
      </c>
      <c r="H31" s="25">
        <v>10</v>
      </c>
      <c r="I31" s="4">
        <f t="shared" si="7"/>
        <v>36</v>
      </c>
      <c r="J31" s="4">
        <f t="shared" si="2"/>
        <v>0</v>
      </c>
      <c r="K31" s="4">
        <f t="shared" si="3"/>
        <v>36</v>
      </c>
    </row>
    <row r="32" spans="3:11" x14ac:dyDescent="0.2">
      <c r="C32" s="8">
        <f t="shared" si="0"/>
        <v>0</v>
      </c>
      <c r="D32" s="6" t="str">
        <f t="shared" si="1"/>
        <v/>
      </c>
      <c r="E32" s="6" t="str">
        <f t="shared" si="4"/>
        <v/>
      </c>
      <c r="F32" s="21" t="s">
        <v>36</v>
      </c>
      <c r="G32" s="4">
        <f t="shared" si="5"/>
        <v>0</v>
      </c>
      <c r="H32" s="25">
        <v>12</v>
      </c>
      <c r="I32" s="4">
        <f t="shared" si="7"/>
        <v>24</v>
      </c>
      <c r="J32" s="4">
        <f t="shared" si="2"/>
        <v>0</v>
      </c>
      <c r="K32" s="4">
        <f t="shared" si="3"/>
        <v>24</v>
      </c>
    </row>
    <row r="33" spans="3:11" x14ac:dyDescent="0.2">
      <c r="C33" s="8">
        <f>IF(D32=$A$6,$B$3-1,IF(C32,C32-1,0))</f>
        <v>0</v>
      </c>
      <c r="D33" s="6">
        <f t="shared" si="1"/>
        <v>1</v>
      </c>
      <c r="E33" s="6" t="str">
        <f t="shared" si="4"/>
        <v/>
      </c>
      <c r="F33" s="21" t="s">
        <v>39</v>
      </c>
      <c r="G33" s="4">
        <f t="shared" si="5"/>
        <v>0</v>
      </c>
      <c r="H33" s="25">
        <v>10</v>
      </c>
      <c r="I33" s="4">
        <f t="shared" si="7"/>
        <v>14</v>
      </c>
      <c r="J33" s="4">
        <f t="shared" si="2"/>
        <v>40</v>
      </c>
      <c r="K33" s="4">
        <f t="shared" si="3"/>
        <v>54</v>
      </c>
    </row>
    <row r="34" spans="3:11" x14ac:dyDescent="0.2">
      <c r="C34" s="8">
        <f t="shared" si="0"/>
        <v>1</v>
      </c>
      <c r="D34" s="6" t="str">
        <f t="shared" si="1"/>
        <v/>
      </c>
      <c r="E34" s="6" t="str">
        <f t="shared" si="4"/>
        <v/>
      </c>
      <c r="F34" s="21" t="s">
        <v>40</v>
      </c>
      <c r="G34" s="4">
        <f>IF(E34=$A$6,J33,0)</f>
        <v>0</v>
      </c>
      <c r="H34" s="25">
        <v>11</v>
      </c>
      <c r="I34" s="4">
        <f t="shared" si="7"/>
        <v>3</v>
      </c>
      <c r="J34" s="4">
        <f t="shared" si="2"/>
        <v>40</v>
      </c>
      <c r="K34" s="4">
        <f t="shared" si="3"/>
        <v>43</v>
      </c>
    </row>
    <row r="35" spans="3:11" x14ac:dyDescent="0.2">
      <c r="C35" s="8">
        <f t="shared" si="0"/>
        <v>0</v>
      </c>
      <c r="D35" s="6" t="str">
        <f t="shared" si="1"/>
        <v/>
      </c>
      <c r="E35" s="6">
        <f t="shared" si="4"/>
        <v>1</v>
      </c>
      <c r="F35" s="21" t="s">
        <v>41</v>
      </c>
      <c r="G35" s="4">
        <f>IF(E35=$A$6,J34,0)</f>
        <v>40</v>
      </c>
      <c r="H35" s="25">
        <v>13</v>
      </c>
      <c r="I35" s="4">
        <f t="shared" si="7"/>
        <v>30</v>
      </c>
      <c r="J35" s="4">
        <f t="shared" si="2"/>
        <v>0</v>
      </c>
      <c r="K35" s="4">
        <f t="shared" si="3"/>
        <v>30</v>
      </c>
    </row>
    <row r="36" spans="3:11" x14ac:dyDescent="0.2">
      <c r="C36" s="8">
        <f t="shared" si="0"/>
        <v>0</v>
      </c>
      <c r="D36" s="6">
        <f t="shared" si="1"/>
        <v>1</v>
      </c>
      <c r="E36" s="6" t="str">
        <f t="shared" si="4"/>
        <v/>
      </c>
      <c r="F36" s="21" t="s">
        <v>42</v>
      </c>
      <c r="G36" s="4">
        <f t="shared" si="5"/>
        <v>0</v>
      </c>
      <c r="H36" s="25">
        <v>14</v>
      </c>
      <c r="I36" s="4">
        <f t="shared" si="7"/>
        <v>16</v>
      </c>
      <c r="J36" s="4">
        <f t="shared" si="2"/>
        <v>40</v>
      </c>
      <c r="K36" s="4">
        <f t="shared" si="3"/>
        <v>56</v>
      </c>
    </row>
    <row r="37" spans="3:11" x14ac:dyDescent="0.2">
      <c r="C37" s="8">
        <f t="shared" si="0"/>
        <v>1</v>
      </c>
      <c r="D37" s="6" t="str">
        <f t="shared" si="1"/>
        <v/>
      </c>
      <c r="E37" s="6" t="str">
        <f t="shared" si="4"/>
        <v/>
      </c>
      <c r="F37" s="21" t="s">
        <v>43</v>
      </c>
      <c r="G37" s="4">
        <f t="shared" si="5"/>
        <v>0</v>
      </c>
      <c r="H37" s="25">
        <v>10</v>
      </c>
      <c r="I37" s="4">
        <f t="shared" si="7"/>
        <v>6</v>
      </c>
      <c r="J37" s="4">
        <f t="shared" si="2"/>
        <v>40</v>
      </c>
      <c r="K37" s="4">
        <f>I37+J37</f>
        <v>46</v>
      </c>
    </row>
    <row r="38" spans="3:11" x14ac:dyDescent="0.2">
      <c r="C38" s="8">
        <f t="shared" si="0"/>
        <v>0</v>
      </c>
      <c r="D38" s="6" t="str">
        <f t="shared" si="1"/>
        <v/>
      </c>
      <c r="E38" s="6">
        <f t="shared" si="4"/>
        <v>1</v>
      </c>
      <c r="F38" s="21" t="s">
        <v>44</v>
      </c>
      <c r="G38" s="4">
        <f t="shared" si="5"/>
        <v>40</v>
      </c>
      <c r="H38" s="25">
        <v>10</v>
      </c>
      <c r="I38" s="4">
        <f t="shared" si="7"/>
        <v>36</v>
      </c>
      <c r="J38" s="4">
        <f t="shared" si="2"/>
        <v>0</v>
      </c>
      <c r="K38" s="4">
        <f t="shared" si="3"/>
        <v>36</v>
      </c>
    </row>
    <row r="39" spans="3:11" x14ac:dyDescent="0.2">
      <c r="C39" s="8">
        <f t="shared" si="0"/>
        <v>0</v>
      </c>
      <c r="D39" s="6" t="str">
        <f t="shared" si="1"/>
        <v/>
      </c>
      <c r="E39" s="6" t="str">
        <f t="shared" si="4"/>
        <v/>
      </c>
      <c r="F39" s="21" t="s">
        <v>45</v>
      </c>
      <c r="G39" s="4">
        <f t="shared" si="5"/>
        <v>0</v>
      </c>
      <c r="H39" s="25">
        <v>12</v>
      </c>
      <c r="I39" s="4">
        <f t="shared" si="7"/>
        <v>24</v>
      </c>
      <c r="J39" s="4">
        <f t="shared" si="2"/>
        <v>0</v>
      </c>
      <c r="K39" s="4">
        <f t="shared" si="3"/>
        <v>24</v>
      </c>
    </row>
    <row r="40" spans="3:11" x14ac:dyDescent="0.2">
      <c r="C40" s="8">
        <f t="shared" si="0"/>
        <v>0</v>
      </c>
      <c r="D40" s="6">
        <f t="shared" si="1"/>
        <v>1</v>
      </c>
      <c r="E40" s="6" t="str">
        <f t="shared" si="4"/>
        <v/>
      </c>
      <c r="F40" s="21" t="s">
        <v>46</v>
      </c>
      <c r="G40" s="4">
        <f t="shared" si="5"/>
        <v>0</v>
      </c>
      <c r="H40" s="25">
        <v>10</v>
      </c>
      <c r="I40" s="4">
        <f t="shared" si="7"/>
        <v>14</v>
      </c>
      <c r="J40" s="4">
        <f t="shared" si="2"/>
        <v>40</v>
      </c>
      <c r="K40" s="4">
        <f t="shared" si="3"/>
        <v>54</v>
      </c>
    </row>
    <row r="41" spans="3:11" x14ac:dyDescent="0.2">
      <c r="C41" s="8">
        <f t="shared" si="0"/>
        <v>1</v>
      </c>
      <c r="D41" s="6" t="str">
        <f t="shared" si="1"/>
        <v/>
      </c>
      <c r="E41" s="6" t="str">
        <f t="shared" si="4"/>
        <v/>
      </c>
      <c r="F41" s="21" t="s">
        <v>47</v>
      </c>
      <c r="G41" s="4">
        <f t="shared" si="5"/>
        <v>0</v>
      </c>
      <c r="H41" s="25">
        <v>10</v>
      </c>
      <c r="I41" s="4">
        <f t="shared" si="7"/>
        <v>4</v>
      </c>
      <c r="J41" s="4">
        <f t="shared" si="2"/>
        <v>40</v>
      </c>
      <c r="K41" s="4">
        <f t="shared" si="3"/>
        <v>44</v>
      </c>
    </row>
    <row r="42" spans="3:11" x14ac:dyDescent="0.2">
      <c r="C42" s="8">
        <f t="shared" si="0"/>
        <v>0</v>
      </c>
      <c r="D42" s="6" t="str">
        <f t="shared" si="1"/>
        <v/>
      </c>
      <c r="E42" s="6">
        <f t="shared" si="4"/>
        <v>1</v>
      </c>
      <c r="F42" s="21" t="s">
        <v>48</v>
      </c>
      <c r="G42" s="4">
        <f t="shared" si="5"/>
        <v>40</v>
      </c>
      <c r="H42" s="25">
        <v>14</v>
      </c>
      <c r="I42" s="4">
        <f t="shared" si="7"/>
        <v>30</v>
      </c>
      <c r="J42" s="4">
        <f t="shared" si="2"/>
        <v>0</v>
      </c>
      <c r="K42" s="4">
        <f t="shared" si="3"/>
        <v>30</v>
      </c>
    </row>
    <row r="43" spans="3:11" x14ac:dyDescent="0.2">
      <c r="C43" s="8">
        <f t="shared" si="0"/>
        <v>0</v>
      </c>
      <c r="D43" s="6">
        <f t="shared" si="1"/>
        <v>1</v>
      </c>
      <c r="E43" s="6" t="str">
        <f t="shared" si="4"/>
        <v/>
      </c>
      <c r="F43" s="21" t="s">
        <v>49</v>
      </c>
      <c r="G43" s="4">
        <f t="shared" si="5"/>
        <v>0</v>
      </c>
      <c r="H43" s="25">
        <v>12</v>
      </c>
      <c r="I43" s="4">
        <f t="shared" si="7"/>
        <v>18</v>
      </c>
      <c r="J43" s="4">
        <f t="shared" si="2"/>
        <v>40</v>
      </c>
      <c r="K43" s="4">
        <f t="shared" si="3"/>
        <v>58</v>
      </c>
    </row>
    <row r="44" spans="3:11" x14ac:dyDescent="0.2">
      <c r="C44" s="8">
        <f t="shared" si="0"/>
        <v>1</v>
      </c>
      <c r="D44" s="6" t="str">
        <f t="shared" si="1"/>
        <v/>
      </c>
      <c r="E44" s="6" t="str">
        <f t="shared" si="4"/>
        <v/>
      </c>
      <c r="F44" s="21" t="s">
        <v>50</v>
      </c>
      <c r="G44" s="4">
        <f t="shared" si="5"/>
        <v>0</v>
      </c>
      <c r="H44" s="25">
        <v>7</v>
      </c>
      <c r="I44" s="4">
        <f t="shared" si="7"/>
        <v>11</v>
      </c>
      <c r="J44" s="4">
        <f t="shared" si="2"/>
        <v>40</v>
      </c>
      <c r="K44" s="4">
        <f t="shared" si="3"/>
        <v>51</v>
      </c>
    </row>
    <row r="45" spans="3:11" x14ac:dyDescent="0.2">
      <c r="C45" s="8">
        <f t="shared" si="0"/>
        <v>0</v>
      </c>
      <c r="D45" s="6" t="str">
        <f t="shared" si="1"/>
        <v/>
      </c>
      <c r="E45" s="6">
        <f t="shared" si="4"/>
        <v>1</v>
      </c>
      <c r="F45" s="21" t="s">
        <v>51</v>
      </c>
      <c r="G45" s="4">
        <f t="shared" si="5"/>
        <v>40</v>
      </c>
      <c r="H45" s="25">
        <v>10</v>
      </c>
      <c r="I45" s="4">
        <f t="shared" si="7"/>
        <v>41</v>
      </c>
      <c r="J45" s="4">
        <f t="shared" si="2"/>
        <v>0</v>
      </c>
      <c r="K45" s="4">
        <f t="shared" si="3"/>
        <v>41</v>
      </c>
    </row>
    <row r="46" spans="3:11" x14ac:dyDescent="0.2">
      <c r="C46" s="8">
        <f t="shared" si="0"/>
        <v>0</v>
      </c>
      <c r="D46" s="6" t="str">
        <f t="shared" si="1"/>
        <v/>
      </c>
      <c r="E46" s="6" t="str">
        <f t="shared" si="4"/>
        <v/>
      </c>
      <c r="F46" s="21" t="s">
        <v>52</v>
      </c>
      <c r="G46" s="4">
        <f t="shared" si="5"/>
        <v>0</v>
      </c>
      <c r="H46" s="25">
        <v>15</v>
      </c>
      <c r="I46" s="4">
        <f t="shared" si="7"/>
        <v>26</v>
      </c>
      <c r="J46" s="4">
        <f>IF(D46=$A$6,$B$4,IF(E46=$A$6,0,J45))</f>
        <v>0</v>
      </c>
      <c r="K46" s="4">
        <f t="shared" si="3"/>
        <v>26</v>
      </c>
    </row>
    <row r="47" spans="3:11" x14ac:dyDescent="0.2">
      <c r="C47" s="8">
        <f t="shared" si="0"/>
        <v>0</v>
      </c>
      <c r="D47" s="6">
        <f t="shared" si="1"/>
        <v>1</v>
      </c>
      <c r="E47" s="6" t="str">
        <f t="shared" si="4"/>
        <v/>
      </c>
      <c r="F47" s="21" t="s">
        <v>53</v>
      </c>
      <c r="G47" s="4">
        <f t="shared" si="5"/>
        <v>0</v>
      </c>
      <c r="H47" s="25">
        <v>14</v>
      </c>
      <c r="I47" s="4">
        <f t="shared" si="7"/>
        <v>12</v>
      </c>
      <c r="J47" s="4">
        <f t="shared" si="2"/>
        <v>40</v>
      </c>
      <c r="K47" s="4">
        <f t="shared" si="3"/>
        <v>52</v>
      </c>
    </row>
    <row r="48" spans="3:11" x14ac:dyDescent="0.2">
      <c r="C48" s="8">
        <f t="shared" si="0"/>
        <v>1</v>
      </c>
      <c r="D48" s="6" t="str">
        <f t="shared" si="1"/>
        <v/>
      </c>
      <c r="E48" s="6" t="str">
        <f t="shared" si="4"/>
        <v/>
      </c>
      <c r="F48" s="21" t="s">
        <v>54</v>
      </c>
      <c r="G48" s="4">
        <f t="shared" si="5"/>
        <v>0</v>
      </c>
      <c r="H48" s="25">
        <v>10</v>
      </c>
      <c r="I48" s="4">
        <f t="shared" si="7"/>
        <v>2</v>
      </c>
      <c r="J48" s="4">
        <f>IF(D48=$A$6,$B$4,IF(E48=$A$6,0,J47))</f>
        <v>40</v>
      </c>
      <c r="K48" s="4">
        <f t="shared" si="3"/>
        <v>42</v>
      </c>
    </row>
    <row r="49" spans="3:11" x14ac:dyDescent="0.2">
      <c r="C49" s="8">
        <f t="shared" si="0"/>
        <v>0</v>
      </c>
      <c r="D49" s="6" t="str">
        <f t="shared" si="1"/>
        <v/>
      </c>
      <c r="E49" s="6">
        <f>IF(C49,"",IF(C48,$A$6,""))</f>
        <v>1</v>
      </c>
      <c r="F49" s="21" t="s">
        <v>55</v>
      </c>
      <c r="G49" s="4">
        <f>IF(E49=$A$6,J48,0)</f>
        <v>40</v>
      </c>
      <c r="H49" s="25">
        <v>11</v>
      </c>
      <c r="I49" s="4">
        <f t="shared" si="7"/>
        <v>31</v>
      </c>
      <c r="J49" s="4">
        <f t="shared" si="2"/>
        <v>0</v>
      </c>
      <c r="K49" s="4">
        <f>I49+J49</f>
        <v>31</v>
      </c>
    </row>
    <row r="50" spans="3:11" x14ac:dyDescent="0.2">
      <c r="C50" s="8">
        <f t="shared" si="0"/>
        <v>0</v>
      </c>
      <c r="D50" s="6" t="str">
        <f t="shared" si="1"/>
        <v/>
      </c>
      <c r="E50" s="6" t="str">
        <f t="shared" ref="E50:E60" si="8">IF(C50,"",IF(C49,$A$6,""))</f>
        <v/>
      </c>
      <c r="F50" s="21" t="s">
        <v>56</v>
      </c>
      <c r="G50" s="4">
        <f t="shared" ref="G50:G62" si="9">IF(E50=$A$6,J49,0)</f>
        <v>0</v>
      </c>
      <c r="H50" s="25">
        <v>10</v>
      </c>
      <c r="I50" s="4">
        <f t="shared" si="7"/>
        <v>21</v>
      </c>
      <c r="J50" s="4">
        <f t="shared" si="2"/>
        <v>0</v>
      </c>
      <c r="K50" s="4">
        <f t="shared" ref="K50:K62" si="10">I50+J50</f>
        <v>21</v>
      </c>
    </row>
    <row r="51" spans="3:11" x14ac:dyDescent="0.2">
      <c r="C51" s="8">
        <f t="shared" si="0"/>
        <v>0</v>
      </c>
      <c r="D51" s="6">
        <f t="shared" si="1"/>
        <v>1</v>
      </c>
      <c r="E51" s="6" t="str">
        <f t="shared" si="8"/>
        <v/>
      </c>
      <c r="F51" s="21" t="s">
        <v>57</v>
      </c>
      <c r="G51" s="4">
        <f t="shared" si="9"/>
        <v>0</v>
      </c>
      <c r="H51" s="25">
        <v>11</v>
      </c>
      <c r="I51" s="4">
        <f t="shared" si="7"/>
        <v>10</v>
      </c>
      <c r="J51" s="4">
        <f t="shared" si="2"/>
        <v>40</v>
      </c>
      <c r="K51" s="4">
        <f t="shared" si="10"/>
        <v>50</v>
      </c>
    </row>
    <row r="52" spans="3:11" x14ac:dyDescent="0.2">
      <c r="C52" s="8">
        <f t="shared" si="0"/>
        <v>1</v>
      </c>
      <c r="D52" s="6" t="str">
        <f t="shared" si="1"/>
        <v/>
      </c>
      <c r="E52" s="6" t="str">
        <f t="shared" si="8"/>
        <v/>
      </c>
      <c r="F52" s="21" t="s">
        <v>58</v>
      </c>
      <c r="G52" s="4">
        <f t="shared" si="9"/>
        <v>0</v>
      </c>
      <c r="H52" s="25">
        <v>10</v>
      </c>
      <c r="I52" s="4">
        <f t="shared" si="7"/>
        <v>0</v>
      </c>
      <c r="J52" s="4">
        <f t="shared" si="2"/>
        <v>40</v>
      </c>
      <c r="K52" s="4">
        <f t="shared" si="10"/>
        <v>40</v>
      </c>
    </row>
    <row r="53" spans="3:11" x14ac:dyDescent="0.2">
      <c r="C53" s="8">
        <f t="shared" si="0"/>
        <v>0</v>
      </c>
      <c r="D53" s="6" t="str">
        <f t="shared" si="1"/>
        <v/>
      </c>
      <c r="E53" s="6">
        <f t="shared" si="8"/>
        <v>1</v>
      </c>
      <c r="F53" s="21" t="s">
        <v>59</v>
      </c>
      <c r="G53" s="4">
        <f t="shared" si="9"/>
        <v>40</v>
      </c>
      <c r="H53" s="25">
        <v>16</v>
      </c>
      <c r="I53" s="4">
        <f t="shared" si="7"/>
        <v>24</v>
      </c>
      <c r="J53" s="4">
        <f t="shared" si="2"/>
        <v>0</v>
      </c>
      <c r="K53" s="4">
        <f>I53+J53</f>
        <v>24</v>
      </c>
    </row>
    <row r="54" spans="3:11" x14ac:dyDescent="0.2">
      <c r="C54" s="8">
        <f t="shared" si="0"/>
        <v>0</v>
      </c>
      <c r="D54" s="6">
        <f>IF(AND(I54&lt;$B$5,NOT(C54)),$A$6,"")</f>
        <v>1</v>
      </c>
      <c r="E54" s="6" t="str">
        <f>IF(C54,"",IF(C53,$A$6,""))</f>
        <v/>
      </c>
      <c r="F54" s="21" t="s">
        <v>60</v>
      </c>
      <c r="G54" s="4">
        <f t="shared" si="9"/>
        <v>0</v>
      </c>
      <c r="H54" s="25">
        <v>11</v>
      </c>
      <c r="I54" s="4">
        <f t="shared" si="7"/>
        <v>13</v>
      </c>
      <c r="J54" s="4">
        <f t="shared" si="2"/>
        <v>40</v>
      </c>
      <c r="K54" s="4">
        <f t="shared" si="10"/>
        <v>53</v>
      </c>
    </row>
    <row r="55" spans="3:11" x14ac:dyDescent="0.2">
      <c r="C55" s="8">
        <f t="shared" si="0"/>
        <v>1</v>
      </c>
      <c r="D55" s="6" t="str">
        <f t="shared" si="1"/>
        <v/>
      </c>
      <c r="E55" s="6" t="str">
        <f t="shared" si="8"/>
        <v/>
      </c>
      <c r="F55" s="21" t="s">
        <v>61</v>
      </c>
      <c r="G55" s="4">
        <f t="shared" si="9"/>
        <v>0</v>
      </c>
      <c r="H55" s="25">
        <v>7</v>
      </c>
      <c r="I55" s="4">
        <f t="shared" si="7"/>
        <v>6</v>
      </c>
      <c r="J55" s="4">
        <f t="shared" si="2"/>
        <v>40</v>
      </c>
      <c r="K55" s="4">
        <f t="shared" si="10"/>
        <v>46</v>
      </c>
    </row>
    <row r="56" spans="3:11" x14ac:dyDescent="0.2">
      <c r="C56" s="8">
        <f t="shared" si="0"/>
        <v>0</v>
      </c>
      <c r="D56" s="6" t="str">
        <f t="shared" si="1"/>
        <v/>
      </c>
      <c r="E56" s="6">
        <f t="shared" si="8"/>
        <v>1</v>
      </c>
      <c r="F56" s="21" t="s">
        <v>62</v>
      </c>
      <c r="G56" s="4">
        <f t="shared" si="9"/>
        <v>40</v>
      </c>
      <c r="H56" s="25">
        <v>14</v>
      </c>
      <c r="I56" s="4">
        <f t="shared" si="7"/>
        <v>32</v>
      </c>
      <c r="J56" s="4">
        <f>IF(D56=$A$6,$B$4,IF(E56=$A$6,0,J55))</f>
        <v>0</v>
      </c>
      <c r="K56" s="4">
        <f t="shared" si="10"/>
        <v>32</v>
      </c>
    </row>
    <row r="57" spans="3:11" x14ac:dyDescent="0.2">
      <c r="C57" s="8">
        <f t="shared" si="0"/>
        <v>0</v>
      </c>
      <c r="D57" s="6">
        <f t="shared" si="1"/>
        <v>1</v>
      </c>
      <c r="E57" s="6" t="str">
        <f>IF(C57,"",IF(C56,$A$6,""))</f>
        <v/>
      </c>
      <c r="F57" s="21" t="s">
        <v>63</v>
      </c>
      <c r="G57" s="4">
        <f t="shared" si="9"/>
        <v>0</v>
      </c>
      <c r="H57" s="25">
        <v>17</v>
      </c>
      <c r="I57" s="4">
        <f t="shared" si="7"/>
        <v>15</v>
      </c>
      <c r="J57" s="4">
        <f t="shared" si="2"/>
        <v>40</v>
      </c>
      <c r="K57" s="4">
        <f t="shared" si="10"/>
        <v>55</v>
      </c>
    </row>
    <row r="58" spans="3:11" x14ac:dyDescent="0.2">
      <c r="C58" s="8">
        <f t="shared" si="0"/>
        <v>1</v>
      </c>
      <c r="D58" s="6" t="str">
        <f t="shared" si="1"/>
        <v/>
      </c>
      <c r="E58" s="6" t="str">
        <f>IF(C58,"",IF(C57,$A$6,""))</f>
        <v/>
      </c>
      <c r="F58" s="21" t="s">
        <v>64</v>
      </c>
      <c r="G58" s="4">
        <f t="shared" si="9"/>
        <v>0</v>
      </c>
      <c r="H58" s="25">
        <v>9</v>
      </c>
      <c r="I58" s="4">
        <f t="shared" si="7"/>
        <v>6</v>
      </c>
      <c r="J58" s="4">
        <f t="shared" si="2"/>
        <v>40</v>
      </c>
      <c r="K58" s="4">
        <f t="shared" si="10"/>
        <v>46</v>
      </c>
    </row>
    <row r="59" spans="3:11" x14ac:dyDescent="0.2">
      <c r="C59" s="8">
        <f t="shared" si="0"/>
        <v>0</v>
      </c>
      <c r="D59" s="6" t="str">
        <f t="shared" si="1"/>
        <v/>
      </c>
      <c r="E59" s="6">
        <f t="shared" si="8"/>
        <v>1</v>
      </c>
      <c r="F59" s="21" t="s">
        <v>65</v>
      </c>
      <c r="G59" s="4">
        <f t="shared" si="9"/>
        <v>40</v>
      </c>
      <c r="H59" s="25">
        <v>14</v>
      </c>
      <c r="I59" s="4">
        <f t="shared" si="7"/>
        <v>32</v>
      </c>
      <c r="J59" s="4">
        <f t="shared" si="2"/>
        <v>0</v>
      </c>
      <c r="K59" s="4">
        <f t="shared" si="10"/>
        <v>32</v>
      </c>
    </row>
    <row r="60" spans="3:11" x14ac:dyDescent="0.2">
      <c r="C60" s="8">
        <f>IF(D59=$A$6,$B$3-1,IF(C59,C59-1,0))</f>
        <v>0</v>
      </c>
      <c r="D60" s="6" t="str">
        <f t="shared" si="1"/>
        <v/>
      </c>
      <c r="E60" s="6" t="str">
        <f t="shared" si="8"/>
        <v/>
      </c>
      <c r="F60" s="21" t="s">
        <v>66</v>
      </c>
      <c r="G60" s="4">
        <f t="shared" si="9"/>
        <v>0</v>
      </c>
      <c r="H60" s="25">
        <v>11</v>
      </c>
      <c r="I60" s="4">
        <f t="shared" si="7"/>
        <v>21</v>
      </c>
      <c r="J60" s="4">
        <f t="shared" si="2"/>
        <v>0</v>
      </c>
      <c r="K60" s="4">
        <f t="shared" si="10"/>
        <v>21</v>
      </c>
    </row>
    <row r="61" spans="3:11" x14ac:dyDescent="0.2">
      <c r="C61" s="8">
        <f t="shared" si="0"/>
        <v>0</v>
      </c>
      <c r="D61" s="6">
        <f t="shared" si="1"/>
        <v>1</v>
      </c>
      <c r="E61" s="6" t="str">
        <f>IF(C61,"",IF(C60,$A$6,""))</f>
        <v/>
      </c>
      <c r="F61" s="21" t="s">
        <v>67</v>
      </c>
      <c r="G61" s="4">
        <f t="shared" si="9"/>
        <v>0</v>
      </c>
      <c r="H61" s="25">
        <v>8</v>
      </c>
      <c r="I61" s="4">
        <f t="shared" si="7"/>
        <v>13</v>
      </c>
      <c r="J61" s="4">
        <f t="shared" si="2"/>
        <v>40</v>
      </c>
      <c r="K61" s="4">
        <f t="shared" si="10"/>
        <v>53</v>
      </c>
    </row>
    <row r="62" spans="3:11" x14ac:dyDescent="0.2">
      <c r="C62" s="8">
        <f t="shared" si="0"/>
        <v>1</v>
      </c>
      <c r="D62" s="6" t="str">
        <f t="shared" si="1"/>
        <v/>
      </c>
      <c r="E62" s="6" t="str">
        <f>IF(C62,"",IF(C61,$A$6,""))</f>
        <v/>
      </c>
      <c r="F62" s="21" t="s">
        <v>68</v>
      </c>
      <c r="G62" s="4">
        <f t="shared" si="9"/>
        <v>0</v>
      </c>
      <c r="H62" s="25">
        <v>12</v>
      </c>
      <c r="I62" s="4">
        <f t="shared" si="7"/>
        <v>1</v>
      </c>
      <c r="J62" s="4">
        <f t="shared" si="2"/>
        <v>40</v>
      </c>
      <c r="K62" s="4">
        <f t="shared" si="10"/>
        <v>41</v>
      </c>
    </row>
  </sheetData>
  <dataConsolidate/>
  <mergeCells count="2">
    <mergeCell ref="K3:K4"/>
    <mergeCell ref="D4:E4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Stalno praćenje zaliha</vt:lpstr>
      <vt:lpstr>Dijagram zaliha - SP</vt:lpstr>
    </vt:vector>
  </TitlesOfParts>
  <Company>FON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MRP</dc:title>
  <dc:creator>Milan Stanojevic</dc:creator>
  <cp:lastModifiedBy>Windows User</cp:lastModifiedBy>
  <dcterms:created xsi:type="dcterms:W3CDTF">2004-04-04T18:25:40Z</dcterms:created>
  <dcterms:modified xsi:type="dcterms:W3CDTF">2021-06-10T17:00:53Z</dcterms:modified>
</cp:coreProperties>
</file>