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ljno budzet" sheetId="1" r:id="rId4"/>
    <sheet state="visible" name="Travel - budzet" sheetId="2" r:id="rId5"/>
    <sheet state="visible" name="Equipment - budzet" sheetId="3" r:id="rId6"/>
    <sheet state="visible" name="Subcontracting - budzet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3">
      <text>
        <t xml:space="preserve">Kampen, Jan-Joris van:
Contributions of third parties to be budgeted as personell costs or other direct costs. No indirect costs on these costs when NOT used on the premises of the benificiary.</t>
      </text>
    </comment>
  </commentList>
</comments>
</file>

<file path=xl/sharedStrings.xml><?xml version="1.0" encoding="utf-8"?>
<sst xmlns="http://schemas.openxmlformats.org/spreadsheetml/2006/main" count="153" uniqueCount="108">
  <si>
    <t>Partner budget Horizon 2020</t>
  </si>
  <si>
    <t>Project</t>
  </si>
  <si>
    <t>PPCAP</t>
  </si>
  <si>
    <t>Percentage of overheads:</t>
  </si>
  <si>
    <t>Organisation full name</t>
  </si>
  <si>
    <t>Swiss Federal Institute of Technology in Zürich</t>
  </si>
  <si>
    <t>Funding on Research:</t>
  </si>
  <si>
    <t>Organisation short name</t>
  </si>
  <si>
    <t>ETH</t>
  </si>
  <si>
    <t>Funding on Innovation:</t>
  </si>
  <si>
    <t>Choose appropriate percentage</t>
  </si>
  <si>
    <t>Organisation Type</t>
  </si>
  <si>
    <t>Faculty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</si>
  <si>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</si>
  <si>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</si>
  <si>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</si>
  <si>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</si>
  <si>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Work package (short name and name)</t>
  </si>
  <si>
    <t>Researcher / Postdoc</t>
  </si>
  <si>
    <t>Experts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</si>
  <si>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</si>
  <si>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</si>
  <si>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</si>
  <si>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</si>
  <si>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</si>
  <si>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</si>
  <si>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</si>
  <si>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</si>
  <si>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</si>
  <si>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(=0.25(A+B+D-E)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</si>
  <si>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</si>
  <si>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</si>
  <si>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</si>
  <si>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</si>
  <si>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WP1 - Project Management &amp; Communication</t>
  </si>
  <si>
    <t>WP2 - User requirements analysis</t>
  </si>
  <si>
    <t>WP3 - Mobile application design</t>
  </si>
  <si>
    <t>WP4 - Web application design</t>
  </si>
  <si>
    <t>WP5 - Database modeling</t>
  </si>
  <si>
    <t>WP6 - Research and data collection for AI</t>
  </si>
  <si>
    <t>WP7 - Implementation of AI</t>
  </si>
  <si>
    <t>WP8 - Mobile application implementation</t>
  </si>
  <si>
    <t>WP9 - Web application implementation</t>
  </si>
  <si>
    <t>WP10 - Testing</t>
  </si>
  <si>
    <t>WP11 - Integration</t>
  </si>
  <si>
    <t>WP12 - Integration testing</t>
  </si>
  <si>
    <t>WP13 - Dissemination &amp; Exploitation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</si>
  <si>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</si>
  <si>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</si>
  <si>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</si>
  <si>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</si>
  <si>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</si>
  <si>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</si>
  <si>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181450</t>
  </si>
  <si>
    <t>popuniti sheet Travel-budzet</t>
  </si>
  <si>
    <t>Justification of Equipment</t>
  </si>
  <si>
    <t>popuniti sheet Equipment-budzet</t>
  </si>
  <si>
    <t>Justification of other goods and services</t>
  </si>
  <si>
    <t>Justification of sub-contracting</t>
  </si>
  <si>
    <t>popuniti sheet Subcontracting - budzet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</si>
  <si>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</si>
  <si>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</si>
  <si>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</si>
  <si>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</si>
  <si>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</si>
  <si>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WORK PACKAGE (short name)</t>
  </si>
  <si>
    <t>Partner short name</t>
  </si>
  <si>
    <t>Name of Partner</t>
  </si>
  <si>
    <t>Country</t>
  </si>
  <si>
    <t>City of Departure (and Country Code)</t>
  </si>
  <si>
    <t>City of Destination (and Country Code)</t>
  </si>
  <si>
    <t>Researcher</t>
  </si>
  <si>
    <t xml:space="preserve">Post doc </t>
  </si>
  <si>
    <t>Number of days (per participant)</t>
  </si>
  <si>
    <t>Total Costs (EUR)</t>
  </si>
  <si>
    <t>Costs of Stay (EUR)</t>
  </si>
  <si>
    <t>TOTAL (EUR)</t>
  </si>
  <si>
    <t>WP2</t>
  </si>
  <si>
    <t>ETF</t>
  </si>
  <si>
    <t>Elektrotehnicki fakultet</t>
  </si>
  <si>
    <t>Srbija</t>
  </si>
  <si>
    <t>Cirih</t>
  </si>
  <si>
    <t>Beograd</t>
  </si>
  <si>
    <t>WP6</t>
  </si>
  <si>
    <t>UMCU</t>
  </si>
  <si>
    <t>Faculty of Medicine, Universiteit Utrecht</t>
  </si>
  <si>
    <t>Holandija</t>
  </si>
  <si>
    <t>Utereht</t>
  </si>
  <si>
    <t>WP8</t>
  </si>
  <si>
    <t>WP9</t>
  </si>
  <si>
    <t>WP10</t>
  </si>
  <si>
    <t>FRI LJ</t>
  </si>
  <si>
    <t>Рачунарски факултет, Љубљана</t>
  </si>
  <si>
    <t>Slovenija</t>
  </si>
  <si>
    <t>Ljubljana</t>
  </si>
  <si>
    <t>WP11</t>
  </si>
  <si>
    <t>WP12</t>
  </si>
  <si>
    <t>Nature, type and specification of the item</t>
  </si>
  <si>
    <t>Amount ExcludingVAT (EUR) per unit</t>
  </si>
  <si>
    <t>Quantity</t>
  </si>
  <si>
    <t>WP2, WP3, WP4, WP6</t>
  </si>
  <si>
    <t>MS</t>
  </si>
  <si>
    <t>Microsoft</t>
  </si>
  <si>
    <t>Nemacka</t>
  </si>
  <si>
    <t>Alati i license</t>
  </si>
  <si>
    <t>DELL</t>
  </si>
  <si>
    <t>Dell Inc.</t>
  </si>
  <si>
    <t>Hardver i garancija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</si>
</sst>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8">
    <font>
      <sz val="11.0"/>
      <color theme="1"/>
      <name val="Arial"/>
    </font>
    <font>
      <b/>
      <sz val="20.0"/>
      <color theme="1"/>
      <name val="Arial"/>
    </font>
    <font>
      <sz val="11.0"/>
      <color theme="1"/>
      <name val="Calibri"/>
    </font>
    <font/>
    <font>
      <sz val="10.0"/>
      <color theme="1"/>
      <name val="Arial"/>
    </font>
    <font>
      <b/>
      <sz val="12.0"/>
      <color theme="1"/>
      <name val="Arial"/>
    </font>
    <font>
      <b/>
      <sz val="10.0"/>
      <color rgb="FFFFFFFF"/>
      <name val="Arial"/>
    </font>
    <font>
      <b/>
      <sz val="12.0"/>
      <color rgb="FFFFFFFF"/>
      <name val="Arial"/>
    </font>
    <font>
      <b/>
      <sz val="10.0"/>
      <color theme="1"/>
      <name val="Arial"/>
    </font>
    <font>
      <color theme="1"/>
      <name val="Calibri"/>
    </font>
    <font>
      <sz val="9.0"/>
      <color theme="1"/>
      <name val="Arial"/>
    </font>
    <font>
      <b/>
      <sz val="9.0"/>
      <color theme="1"/>
      <name val="Arial"/>
    </font>
    <font>
      <sz val="10.0"/>
      <name val="Arial"/>
    </font>
    <font>
      <sz val="11.0"/>
      <color theme="1"/>
    </font>
    <font>
      <b/>
      <sz val="14.0"/>
      <color theme="1"/>
      <name val="Calibri"/>
    </font>
    <font>
      <sz val="14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2179B5"/>
        <bgColor rgb="FF2179B5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CCC0D9"/>
        <bgColor rgb="FFCCC0D9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333399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333399"/>
      </right>
      <bottom style="thin">
        <color rgb="FF333399"/>
      </bottom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0" fontId="2" numFmtId="0" xfId="0" applyBorder="1" applyFont="1"/>
    <xf borderId="1" fillId="0" fontId="3" numFmtId="0" xfId="0" applyBorder="1" applyFont="1"/>
    <xf borderId="0" fillId="0" fontId="4" numFmtId="0" xfId="0" applyAlignment="1" applyFont="1">
      <alignment horizontal="left"/>
    </xf>
    <xf borderId="2" fillId="0" fontId="4" numFmtId="0" xfId="0" applyAlignment="1" applyBorder="1" applyFont="1">
      <alignment horizontal="left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left" readingOrder="0"/>
    </xf>
    <xf borderId="2" fillId="0" fontId="2" numFmtId="0" xfId="0" applyBorder="1" applyFont="1"/>
    <xf borderId="5" fillId="0" fontId="4" numFmtId="9" xfId="0" applyAlignment="1" applyBorder="1" applyFont="1" applyNumberFormat="1">
      <alignment horizontal="center"/>
    </xf>
    <xf borderId="5" fillId="2" fontId="4" numFmtId="9" xfId="0" applyAlignment="1" applyBorder="1" applyFill="1" applyFont="1" applyNumberFormat="1">
      <alignment horizontal="center"/>
    </xf>
    <xf borderId="6" fillId="2" fontId="2" numFmtId="0" xfId="0" applyBorder="1" applyFont="1"/>
    <xf borderId="0" fillId="0" fontId="4" numFmtId="9" xfId="0" applyAlignment="1" applyFont="1" applyNumberFormat="1">
      <alignment horizontal="center"/>
    </xf>
    <xf borderId="7" fillId="0" fontId="5" numFmtId="0" xfId="0" applyAlignment="1" applyBorder="1" applyFont="1">
      <alignment horizontal="center"/>
    </xf>
    <xf borderId="8" fillId="0" fontId="3" numFmtId="0" xfId="0" applyBorder="1" applyFont="1"/>
    <xf borderId="9" fillId="0" fontId="6" numFmtId="0" xfId="0" applyAlignment="1" applyBorder="1" applyFont="1">
      <alignment horizontal="center" shrinkToFit="0" vertical="center" wrapText="1"/>
    </xf>
    <xf borderId="2" fillId="3" fontId="5" numFmtId="0" xfId="0" applyAlignment="1" applyBorder="1" applyFill="1" applyFont="1">
      <alignment horizontal="center"/>
    </xf>
    <xf borderId="2" fillId="4" fontId="7" numFmtId="0" xfId="0" applyAlignment="1" applyBorder="1" applyFill="1" applyFont="1">
      <alignment horizontal="center"/>
    </xf>
    <xf borderId="10" fillId="4" fontId="6" numFmtId="0" xfId="0" applyAlignment="1" applyBorder="1" applyFont="1">
      <alignment horizontal="center" shrinkToFit="0" vertical="center" wrapText="1"/>
    </xf>
    <xf borderId="2" fillId="4" fontId="7" numFmtId="0" xfId="0" applyAlignment="1" applyBorder="1" applyFont="1">
      <alignment horizontal="center" vertical="center"/>
    </xf>
    <xf borderId="5" fillId="5" fontId="8" numFmtId="0" xfId="0" applyAlignment="1" applyBorder="1" applyFill="1" applyFont="1">
      <alignment horizontal="center" shrinkToFit="0" textRotation="90" vertical="center" wrapText="1"/>
    </xf>
    <xf borderId="5" fillId="5" fontId="8" numFmtId="0" xfId="0" applyAlignment="1" applyBorder="1" applyFont="1">
      <alignment horizontal="center" textRotation="90" vertical="center"/>
    </xf>
    <xf borderId="5" fillId="3" fontId="8" numFmtId="0" xfId="0" applyAlignment="1" applyBorder="1" applyFont="1">
      <alignment horizontal="center" textRotation="90" vertical="center"/>
    </xf>
    <xf borderId="5" fillId="4" fontId="6" numFmtId="0" xfId="0" applyAlignment="1" applyBorder="1" applyFont="1">
      <alignment horizontal="center" shrinkToFit="0" vertical="center" wrapText="1"/>
    </xf>
    <xf borderId="5" fillId="4" fontId="6" numFmtId="0" xfId="0" applyAlignment="1" applyBorder="1" applyFont="1">
      <alignment horizontal="center" readingOrder="0" shrinkToFit="0" vertical="center" wrapText="1"/>
    </xf>
    <xf borderId="11" fillId="4" fontId="6" numFmtId="0" xfId="0" applyAlignment="1" applyBorder="1" applyFont="1">
      <alignment horizontal="center" shrinkToFit="0" vertical="center" wrapText="1"/>
    </xf>
    <xf borderId="0" fillId="0" fontId="4" numFmtId="0" xfId="0" applyFont="1"/>
    <xf borderId="5" fillId="0" fontId="9" numFmtId="0" xfId="0" applyAlignment="1" applyBorder="1" applyFont="1">
      <alignment vertical="bottom"/>
    </xf>
    <xf borderId="3" fillId="0" fontId="8" numFmtId="0" xfId="0" applyAlignment="1" applyBorder="1" applyFont="1">
      <alignment horizontal="left" readingOrder="0"/>
    </xf>
    <xf borderId="4" fillId="0" fontId="8" numFmtId="0" xfId="0" applyAlignment="1" applyBorder="1" applyFont="1">
      <alignment horizontal="left" readingOrder="0"/>
    </xf>
    <xf borderId="5" fillId="0" fontId="10" numFmtId="164" xfId="0" applyAlignment="1" applyBorder="1" applyFont="1" applyNumberFormat="1">
      <alignment readingOrder="0"/>
    </xf>
    <xf borderId="5" fillId="3" fontId="11" numFmtId="164" xfId="0" applyBorder="1" applyFont="1" applyNumberFormat="1"/>
    <xf borderId="5" fillId="0" fontId="4" numFmtId="3" xfId="0" applyAlignment="1" applyBorder="1" applyFont="1" applyNumberFormat="1">
      <alignment readingOrder="0"/>
    </xf>
    <xf borderId="5" fillId="0" fontId="12" numFmtId="3" xfId="0" applyAlignment="1" applyBorder="1" applyFont="1" applyNumberFormat="1">
      <alignment readingOrder="0"/>
    </xf>
    <xf borderId="5" fillId="0" fontId="4" numFmtId="3" xfId="0" applyBorder="1" applyFont="1" applyNumberFormat="1"/>
    <xf borderId="5" fillId="5" fontId="4" numFmtId="0" xfId="0" applyBorder="1" applyFont="1"/>
    <xf borderId="5" fillId="5" fontId="4" numFmtId="3" xfId="0" applyBorder="1" applyFont="1" applyNumberFormat="1"/>
    <xf borderId="5" fillId="0" fontId="10" numFmtId="164" xfId="0" applyBorder="1" applyFont="1" applyNumberFormat="1"/>
    <xf borderId="5" fillId="0" fontId="8" numFmtId="0" xfId="0" applyAlignment="1" applyBorder="1" applyFont="1">
      <alignment horizontal="left"/>
    </xf>
    <xf borderId="2" fillId="0" fontId="8" numFmtId="0" xfId="0" applyAlignment="1" applyBorder="1" applyFont="1">
      <alignment horizontal="center"/>
    </xf>
    <xf borderId="5" fillId="0" fontId="11" numFmtId="164" xfId="0" applyBorder="1" applyFont="1" applyNumberFormat="1"/>
    <xf borderId="5" fillId="0" fontId="8" numFmtId="3" xfId="0" applyBorder="1" applyFont="1" applyNumberFormat="1"/>
    <xf borderId="12" fillId="0" fontId="8" numFmtId="3" xfId="0" applyBorder="1" applyFont="1" applyNumberFormat="1"/>
    <xf borderId="13" fillId="0" fontId="8" numFmtId="3" xfId="0" applyBorder="1" applyFont="1" applyNumberFormat="1"/>
    <xf borderId="0" fillId="0" fontId="8" numFmtId="3" xfId="0" applyFont="1" applyNumberFormat="1"/>
    <xf borderId="0" fillId="0" fontId="8" numFmtId="0" xfId="0" applyAlignment="1" applyFont="1">
      <alignment horizontal="center"/>
    </xf>
    <xf borderId="0" fillId="0" fontId="10" numFmtId="164" xfId="0" applyFont="1" applyNumberFormat="1"/>
    <xf borderId="2" fillId="0" fontId="8" numFmtId="164" xfId="0" applyBorder="1" applyFont="1" applyNumberFormat="1"/>
    <xf borderId="3" fillId="0" fontId="8" numFmtId="164" xfId="0" applyBorder="1" applyFont="1" applyNumberFormat="1"/>
    <xf borderId="3" fillId="0" fontId="10" numFmtId="164" xfId="0" applyBorder="1" applyFont="1" applyNumberFormat="1"/>
    <xf borderId="4" fillId="0" fontId="10" numFmtId="164" xfId="0" applyBorder="1" applyFont="1" applyNumberFormat="1"/>
    <xf borderId="0" fillId="0" fontId="8" numFmtId="0" xfId="0" applyFont="1"/>
    <xf borderId="0" fillId="0" fontId="2" numFmtId="3" xfId="0" applyFont="1" applyNumberFormat="1"/>
    <xf borderId="0" fillId="0" fontId="8" numFmtId="0" xfId="0" applyAlignment="1" applyFont="1">
      <alignment horizontal="left"/>
    </xf>
    <xf borderId="14" fillId="0" fontId="8" numFmtId="0" xfId="0" applyAlignment="1" applyBorder="1" applyFont="1">
      <alignment horizontal="left"/>
    </xf>
    <xf borderId="15" fillId="0" fontId="3" numFmtId="0" xfId="0" applyBorder="1" applyFont="1"/>
    <xf borderId="2" fillId="0" fontId="8" numFmtId="0" xfId="0" applyAlignment="1" applyBorder="1" applyFont="1">
      <alignment horizontal="left"/>
    </xf>
    <xf borderId="2" fillId="4" fontId="6" numFmtId="0" xfId="0" applyAlignment="1" applyBorder="1" applyFont="1">
      <alignment horizontal="center" shrinkToFit="0" vertical="center" wrapText="1"/>
    </xf>
    <xf borderId="5" fillId="0" fontId="12" numFmtId="49" xfId="0" applyAlignment="1" applyBorder="1" applyFont="1" applyNumberFormat="1">
      <alignment horizontal="left" readingOrder="0" shrinkToFit="0" wrapText="1"/>
    </xf>
    <xf borderId="2" fillId="0" fontId="2" numFmtId="49" xfId="0" applyAlignment="1" applyBorder="1" applyFont="1" applyNumberFormat="1">
      <alignment horizontal="left" shrinkToFit="0" wrapText="1"/>
    </xf>
    <xf borderId="5" fillId="0" fontId="13" numFmtId="0" xfId="0" applyAlignment="1" applyBorder="1" applyFont="1">
      <alignment horizontal="center" readingOrder="0"/>
    </xf>
    <xf borderId="2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2" fillId="0" fontId="8" numFmtId="0" xfId="0" applyAlignment="1" applyBorder="1" applyFont="1">
      <alignment horizontal="left" shrinkToFit="0" wrapText="1"/>
    </xf>
    <xf borderId="2" fillId="0" fontId="4" numFmtId="0" xfId="0" applyAlignment="1" applyBorder="1" applyFont="1">
      <alignment shrinkToFit="0" wrapText="1"/>
    </xf>
    <xf borderId="7" fillId="0" fontId="14" numFmtId="0" xfId="0" applyAlignment="1" applyBorder="1" applyFont="1">
      <alignment horizontal="center" vertical="center"/>
    </xf>
    <xf borderId="16" fillId="0" fontId="3" numFmtId="0" xfId="0" applyBorder="1" applyFont="1"/>
    <xf borderId="17" fillId="0" fontId="15" numFmtId="0" xfId="0" applyBorder="1" applyFont="1"/>
    <xf borderId="5" fillId="2" fontId="16" numFmtId="0" xfId="0" applyAlignment="1" applyBorder="1" applyFont="1">
      <alignment horizontal="center" shrinkToFit="0" vertical="center" wrapText="1"/>
    </xf>
    <xf borderId="5" fillId="2" fontId="16" numFmtId="0" xfId="0" applyAlignment="1" applyBorder="1" applyFont="1">
      <alignment horizontal="center" vertical="center"/>
    </xf>
    <xf borderId="5" fillId="6" fontId="16" numFmtId="0" xfId="0" applyAlignment="1" applyBorder="1" applyFill="1" applyFont="1">
      <alignment horizontal="center" shrinkToFit="0" vertical="center" wrapText="1"/>
    </xf>
    <xf borderId="5" fillId="7" fontId="8" numFmtId="0" xfId="0" applyAlignment="1" applyBorder="1" applyFill="1" applyFont="1">
      <alignment horizontal="center" textRotation="90" vertical="center"/>
    </xf>
    <xf borderId="5" fillId="8" fontId="8" numFmtId="0" xfId="0" applyAlignment="1" applyBorder="1" applyFill="1" applyFont="1">
      <alignment horizontal="center" textRotation="90" vertical="center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5" fillId="9" fontId="16" numFmtId="0" xfId="0" applyAlignment="1" applyBorder="1" applyFill="1" applyFont="1">
      <alignment horizontal="center" vertical="center"/>
    </xf>
    <xf borderId="5" fillId="0" fontId="13" numFmtId="0" xfId="0" applyAlignment="1" applyBorder="1" applyFont="1">
      <alignment readingOrder="0"/>
    </xf>
    <xf borderId="5" fillId="0" fontId="13" numFmtId="0" xfId="0" applyBorder="1" applyFont="1"/>
    <xf borderId="0" fillId="10" fontId="17" numFmtId="0" xfId="0" applyAlignment="1" applyFill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2</xdr:row>
      <xdr:rowOff>9525</xdr:rowOff>
    </xdr:from>
    <xdr:ext cx="800100" cy="866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75"/>
    <col customWidth="1" min="3" max="3" width="13.0"/>
    <col customWidth="1" min="4" max="4" width="5.25"/>
    <col customWidth="1" min="5" max="5" width="4.88"/>
    <col customWidth="1" min="6" max="6" width="4.63"/>
    <col customWidth="1" min="7" max="7" width="4.5"/>
    <col customWidth="1" min="8" max="8" width="4.63"/>
    <col customWidth="1" min="9" max="9" width="6.13"/>
    <col customWidth="1" min="10" max="10" width="35.38"/>
    <col customWidth="1" min="11" max="13" width="12.38"/>
    <col customWidth="1" min="14" max="14" width="13.25"/>
    <col customWidth="1" min="15" max="19" width="12.38"/>
    <col customWidth="1" min="20" max="26" width="10.0"/>
  </cols>
  <sheetData>
    <row r="1" ht="14.25" customHeight="1">
      <c r="A1" s="1" t="s">
        <v>0</v>
      </c>
    </row>
    <row r="2" ht="14.25" customHeight="1"/>
    <row r="3" ht="14.25" customHeight="1">
      <c r="E3" s="2"/>
      <c r="F3" s="3"/>
      <c r="G3" s="3"/>
      <c r="H3" s="3"/>
      <c r="I3" s="3"/>
    </row>
    <row r="4" ht="14.25" customHeight="1">
      <c r="D4" s="4"/>
      <c r="E4" s="5" t="s">
        <v>1</v>
      </c>
      <c r="F4" s="6"/>
      <c r="G4" s="6"/>
      <c r="H4" s="6"/>
      <c r="I4" s="7"/>
      <c r="J4" s="8" t="s">
        <v>2</v>
      </c>
      <c r="L4" s="9" t="s">
        <v>3</v>
      </c>
      <c r="M4" s="6"/>
      <c r="N4" s="7"/>
      <c r="O4" s="10">
        <v>0.25</v>
      </c>
    </row>
    <row r="5" ht="14.25" customHeight="1">
      <c r="D5" s="4"/>
      <c r="E5" s="5" t="s">
        <v>4</v>
      </c>
      <c r="F5" s="6"/>
      <c r="G5" s="6"/>
      <c r="H5" s="6"/>
      <c r="I5" s="7"/>
      <c r="J5" s="8" t="s">
        <v>5</v>
      </c>
      <c r="L5" s="9" t="s">
        <v>6</v>
      </c>
      <c r="M5" s="6"/>
      <c r="N5" s="7"/>
      <c r="O5" s="10">
        <v>1.0</v>
      </c>
    </row>
    <row r="6" ht="14.25" customHeight="1">
      <c r="D6" s="4"/>
      <c r="E6" s="5" t="s">
        <v>7</v>
      </c>
      <c r="F6" s="6"/>
      <c r="G6" s="6"/>
      <c r="H6" s="6"/>
      <c r="I6" s="7"/>
      <c r="J6" s="8" t="s">
        <v>8</v>
      </c>
      <c r="L6" s="9" t="s">
        <v>9</v>
      </c>
      <c r="M6" s="6"/>
      <c r="N6" s="7"/>
      <c r="O6" s="11">
        <v>0.7</v>
      </c>
      <c r="P6" s="12" t="s">
        <v>10</v>
      </c>
      <c r="Q6" s="12"/>
    </row>
    <row r="7" ht="14.25" customHeight="1">
      <c r="E7" s="9" t="s">
        <v>11</v>
      </c>
      <c r="F7" s="6"/>
      <c r="G7" s="6"/>
      <c r="H7" s="6"/>
      <c r="I7" s="7"/>
      <c r="J7" s="8" t="s">
        <v>12</v>
      </c>
      <c r="L7" s="9" t="s">
        <v>13</v>
      </c>
      <c r="M7" s="6"/>
      <c r="N7" s="7"/>
      <c r="O7" s="10">
        <v>1.0</v>
      </c>
    </row>
    <row r="8" ht="14.25" customHeight="1">
      <c r="J8" s="4"/>
      <c r="O8" s="13"/>
    </row>
    <row r="9" ht="14.25" customHeight="1"/>
    <row r="10" ht="14.25" customHeight="1">
      <c r="A10" s="14" t="s">
        <v>14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/>
    </row>
    <row r="11" ht="14.25" customHeight="1"/>
    <row r="12" ht="14.25" customHeight="1">
      <c r="D12" s="17" t="s">
        <v>15</v>
      </c>
      <c r="E12" s="6"/>
      <c r="F12" s="6"/>
      <c r="G12" s="6"/>
      <c r="H12" s="6"/>
      <c r="I12" s="7"/>
      <c r="J12" s="18" t="s">
        <v>16</v>
      </c>
      <c r="K12" s="6"/>
      <c r="L12" s="6"/>
      <c r="M12" s="6"/>
      <c r="N12" s="6"/>
      <c r="O12" s="6"/>
      <c r="P12" s="6"/>
      <c r="Q12" s="6"/>
      <c r="R12" s="7"/>
      <c r="S12" s="19"/>
    </row>
    <row r="13" ht="90.0" customHeight="1">
      <c r="A13" s="20" t="s">
        <v>17</v>
      </c>
      <c r="B13" s="6"/>
      <c r="C13" s="7"/>
      <c r="D13" s="21" t="s">
        <v>18</v>
      </c>
      <c r="E13" s="22" t="s">
        <v>19</v>
      </c>
      <c r="F13" s="22" t="s">
        <v>20</v>
      </c>
      <c r="G13" s="22" t="s">
        <v>21</v>
      </c>
      <c r="H13" s="22" t="s">
        <v>22</v>
      </c>
      <c r="I13" s="23" t="s">
        <v>23</v>
      </c>
      <c r="J13" s="24" t="s">
        <v>24</v>
      </c>
      <c r="K13" s="24" t="s">
        <v>25</v>
      </c>
      <c r="L13" s="24" t="s">
        <v>26</v>
      </c>
      <c r="M13" s="24" t="s">
        <v>27</v>
      </c>
      <c r="N13" s="24" t="s">
        <v>28</v>
      </c>
      <c r="O13" s="25" t="s">
        <v>29</v>
      </c>
      <c r="P13" s="24" t="s">
        <v>30</v>
      </c>
      <c r="Q13" s="24" t="s">
        <v>31</v>
      </c>
      <c r="R13" s="26" t="s">
        <v>32</v>
      </c>
      <c r="S13" s="24" t="s">
        <v>33</v>
      </c>
      <c r="T13" s="27"/>
      <c r="U13" s="27"/>
      <c r="V13" s="27"/>
      <c r="W13" s="27"/>
      <c r="X13" s="27"/>
      <c r="Y13" s="27"/>
      <c r="Z13" s="27"/>
    </row>
    <row r="14" ht="14.25" customHeight="1">
      <c r="A14" s="28" t="s">
        <v>34</v>
      </c>
      <c r="B14" s="29"/>
      <c r="C14" s="30"/>
      <c r="D14" s="31"/>
      <c r="E14" s="31">
        <v>1.0</v>
      </c>
      <c r="F14" s="31"/>
      <c r="G14" s="31">
        <v>1.0</v>
      </c>
      <c r="H14" s="31"/>
      <c r="I14" s="32">
        <f t="shared" ref="I14:I26" si="1">+SUM(D14:H14)</f>
        <v>2</v>
      </c>
      <c r="J14" s="33">
        <v>7200.0</v>
      </c>
      <c r="K14" s="34">
        <v>2620.0</v>
      </c>
      <c r="L14" s="34"/>
      <c r="M14" s="35"/>
      <c r="N14" s="35"/>
      <c r="O14" s="36">
        <f t="shared" ref="O14:O26" si="2">+$O$4*(J14+K14+M14-N14)</f>
        <v>2455</v>
      </c>
      <c r="P14" s="35"/>
      <c r="Q14" s="35">
        <f t="shared" ref="Q14:Q22" si="3">+J14+K14+L14+M14+O14+P14</f>
        <v>12275</v>
      </c>
      <c r="R14" s="37">
        <f t="shared" ref="R14:R26" si="4">Q14</f>
        <v>12275</v>
      </c>
      <c r="S14" s="37">
        <f t="shared" ref="S14:S22" si="5">+Q14-R14</f>
        <v>0</v>
      </c>
    </row>
    <row r="15" ht="14.25" customHeight="1">
      <c r="A15" s="28" t="s">
        <v>35</v>
      </c>
      <c r="B15" s="29"/>
      <c r="C15" s="30"/>
      <c r="D15" s="31"/>
      <c r="E15" s="38"/>
      <c r="F15" s="31">
        <v>1.0</v>
      </c>
      <c r="G15" s="31">
        <v>1.0</v>
      </c>
      <c r="H15" s="31"/>
      <c r="I15" s="32">
        <f t="shared" si="1"/>
        <v>2</v>
      </c>
      <c r="J15" s="33">
        <v>6500.0</v>
      </c>
      <c r="K15" s="34">
        <v>6920.0</v>
      </c>
      <c r="L15" s="34"/>
      <c r="M15" s="35"/>
      <c r="N15" s="35"/>
      <c r="O15" s="36">
        <f t="shared" si="2"/>
        <v>3355</v>
      </c>
      <c r="P15" s="35"/>
      <c r="Q15" s="35">
        <f t="shared" si="3"/>
        <v>16775</v>
      </c>
      <c r="R15" s="37">
        <f t="shared" si="4"/>
        <v>16775</v>
      </c>
      <c r="S15" s="37">
        <f t="shared" si="5"/>
        <v>0</v>
      </c>
    </row>
    <row r="16" ht="14.25" customHeight="1">
      <c r="A16" s="28" t="s">
        <v>36</v>
      </c>
      <c r="B16" s="29"/>
      <c r="C16" s="30"/>
      <c r="D16" s="38"/>
      <c r="E16" s="31"/>
      <c r="F16" s="31"/>
      <c r="G16" s="38"/>
      <c r="H16" s="31"/>
      <c r="I16" s="32">
        <f t="shared" si="1"/>
        <v>0</v>
      </c>
      <c r="J16" s="33"/>
      <c r="K16" s="33"/>
      <c r="L16" s="35"/>
      <c r="M16" s="35"/>
      <c r="N16" s="35"/>
      <c r="O16" s="36">
        <f t="shared" si="2"/>
        <v>0</v>
      </c>
      <c r="P16" s="35"/>
      <c r="Q16" s="35">
        <f t="shared" si="3"/>
        <v>0</v>
      </c>
      <c r="R16" s="37">
        <f t="shared" si="4"/>
        <v>0</v>
      </c>
      <c r="S16" s="37">
        <f t="shared" si="5"/>
        <v>0</v>
      </c>
    </row>
    <row r="17" ht="14.25" customHeight="1">
      <c r="A17" s="28" t="s">
        <v>37</v>
      </c>
      <c r="B17" s="29"/>
      <c r="C17" s="30"/>
      <c r="D17" s="38"/>
      <c r="E17" s="31"/>
      <c r="F17" s="31"/>
      <c r="G17" s="31"/>
      <c r="H17" s="31"/>
      <c r="I17" s="32">
        <f t="shared" si="1"/>
        <v>0</v>
      </c>
      <c r="J17" s="33"/>
      <c r="K17" s="33"/>
      <c r="L17" s="34"/>
      <c r="M17" s="35"/>
      <c r="N17" s="35"/>
      <c r="O17" s="36">
        <f t="shared" si="2"/>
        <v>0</v>
      </c>
      <c r="P17" s="35"/>
      <c r="Q17" s="35">
        <f t="shared" si="3"/>
        <v>0</v>
      </c>
      <c r="R17" s="37">
        <f t="shared" si="4"/>
        <v>0</v>
      </c>
      <c r="S17" s="37">
        <f t="shared" si="5"/>
        <v>0</v>
      </c>
    </row>
    <row r="18" ht="14.25" customHeight="1">
      <c r="A18" s="28" t="s">
        <v>38</v>
      </c>
      <c r="B18" s="29"/>
      <c r="C18" s="30"/>
      <c r="D18" s="38"/>
      <c r="E18" s="31">
        <v>1.0</v>
      </c>
      <c r="F18" s="31">
        <v>4.0</v>
      </c>
      <c r="G18" s="31">
        <v>2.0</v>
      </c>
      <c r="H18" s="31">
        <v>1.0</v>
      </c>
      <c r="I18" s="32">
        <f t="shared" si="1"/>
        <v>8</v>
      </c>
      <c r="J18" s="33">
        <v>27950.0</v>
      </c>
      <c r="K18" s="34">
        <v>10480.0</v>
      </c>
      <c r="L18" s="35"/>
      <c r="M18" s="35"/>
      <c r="N18" s="35"/>
      <c r="O18" s="36">
        <f t="shared" si="2"/>
        <v>9607.5</v>
      </c>
      <c r="P18" s="35"/>
      <c r="Q18" s="35">
        <f t="shared" si="3"/>
        <v>48037.5</v>
      </c>
      <c r="R18" s="37">
        <f t="shared" si="4"/>
        <v>48037.5</v>
      </c>
      <c r="S18" s="37">
        <f t="shared" si="5"/>
        <v>0</v>
      </c>
    </row>
    <row r="19" ht="14.25" customHeight="1">
      <c r="A19" s="28" t="s">
        <v>39</v>
      </c>
      <c r="B19" s="29"/>
      <c r="C19" s="30"/>
      <c r="D19" s="31">
        <v>4.0</v>
      </c>
      <c r="E19" s="31">
        <v>1.0</v>
      </c>
      <c r="F19" s="38"/>
      <c r="G19" s="31">
        <v>2.0</v>
      </c>
      <c r="H19" s="38"/>
      <c r="I19" s="32">
        <f t="shared" si="1"/>
        <v>7</v>
      </c>
      <c r="J19" s="33">
        <v>26200.0</v>
      </c>
      <c r="K19" s="34">
        <v>52920.0</v>
      </c>
      <c r="L19" s="34"/>
      <c r="M19" s="35"/>
      <c r="N19" s="35"/>
      <c r="O19" s="36">
        <f t="shared" si="2"/>
        <v>19780</v>
      </c>
      <c r="P19" s="35"/>
      <c r="Q19" s="35">
        <f t="shared" si="3"/>
        <v>98900</v>
      </c>
      <c r="R19" s="37">
        <f t="shared" si="4"/>
        <v>98900</v>
      </c>
      <c r="S19" s="37">
        <f t="shared" si="5"/>
        <v>0</v>
      </c>
    </row>
    <row r="20" ht="14.25" customHeight="1">
      <c r="A20" s="28" t="s">
        <v>40</v>
      </c>
      <c r="B20" s="29"/>
      <c r="C20" s="30"/>
      <c r="D20" s="31">
        <v>4.0</v>
      </c>
      <c r="E20" s="31">
        <v>4.0</v>
      </c>
      <c r="F20" s="31">
        <v>10.0</v>
      </c>
      <c r="G20" s="31">
        <v>4.0</v>
      </c>
      <c r="H20" s="31">
        <v>2.0</v>
      </c>
      <c r="I20" s="32">
        <f t="shared" si="1"/>
        <v>24</v>
      </c>
      <c r="J20" s="33">
        <v>87300.0</v>
      </c>
      <c r="K20" s="34">
        <v>31440.0</v>
      </c>
      <c r="L20" s="35"/>
      <c r="M20" s="35"/>
      <c r="N20" s="35"/>
      <c r="O20" s="36">
        <f t="shared" si="2"/>
        <v>29685</v>
      </c>
      <c r="P20" s="35"/>
      <c r="Q20" s="35">
        <f t="shared" si="3"/>
        <v>148425</v>
      </c>
      <c r="R20" s="37">
        <f t="shared" si="4"/>
        <v>148425</v>
      </c>
      <c r="S20" s="37">
        <f t="shared" si="5"/>
        <v>0</v>
      </c>
    </row>
    <row r="21" ht="14.25" customHeight="1">
      <c r="A21" s="28" t="s">
        <v>41</v>
      </c>
      <c r="B21" s="29"/>
      <c r="C21" s="30"/>
      <c r="D21" s="38"/>
      <c r="E21" s="31">
        <v>1.0</v>
      </c>
      <c r="F21" s="31">
        <v>5.0</v>
      </c>
      <c r="G21" s="31">
        <v>3.0</v>
      </c>
      <c r="H21" s="31">
        <v>1.0</v>
      </c>
      <c r="I21" s="32">
        <f t="shared" si="1"/>
        <v>10</v>
      </c>
      <c r="J21" s="33">
        <v>34450.0</v>
      </c>
      <c r="K21" s="34">
        <v>96100.0</v>
      </c>
      <c r="L21" s="35"/>
      <c r="M21" s="35"/>
      <c r="N21" s="35"/>
      <c r="O21" s="36">
        <f t="shared" si="2"/>
        <v>32637.5</v>
      </c>
      <c r="P21" s="35"/>
      <c r="Q21" s="35">
        <f t="shared" si="3"/>
        <v>163187.5</v>
      </c>
      <c r="R21" s="37">
        <f t="shared" si="4"/>
        <v>163187.5</v>
      </c>
      <c r="S21" s="37">
        <f t="shared" si="5"/>
        <v>0</v>
      </c>
    </row>
    <row r="22" ht="14.25" customHeight="1">
      <c r="A22" s="28" t="s">
        <v>42</v>
      </c>
      <c r="B22" s="29"/>
      <c r="C22" s="30"/>
      <c r="D22" s="38"/>
      <c r="E22" s="31">
        <v>1.0</v>
      </c>
      <c r="F22" s="31">
        <v>3.0</v>
      </c>
      <c r="G22" s="31">
        <v>2.0</v>
      </c>
      <c r="H22" s="38"/>
      <c r="I22" s="32">
        <f t="shared" si="1"/>
        <v>6</v>
      </c>
      <c r="J22" s="33">
        <v>20700.0</v>
      </c>
      <c r="K22" s="34">
        <v>20760.0</v>
      </c>
      <c r="L22" s="35"/>
      <c r="M22" s="35"/>
      <c r="N22" s="35"/>
      <c r="O22" s="36">
        <f t="shared" si="2"/>
        <v>10365</v>
      </c>
      <c r="P22" s="35"/>
      <c r="Q22" s="35">
        <f t="shared" si="3"/>
        <v>51825</v>
      </c>
      <c r="R22" s="37">
        <f t="shared" si="4"/>
        <v>51825</v>
      </c>
      <c r="S22" s="37">
        <f t="shared" si="5"/>
        <v>0</v>
      </c>
    </row>
    <row r="23" ht="14.25" customHeight="1">
      <c r="A23" s="28" t="s">
        <v>43</v>
      </c>
      <c r="B23" s="39"/>
      <c r="C23" s="39"/>
      <c r="D23" s="38"/>
      <c r="E23" s="31">
        <v>1.0</v>
      </c>
      <c r="F23" s="31">
        <v>2.0</v>
      </c>
      <c r="G23" s="31">
        <v>1.0</v>
      </c>
      <c r="H23" s="38"/>
      <c r="I23" s="32">
        <f t="shared" si="1"/>
        <v>4</v>
      </c>
      <c r="J23" s="33">
        <v>14200.0</v>
      </c>
      <c r="K23" s="34">
        <v>13240.0</v>
      </c>
      <c r="L23" s="35"/>
      <c r="M23" s="35"/>
      <c r="N23" s="35"/>
      <c r="O23" s="36">
        <f t="shared" si="2"/>
        <v>6860</v>
      </c>
      <c r="P23" s="35"/>
      <c r="Q23" s="35"/>
      <c r="R23" s="37" t="str">
        <f t="shared" si="4"/>
        <v/>
      </c>
      <c r="S23" s="36"/>
    </row>
    <row r="24" ht="14.25" customHeight="1">
      <c r="A24" s="28" t="s">
        <v>44</v>
      </c>
      <c r="B24" s="39"/>
      <c r="C24" s="39"/>
      <c r="D24" s="38"/>
      <c r="E24" s="31">
        <v>3.0</v>
      </c>
      <c r="F24" s="31">
        <v>5.0</v>
      </c>
      <c r="G24" s="31">
        <v>2.0</v>
      </c>
      <c r="H24" s="38"/>
      <c r="I24" s="32">
        <f t="shared" si="1"/>
        <v>10</v>
      </c>
      <c r="J24" s="33">
        <v>36100.0</v>
      </c>
      <c r="K24" s="34">
        <v>34600.0</v>
      </c>
      <c r="L24" s="35"/>
      <c r="M24" s="35"/>
      <c r="N24" s="35"/>
      <c r="O24" s="36">
        <f t="shared" si="2"/>
        <v>17675</v>
      </c>
      <c r="P24" s="35"/>
      <c r="Q24" s="35"/>
      <c r="R24" s="37" t="str">
        <f t="shared" si="4"/>
        <v/>
      </c>
      <c r="S24" s="36"/>
    </row>
    <row r="25" ht="14.25" customHeight="1">
      <c r="A25" s="28" t="s">
        <v>45</v>
      </c>
      <c r="B25" s="39"/>
      <c r="C25" s="39"/>
      <c r="D25" s="38"/>
      <c r="E25" s="31">
        <v>1.0</v>
      </c>
      <c r="F25" s="31">
        <v>2.0</v>
      </c>
      <c r="G25" s="31">
        <v>1.0</v>
      </c>
      <c r="H25" s="38"/>
      <c r="I25" s="32">
        <f t="shared" si="1"/>
        <v>4</v>
      </c>
      <c r="J25" s="33">
        <v>14200.0</v>
      </c>
      <c r="K25" s="34">
        <v>13240.0</v>
      </c>
      <c r="L25" s="34"/>
      <c r="M25" s="35"/>
      <c r="N25" s="35"/>
      <c r="O25" s="36">
        <f t="shared" si="2"/>
        <v>6860</v>
      </c>
      <c r="P25" s="35"/>
      <c r="Q25" s="35"/>
      <c r="R25" s="37" t="str">
        <f t="shared" si="4"/>
        <v/>
      </c>
      <c r="S25" s="36"/>
    </row>
    <row r="26" ht="14.25" customHeight="1">
      <c r="A26" s="28" t="s">
        <v>46</v>
      </c>
      <c r="B26" s="29"/>
      <c r="C26" s="30"/>
      <c r="D26" s="38"/>
      <c r="E26" s="38"/>
      <c r="F26" s="38"/>
      <c r="G26" s="38"/>
      <c r="H26" s="38"/>
      <c r="I26" s="32">
        <f t="shared" si="1"/>
        <v>0</v>
      </c>
      <c r="J26" s="35"/>
      <c r="K26" s="35"/>
      <c r="L26" s="35"/>
      <c r="M26" s="35"/>
      <c r="N26" s="35"/>
      <c r="O26" s="36">
        <f t="shared" si="2"/>
        <v>0</v>
      </c>
      <c r="P26" s="35"/>
      <c r="Q26" s="35">
        <f>+J26+K26+L26+M26+O26+P26</f>
        <v>0</v>
      </c>
      <c r="R26" s="37">
        <f t="shared" si="4"/>
        <v>0</v>
      </c>
      <c r="S26" s="37">
        <f>+Q26-R26</f>
        <v>0</v>
      </c>
    </row>
    <row r="27" ht="14.25" customHeight="1">
      <c r="A27" s="40" t="s">
        <v>23</v>
      </c>
      <c r="B27" s="6"/>
      <c r="C27" s="7"/>
      <c r="D27" s="38">
        <f t="shared" ref="D27:S27" si="6">SUM(D14:D26)</f>
        <v>8</v>
      </c>
      <c r="E27" s="38">
        <f t="shared" si="6"/>
        <v>14</v>
      </c>
      <c r="F27" s="38">
        <f t="shared" si="6"/>
        <v>32</v>
      </c>
      <c r="G27" s="38">
        <f t="shared" si="6"/>
        <v>19</v>
      </c>
      <c r="H27" s="38">
        <f t="shared" si="6"/>
        <v>4</v>
      </c>
      <c r="I27" s="41">
        <f t="shared" si="6"/>
        <v>77</v>
      </c>
      <c r="J27" s="42">
        <f t="shared" si="6"/>
        <v>274800</v>
      </c>
      <c r="K27" s="42">
        <f t="shared" si="6"/>
        <v>282320</v>
      </c>
      <c r="L27" s="42">
        <f t="shared" si="6"/>
        <v>0</v>
      </c>
      <c r="M27" s="42">
        <f t="shared" si="6"/>
        <v>0</v>
      </c>
      <c r="N27" s="42">
        <f t="shared" si="6"/>
        <v>0</v>
      </c>
      <c r="O27" s="42">
        <f t="shared" si="6"/>
        <v>139280</v>
      </c>
      <c r="P27" s="42">
        <f t="shared" si="6"/>
        <v>0</v>
      </c>
      <c r="Q27" s="42">
        <f t="shared" si="6"/>
        <v>539425</v>
      </c>
      <c r="R27" s="43">
        <f t="shared" si="6"/>
        <v>539425</v>
      </c>
      <c r="S27" s="44">
        <f t="shared" si="6"/>
        <v>0</v>
      </c>
      <c r="T27" s="45"/>
    </row>
    <row r="28" ht="14.25" customHeight="1">
      <c r="A28" s="46"/>
      <c r="B28" s="46"/>
      <c r="C28" s="46"/>
      <c r="D28" s="47"/>
      <c r="E28" s="47"/>
      <c r="F28" s="47"/>
      <c r="G28" s="47"/>
      <c r="H28" s="47"/>
      <c r="I28" s="47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</row>
    <row r="29" ht="14.25" customHeight="1">
      <c r="A29" s="46"/>
      <c r="B29" s="46"/>
      <c r="C29" s="46"/>
      <c r="D29" s="48" t="s">
        <v>47</v>
      </c>
      <c r="E29" s="49"/>
      <c r="F29" s="50"/>
      <c r="G29" s="50"/>
      <c r="H29" s="50"/>
      <c r="I29" s="51"/>
      <c r="J29" s="42">
        <f>IF(I27=0,0,(J27/I27))</f>
        <v>3568.831169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</row>
    <row r="30" ht="14.25" customHeight="1">
      <c r="A30" s="52"/>
      <c r="S30" s="53"/>
    </row>
    <row r="31" ht="14.25" customHeight="1">
      <c r="A31" s="54" t="s">
        <v>48</v>
      </c>
    </row>
    <row r="32" ht="14.25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</row>
    <row r="33" ht="41.25" customHeight="1">
      <c r="A33" s="54" t="s">
        <v>49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</row>
    <row r="34" ht="41.25" customHeight="1">
      <c r="A34" s="55" t="str">
        <f>CONCATENATE("participant"," ",J6)</f>
        <v>participant ETH</v>
      </c>
      <c r="B34" s="56"/>
      <c r="C34" s="39" t="s">
        <v>50</v>
      </c>
      <c r="D34" s="57" t="s">
        <v>51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</row>
    <row r="35" ht="36.0" customHeight="1">
      <c r="A35" s="58" t="s">
        <v>52</v>
      </c>
      <c r="B35" s="7"/>
      <c r="C35" s="59" t="s">
        <v>53</v>
      </c>
      <c r="D35" s="60" t="s">
        <v>54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S35" s="53"/>
    </row>
    <row r="36" ht="29.25" customHeight="1">
      <c r="A36" s="58" t="s">
        <v>55</v>
      </c>
      <c r="B36" s="7"/>
      <c r="C36" s="61">
        <v>100870.0</v>
      </c>
      <c r="D36" s="62" t="s">
        <v>56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S36" s="53"/>
    </row>
    <row r="37" ht="31.5" customHeight="1">
      <c r="A37" s="58" t="s">
        <v>57</v>
      </c>
      <c r="B37" s="7"/>
      <c r="C37" s="63"/>
      <c r="D37" s="62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S37" s="53"/>
    </row>
    <row r="38" ht="14.25" customHeight="1">
      <c r="A38" s="64"/>
      <c r="B38" s="64"/>
      <c r="C38" s="64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4.25" customHeight="1"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4.25" customHeight="1">
      <c r="A40" s="55" t="str">
        <f>CONCATENATE("participant"," ",C9)</f>
        <v>participant </v>
      </c>
      <c r="B40" s="56"/>
      <c r="C40" s="39" t="s">
        <v>50</v>
      </c>
      <c r="D40" s="67" t="s">
        <v>51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</row>
    <row r="41" ht="27.75" customHeight="1">
      <c r="A41" s="58" t="s">
        <v>58</v>
      </c>
      <c r="B41" s="7"/>
      <c r="C41" s="61"/>
      <c r="D41" s="68" t="s">
        <v>59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  <c r="S41" s="53"/>
    </row>
    <row r="42" ht="25.5" customHeight="1">
      <c r="A42" s="58" t="s">
        <v>60</v>
      </c>
      <c r="B42" s="7"/>
      <c r="C42" s="63"/>
      <c r="D42" s="68" t="s">
        <v>61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S42" s="53"/>
    </row>
    <row r="43" ht="26.25" customHeight="1">
      <c r="A43" s="58" t="s">
        <v>62</v>
      </c>
      <c r="B43" s="7"/>
      <c r="C43" s="63"/>
      <c r="D43" s="68" t="s">
        <v>63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S43" s="53"/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31">
    <mergeCell ref="E3:I3"/>
    <mergeCell ref="E4:I4"/>
    <mergeCell ref="L4:N4"/>
    <mergeCell ref="E5:I5"/>
    <mergeCell ref="L5:N5"/>
    <mergeCell ref="E6:I6"/>
    <mergeCell ref="E7:I7"/>
    <mergeCell ref="D34:P34"/>
    <mergeCell ref="D35:P35"/>
    <mergeCell ref="D36:P36"/>
    <mergeCell ref="D37:P37"/>
    <mergeCell ref="D40:P40"/>
    <mergeCell ref="D41:P41"/>
    <mergeCell ref="D42:P42"/>
    <mergeCell ref="D43:P43"/>
    <mergeCell ref="L6:N6"/>
    <mergeCell ref="L7:N7"/>
    <mergeCell ref="A10:R10"/>
    <mergeCell ref="D12:I12"/>
    <mergeCell ref="J12:R12"/>
    <mergeCell ref="A13:C13"/>
    <mergeCell ref="A31:P31"/>
    <mergeCell ref="A42:B42"/>
    <mergeCell ref="A43:B43"/>
    <mergeCell ref="A27:C27"/>
    <mergeCell ref="A34:B34"/>
    <mergeCell ref="A35:B35"/>
    <mergeCell ref="A36:B36"/>
    <mergeCell ref="A37:B37"/>
    <mergeCell ref="A40:B40"/>
    <mergeCell ref="A41:B41"/>
  </mergeCells>
  <conditionalFormatting sqref="O4">
    <cfRule type="expression" dxfId="0" priority="1">
      <formula>AND($O$4="",$G$7="")</formula>
    </cfRule>
  </conditionalFormatting>
  <dataValidations>
    <dataValidation type="list" allowBlank="1" showErrorMessage="1" sqref="O6">
      <formula1>"0.7,1.0"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35.5"/>
    <col customWidth="1" min="5" max="5" width="7.63"/>
    <col customWidth="1" min="6" max="6" width="14.25"/>
    <col customWidth="1" min="7" max="7" width="15.5"/>
    <col customWidth="1" min="8" max="26" width="7.63"/>
  </cols>
  <sheetData>
    <row r="1" ht="14.25" customHeight="1"/>
    <row r="2" ht="14.25" customHeight="1">
      <c r="B2" s="69" t="s">
        <v>64</v>
      </c>
      <c r="C2" s="70"/>
      <c r="D2" s="71">
        <f>SUM(P5:P34)</f>
        <v>181450</v>
      </c>
    </row>
    <row r="3" ht="14.25" customHeight="1"/>
    <row r="4" ht="14.25" customHeight="1">
      <c r="B4" s="72" t="s">
        <v>65</v>
      </c>
      <c r="C4" s="72" t="s">
        <v>66</v>
      </c>
      <c r="D4" s="72" t="s">
        <v>67</v>
      </c>
      <c r="E4" s="73" t="s">
        <v>68</v>
      </c>
      <c r="F4" s="74" t="s">
        <v>69</v>
      </c>
      <c r="G4" s="74" t="s">
        <v>70</v>
      </c>
      <c r="H4" s="22" t="s">
        <v>71</v>
      </c>
      <c r="I4" s="22" t="s">
        <v>72</v>
      </c>
      <c r="J4" s="22" t="s">
        <v>20</v>
      </c>
      <c r="K4" s="22" t="s">
        <v>21</v>
      </c>
      <c r="L4" s="22" t="s">
        <v>22</v>
      </c>
      <c r="M4" s="75" t="s">
        <v>73</v>
      </c>
      <c r="N4" s="22" t="s">
        <v>74</v>
      </c>
      <c r="O4" s="22" t="s">
        <v>75</v>
      </c>
      <c r="P4" s="76" t="s">
        <v>76</v>
      </c>
    </row>
    <row r="5" ht="14.25" customHeight="1">
      <c r="B5" s="77" t="s">
        <v>77</v>
      </c>
      <c r="C5" s="77" t="s">
        <v>78</v>
      </c>
      <c r="D5" s="77" t="s">
        <v>79</v>
      </c>
      <c r="E5" s="77" t="s">
        <v>80</v>
      </c>
      <c r="F5" s="77" t="s">
        <v>81</v>
      </c>
      <c r="G5" s="77" t="s">
        <v>82</v>
      </c>
      <c r="H5" s="77"/>
      <c r="I5" s="77"/>
      <c r="J5" s="77">
        <v>1.0</v>
      </c>
      <c r="K5" s="77">
        <v>1.0</v>
      </c>
      <c r="L5" s="77"/>
      <c r="M5" s="77">
        <v>7.0</v>
      </c>
      <c r="N5" s="77">
        <v>1600.0</v>
      </c>
      <c r="O5" s="77">
        <v>2700.0</v>
      </c>
      <c r="P5" s="78">
        <f t="shared" ref="P5:P34" si="1">N5+O5</f>
        <v>4300</v>
      </c>
    </row>
    <row r="6" ht="14.25" customHeight="1">
      <c r="B6" s="77" t="s">
        <v>83</v>
      </c>
      <c r="C6" s="77" t="s">
        <v>84</v>
      </c>
      <c r="D6" s="77" t="s">
        <v>85</v>
      </c>
      <c r="E6" s="77" t="s">
        <v>86</v>
      </c>
      <c r="F6" s="77" t="s">
        <v>81</v>
      </c>
      <c r="G6" s="77" t="s">
        <v>87</v>
      </c>
      <c r="H6" s="77">
        <v>4.0</v>
      </c>
      <c r="I6" s="77">
        <v>1.0</v>
      </c>
      <c r="J6" s="77"/>
      <c r="K6" s="77">
        <v>2.0</v>
      </c>
      <c r="L6" s="78"/>
      <c r="M6" s="77">
        <v>21.0</v>
      </c>
      <c r="N6" s="77">
        <v>16870.0</v>
      </c>
      <c r="O6" s="77">
        <v>26880.0</v>
      </c>
      <c r="P6" s="78">
        <f t="shared" si="1"/>
        <v>43750</v>
      </c>
    </row>
    <row r="7" ht="14.25" customHeight="1">
      <c r="B7" s="77" t="s">
        <v>88</v>
      </c>
      <c r="C7" s="77" t="s">
        <v>78</v>
      </c>
      <c r="D7" s="77" t="s">
        <v>79</v>
      </c>
      <c r="E7" s="77" t="s">
        <v>80</v>
      </c>
      <c r="F7" s="77" t="s">
        <v>81</v>
      </c>
      <c r="G7" s="77" t="s">
        <v>82</v>
      </c>
      <c r="H7" s="78"/>
      <c r="I7" s="77">
        <v>1.0</v>
      </c>
      <c r="J7" s="77">
        <v>5.0</v>
      </c>
      <c r="K7" s="77">
        <v>3.0</v>
      </c>
      <c r="L7" s="77">
        <v>1.0</v>
      </c>
      <c r="M7" s="77">
        <v>28.0</v>
      </c>
      <c r="N7" s="77">
        <v>29000.0</v>
      </c>
      <c r="O7" s="77">
        <v>54000.0</v>
      </c>
      <c r="P7" s="78">
        <f t="shared" si="1"/>
        <v>83000</v>
      </c>
    </row>
    <row r="8" ht="14.25" customHeight="1">
      <c r="B8" s="77" t="s">
        <v>89</v>
      </c>
      <c r="C8" s="77" t="s">
        <v>78</v>
      </c>
      <c r="D8" s="77" t="s">
        <v>79</v>
      </c>
      <c r="E8" s="77" t="s">
        <v>80</v>
      </c>
      <c r="F8" s="77" t="s">
        <v>81</v>
      </c>
      <c r="G8" s="77" t="s">
        <v>82</v>
      </c>
      <c r="H8" s="78"/>
      <c r="I8" s="77">
        <v>1.0</v>
      </c>
      <c r="J8" s="77">
        <v>3.0</v>
      </c>
      <c r="K8" s="77">
        <v>2.0</v>
      </c>
      <c r="L8" s="78"/>
      <c r="M8" s="77">
        <v>7.0</v>
      </c>
      <c r="N8" s="77">
        <v>4800.0</v>
      </c>
      <c r="O8" s="77">
        <v>8100.0</v>
      </c>
      <c r="P8" s="78">
        <f t="shared" si="1"/>
        <v>12900</v>
      </c>
    </row>
    <row r="9" ht="14.25" customHeight="1">
      <c r="B9" s="77" t="s">
        <v>90</v>
      </c>
      <c r="C9" s="77" t="s">
        <v>91</v>
      </c>
      <c r="D9" s="77" t="s">
        <v>92</v>
      </c>
      <c r="E9" s="77" t="s">
        <v>93</v>
      </c>
      <c r="F9" s="77" t="s">
        <v>81</v>
      </c>
      <c r="G9" s="77" t="s">
        <v>94</v>
      </c>
      <c r="H9" s="78"/>
      <c r="I9" s="77">
        <v>1.0</v>
      </c>
      <c r="J9" s="77">
        <v>2.0</v>
      </c>
      <c r="K9" s="77">
        <v>1.0</v>
      </c>
      <c r="L9" s="78"/>
      <c r="M9" s="77">
        <v>7.0</v>
      </c>
      <c r="N9" s="77">
        <v>3400.0</v>
      </c>
      <c r="O9" s="77">
        <v>4600.0</v>
      </c>
      <c r="P9" s="78">
        <f t="shared" si="1"/>
        <v>8000</v>
      </c>
    </row>
    <row r="10" ht="14.25" customHeight="1">
      <c r="B10" s="77" t="s">
        <v>95</v>
      </c>
      <c r="C10" s="77" t="s">
        <v>78</v>
      </c>
      <c r="D10" s="77" t="s">
        <v>79</v>
      </c>
      <c r="E10" s="77" t="s">
        <v>80</v>
      </c>
      <c r="F10" s="77" t="s">
        <v>81</v>
      </c>
      <c r="G10" s="77" t="s">
        <v>82</v>
      </c>
      <c r="H10" s="78"/>
      <c r="I10" s="77">
        <v>3.0</v>
      </c>
      <c r="J10" s="77">
        <v>5.0</v>
      </c>
      <c r="K10" s="77">
        <v>2.0</v>
      </c>
      <c r="L10" s="78"/>
      <c r="M10" s="77">
        <v>7.0</v>
      </c>
      <c r="N10" s="77">
        <v>8000.0</v>
      </c>
      <c r="O10" s="77">
        <v>13500.0</v>
      </c>
      <c r="P10" s="78">
        <f t="shared" si="1"/>
        <v>21500</v>
      </c>
    </row>
    <row r="11" ht="14.25" customHeight="1">
      <c r="B11" s="77" t="s">
        <v>96</v>
      </c>
      <c r="C11" s="77" t="s">
        <v>91</v>
      </c>
      <c r="D11" s="77" t="s">
        <v>92</v>
      </c>
      <c r="E11" s="77" t="s">
        <v>93</v>
      </c>
      <c r="F11" s="77" t="s">
        <v>81</v>
      </c>
      <c r="G11" s="77" t="s">
        <v>94</v>
      </c>
      <c r="H11" s="78"/>
      <c r="I11" s="77">
        <v>1.0</v>
      </c>
      <c r="J11" s="77">
        <v>2.0</v>
      </c>
      <c r="K11" s="77">
        <v>1.0</v>
      </c>
      <c r="L11" s="78"/>
      <c r="M11" s="77">
        <v>7.0</v>
      </c>
      <c r="N11" s="77">
        <v>3400.0</v>
      </c>
      <c r="O11" s="77">
        <v>4600.0</v>
      </c>
      <c r="P11" s="78">
        <f t="shared" si="1"/>
        <v>8000</v>
      </c>
    </row>
    <row r="12" ht="14.25" customHeight="1"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>
        <f t="shared" si="1"/>
        <v>0</v>
      </c>
    </row>
    <row r="13" ht="14.25" customHeight="1"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>
        <f t="shared" si="1"/>
        <v>0</v>
      </c>
    </row>
    <row r="14" ht="14.25" customHeight="1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>
        <f t="shared" si="1"/>
        <v>0</v>
      </c>
    </row>
    <row r="15" ht="14.25" customHeight="1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>
        <f t="shared" si="1"/>
        <v>0</v>
      </c>
    </row>
    <row r="16" ht="14.25" customHeight="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>
        <f t="shared" si="1"/>
        <v>0</v>
      </c>
    </row>
    <row r="17" ht="14.25" customHeight="1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>
        <f t="shared" si="1"/>
        <v>0</v>
      </c>
    </row>
    <row r="18" ht="14.25" customHeight="1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>
        <f t="shared" si="1"/>
        <v>0</v>
      </c>
    </row>
    <row r="19" ht="14.25" customHeight="1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>
        <f t="shared" si="1"/>
        <v>0</v>
      </c>
    </row>
    <row r="20" ht="14.25" customHeight="1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>
        <f t="shared" si="1"/>
        <v>0</v>
      </c>
    </row>
    <row r="21" ht="14.25" customHeight="1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>
        <f t="shared" si="1"/>
        <v>0</v>
      </c>
    </row>
    <row r="22" ht="14.25" customHeight="1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>
        <f t="shared" si="1"/>
        <v>0</v>
      </c>
    </row>
    <row r="23" ht="14.25" customHeight="1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>
        <f t="shared" si="1"/>
        <v>0</v>
      </c>
    </row>
    <row r="24" ht="14.25" customHeight="1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>
        <f t="shared" si="1"/>
        <v>0</v>
      </c>
    </row>
    <row r="25" ht="14.25" customHeight="1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>
        <f t="shared" si="1"/>
        <v>0</v>
      </c>
    </row>
    <row r="26" ht="14.25" customHeight="1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>
        <f t="shared" si="1"/>
        <v>0</v>
      </c>
    </row>
    <row r="27" ht="14.25" customHeight="1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>
        <f t="shared" si="1"/>
        <v>0</v>
      </c>
    </row>
    <row r="28" ht="14.25" customHeight="1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>
        <f t="shared" si="1"/>
        <v>0</v>
      </c>
    </row>
    <row r="29" ht="14.25" customHeight="1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>
        <f t="shared" si="1"/>
        <v>0</v>
      </c>
    </row>
    <row r="30" ht="14.25" customHeight="1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>
        <f t="shared" si="1"/>
        <v>0</v>
      </c>
    </row>
    <row r="31" ht="14.25" customHeight="1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>
        <f t="shared" si="1"/>
        <v>0</v>
      </c>
    </row>
    <row r="32" ht="14.25" customHeight="1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>
        <f t="shared" si="1"/>
        <v>0</v>
      </c>
    </row>
    <row r="33" ht="14.25" customHeight="1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>
        <f t="shared" si="1"/>
        <v>0</v>
      </c>
    </row>
    <row r="34" ht="14.25" customHeight="1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>
        <f t="shared" si="1"/>
        <v>0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7.63"/>
    <col customWidth="1" min="3" max="3" width="7.63"/>
    <col customWidth="1" min="4" max="4" width="19.25"/>
    <col customWidth="1" min="5" max="5" width="7.63"/>
    <col customWidth="1" min="6" max="6" width="34.0"/>
    <col customWidth="1" min="7" max="7" width="30.0"/>
    <col customWidth="1" min="8" max="8" width="7.63"/>
    <col customWidth="1" min="9" max="9" width="10.5"/>
    <col customWidth="1" min="10" max="26" width="7.63"/>
  </cols>
  <sheetData>
    <row r="1" ht="14.25" customHeight="1"/>
    <row r="2" ht="14.25" customHeight="1">
      <c r="B2" s="69" t="s">
        <v>64</v>
      </c>
      <c r="C2" s="70"/>
      <c r="D2" s="71">
        <f>SUM(I5:I35)</f>
        <v>100870</v>
      </c>
    </row>
    <row r="3" ht="14.25" customHeight="1"/>
    <row r="4" ht="14.25" customHeight="1">
      <c r="B4" s="72" t="s">
        <v>65</v>
      </c>
      <c r="C4" s="72" t="s">
        <v>66</v>
      </c>
      <c r="D4" s="72" t="s">
        <v>67</v>
      </c>
      <c r="E4" s="73" t="s">
        <v>68</v>
      </c>
      <c r="F4" s="73" t="s">
        <v>97</v>
      </c>
      <c r="G4" s="73" t="s">
        <v>98</v>
      </c>
      <c r="H4" s="73" t="s">
        <v>99</v>
      </c>
      <c r="I4" s="79" t="s">
        <v>76</v>
      </c>
    </row>
    <row r="5" ht="14.25" customHeight="1">
      <c r="B5" s="77" t="s">
        <v>100</v>
      </c>
      <c r="C5" s="77" t="s">
        <v>101</v>
      </c>
      <c r="D5" s="77" t="s">
        <v>102</v>
      </c>
      <c r="E5" s="80" t="s">
        <v>103</v>
      </c>
      <c r="F5" s="77" t="s">
        <v>104</v>
      </c>
      <c r="G5" s="77">
        <v>210.0</v>
      </c>
      <c r="H5" s="77">
        <v>77.0</v>
      </c>
      <c r="I5" s="78">
        <f t="shared" ref="I5:I6" si="1">G5*H5</f>
        <v>16170</v>
      </c>
    </row>
    <row r="6" ht="14.25" customHeight="1">
      <c r="B6" s="77" t="s">
        <v>100</v>
      </c>
      <c r="C6" s="77" t="s">
        <v>105</v>
      </c>
      <c r="D6" s="77" t="s">
        <v>106</v>
      </c>
      <c r="E6" s="80" t="s">
        <v>103</v>
      </c>
      <c r="F6" s="77" t="s">
        <v>107</v>
      </c>
      <c r="G6" s="77">
        <v>1100.0</v>
      </c>
      <c r="H6" s="77">
        <v>77.0</v>
      </c>
      <c r="I6" s="78">
        <f t="shared" si="1"/>
        <v>84700</v>
      </c>
    </row>
    <row r="7" ht="14.25" customHeight="1">
      <c r="B7" s="80"/>
      <c r="C7" s="80"/>
      <c r="D7" s="80"/>
      <c r="E7" s="80"/>
      <c r="F7" s="80"/>
      <c r="G7" s="80"/>
      <c r="H7" s="80"/>
      <c r="I7" s="81"/>
    </row>
    <row r="8" ht="14.25" customHeight="1">
      <c r="B8" s="78"/>
      <c r="C8" s="78"/>
      <c r="D8" s="78"/>
      <c r="E8" s="78"/>
      <c r="F8" s="78"/>
      <c r="G8" s="78"/>
      <c r="H8" s="78"/>
      <c r="I8" s="78">
        <f t="shared" ref="I8:I35" si="2">G8*H8</f>
        <v>0</v>
      </c>
    </row>
    <row r="9" ht="14.25" customHeight="1">
      <c r="B9" s="78"/>
      <c r="C9" s="78"/>
      <c r="D9" s="78"/>
      <c r="E9" s="78"/>
      <c r="F9" s="78"/>
      <c r="G9" s="78"/>
      <c r="H9" s="78"/>
      <c r="I9" s="78">
        <f t="shared" si="2"/>
        <v>0</v>
      </c>
    </row>
    <row r="10" ht="14.25" customHeight="1">
      <c r="B10" s="78"/>
      <c r="C10" s="78"/>
      <c r="D10" s="78"/>
      <c r="E10" s="78"/>
      <c r="F10" s="78"/>
      <c r="G10" s="78"/>
      <c r="H10" s="78"/>
      <c r="I10" s="78">
        <f t="shared" si="2"/>
        <v>0</v>
      </c>
    </row>
    <row r="11" ht="14.25" customHeight="1">
      <c r="B11" s="78"/>
      <c r="C11" s="78"/>
      <c r="D11" s="78"/>
      <c r="E11" s="78"/>
      <c r="F11" s="78"/>
      <c r="G11" s="78"/>
      <c r="H11" s="78"/>
      <c r="I11" s="78">
        <f t="shared" si="2"/>
        <v>0</v>
      </c>
    </row>
    <row r="12" ht="14.25" customHeight="1">
      <c r="B12" s="78"/>
      <c r="C12" s="78"/>
      <c r="D12" s="78"/>
      <c r="E12" s="78"/>
      <c r="F12" s="78"/>
      <c r="G12" s="78"/>
      <c r="H12" s="78"/>
      <c r="I12" s="78">
        <f t="shared" si="2"/>
        <v>0</v>
      </c>
    </row>
    <row r="13" ht="14.25" customHeight="1">
      <c r="B13" s="78"/>
      <c r="C13" s="78"/>
      <c r="D13" s="78"/>
      <c r="E13" s="78"/>
      <c r="F13" s="78"/>
      <c r="G13" s="78"/>
      <c r="H13" s="78"/>
      <c r="I13" s="78">
        <f t="shared" si="2"/>
        <v>0</v>
      </c>
    </row>
    <row r="14" ht="14.25" customHeight="1">
      <c r="B14" s="78"/>
      <c r="C14" s="78"/>
      <c r="D14" s="78"/>
      <c r="E14" s="78"/>
      <c r="F14" s="78"/>
      <c r="G14" s="78"/>
      <c r="H14" s="78"/>
      <c r="I14" s="78">
        <f t="shared" si="2"/>
        <v>0</v>
      </c>
    </row>
    <row r="15" ht="14.25" customHeight="1">
      <c r="B15" s="78"/>
      <c r="C15" s="78"/>
      <c r="D15" s="78"/>
      <c r="E15" s="78"/>
      <c r="F15" s="78"/>
      <c r="G15" s="78"/>
      <c r="H15" s="78"/>
      <c r="I15" s="78">
        <f t="shared" si="2"/>
        <v>0</v>
      </c>
    </row>
    <row r="16" ht="14.25" customHeight="1">
      <c r="B16" s="78"/>
      <c r="C16" s="78"/>
      <c r="D16" s="78"/>
      <c r="E16" s="78"/>
      <c r="F16" s="78"/>
      <c r="G16" s="78"/>
      <c r="H16" s="78"/>
      <c r="I16" s="78">
        <f t="shared" si="2"/>
        <v>0</v>
      </c>
    </row>
    <row r="17" ht="14.25" customHeight="1">
      <c r="B17" s="78"/>
      <c r="C17" s="78"/>
      <c r="D17" s="78"/>
      <c r="E17" s="78"/>
      <c r="F17" s="78"/>
      <c r="G17" s="78"/>
      <c r="H17" s="78"/>
      <c r="I17" s="78">
        <f t="shared" si="2"/>
        <v>0</v>
      </c>
    </row>
    <row r="18" ht="14.25" customHeight="1">
      <c r="B18" s="78"/>
      <c r="C18" s="78"/>
      <c r="D18" s="78"/>
      <c r="E18" s="78"/>
      <c r="F18" s="78"/>
      <c r="G18" s="78"/>
      <c r="H18" s="78"/>
      <c r="I18" s="78">
        <f t="shared" si="2"/>
        <v>0</v>
      </c>
    </row>
    <row r="19" ht="14.25" customHeight="1">
      <c r="B19" s="78"/>
      <c r="C19" s="78"/>
      <c r="D19" s="78"/>
      <c r="E19" s="78"/>
      <c r="F19" s="78"/>
      <c r="G19" s="78"/>
      <c r="H19" s="78"/>
      <c r="I19" s="78">
        <f t="shared" si="2"/>
        <v>0</v>
      </c>
    </row>
    <row r="20" ht="14.25" customHeight="1">
      <c r="B20" s="78"/>
      <c r="C20" s="78"/>
      <c r="D20" s="78"/>
      <c r="E20" s="78"/>
      <c r="F20" s="78"/>
      <c r="G20" s="78"/>
      <c r="H20" s="78"/>
      <c r="I20" s="78">
        <f t="shared" si="2"/>
        <v>0</v>
      </c>
    </row>
    <row r="21" ht="14.25" customHeight="1">
      <c r="B21" s="78"/>
      <c r="C21" s="78"/>
      <c r="D21" s="78"/>
      <c r="E21" s="78"/>
      <c r="F21" s="78"/>
      <c r="G21" s="78"/>
      <c r="H21" s="78"/>
      <c r="I21" s="78">
        <f t="shared" si="2"/>
        <v>0</v>
      </c>
    </row>
    <row r="22" ht="14.25" customHeight="1">
      <c r="B22" s="78"/>
      <c r="C22" s="78"/>
      <c r="D22" s="78"/>
      <c r="E22" s="78"/>
      <c r="F22" s="78"/>
      <c r="G22" s="78"/>
      <c r="H22" s="78"/>
      <c r="I22" s="78">
        <f t="shared" si="2"/>
        <v>0</v>
      </c>
    </row>
    <row r="23" ht="14.25" customHeight="1">
      <c r="B23" s="78"/>
      <c r="C23" s="78"/>
      <c r="D23" s="78"/>
      <c r="E23" s="78"/>
      <c r="F23" s="78"/>
      <c r="G23" s="78"/>
      <c r="H23" s="78"/>
      <c r="I23" s="78">
        <f t="shared" si="2"/>
        <v>0</v>
      </c>
    </row>
    <row r="24" ht="14.25" customHeight="1">
      <c r="B24" s="78"/>
      <c r="C24" s="78"/>
      <c r="D24" s="78"/>
      <c r="E24" s="78"/>
      <c r="F24" s="78"/>
      <c r="G24" s="78"/>
      <c r="H24" s="78"/>
      <c r="I24" s="78">
        <f t="shared" si="2"/>
        <v>0</v>
      </c>
    </row>
    <row r="25" ht="14.25" customHeight="1">
      <c r="B25" s="78"/>
      <c r="C25" s="78"/>
      <c r="D25" s="78"/>
      <c r="E25" s="78"/>
      <c r="F25" s="78"/>
      <c r="G25" s="78"/>
      <c r="H25" s="78"/>
      <c r="I25" s="78">
        <f t="shared" si="2"/>
        <v>0</v>
      </c>
    </row>
    <row r="26" ht="14.25" customHeight="1">
      <c r="B26" s="78"/>
      <c r="C26" s="78"/>
      <c r="D26" s="78"/>
      <c r="E26" s="78"/>
      <c r="F26" s="78"/>
      <c r="G26" s="78"/>
      <c r="H26" s="78"/>
      <c r="I26" s="78">
        <f t="shared" si="2"/>
        <v>0</v>
      </c>
    </row>
    <row r="27" ht="14.25" customHeight="1">
      <c r="B27" s="78"/>
      <c r="C27" s="78"/>
      <c r="D27" s="78"/>
      <c r="E27" s="78"/>
      <c r="F27" s="78"/>
      <c r="G27" s="78"/>
      <c r="H27" s="78"/>
      <c r="I27" s="78">
        <f t="shared" si="2"/>
        <v>0</v>
      </c>
    </row>
    <row r="28" ht="14.25" customHeight="1">
      <c r="B28" s="78"/>
      <c r="C28" s="78"/>
      <c r="D28" s="78"/>
      <c r="E28" s="78"/>
      <c r="F28" s="78"/>
      <c r="G28" s="78"/>
      <c r="H28" s="78"/>
      <c r="I28" s="78">
        <f t="shared" si="2"/>
        <v>0</v>
      </c>
    </row>
    <row r="29" ht="14.25" customHeight="1">
      <c r="B29" s="78"/>
      <c r="C29" s="78"/>
      <c r="D29" s="78"/>
      <c r="E29" s="78"/>
      <c r="F29" s="78"/>
      <c r="G29" s="78"/>
      <c r="H29" s="78"/>
      <c r="I29" s="78">
        <f t="shared" si="2"/>
        <v>0</v>
      </c>
    </row>
    <row r="30" ht="14.25" customHeight="1">
      <c r="B30" s="78"/>
      <c r="C30" s="78"/>
      <c r="D30" s="78"/>
      <c r="E30" s="78"/>
      <c r="F30" s="78"/>
      <c r="G30" s="78"/>
      <c r="H30" s="78"/>
      <c r="I30" s="78">
        <f t="shared" si="2"/>
        <v>0</v>
      </c>
    </row>
    <row r="31" ht="14.25" customHeight="1">
      <c r="B31" s="78"/>
      <c r="C31" s="78"/>
      <c r="D31" s="78"/>
      <c r="E31" s="78"/>
      <c r="F31" s="78"/>
      <c r="G31" s="78"/>
      <c r="H31" s="78"/>
      <c r="I31" s="78">
        <f t="shared" si="2"/>
        <v>0</v>
      </c>
    </row>
    <row r="32" ht="14.25" customHeight="1">
      <c r="B32" s="78"/>
      <c r="C32" s="78"/>
      <c r="D32" s="78"/>
      <c r="E32" s="78"/>
      <c r="F32" s="78"/>
      <c r="G32" s="78"/>
      <c r="H32" s="78"/>
      <c r="I32" s="78">
        <f t="shared" si="2"/>
        <v>0</v>
      </c>
    </row>
    <row r="33" ht="14.25" customHeight="1">
      <c r="B33" s="78"/>
      <c r="C33" s="78"/>
      <c r="D33" s="78"/>
      <c r="E33" s="78"/>
      <c r="F33" s="78"/>
      <c r="G33" s="78"/>
      <c r="H33" s="78"/>
      <c r="I33" s="78">
        <f t="shared" si="2"/>
        <v>0</v>
      </c>
    </row>
    <row r="34" ht="14.25" customHeight="1">
      <c r="B34" s="78"/>
      <c r="C34" s="78"/>
      <c r="D34" s="78"/>
      <c r="E34" s="78"/>
      <c r="F34" s="78"/>
      <c r="G34" s="78"/>
      <c r="H34" s="78"/>
      <c r="I34" s="78">
        <f t="shared" si="2"/>
        <v>0</v>
      </c>
    </row>
    <row r="35" ht="14.25" customHeight="1">
      <c r="B35" s="78"/>
      <c r="C35" s="78"/>
      <c r="D35" s="78"/>
      <c r="E35" s="78"/>
      <c r="F35" s="78"/>
      <c r="G35" s="78"/>
      <c r="H35" s="78"/>
      <c r="I35" s="78">
        <f t="shared" si="2"/>
        <v>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8.63"/>
    <col customWidth="1" min="3" max="3" width="13.13"/>
    <col customWidth="1" min="4" max="4" width="38.5"/>
    <col customWidth="1" min="5" max="5" width="8.63"/>
    <col customWidth="1" min="6" max="6" width="34.0"/>
    <col customWidth="1" min="7" max="7" width="30.0"/>
    <col customWidth="1" min="8" max="8" width="7.63"/>
    <col customWidth="1" min="9" max="9" width="10.5"/>
    <col customWidth="1" min="10" max="26" width="7.63"/>
  </cols>
  <sheetData>
    <row r="1" ht="14.25" customHeight="1"/>
    <row r="2" ht="14.25" customHeight="1">
      <c r="B2" s="69" t="s">
        <v>64</v>
      </c>
      <c r="C2" s="70"/>
      <c r="D2" s="71">
        <f>SUM(I5:I35)</f>
        <v>0</v>
      </c>
    </row>
    <row r="3" ht="14.25" customHeight="1"/>
    <row r="4" ht="14.25" customHeight="1">
      <c r="B4" s="72" t="s">
        <v>65</v>
      </c>
      <c r="C4" s="72" t="s">
        <v>66</v>
      </c>
      <c r="D4" s="72" t="s">
        <v>67</v>
      </c>
      <c r="E4" s="73" t="s">
        <v>68</v>
      </c>
      <c r="F4" s="73" t="s">
        <v>97</v>
      </c>
      <c r="G4" s="73" t="s">
        <v>98</v>
      </c>
      <c r="H4" s="73" t="s">
        <v>99</v>
      </c>
      <c r="I4" s="79" t="s">
        <v>76</v>
      </c>
    </row>
    <row r="5" ht="14.25" customHeight="1">
      <c r="B5" s="80"/>
      <c r="C5" s="80"/>
      <c r="D5" s="80"/>
      <c r="E5" s="80"/>
      <c r="F5" s="80"/>
      <c r="G5" s="80"/>
      <c r="H5" s="80"/>
      <c r="I5" s="78">
        <f t="shared" ref="I5:I35" si="1">G5*H5</f>
        <v>0</v>
      </c>
    </row>
    <row r="6" ht="14.25" customHeight="1">
      <c r="B6" s="77"/>
      <c r="C6" s="77"/>
      <c r="D6" s="77"/>
      <c r="E6" s="77"/>
      <c r="F6" s="77"/>
      <c r="G6" s="77"/>
      <c r="H6" s="77"/>
      <c r="I6" s="78">
        <f t="shared" si="1"/>
        <v>0</v>
      </c>
    </row>
    <row r="7" ht="14.25" customHeight="1">
      <c r="B7" s="77"/>
      <c r="C7" s="77"/>
      <c r="D7" s="77"/>
      <c r="E7" s="77"/>
      <c r="F7" s="77"/>
      <c r="G7" s="77"/>
      <c r="H7" s="77"/>
      <c r="I7" s="78">
        <f t="shared" si="1"/>
        <v>0</v>
      </c>
    </row>
    <row r="8" ht="14.25" customHeight="1">
      <c r="B8" s="77"/>
      <c r="C8" s="77"/>
      <c r="D8" s="77"/>
      <c r="E8" s="77"/>
      <c r="F8" s="77"/>
      <c r="G8" s="77"/>
      <c r="H8" s="77"/>
      <c r="I8" s="78">
        <f t="shared" si="1"/>
        <v>0</v>
      </c>
    </row>
    <row r="9" ht="14.25" customHeight="1">
      <c r="B9" s="77"/>
      <c r="C9" s="77"/>
      <c r="D9" s="77"/>
      <c r="E9" s="77"/>
      <c r="F9" s="77"/>
      <c r="G9" s="77"/>
      <c r="H9" s="77"/>
      <c r="I9" s="78">
        <f t="shared" si="1"/>
        <v>0</v>
      </c>
    </row>
    <row r="10" ht="14.25" customHeight="1">
      <c r="B10" s="77"/>
      <c r="C10" s="77"/>
      <c r="D10" s="77"/>
      <c r="E10" s="77"/>
      <c r="F10" s="77"/>
      <c r="G10" s="77"/>
      <c r="H10" s="77"/>
      <c r="I10" s="78">
        <f t="shared" si="1"/>
        <v>0</v>
      </c>
    </row>
    <row r="11" ht="14.25" customHeight="1">
      <c r="B11" s="77"/>
      <c r="C11" s="77"/>
      <c r="D11" s="77"/>
      <c r="E11" s="77"/>
      <c r="F11" s="82"/>
      <c r="G11" s="77"/>
      <c r="H11" s="77"/>
      <c r="I11" s="78">
        <f t="shared" si="1"/>
        <v>0</v>
      </c>
    </row>
    <row r="12" ht="14.25" customHeight="1">
      <c r="B12" s="78"/>
      <c r="C12" s="78"/>
      <c r="D12" s="78"/>
      <c r="E12" s="78"/>
      <c r="F12" s="78"/>
      <c r="G12" s="78"/>
      <c r="H12" s="78"/>
      <c r="I12" s="78">
        <f t="shared" si="1"/>
        <v>0</v>
      </c>
    </row>
    <row r="13" ht="14.25" customHeight="1">
      <c r="B13" s="78"/>
      <c r="C13" s="78"/>
      <c r="D13" s="78"/>
      <c r="E13" s="78"/>
      <c r="F13" s="78"/>
      <c r="G13" s="78"/>
      <c r="H13" s="78"/>
      <c r="I13" s="78">
        <f t="shared" si="1"/>
        <v>0</v>
      </c>
    </row>
    <row r="14" ht="14.25" customHeight="1">
      <c r="B14" s="78"/>
      <c r="C14" s="78"/>
      <c r="D14" s="78"/>
      <c r="E14" s="78"/>
      <c r="F14" s="78"/>
      <c r="G14" s="78"/>
      <c r="H14" s="78"/>
      <c r="I14" s="78">
        <f t="shared" si="1"/>
        <v>0</v>
      </c>
    </row>
    <row r="15" ht="14.25" customHeight="1">
      <c r="B15" s="78"/>
      <c r="C15" s="78"/>
      <c r="D15" s="78"/>
      <c r="E15" s="78"/>
      <c r="F15" s="78"/>
      <c r="G15" s="78"/>
      <c r="H15" s="78"/>
      <c r="I15" s="78">
        <f t="shared" si="1"/>
        <v>0</v>
      </c>
    </row>
    <row r="16" ht="14.25" customHeight="1">
      <c r="B16" s="78"/>
      <c r="C16" s="78"/>
      <c r="D16" s="78"/>
      <c r="E16" s="78"/>
      <c r="F16" s="78"/>
      <c r="G16" s="78"/>
      <c r="H16" s="78"/>
      <c r="I16" s="78">
        <f t="shared" si="1"/>
        <v>0</v>
      </c>
    </row>
    <row r="17" ht="14.25" customHeight="1">
      <c r="B17" s="78"/>
      <c r="C17" s="78"/>
      <c r="D17" s="78"/>
      <c r="E17" s="78"/>
      <c r="F17" s="78"/>
      <c r="G17" s="78"/>
      <c r="H17" s="78"/>
      <c r="I17" s="78">
        <f t="shared" si="1"/>
        <v>0</v>
      </c>
    </row>
    <row r="18" ht="14.25" customHeight="1">
      <c r="B18" s="78"/>
      <c r="C18" s="78"/>
      <c r="D18" s="78"/>
      <c r="E18" s="78"/>
      <c r="F18" s="78"/>
      <c r="G18" s="78"/>
      <c r="H18" s="78"/>
      <c r="I18" s="78">
        <f t="shared" si="1"/>
        <v>0</v>
      </c>
    </row>
    <row r="19" ht="14.25" customHeight="1">
      <c r="B19" s="78"/>
      <c r="C19" s="78"/>
      <c r="D19" s="78"/>
      <c r="E19" s="78"/>
      <c r="F19" s="78"/>
      <c r="G19" s="78"/>
      <c r="H19" s="78"/>
      <c r="I19" s="78">
        <f t="shared" si="1"/>
        <v>0</v>
      </c>
    </row>
    <row r="20" ht="14.25" customHeight="1">
      <c r="B20" s="78"/>
      <c r="C20" s="78"/>
      <c r="D20" s="78"/>
      <c r="E20" s="78"/>
      <c r="F20" s="78"/>
      <c r="G20" s="78"/>
      <c r="H20" s="78"/>
      <c r="I20" s="78">
        <f t="shared" si="1"/>
        <v>0</v>
      </c>
    </row>
    <row r="21" ht="14.25" customHeight="1">
      <c r="B21" s="78"/>
      <c r="C21" s="78"/>
      <c r="D21" s="78"/>
      <c r="E21" s="78"/>
      <c r="F21" s="78"/>
      <c r="G21" s="78"/>
      <c r="H21" s="78"/>
      <c r="I21" s="78">
        <f t="shared" si="1"/>
        <v>0</v>
      </c>
    </row>
    <row r="22" ht="14.25" customHeight="1">
      <c r="B22" s="78"/>
      <c r="C22" s="78"/>
      <c r="D22" s="78"/>
      <c r="E22" s="78"/>
      <c r="F22" s="78"/>
      <c r="G22" s="78"/>
      <c r="H22" s="78"/>
      <c r="I22" s="78">
        <f t="shared" si="1"/>
        <v>0</v>
      </c>
    </row>
    <row r="23" ht="14.25" customHeight="1">
      <c r="B23" s="78"/>
      <c r="C23" s="78"/>
      <c r="D23" s="78"/>
      <c r="E23" s="78"/>
      <c r="F23" s="78"/>
      <c r="G23" s="78"/>
      <c r="H23" s="78"/>
      <c r="I23" s="78">
        <f t="shared" si="1"/>
        <v>0</v>
      </c>
    </row>
    <row r="24" ht="14.25" customHeight="1">
      <c r="B24" s="78"/>
      <c r="C24" s="78"/>
      <c r="D24" s="78"/>
      <c r="E24" s="78"/>
      <c r="F24" s="78"/>
      <c r="G24" s="78"/>
      <c r="H24" s="78"/>
      <c r="I24" s="78">
        <f t="shared" si="1"/>
        <v>0</v>
      </c>
    </row>
    <row r="25" ht="14.25" customHeight="1">
      <c r="B25" s="78"/>
      <c r="C25" s="78"/>
      <c r="D25" s="78"/>
      <c r="E25" s="78"/>
      <c r="F25" s="78"/>
      <c r="G25" s="78"/>
      <c r="H25" s="78"/>
      <c r="I25" s="78">
        <f t="shared" si="1"/>
        <v>0</v>
      </c>
    </row>
    <row r="26" ht="14.25" customHeight="1">
      <c r="B26" s="78"/>
      <c r="C26" s="78"/>
      <c r="D26" s="78"/>
      <c r="E26" s="78"/>
      <c r="F26" s="78"/>
      <c r="G26" s="78"/>
      <c r="H26" s="78"/>
      <c r="I26" s="78">
        <f t="shared" si="1"/>
        <v>0</v>
      </c>
    </row>
    <row r="27" ht="14.25" customHeight="1">
      <c r="B27" s="78"/>
      <c r="C27" s="78"/>
      <c r="D27" s="78"/>
      <c r="E27" s="78"/>
      <c r="F27" s="78"/>
      <c r="G27" s="78"/>
      <c r="H27" s="78"/>
      <c r="I27" s="78">
        <f t="shared" si="1"/>
        <v>0</v>
      </c>
    </row>
    <row r="28" ht="14.25" customHeight="1">
      <c r="B28" s="78"/>
      <c r="C28" s="78"/>
      <c r="D28" s="78"/>
      <c r="E28" s="78"/>
      <c r="F28" s="78"/>
      <c r="G28" s="78"/>
      <c r="H28" s="78"/>
      <c r="I28" s="78">
        <f t="shared" si="1"/>
        <v>0</v>
      </c>
    </row>
    <row r="29" ht="14.25" customHeight="1">
      <c r="B29" s="78"/>
      <c r="C29" s="78"/>
      <c r="D29" s="78"/>
      <c r="E29" s="78"/>
      <c r="F29" s="78"/>
      <c r="G29" s="78"/>
      <c r="H29" s="78"/>
      <c r="I29" s="78">
        <f t="shared" si="1"/>
        <v>0</v>
      </c>
    </row>
    <row r="30" ht="14.25" customHeight="1">
      <c r="B30" s="78"/>
      <c r="C30" s="78"/>
      <c r="D30" s="78"/>
      <c r="E30" s="78"/>
      <c r="F30" s="78"/>
      <c r="G30" s="78"/>
      <c r="H30" s="78"/>
      <c r="I30" s="78">
        <f t="shared" si="1"/>
        <v>0</v>
      </c>
    </row>
    <row r="31" ht="14.25" customHeight="1">
      <c r="B31" s="78"/>
      <c r="C31" s="78"/>
      <c r="D31" s="78"/>
      <c r="E31" s="78"/>
      <c r="F31" s="78"/>
      <c r="G31" s="78"/>
      <c r="H31" s="78"/>
      <c r="I31" s="78">
        <f t="shared" si="1"/>
        <v>0</v>
      </c>
    </row>
    <row r="32" ht="14.25" customHeight="1">
      <c r="B32" s="78"/>
      <c r="C32" s="78"/>
      <c r="D32" s="78"/>
      <c r="E32" s="78"/>
      <c r="F32" s="78"/>
      <c r="G32" s="78"/>
      <c r="H32" s="78"/>
      <c r="I32" s="78">
        <f t="shared" si="1"/>
        <v>0</v>
      </c>
    </row>
    <row r="33" ht="14.25" customHeight="1">
      <c r="B33" s="78"/>
      <c r="C33" s="78"/>
      <c r="D33" s="78"/>
      <c r="E33" s="78"/>
      <c r="F33" s="78"/>
      <c r="G33" s="78"/>
      <c r="H33" s="78"/>
      <c r="I33" s="78">
        <f t="shared" si="1"/>
        <v>0</v>
      </c>
    </row>
    <row r="34" ht="14.25" customHeight="1">
      <c r="B34" s="78"/>
      <c r="C34" s="78"/>
      <c r="D34" s="78"/>
      <c r="E34" s="78"/>
      <c r="F34" s="78"/>
      <c r="G34" s="78"/>
      <c r="H34" s="78"/>
      <c r="I34" s="78">
        <f t="shared" si="1"/>
        <v>0</v>
      </c>
    </row>
    <row r="35" ht="14.25" customHeight="1">
      <c r="B35" s="78"/>
      <c r="C35" s="78"/>
      <c r="D35" s="78"/>
      <c r="E35" s="78"/>
      <c r="F35" s="78"/>
      <c r="G35" s="78"/>
      <c r="H35" s="78"/>
      <c r="I35" s="78">
        <f t="shared" si="1"/>
        <v>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