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\Pulpit\studia\praca inzynierska\lesson_plan_data_analysis\documents\prototypes\"/>
    </mc:Choice>
  </mc:AlternateContent>
  <xr:revisionPtr revIDLastSave="0" documentId="8_{586870CC-58E3-4296-A614-E12AA48D8DA7}" xr6:coauthVersionLast="47" xr6:coauthVersionMax="47" xr10:uidLastSave="{00000000-0000-0000-0000-000000000000}"/>
  <bookViews>
    <workbookView xWindow="-108" yWindow="-108" windowWidth="23256" windowHeight="12720" activeTab="2" xr2:uid="{4CEEEB65-1C12-4BE0-93C4-ADB2FFF845DE}"/>
  </bookViews>
  <sheets>
    <sheet name="Ilość wystąpień" sheetId="2" r:id="rId1"/>
    <sheet name="Częstotliwość wystąpień" sheetId="3" r:id="rId2"/>
    <sheet name="Wystąpienia zasobów" sheetId="4" r:id="rId3"/>
    <sheet name="Pierwsze prototypy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4" i="4" l="1"/>
  <c r="CB5" i="4"/>
  <c r="CB7" i="4"/>
  <c r="CB8" i="4"/>
  <c r="CB9" i="4"/>
  <c r="CB10" i="4"/>
  <c r="CB11" i="4"/>
  <c r="CB12" i="4"/>
  <c r="CB13" i="4"/>
  <c r="CB14" i="4"/>
  <c r="CB6" i="4"/>
  <c r="BH6" i="4"/>
  <c r="BH7" i="4"/>
  <c r="BH8" i="4"/>
  <c r="BH5" i="4"/>
  <c r="BH4" i="4"/>
  <c r="F26" i="4"/>
  <c r="I26" i="4"/>
  <c r="L26" i="4"/>
  <c r="O26" i="4"/>
  <c r="R26" i="4"/>
  <c r="Z13" i="4"/>
  <c r="AC13" i="4"/>
  <c r="AF13" i="4"/>
  <c r="AI13" i="4"/>
  <c r="AL13" i="4"/>
  <c r="AN6" i="4"/>
  <c r="AN7" i="4"/>
  <c r="AN8" i="4"/>
  <c r="AN9" i="4"/>
  <c r="AN10" i="4"/>
  <c r="AN11" i="4"/>
  <c r="AN12" i="4"/>
  <c r="AN13" i="4"/>
  <c r="AN5" i="4"/>
  <c r="AN4" i="4"/>
  <c r="T26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5" i="4"/>
  <c r="T4" i="4"/>
  <c r="O14" i="3"/>
  <c r="J15" i="3"/>
  <c r="R15" i="3"/>
  <c r="M16" i="3"/>
  <c r="P12" i="3"/>
  <c r="P14" i="3" s="1"/>
  <c r="R14" i="3" s="1"/>
  <c r="P13" i="3"/>
  <c r="H11" i="3"/>
  <c r="H8" i="3"/>
  <c r="E11" i="3"/>
  <c r="E8" i="3"/>
  <c r="R9" i="3"/>
  <c r="R10" i="3"/>
  <c r="R11" i="3"/>
  <c r="R8" i="3"/>
  <c r="M9" i="3"/>
  <c r="M10" i="3"/>
  <c r="M11" i="3"/>
  <c r="M12" i="3"/>
  <c r="M8" i="3"/>
  <c r="Q26" i="4"/>
  <c r="N26" i="4"/>
  <c r="K26" i="4"/>
  <c r="BY14" i="4"/>
  <c r="BY13" i="4"/>
  <c r="BY12" i="4"/>
  <c r="BY11" i="4"/>
  <c r="BY10" i="4"/>
  <c r="BY9" i="4"/>
  <c r="BY8" i="4"/>
  <c r="BY7" i="4"/>
  <c r="BY6" i="4"/>
  <c r="BY5" i="4"/>
  <c r="BY4" i="4"/>
  <c r="BV14" i="4"/>
  <c r="BV13" i="4"/>
  <c r="BV12" i="4"/>
  <c r="BV11" i="4"/>
  <c r="BV10" i="4"/>
  <c r="BV9" i="4"/>
  <c r="BV8" i="4"/>
  <c r="BV7" i="4"/>
  <c r="BV6" i="4"/>
  <c r="BV5" i="4"/>
  <c r="BV4" i="4"/>
  <c r="BS14" i="4"/>
  <c r="BS13" i="4"/>
  <c r="BS12" i="4"/>
  <c r="BS11" i="4"/>
  <c r="BS10" i="4"/>
  <c r="BS9" i="4"/>
  <c r="BS8" i="4"/>
  <c r="BS7" i="4"/>
  <c r="BS6" i="4"/>
  <c r="BS5" i="4"/>
  <c r="BS4" i="4"/>
  <c r="BP14" i="4"/>
  <c r="BP13" i="4"/>
  <c r="BP12" i="4"/>
  <c r="BP11" i="4"/>
  <c r="BP10" i="4"/>
  <c r="BP9" i="4"/>
  <c r="BP8" i="4"/>
  <c r="BP7" i="4"/>
  <c r="BP6" i="4"/>
  <c r="BP5" i="4"/>
  <c r="BP4" i="4"/>
  <c r="BM6" i="4"/>
  <c r="BM7" i="4"/>
  <c r="BM8" i="4"/>
  <c r="BM9" i="4"/>
  <c r="BM10" i="4"/>
  <c r="BM11" i="4"/>
  <c r="BM12" i="4"/>
  <c r="BM13" i="4"/>
  <c r="BM14" i="4"/>
  <c r="BM4" i="4"/>
  <c r="BM5" i="4"/>
  <c r="BE8" i="4"/>
  <c r="BE7" i="4"/>
  <c r="BE6" i="4"/>
  <c r="BE5" i="4"/>
  <c r="BE4" i="4"/>
  <c r="BB8" i="4"/>
  <c r="BB7" i="4"/>
  <c r="BB6" i="4"/>
  <c r="BB5" i="4"/>
  <c r="BB4" i="4"/>
  <c r="AY8" i="4"/>
  <c r="AY7" i="4"/>
  <c r="AY6" i="4"/>
  <c r="AY5" i="4"/>
  <c r="AY4" i="4"/>
  <c r="AV8" i="4"/>
  <c r="AV7" i="4"/>
  <c r="AV6" i="4"/>
  <c r="AV5" i="4"/>
  <c r="AV4" i="4"/>
  <c r="AS5" i="4"/>
  <c r="AS6" i="4"/>
  <c r="AS7" i="4"/>
  <c r="AS8" i="4"/>
  <c r="AS4" i="4"/>
  <c r="AK13" i="4"/>
  <c r="AK12" i="4"/>
  <c r="AK11" i="4"/>
  <c r="AK10" i="4"/>
  <c r="AK9" i="4"/>
  <c r="AK8" i="4"/>
  <c r="AK7" i="4"/>
  <c r="AK6" i="4"/>
  <c r="AK5" i="4"/>
  <c r="AK4" i="4"/>
  <c r="AH13" i="4"/>
  <c r="AH12" i="4"/>
  <c r="AH11" i="4"/>
  <c r="AH10" i="4"/>
  <c r="AH9" i="4"/>
  <c r="AH8" i="4"/>
  <c r="AH7" i="4"/>
  <c r="AH6" i="4"/>
  <c r="AH5" i="4"/>
  <c r="AH4" i="4"/>
  <c r="AE13" i="4"/>
  <c r="AE12" i="4"/>
  <c r="AE11" i="4"/>
  <c r="AE10" i="4"/>
  <c r="AE9" i="4"/>
  <c r="AE8" i="4"/>
  <c r="AE7" i="4"/>
  <c r="AE6" i="4"/>
  <c r="AE5" i="4"/>
  <c r="AE4" i="4"/>
  <c r="AB13" i="4"/>
  <c r="AB12" i="4"/>
  <c r="AB11" i="4"/>
  <c r="AB10" i="4"/>
  <c r="AB9" i="4"/>
  <c r="AB8" i="4"/>
  <c r="AB7" i="4"/>
  <c r="AB6" i="4"/>
  <c r="AB5" i="4"/>
  <c r="AB4" i="4"/>
  <c r="Y4" i="4"/>
  <c r="Y6" i="4"/>
  <c r="Y7" i="4"/>
  <c r="Y8" i="4"/>
  <c r="Y9" i="4"/>
  <c r="Y10" i="4"/>
  <c r="Y11" i="4"/>
  <c r="Y12" i="4"/>
  <c r="Y13" i="4"/>
  <c r="Y5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4" i="4"/>
  <c r="E5" i="4"/>
  <c r="BZ14" i="4"/>
  <c r="BZ13" i="4"/>
  <c r="BZ12" i="4"/>
  <c r="BZ11" i="4"/>
  <c r="BZ10" i="4"/>
  <c r="BZ9" i="4"/>
  <c r="BZ8" i="4"/>
  <c r="BZ7" i="4"/>
  <c r="BZ6" i="4"/>
  <c r="BZ5" i="4"/>
  <c r="BZ4" i="4"/>
  <c r="BW14" i="4"/>
  <c r="BW13" i="4"/>
  <c r="BW12" i="4"/>
  <c r="BW11" i="4"/>
  <c r="BW10" i="4"/>
  <c r="BW9" i="4"/>
  <c r="BW8" i="4"/>
  <c r="BW7" i="4"/>
  <c r="BW6" i="4"/>
  <c r="BW5" i="4"/>
  <c r="BW4" i="4"/>
  <c r="BT14" i="4"/>
  <c r="BT13" i="4"/>
  <c r="BT12" i="4"/>
  <c r="BT11" i="4"/>
  <c r="BT10" i="4"/>
  <c r="BT9" i="4"/>
  <c r="BT8" i="4"/>
  <c r="BT7" i="4"/>
  <c r="BT6" i="4"/>
  <c r="BT5" i="4"/>
  <c r="BT4" i="4"/>
  <c r="BQ14" i="4"/>
  <c r="BQ13" i="4"/>
  <c r="BQ12" i="4"/>
  <c r="BQ11" i="4"/>
  <c r="BQ10" i="4"/>
  <c r="BQ9" i="4"/>
  <c r="BQ8" i="4"/>
  <c r="BQ7" i="4"/>
  <c r="BQ6" i="4"/>
  <c r="BQ5" i="4"/>
  <c r="BQ4" i="4"/>
  <c r="BN4" i="4"/>
  <c r="BN14" i="4"/>
  <c r="BN13" i="4"/>
  <c r="BN12" i="4"/>
  <c r="BN11" i="4"/>
  <c r="BN10" i="4"/>
  <c r="BN9" i="4"/>
  <c r="BN8" i="4"/>
  <c r="BN7" i="4"/>
  <c r="BN6" i="4"/>
  <c r="BN5" i="4"/>
  <c r="BF8" i="4"/>
  <c r="BF7" i="4"/>
  <c r="BF6" i="4"/>
  <c r="BF5" i="4"/>
  <c r="BF4" i="4"/>
  <c r="BC8" i="4"/>
  <c r="BC7" i="4"/>
  <c r="BC6" i="4"/>
  <c r="BC5" i="4"/>
  <c r="BC4" i="4"/>
  <c r="AZ8" i="4"/>
  <c r="AZ7" i="4"/>
  <c r="AZ6" i="4"/>
  <c r="AZ5" i="4"/>
  <c r="AZ4" i="4"/>
  <c r="AW8" i="4"/>
  <c r="AW7" i="4"/>
  <c r="AW6" i="4"/>
  <c r="AW5" i="4"/>
  <c r="AW4" i="4"/>
  <c r="AT8" i="4"/>
  <c r="AT7" i="4"/>
  <c r="AT6" i="4"/>
  <c r="AT4" i="4"/>
  <c r="AT5" i="4"/>
  <c r="AL4" i="4"/>
  <c r="AL6" i="4"/>
  <c r="AL7" i="4"/>
  <c r="AL8" i="4"/>
  <c r="AL9" i="4"/>
  <c r="AL10" i="4"/>
  <c r="AL11" i="4"/>
  <c r="AL12" i="4"/>
  <c r="AL5" i="4"/>
  <c r="AI4" i="4"/>
  <c r="AI6" i="4"/>
  <c r="AI7" i="4"/>
  <c r="AI8" i="4"/>
  <c r="AI9" i="4"/>
  <c r="AI10" i="4"/>
  <c r="AI11" i="4"/>
  <c r="AI12" i="4"/>
  <c r="AI5" i="4"/>
  <c r="AF6" i="4"/>
  <c r="AF7" i="4"/>
  <c r="AF8" i="4"/>
  <c r="AF9" i="4"/>
  <c r="AF10" i="4"/>
  <c r="AF11" i="4"/>
  <c r="AF12" i="4"/>
  <c r="AF5" i="4"/>
  <c r="AF4" i="4"/>
  <c r="AC4" i="4"/>
  <c r="AC5" i="4"/>
  <c r="AC6" i="4"/>
  <c r="AC7" i="4"/>
  <c r="AC8" i="4"/>
  <c r="AC9" i="4"/>
  <c r="AC10" i="4"/>
  <c r="AC11" i="4"/>
  <c r="AC12" i="4"/>
  <c r="Z6" i="4"/>
  <c r="Z7" i="4"/>
  <c r="Z8" i="4"/>
  <c r="Z9" i="4"/>
  <c r="Z10" i="4"/>
  <c r="Z11" i="4"/>
  <c r="Z12" i="4"/>
  <c r="Z5" i="4"/>
  <c r="Z4" i="4"/>
  <c r="D9" i="3"/>
  <c r="E9" i="3" s="1"/>
  <c r="G9" i="3"/>
  <c r="H9" i="3" s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4" i="4"/>
  <c r="K14" i="3"/>
  <c r="K13" i="3"/>
  <c r="K15" i="3" s="1"/>
  <c r="M15" i="3" s="1"/>
  <c r="L21" i="2"/>
  <c r="L20" i="2"/>
  <c r="M9" i="2" s="1"/>
  <c r="H14" i="2"/>
  <c r="H13" i="2"/>
  <c r="I8" i="2" s="1"/>
  <c r="E11" i="2"/>
  <c r="E9" i="2"/>
  <c r="D12" i="2"/>
  <c r="AB5" i="1"/>
  <c r="AC5" i="1" s="1"/>
  <c r="AG14" i="1"/>
  <c r="AG13" i="1"/>
  <c r="X20" i="1"/>
  <c r="X21" i="1"/>
  <c r="S14" i="1"/>
  <c r="S13" i="1"/>
  <c r="AL13" i="1"/>
  <c r="AL12" i="1"/>
  <c r="O5" i="1"/>
  <c r="X5" i="1" s="1"/>
  <c r="Y5" i="1" s="1"/>
  <c r="P10" i="1"/>
  <c r="P8" i="1"/>
  <c r="R12" i="3" l="1"/>
  <c r="Q11" i="3"/>
  <c r="H10" i="3"/>
  <c r="E10" i="3"/>
  <c r="G10" i="3"/>
  <c r="D10" i="3"/>
  <c r="Q8" i="3"/>
  <c r="Q9" i="3"/>
  <c r="Q10" i="3"/>
  <c r="R13" i="3"/>
  <c r="L8" i="3"/>
  <c r="M13" i="3"/>
  <c r="L12" i="3"/>
  <c r="L10" i="3"/>
  <c r="L11" i="3"/>
  <c r="L9" i="3"/>
  <c r="M8" i="2"/>
  <c r="M19" i="2"/>
  <c r="M12" i="2"/>
  <c r="M11" i="2"/>
  <c r="M18" i="2"/>
  <c r="M16" i="2"/>
  <c r="I12" i="2"/>
  <c r="I11" i="2"/>
  <c r="M15" i="2"/>
  <c r="I10" i="2"/>
  <c r="M14" i="2"/>
  <c r="I9" i="2"/>
  <c r="M13" i="2"/>
  <c r="M10" i="2"/>
  <c r="M17" i="2"/>
  <c r="AC11" i="1"/>
  <c r="AC8" i="1"/>
  <c r="Y15" i="1"/>
  <c r="Y14" i="1"/>
  <c r="Y13" i="1"/>
  <c r="Y8" i="1"/>
  <c r="Y19" i="1"/>
  <c r="Y11" i="1"/>
  <c r="Y18" i="1"/>
  <c r="Y10" i="1"/>
  <c r="Y17" i="1"/>
  <c r="Y9" i="1"/>
  <c r="Y12" i="1"/>
  <c r="Y16" i="1"/>
  <c r="S5" i="1"/>
  <c r="P5" i="1"/>
  <c r="AL5" i="1"/>
  <c r="AG5" i="1"/>
  <c r="L14" i="3" l="1"/>
  <c r="Q12" i="3"/>
  <c r="Q13" i="3"/>
  <c r="L13" i="3"/>
  <c r="I13" i="2"/>
  <c r="M21" i="2"/>
  <c r="I14" i="2"/>
  <c r="Y20" i="1"/>
  <c r="AH5" i="1"/>
  <c r="AH8" i="1"/>
  <c r="AH10" i="1"/>
  <c r="AH12" i="1"/>
  <c r="AH9" i="1"/>
  <c r="AH11" i="1"/>
  <c r="AM5" i="1"/>
  <c r="AM11" i="1"/>
  <c r="AM10" i="1"/>
  <c r="AM9" i="1"/>
  <c r="AM8" i="1"/>
  <c r="T5" i="1"/>
  <c r="T12" i="1"/>
  <c r="T8" i="1"/>
  <c r="T9" i="1"/>
  <c r="T10" i="1"/>
  <c r="T11" i="1"/>
  <c r="Y21" i="1"/>
  <c r="M14" i="3" l="1"/>
  <c r="M20" i="2"/>
  <c r="AH14" i="1"/>
  <c r="T13" i="1"/>
  <c r="AM13" i="1"/>
  <c r="AM12" i="1"/>
  <c r="T14" i="1"/>
  <c r="AH13" i="1"/>
</calcChain>
</file>

<file path=xl/sharedStrings.xml><?xml version="1.0" encoding="utf-8"?>
<sst xmlns="http://schemas.openxmlformats.org/spreadsheetml/2006/main" count="315" uniqueCount="97">
  <si>
    <t>Ilość</t>
  </si>
  <si>
    <t>Poniedziałek</t>
  </si>
  <si>
    <t>Wtorek</t>
  </si>
  <si>
    <t>Środa</t>
  </si>
  <si>
    <t>Czwartek</t>
  </si>
  <si>
    <t>Piątek</t>
  </si>
  <si>
    <t>Wszystkie wystąpienia</t>
  </si>
  <si>
    <t>Liczba</t>
  </si>
  <si>
    <t>Część całości</t>
  </si>
  <si>
    <t>ang</t>
  </si>
  <si>
    <t>Dzień</t>
  </si>
  <si>
    <t xml:space="preserve"> 8:00- 8:45</t>
  </si>
  <si>
    <t xml:space="preserve"> 8:50- 9:35</t>
  </si>
  <si>
    <t xml:space="preserve"> 9:40-10:25</t>
  </si>
  <si>
    <t>10:40-11:25</t>
  </si>
  <si>
    <t>11:30-12:15</t>
  </si>
  <si>
    <t>12:20-13:05</t>
  </si>
  <si>
    <t>13:10-13:55</t>
  </si>
  <si>
    <t>14:10-14:55</t>
  </si>
  <si>
    <t>15:00-15:45</t>
  </si>
  <si>
    <t>15:50-16:35</t>
  </si>
  <si>
    <t>16:40-17:25</t>
  </si>
  <si>
    <t>17:30-18:15</t>
  </si>
  <si>
    <t>Część całość</t>
  </si>
  <si>
    <t>Dni</t>
  </si>
  <si>
    <t>Godziny</t>
  </si>
  <si>
    <t>Nr</t>
  </si>
  <si>
    <t>Godz</t>
  </si>
  <si>
    <t>Średnia</t>
  </si>
  <si>
    <t>Możliwe dni w planie</t>
  </si>
  <si>
    <t>Wykorzystane dni w planie</t>
  </si>
  <si>
    <t>Możliwe godz. lekcyjne w planie</t>
  </si>
  <si>
    <t>Wykorzystane godz. lekcyjne w planie</t>
  </si>
  <si>
    <t>Częstotliwość</t>
  </si>
  <si>
    <t>Typ</t>
  </si>
  <si>
    <t>Razem</t>
  </si>
  <si>
    <t>Możliwa całość</t>
  </si>
  <si>
    <t>Suma</t>
  </si>
  <si>
    <t>3 najczęstsze godziny</t>
  </si>
  <si>
    <t>3 najrzadsze godziny</t>
  </si>
  <si>
    <t>1 najczęściej występujący dzień</t>
  </si>
  <si>
    <t>1 najrzadziej występujący dzień</t>
  </si>
  <si>
    <t>Ogólne</t>
  </si>
  <si>
    <t>Liczba wystąpień</t>
  </si>
  <si>
    <t>OKIENKA</t>
  </si>
  <si>
    <t>przedmiot</t>
  </si>
  <si>
    <t>1B 1gas_log</t>
  </si>
  <si>
    <t>grupa</t>
  </si>
  <si>
    <t>cała klasa</t>
  </si>
  <si>
    <t>nauczyciel</t>
  </si>
  <si>
    <t>JT</t>
  </si>
  <si>
    <t>sala</t>
  </si>
  <si>
    <t>1d 1wz</t>
  </si>
  <si>
    <t>ek</t>
  </si>
  <si>
    <t>KY</t>
  </si>
  <si>
    <t>2A 2ek_fry</t>
  </si>
  <si>
    <t>fry</t>
  </si>
  <si>
    <t>PJ</t>
  </si>
  <si>
    <t>2B 2gas</t>
  </si>
  <si>
    <t>gas</t>
  </si>
  <si>
    <t>PS</t>
  </si>
  <si>
    <t>2C 2hot</t>
  </si>
  <si>
    <t>hot</t>
  </si>
  <si>
    <t>2L 2log</t>
  </si>
  <si>
    <t>j1</t>
  </si>
  <si>
    <t>2d 2wz</t>
  </si>
  <si>
    <t>j2</t>
  </si>
  <si>
    <t>3A 3ra_fry</t>
  </si>
  <si>
    <t>log</t>
  </si>
  <si>
    <t>3B 3gas</t>
  </si>
  <si>
    <t>ra</t>
  </si>
  <si>
    <t>3C 3hot</t>
  </si>
  <si>
    <t>_02</t>
  </si>
  <si>
    <t>3JL</t>
  </si>
  <si>
    <t>3L 3log</t>
  </si>
  <si>
    <t>3S 3sport</t>
  </si>
  <si>
    <t>3d 3wz</t>
  </si>
  <si>
    <t>3e 3wz</t>
  </si>
  <si>
    <t>4A 4ra_log</t>
  </si>
  <si>
    <t>4B 4gas_fry</t>
  </si>
  <si>
    <t>5A 5ek_log</t>
  </si>
  <si>
    <t>5B 5gas_fry</t>
  </si>
  <si>
    <t>5MP</t>
  </si>
  <si>
    <t>5OP</t>
  </si>
  <si>
    <t>5ZI</t>
  </si>
  <si>
    <t>Największa liczba wystąpień spośród dni</t>
  </si>
  <si>
    <t>Najmniejsza liczba wystąpień spośród dni</t>
  </si>
  <si>
    <t>3 największe liczby wystąpień sposód godzin</t>
  </si>
  <si>
    <t>3 najmniejsze liczby wystąpień spośród godzin</t>
  </si>
  <si>
    <t>Udział w całości grupy</t>
  </si>
  <si>
    <t>Udział w całości tygodnia</t>
  </si>
  <si>
    <t>Udział w całości dnia</t>
  </si>
  <si>
    <t>Lp.</t>
  </si>
  <si>
    <t>Ilość wystąpień w planie zajęć</t>
  </si>
  <si>
    <t>Częstotliwość występowania w planie zajęć</t>
  </si>
  <si>
    <t>Pozostałe</t>
  </si>
  <si>
    <t>Wszystkie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</si>
</sst>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0" fontId="0" fillId="0" borderId="1" xfId="1" applyNumberFormat="1" applyFont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vertical="center"/>
    </xf>
    <xf numFmtId="10" fontId="0" fillId="0" borderId="0" xfId="1" applyNumberFormat="1" applyFon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10" fontId="0" fillId="0" borderId="39" xfId="1" applyNumberFormat="1" applyFont="1" applyBorder="1" applyAlignment="1">
      <alignment horizontal="center"/>
    </xf>
    <xf numFmtId="10" fontId="0" fillId="0" borderId="38" xfId="1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10" fontId="0" fillId="0" borderId="28" xfId="1" applyNumberFormat="1" applyFont="1" applyBorder="1" applyAlignment="1">
      <alignment horizontal="center"/>
    </xf>
    <xf numFmtId="10" fontId="0" fillId="0" borderId="30" xfId="1" applyNumberFormat="1" applyFon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1" xfId="0" applyFont="1" applyBorder="1" applyAlignment="1">
      <alignment horizontal="center" vertical="center"/>
    </xf>
    <xf numFmtId="0" fontId="2" fillId="0" borderId="0" xfId="0" applyFont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0" fontId="2" fillId="0" borderId="9" xfId="1" applyNumberFormat="1" applyFont="1" applyBorder="1" applyAlignment="1">
      <alignment horizontal="center"/>
    </xf>
    <xf numFmtId="10" fontId="0" fillId="0" borderId="52" xfId="1" applyNumberFormat="1" applyFont="1" applyBorder="1" applyAlignment="1">
      <alignment horizontal="center"/>
    </xf>
    <xf numFmtId="10" fontId="2" fillId="0" borderId="14" xfId="1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0" fontId="2" fillId="0" borderId="0" xfId="1" applyNumberFormat="1" applyFont="1" applyBorder="1" applyAlignment="1">
      <alignment horizontal="center"/>
    </xf>
    <xf numFmtId="1" fontId="5" fillId="0" borderId="7" xfId="1" applyNumberFormat="1" applyFont="1" applyBorder="1" applyAlignment="1">
      <alignment horizontal="center"/>
    </xf>
    <xf numFmtId="1" fontId="5" fillId="0" borderId="27" xfId="1" applyNumberFormat="1" applyFont="1" applyBorder="1" applyAlignment="1">
      <alignment horizontal="center"/>
    </xf>
    <xf numFmtId="1" fontId="5" fillId="0" borderId="10" xfId="1" applyNumberFormat="1" applyFont="1" applyBorder="1" applyAlignment="1">
      <alignment horizontal="center"/>
    </xf>
    <xf numFmtId="10" fontId="2" fillId="0" borderId="33" xfId="1" applyNumberFormat="1" applyFont="1" applyBorder="1" applyAlignment="1">
      <alignment horizontal="center"/>
    </xf>
    <xf numFmtId="1" fontId="5" fillId="0" borderId="12" xfId="1" applyNumberFormat="1" applyFont="1" applyBorder="1" applyAlignment="1">
      <alignment horizontal="center"/>
    </xf>
    <xf numFmtId="10" fontId="0" fillId="0" borderId="72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10" fontId="2" fillId="0" borderId="68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 vertical="center"/>
    </xf>
    <xf numFmtId="10" fontId="0" fillId="0" borderId="59" xfId="1" applyNumberFormat="1" applyFont="1" applyBorder="1" applyAlignment="1">
      <alignment horizontal="center"/>
    </xf>
    <xf numFmtId="10" fontId="2" fillId="0" borderId="8" xfId="1" applyNumberFormat="1" applyFont="1" applyBorder="1" applyAlignment="1">
      <alignment horizontal="center" vertical="center"/>
    </xf>
    <xf numFmtId="10" fontId="2" fillId="0" borderId="71" xfId="1" applyNumberFormat="1" applyFont="1" applyBorder="1" applyAlignment="1">
      <alignment horizontal="center"/>
    </xf>
    <xf numFmtId="10" fontId="2" fillId="0" borderId="13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 vertical="center"/>
    </xf>
    <xf numFmtId="0" fontId="5" fillId="0" borderId="63" xfId="0" applyFont="1" applyBorder="1" applyAlignment="1">
      <alignment horizontal="center"/>
    </xf>
    <xf numFmtId="10" fontId="5" fillId="0" borderId="52" xfId="1" applyNumberFormat="1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10" fontId="2" fillId="0" borderId="24" xfId="1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0" fontId="5" fillId="0" borderId="9" xfId="0" applyNumberFormat="1" applyFont="1" applyBorder="1" applyAlignment="1">
      <alignment horizontal="center"/>
    </xf>
    <xf numFmtId="0" fontId="5" fillId="0" borderId="50" xfId="0" applyFont="1" applyBorder="1" applyAlignment="1">
      <alignment horizontal="center"/>
    </xf>
    <xf numFmtId="10" fontId="5" fillId="0" borderId="51" xfId="0" applyNumberFormat="1" applyFont="1" applyBorder="1" applyAlignment="1">
      <alignment horizontal="center" vertical="center"/>
    </xf>
    <xf numFmtId="10" fontId="5" fillId="0" borderId="68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10" fontId="5" fillId="0" borderId="59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0" fontId="3" fillId="0" borderId="23" xfId="1" applyNumberFormat="1" applyFont="1" applyBorder="1" applyAlignment="1">
      <alignment horizontal="center" vertical="center"/>
    </xf>
    <xf numFmtId="10" fontId="3" fillId="0" borderId="38" xfId="1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0" fontId="3" fillId="0" borderId="37" xfId="1" applyNumberFormat="1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10" fontId="3" fillId="0" borderId="64" xfId="1" applyNumberFormat="1" applyFont="1" applyBorder="1" applyAlignment="1">
      <alignment horizontal="center" vertical="center"/>
    </xf>
    <xf numFmtId="10" fontId="4" fillId="0" borderId="32" xfId="1" applyNumberFormat="1" applyFont="1" applyBorder="1" applyAlignment="1">
      <alignment horizontal="center" vertical="center"/>
    </xf>
    <xf numFmtId="10" fontId="4" fillId="0" borderId="33" xfId="1" applyNumberFormat="1" applyFont="1" applyBorder="1" applyAlignment="1">
      <alignment horizontal="center" vertical="center"/>
    </xf>
    <xf numFmtId="10" fontId="3" fillId="0" borderId="24" xfId="1" applyNumberFormat="1" applyFont="1" applyBorder="1" applyAlignment="1">
      <alignment horizontal="center" vertical="center"/>
    </xf>
    <xf numFmtId="10" fontId="3" fillId="0" borderId="59" xfId="1" applyNumberFormat="1" applyFont="1" applyBorder="1" applyAlignment="1">
      <alignment horizontal="center" vertical="center"/>
    </xf>
    <xf numFmtId="1" fontId="3" fillId="0" borderId="39" xfId="1" applyNumberFormat="1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0" fontId="4" fillId="0" borderId="59" xfId="1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10" fontId="4" fillId="0" borderId="21" xfId="1" applyNumberFormat="1" applyFont="1" applyBorder="1" applyAlignment="1">
      <alignment horizontal="center" vertical="center"/>
    </xf>
    <xf numFmtId="10" fontId="4" fillId="0" borderId="51" xfId="1" applyNumberFormat="1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0" xfId="0" applyBorder="1" applyAlignment="1">
      <alignment horizontal="center"/>
    </xf>
    <xf numFmtId="0" fontId="2" fillId="0" borderId="71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1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" fontId="5" fillId="0" borderId="16" xfId="0" applyNumberFormat="1" applyFont="1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" fontId="5" fillId="0" borderId="47" xfId="0" applyNumberFormat="1" applyFont="1" applyBorder="1" applyAlignment="1">
      <alignment horizontal="center" vertical="center"/>
    </xf>
    <xf numFmtId="1" fontId="2" fillId="0" borderId="50" xfId="0" applyNumberFormat="1" applyFont="1" applyBorder="1" applyAlignment="1">
      <alignment horizontal="center" vertical="center"/>
    </xf>
    <xf numFmtId="2" fontId="2" fillId="0" borderId="65" xfId="0" applyNumberFormat="1" applyFont="1" applyBorder="1" applyAlignment="1">
      <alignment horizontal="center" vertical="center"/>
    </xf>
    <xf numFmtId="0" fontId="0" fillId="0" borderId="62" xfId="0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5" fillId="0" borderId="56" xfId="0" applyFont="1" applyBorder="1" applyAlignment="1">
      <alignment horizontal="center"/>
    </xf>
    <xf numFmtId="0" fontId="5" fillId="0" borderId="5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72" xfId="0" applyFont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6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10" fontId="5" fillId="0" borderId="37" xfId="0" applyNumberFormat="1" applyFont="1" applyBorder="1" applyAlignment="1">
      <alignment horizontal="center" vertical="center"/>
    </xf>
    <xf numFmtId="10" fontId="5" fillId="0" borderId="64" xfId="0" applyNumberFormat="1" applyFont="1" applyBorder="1" applyAlignment="1">
      <alignment horizontal="center" vertical="center"/>
    </xf>
    <xf numFmtId="10" fontId="5" fillId="0" borderId="23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B308-FB1C-4972-8598-93AC3463B423}">
  <dimension ref="C3:O21"/>
  <sheetViews>
    <sheetView topLeftCell="B1" workbookViewId="0">
      <selection activeCell="D14" sqref="D14"/>
    </sheetView>
  </sheetViews>
  <sheetFormatPr defaultRowHeight="14.4" x14ac:dyDescent="0.3"/>
  <cols>
    <col min="3" max="3" width="30.88671875" bestFit="1" customWidth="1"/>
    <col min="4" max="4" width="15.33203125" bestFit="1" customWidth="1"/>
    <col min="5" max="5" width="22.109375" bestFit="1" customWidth="1"/>
    <col min="6" max="6" width="6.6640625" bestFit="1" customWidth="1"/>
    <col min="7" max="7" width="13.21875" bestFit="1" customWidth="1"/>
    <col min="8" max="8" width="15.33203125" bestFit="1" customWidth="1"/>
    <col min="9" max="9" width="22.109375" bestFit="1" customWidth="1"/>
    <col min="10" max="10" width="6.6640625" bestFit="1" customWidth="1"/>
    <col min="11" max="11" width="10.77734375" bestFit="1" customWidth="1"/>
    <col min="12" max="12" width="15.33203125" bestFit="1" customWidth="1"/>
    <col min="13" max="13" width="22.109375" bestFit="1" customWidth="1"/>
    <col min="14" max="14" width="6.109375" bestFit="1" customWidth="1"/>
    <col min="15" max="15" width="8.21875" bestFit="1" customWidth="1"/>
  </cols>
  <sheetData>
    <row r="3" spans="3:15" ht="15" thickBot="1" x14ac:dyDescent="0.35"/>
    <row r="4" spans="3:15" ht="15" thickBot="1" x14ac:dyDescent="0.35">
      <c r="C4" s="133" t="s">
        <v>9</v>
      </c>
      <c r="D4" s="134"/>
      <c r="E4" s="134"/>
      <c r="F4" s="134"/>
      <c r="G4" s="134"/>
      <c r="H4" s="134"/>
      <c r="I4" s="134"/>
      <c r="J4" s="134"/>
      <c r="K4" s="134"/>
      <c r="L4" s="134"/>
      <c r="M4" s="135"/>
    </row>
    <row r="5" spans="3:15" ht="15" thickBot="1" x14ac:dyDescent="0.35">
      <c r="C5" s="133" t="s">
        <v>93</v>
      </c>
      <c r="D5" s="134"/>
      <c r="E5" s="134"/>
      <c r="F5" s="134"/>
      <c r="G5" s="134"/>
      <c r="H5" s="134"/>
      <c r="I5" s="134"/>
      <c r="J5" s="134"/>
      <c r="K5" s="134"/>
      <c r="L5" s="134"/>
      <c r="M5" s="135"/>
    </row>
    <row r="6" spans="3:15" ht="15" thickBot="1" x14ac:dyDescent="0.35">
      <c r="C6" s="133" t="s">
        <v>42</v>
      </c>
      <c r="D6" s="134"/>
      <c r="E6" s="135"/>
      <c r="F6" s="133" t="s">
        <v>24</v>
      </c>
      <c r="G6" s="134"/>
      <c r="H6" s="134"/>
      <c r="I6" s="135"/>
      <c r="J6" s="136" t="s">
        <v>25</v>
      </c>
      <c r="K6" s="137"/>
      <c r="L6" s="137"/>
      <c r="M6" s="138"/>
      <c r="O6" t="s">
        <v>44</v>
      </c>
    </row>
    <row r="7" spans="3:15" ht="15" thickBot="1" x14ac:dyDescent="0.35">
      <c r="C7" s="110" t="s">
        <v>34</v>
      </c>
      <c r="D7" s="37" t="s">
        <v>43</v>
      </c>
      <c r="E7" s="27" t="s">
        <v>90</v>
      </c>
      <c r="F7" s="18" t="s">
        <v>92</v>
      </c>
      <c r="G7" s="14" t="s">
        <v>10</v>
      </c>
      <c r="H7" s="37" t="s">
        <v>43</v>
      </c>
      <c r="I7" s="19" t="s">
        <v>90</v>
      </c>
      <c r="J7" s="18" t="s">
        <v>26</v>
      </c>
      <c r="K7" s="27" t="s">
        <v>27</v>
      </c>
      <c r="L7" s="37" t="s">
        <v>43</v>
      </c>
      <c r="M7" s="27" t="s">
        <v>90</v>
      </c>
    </row>
    <row r="8" spans="3:15" x14ac:dyDescent="0.3">
      <c r="C8" s="111" t="s">
        <v>29</v>
      </c>
      <c r="D8" s="97">
        <v>5</v>
      </c>
      <c r="E8" s="23">
        <v>1</v>
      </c>
      <c r="F8" s="44">
        <v>1</v>
      </c>
      <c r="G8" s="107" t="s">
        <v>1</v>
      </c>
      <c r="H8" s="105">
        <v>17</v>
      </c>
      <c r="I8" s="25">
        <f>H8/$H$13</f>
        <v>0.19767441860465115</v>
      </c>
      <c r="J8" s="17">
        <v>1</v>
      </c>
      <c r="K8" s="101" t="s">
        <v>11</v>
      </c>
      <c r="L8" s="97">
        <v>8</v>
      </c>
      <c r="M8" s="23">
        <f>L8/$L$20</f>
        <v>9.3023255813953487E-2</v>
      </c>
    </row>
    <row r="9" spans="3:15" ht="15" thickBot="1" x14ac:dyDescent="0.35">
      <c r="C9" s="112" t="s">
        <v>30</v>
      </c>
      <c r="D9" s="98">
        <v>5</v>
      </c>
      <c r="E9" s="24">
        <f>D9/D8</f>
        <v>1</v>
      </c>
      <c r="F9" s="45">
        <v>2</v>
      </c>
      <c r="G9" s="108" t="s">
        <v>2</v>
      </c>
      <c r="H9" s="13">
        <v>20</v>
      </c>
      <c r="I9" s="23">
        <f t="shared" ref="I9:I12" si="0">H9/$H$13</f>
        <v>0.23255813953488372</v>
      </c>
      <c r="J9" s="15">
        <v>2</v>
      </c>
      <c r="K9" s="102" t="s">
        <v>12</v>
      </c>
      <c r="L9" s="13">
        <v>10</v>
      </c>
      <c r="M9" s="23">
        <f t="shared" ref="M9:M19" si="1">L9/$L$20</f>
        <v>0.11627906976744186</v>
      </c>
    </row>
    <row r="10" spans="3:15" x14ac:dyDescent="0.3">
      <c r="C10" s="113" t="s">
        <v>31</v>
      </c>
      <c r="D10" s="105">
        <v>12</v>
      </c>
      <c r="E10" s="25">
        <v>1</v>
      </c>
      <c r="F10" s="46">
        <v>3</v>
      </c>
      <c r="G10" s="108" t="s">
        <v>3</v>
      </c>
      <c r="H10" s="13">
        <v>15</v>
      </c>
      <c r="I10" s="23">
        <f t="shared" si="0"/>
        <v>0.1744186046511628</v>
      </c>
      <c r="J10" s="15">
        <v>3</v>
      </c>
      <c r="K10" s="102" t="s">
        <v>13</v>
      </c>
      <c r="L10" s="13">
        <v>12</v>
      </c>
      <c r="M10" s="23">
        <f t="shared" si="1"/>
        <v>0.13953488372093023</v>
      </c>
    </row>
    <row r="11" spans="3:15" ht="15" thickBot="1" x14ac:dyDescent="0.35">
      <c r="C11" s="114" t="s">
        <v>32</v>
      </c>
      <c r="D11" s="106">
        <v>10</v>
      </c>
      <c r="E11" s="26">
        <f>D11/D10</f>
        <v>0.83333333333333337</v>
      </c>
      <c r="F11" s="45">
        <v>4</v>
      </c>
      <c r="G11" s="108" t="s">
        <v>4</v>
      </c>
      <c r="H11" s="13">
        <v>17</v>
      </c>
      <c r="I11" s="23">
        <f t="shared" si="0"/>
        <v>0.19767441860465115</v>
      </c>
      <c r="J11" s="15">
        <v>4</v>
      </c>
      <c r="K11" s="102" t="s">
        <v>14</v>
      </c>
      <c r="L11" s="13">
        <v>12</v>
      </c>
      <c r="M11" s="23">
        <f t="shared" si="1"/>
        <v>0.13953488372093023</v>
      </c>
    </row>
    <row r="12" spans="3:15" ht="15" thickBot="1" x14ac:dyDescent="0.35">
      <c r="C12" s="110" t="s">
        <v>6</v>
      </c>
      <c r="D12" s="29">
        <f>SUM(L8:L19)</f>
        <v>86</v>
      </c>
      <c r="E12" s="47">
        <v>1</v>
      </c>
      <c r="F12" s="48">
        <v>5</v>
      </c>
      <c r="G12" s="109" t="s">
        <v>5</v>
      </c>
      <c r="H12" s="106">
        <v>17</v>
      </c>
      <c r="I12" s="40">
        <f t="shared" si="0"/>
        <v>0.19767441860465115</v>
      </c>
      <c r="J12" s="15">
        <v>5</v>
      </c>
      <c r="K12" s="102" t="s">
        <v>15</v>
      </c>
      <c r="L12" s="13">
        <v>14</v>
      </c>
      <c r="M12" s="23">
        <f t="shared" si="1"/>
        <v>0.16279069767441862</v>
      </c>
    </row>
    <row r="13" spans="3:15" x14ac:dyDescent="0.3">
      <c r="C13" s="1"/>
      <c r="D13" s="1"/>
      <c r="E13" s="1"/>
      <c r="F13" s="38" t="s">
        <v>35</v>
      </c>
      <c r="G13" s="104">
        <v>5</v>
      </c>
      <c r="H13" s="99">
        <f>SUM(H8:H12)</f>
        <v>86</v>
      </c>
      <c r="I13" s="39">
        <f>SUM(I8:I12)</f>
        <v>1</v>
      </c>
      <c r="J13" s="15">
        <v>6</v>
      </c>
      <c r="K13" s="102" t="s">
        <v>16</v>
      </c>
      <c r="L13" s="13">
        <v>12</v>
      </c>
      <c r="M13" s="23">
        <f t="shared" si="1"/>
        <v>0.13953488372093023</v>
      </c>
    </row>
    <row r="14" spans="3:15" ht="15" thickBot="1" x14ac:dyDescent="0.35">
      <c r="C14" s="1"/>
      <c r="D14" s="1"/>
      <c r="E14" s="1"/>
      <c r="F14" s="139" t="s">
        <v>28</v>
      </c>
      <c r="G14" s="140"/>
      <c r="H14" s="100">
        <f>AVERAGE(H8:H12)</f>
        <v>17.2</v>
      </c>
      <c r="I14" s="41">
        <f>AVERAGE(I8:I12)</f>
        <v>0.2</v>
      </c>
      <c r="J14" s="15">
        <v>7</v>
      </c>
      <c r="K14" s="102" t="s">
        <v>17</v>
      </c>
      <c r="L14" s="13">
        <v>8</v>
      </c>
      <c r="M14" s="23">
        <f t="shared" si="1"/>
        <v>9.3023255813953487E-2</v>
      </c>
    </row>
    <row r="15" spans="3:15" x14ac:dyDescent="0.3">
      <c r="C15" s="1"/>
      <c r="D15" s="1"/>
      <c r="E15" s="1"/>
      <c r="F15" s="1"/>
      <c r="G15" s="1"/>
      <c r="H15" s="1"/>
      <c r="I15" s="1"/>
      <c r="J15" s="15">
        <v>8</v>
      </c>
      <c r="K15" s="102" t="s">
        <v>18</v>
      </c>
      <c r="L15" s="13">
        <v>6</v>
      </c>
      <c r="M15" s="23">
        <f t="shared" si="1"/>
        <v>6.9767441860465115E-2</v>
      </c>
    </row>
    <row r="16" spans="3:15" x14ac:dyDescent="0.3">
      <c r="C16" s="1"/>
      <c r="D16" s="1"/>
      <c r="E16" s="1"/>
      <c r="F16" s="1"/>
      <c r="G16" s="1"/>
      <c r="H16" s="1"/>
      <c r="I16" s="1"/>
      <c r="J16" s="15">
        <v>9</v>
      </c>
      <c r="K16" s="102" t="s">
        <v>19</v>
      </c>
      <c r="L16" s="13">
        <v>3</v>
      </c>
      <c r="M16" s="23">
        <f t="shared" si="1"/>
        <v>3.4883720930232558E-2</v>
      </c>
    </row>
    <row r="17" spans="3:13" x14ac:dyDescent="0.3">
      <c r="C17" s="1"/>
      <c r="D17" s="1"/>
      <c r="E17" s="1"/>
      <c r="F17" s="1"/>
      <c r="G17" s="1"/>
      <c r="H17" s="1"/>
      <c r="I17" s="1"/>
      <c r="J17" s="15">
        <v>10</v>
      </c>
      <c r="K17" s="102" t="s">
        <v>20</v>
      </c>
      <c r="L17" s="13">
        <v>1</v>
      </c>
      <c r="M17" s="23">
        <f t="shared" si="1"/>
        <v>1.1627906976744186E-2</v>
      </c>
    </row>
    <row r="18" spans="3:13" x14ac:dyDescent="0.3">
      <c r="C18" s="1"/>
      <c r="D18" s="1"/>
      <c r="E18" s="1"/>
      <c r="F18" s="1"/>
      <c r="G18" s="1"/>
      <c r="H18" s="1"/>
      <c r="I18" s="1"/>
      <c r="J18" s="15">
        <v>11</v>
      </c>
      <c r="K18" s="102" t="s">
        <v>21</v>
      </c>
      <c r="L18" s="13">
        <v>0</v>
      </c>
      <c r="M18" s="23">
        <f t="shared" si="1"/>
        <v>0</v>
      </c>
    </row>
    <row r="19" spans="3:13" ht="15" thickBot="1" x14ac:dyDescent="0.35">
      <c r="C19" s="1"/>
      <c r="D19" s="1"/>
      <c r="E19" s="1"/>
      <c r="F19" s="1"/>
      <c r="G19" s="1"/>
      <c r="H19" s="1"/>
      <c r="I19" s="1"/>
      <c r="J19" s="22">
        <v>12</v>
      </c>
      <c r="K19" s="103" t="s">
        <v>22</v>
      </c>
      <c r="L19" s="98">
        <v>0</v>
      </c>
      <c r="M19" s="23">
        <f t="shared" si="1"/>
        <v>0</v>
      </c>
    </row>
    <row r="20" spans="3:13" x14ac:dyDescent="0.3">
      <c r="C20" s="1"/>
      <c r="D20" s="1"/>
      <c r="E20" s="1"/>
      <c r="F20" s="1"/>
      <c r="G20" s="1"/>
      <c r="H20" s="1"/>
      <c r="I20" s="1"/>
      <c r="J20" s="38" t="s">
        <v>35</v>
      </c>
      <c r="K20" s="104">
        <v>12</v>
      </c>
      <c r="L20" s="99">
        <f>SUM(L8:L19)</f>
        <v>86</v>
      </c>
      <c r="M20" s="39">
        <f>SUM(M8:M19)</f>
        <v>1</v>
      </c>
    </row>
    <row r="21" spans="3:13" ht="15" thickBot="1" x14ac:dyDescent="0.35">
      <c r="C21" s="1"/>
      <c r="D21" s="1"/>
      <c r="E21" s="1"/>
      <c r="F21" s="1"/>
      <c r="G21" s="1"/>
      <c r="H21" s="1"/>
      <c r="I21" s="1"/>
      <c r="J21" s="131" t="s">
        <v>28</v>
      </c>
      <c r="K21" s="132"/>
      <c r="L21" s="100">
        <f>AVERAGE(L8:L19)</f>
        <v>7.166666666666667</v>
      </c>
      <c r="M21" s="41">
        <f>AVERAGE(M8:M19)</f>
        <v>8.3333333333333329E-2</v>
      </c>
    </row>
  </sheetData>
  <mergeCells count="7">
    <mergeCell ref="J21:K21"/>
    <mergeCell ref="C4:M4"/>
    <mergeCell ref="C5:M5"/>
    <mergeCell ref="J6:M6"/>
    <mergeCell ref="C6:E6"/>
    <mergeCell ref="F6:I6"/>
    <mergeCell ref="F14:G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5CEB-8F50-4E77-9C1B-B1431435D4C4}">
  <dimension ref="C3:T16"/>
  <sheetViews>
    <sheetView topLeftCell="H1" workbookViewId="0">
      <selection activeCell="I23" sqref="I23"/>
    </sheetView>
  </sheetViews>
  <sheetFormatPr defaultRowHeight="14.4" x14ac:dyDescent="0.3"/>
  <cols>
    <col min="3" max="3" width="9.44140625" bestFit="1" customWidth="1"/>
    <col min="4" max="4" width="15.33203125" bestFit="1" customWidth="1"/>
    <col min="5" max="5" width="22.109375" bestFit="1" customWidth="1"/>
    <col min="6" max="6" width="9.44140625" bestFit="1" customWidth="1"/>
    <col min="7" max="7" width="15.33203125" bestFit="1" customWidth="1"/>
    <col min="8" max="8" width="22.109375" bestFit="1" customWidth="1"/>
    <col min="9" max="9" width="9.44140625" bestFit="1" customWidth="1"/>
    <col min="10" max="10" width="10.77734375" bestFit="1" customWidth="1"/>
    <col min="11" max="11" width="15.33203125" bestFit="1" customWidth="1"/>
    <col min="12" max="12" width="19.44140625" bestFit="1" customWidth="1"/>
    <col min="13" max="13" width="22.109375" bestFit="1" customWidth="1"/>
    <col min="14" max="14" width="9.44140625" bestFit="1" customWidth="1"/>
    <col min="15" max="15" width="10.77734375" bestFit="1" customWidth="1"/>
    <col min="16" max="16" width="15.33203125" bestFit="1" customWidth="1"/>
    <col min="17" max="17" width="19.44140625" bestFit="1" customWidth="1"/>
    <col min="18" max="18" width="22.109375" bestFit="1" customWidth="1"/>
    <col min="19" max="19" width="9.109375" customWidth="1"/>
  </cols>
  <sheetData>
    <row r="3" spans="3:20" ht="15" thickBot="1" x14ac:dyDescent="0.35"/>
    <row r="4" spans="3:20" ht="15" thickBot="1" x14ac:dyDescent="0.35">
      <c r="C4" s="133" t="s">
        <v>9</v>
      </c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5"/>
      <c r="S4" s="30"/>
    </row>
    <row r="5" spans="3:20" ht="15" thickBot="1" x14ac:dyDescent="0.35">
      <c r="C5" s="133" t="s">
        <v>94</v>
      </c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5"/>
      <c r="S5" s="30"/>
    </row>
    <row r="6" spans="3:20" ht="15" thickBot="1" x14ac:dyDescent="0.35">
      <c r="C6" s="146" t="s">
        <v>85</v>
      </c>
      <c r="D6" s="147"/>
      <c r="E6" s="148"/>
      <c r="F6" s="146" t="s">
        <v>86</v>
      </c>
      <c r="G6" s="147"/>
      <c r="H6" s="148"/>
      <c r="I6" s="133" t="s">
        <v>87</v>
      </c>
      <c r="J6" s="134"/>
      <c r="K6" s="134"/>
      <c r="L6" s="134"/>
      <c r="M6" s="135"/>
      <c r="N6" s="133" t="s">
        <v>88</v>
      </c>
      <c r="O6" s="134"/>
      <c r="P6" s="134"/>
      <c r="Q6" s="134"/>
      <c r="R6" s="135"/>
      <c r="T6" t="s">
        <v>44</v>
      </c>
    </row>
    <row r="7" spans="3:20" ht="15" thickBot="1" x14ac:dyDescent="0.35">
      <c r="C7" s="110" t="s">
        <v>10</v>
      </c>
      <c r="D7" s="37" t="s">
        <v>43</v>
      </c>
      <c r="E7" s="19" t="s">
        <v>90</v>
      </c>
      <c r="F7" s="110" t="s">
        <v>10</v>
      </c>
      <c r="G7" s="37" t="s">
        <v>43</v>
      </c>
      <c r="H7" s="27" t="s">
        <v>90</v>
      </c>
      <c r="I7" s="18" t="s">
        <v>26</v>
      </c>
      <c r="J7" s="27" t="s">
        <v>27</v>
      </c>
      <c r="K7" s="37" t="s">
        <v>43</v>
      </c>
      <c r="L7" s="19" t="s">
        <v>89</v>
      </c>
      <c r="M7" s="27" t="s">
        <v>90</v>
      </c>
      <c r="N7" s="18" t="s">
        <v>26</v>
      </c>
      <c r="O7" s="27" t="s">
        <v>27</v>
      </c>
      <c r="P7" s="37" t="s">
        <v>43</v>
      </c>
      <c r="Q7" s="19" t="s">
        <v>89</v>
      </c>
      <c r="R7" s="27" t="s">
        <v>90</v>
      </c>
    </row>
    <row r="8" spans="3:20" ht="15" thickBot="1" x14ac:dyDescent="0.35">
      <c r="C8" s="123" t="s">
        <v>2</v>
      </c>
      <c r="D8" s="115">
        <v>20</v>
      </c>
      <c r="E8" s="21">
        <f>D8/D$11</f>
        <v>0.23255813953488372</v>
      </c>
      <c r="F8" s="123" t="s">
        <v>3</v>
      </c>
      <c r="G8" s="115">
        <v>15</v>
      </c>
      <c r="H8" s="20">
        <f>G8/G$11</f>
        <v>0.1744186046511628</v>
      </c>
      <c r="I8" s="17">
        <v>5</v>
      </c>
      <c r="J8" s="101" t="s">
        <v>15</v>
      </c>
      <c r="K8" s="118">
        <v>14</v>
      </c>
      <c r="L8" s="57">
        <f>K8/K$13</f>
        <v>0.23333333333333334</v>
      </c>
      <c r="M8" s="49">
        <f t="shared" ref="M8:M13" si="0">K8/K$16</f>
        <v>0.16279069767441862</v>
      </c>
      <c r="N8" s="17">
        <v>11</v>
      </c>
      <c r="O8" s="101" t="s">
        <v>21</v>
      </c>
      <c r="P8" s="16">
        <v>0</v>
      </c>
      <c r="Q8" s="50">
        <f>P8/P$12</f>
        <v>0</v>
      </c>
      <c r="R8" s="23">
        <f>P8/P$15</f>
        <v>0</v>
      </c>
    </row>
    <row r="9" spans="3:20" ht="15" thickBot="1" x14ac:dyDescent="0.35">
      <c r="C9" s="124" t="s">
        <v>35</v>
      </c>
      <c r="D9" s="116">
        <f>SUM(D8:D8)</f>
        <v>20</v>
      </c>
      <c r="E9" s="61">
        <f>D9/D$11</f>
        <v>0.23255813953488372</v>
      </c>
      <c r="F9" s="124" t="s">
        <v>35</v>
      </c>
      <c r="G9" s="116">
        <f>SUM(G8:G8)</f>
        <v>15</v>
      </c>
      <c r="H9" s="61">
        <f>G9/G$11</f>
        <v>0.1744186046511628</v>
      </c>
      <c r="I9" s="15">
        <v>3</v>
      </c>
      <c r="J9" s="102" t="s">
        <v>13</v>
      </c>
      <c r="K9" s="12">
        <v>12</v>
      </c>
      <c r="L9" s="50">
        <f>K9/K$13</f>
        <v>0.2</v>
      </c>
      <c r="M9" s="49">
        <f t="shared" si="0"/>
        <v>0.13953488372093023</v>
      </c>
      <c r="N9" s="15">
        <v>12</v>
      </c>
      <c r="O9" s="102" t="s">
        <v>22</v>
      </c>
      <c r="P9" s="13">
        <v>0</v>
      </c>
      <c r="Q9" s="50">
        <f>P9/P$12</f>
        <v>0</v>
      </c>
      <c r="R9" s="23">
        <f>P9/P$15</f>
        <v>0</v>
      </c>
    </row>
    <row r="10" spans="3:20" x14ac:dyDescent="0.3">
      <c r="C10" s="125" t="s">
        <v>95</v>
      </c>
      <c r="D10" s="117">
        <f>D11-D9</f>
        <v>66</v>
      </c>
      <c r="E10" s="63">
        <f>E11-E9</f>
        <v>0.76744186046511631</v>
      </c>
      <c r="F10" s="125" t="s">
        <v>95</v>
      </c>
      <c r="G10" s="117">
        <f>G11-G9</f>
        <v>71</v>
      </c>
      <c r="H10" s="63">
        <f>H11-H9</f>
        <v>0.82558139534883723</v>
      </c>
      <c r="I10" s="15">
        <v>4</v>
      </c>
      <c r="J10" s="102" t="s">
        <v>14</v>
      </c>
      <c r="K10" s="12">
        <v>12</v>
      </c>
      <c r="L10" s="50">
        <f>K10/K$13</f>
        <v>0.2</v>
      </c>
      <c r="M10" s="49">
        <f t="shared" si="0"/>
        <v>0.13953488372093023</v>
      </c>
      <c r="N10" s="15">
        <v>10</v>
      </c>
      <c r="O10" s="102" t="s">
        <v>20</v>
      </c>
      <c r="P10" s="13">
        <v>1</v>
      </c>
      <c r="Q10" s="50">
        <f t="shared" ref="Q10:Q11" si="1">P10/P$12</f>
        <v>0.25</v>
      </c>
      <c r="R10" s="23">
        <f>P10/P$15</f>
        <v>1.1627906976744186E-2</v>
      </c>
    </row>
    <row r="11" spans="3:20" ht="15" thickBot="1" x14ac:dyDescent="0.35">
      <c r="C11" s="126" t="s">
        <v>96</v>
      </c>
      <c r="D11" s="60">
        <v>86</v>
      </c>
      <c r="E11" s="59">
        <f>D11/D$11</f>
        <v>1</v>
      </c>
      <c r="F11" s="126" t="s">
        <v>96</v>
      </c>
      <c r="G11" s="60">
        <v>86</v>
      </c>
      <c r="H11" s="59">
        <f>G11/G$11</f>
        <v>1</v>
      </c>
      <c r="I11" s="15">
        <v>6</v>
      </c>
      <c r="J11" s="102" t="s">
        <v>16</v>
      </c>
      <c r="K11" s="12">
        <v>12</v>
      </c>
      <c r="L11" s="50">
        <f>K11/K$13</f>
        <v>0.2</v>
      </c>
      <c r="M11" s="49">
        <f t="shared" si="0"/>
        <v>0.13953488372093023</v>
      </c>
      <c r="N11" s="22">
        <v>9</v>
      </c>
      <c r="O11" s="103" t="s">
        <v>19</v>
      </c>
      <c r="P11" s="98">
        <v>3</v>
      </c>
      <c r="Q11" s="50">
        <f t="shared" si="1"/>
        <v>0.75</v>
      </c>
      <c r="R11" s="21">
        <f>P11/P$15</f>
        <v>3.4883720930232558E-2</v>
      </c>
    </row>
    <row r="12" spans="3:20" ht="15" thickBot="1" x14ac:dyDescent="0.35">
      <c r="C12" s="1"/>
      <c r="D12" s="1"/>
      <c r="E12" s="1"/>
      <c r="F12" s="1"/>
      <c r="G12" s="1"/>
      <c r="H12" s="1"/>
      <c r="I12" s="22">
        <v>2</v>
      </c>
      <c r="J12" s="103" t="s">
        <v>12</v>
      </c>
      <c r="K12" s="119">
        <v>10</v>
      </c>
      <c r="L12" s="52">
        <f>K12/K$13</f>
        <v>0.16666666666666666</v>
      </c>
      <c r="M12" s="53">
        <f t="shared" si="0"/>
        <v>0.11627906976744186</v>
      </c>
      <c r="N12" s="38" t="s">
        <v>35</v>
      </c>
      <c r="O12" s="104">
        <v>4</v>
      </c>
      <c r="P12" s="121">
        <f>SUM(P8:P11)</f>
        <v>4</v>
      </c>
      <c r="Q12" s="54">
        <f>SUM(Q8:Q11)</f>
        <v>1</v>
      </c>
      <c r="R12" s="55">
        <f>SUM(R8:R11)</f>
        <v>4.6511627906976744E-2</v>
      </c>
    </row>
    <row r="13" spans="3:20" ht="15" thickBot="1" x14ac:dyDescent="0.35">
      <c r="C13" s="1"/>
      <c r="D13" s="1"/>
      <c r="E13" s="1"/>
      <c r="F13" s="1"/>
      <c r="G13" s="1"/>
      <c r="H13" s="1"/>
      <c r="I13" s="38" t="s">
        <v>35</v>
      </c>
      <c r="J13" s="127">
        <v>5</v>
      </c>
      <c r="K13" s="99">
        <f>SUM(K8:K12)</f>
        <v>60</v>
      </c>
      <c r="L13" s="54">
        <f>SUM(L8:L12)</f>
        <v>0.99999999999999989</v>
      </c>
      <c r="M13" s="39">
        <f t="shared" si="0"/>
        <v>0.69767441860465118</v>
      </c>
      <c r="N13" s="131" t="s">
        <v>28</v>
      </c>
      <c r="O13" s="132"/>
      <c r="P13" s="122">
        <f>AVERAGE(P8:P11)</f>
        <v>1</v>
      </c>
      <c r="Q13" s="56">
        <f>AVERAGE(Q8:Q11)</f>
        <v>0.25</v>
      </c>
      <c r="R13" s="51">
        <f>AVERAGE(R8:R11)</f>
        <v>1.1627906976744186E-2</v>
      </c>
    </row>
    <row r="14" spans="3:20" ht="15" thickBot="1" x14ac:dyDescent="0.35">
      <c r="C14" s="1"/>
      <c r="D14" s="1"/>
      <c r="E14" s="1"/>
      <c r="F14" s="1"/>
      <c r="G14" s="1"/>
      <c r="H14" s="1"/>
      <c r="I14" s="144" t="s">
        <v>28</v>
      </c>
      <c r="J14" s="145"/>
      <c r="K14" s="100">
        <f>AVERAGE(K8:K12)</f>
        <v>12</v>
      </c>
      <c r="L14" s="56">
        <f>AVERAGE(L8:L12)</f>
        <v>0.19999999999999998</v>
      </c>
      <c r="M14" s="41">
        <f>AVERAGE(M8:M12)</f>
        <v>0.13953488372093023</v>
      </c>
      <c r="N14" s="62" t="s">
        <v>95</v>
      </c>
      <c r="O14" s="130">
        <f>O15-O12</f>
        <v>8</v>
      </c>
      <c r="P14" s="64">
        <f>P15-P12</f>
        <v>82</v>
      </c>
      <c r="Q14" s="143"/>
      <c r="R14" s="65">
        <f>P14/P$15</f>
        <v>0.95348837209302328</v>
      </c>
    </row>
    <row r="15" spans="3:20" ht="15" thickBot="1" x14ac:dyDescent="0.35">
      <c r="C15" s="1"/>
      <c r="D15" s="1"/>
      <c r="E15" s="1"/>
      <c r="F15" s="1"/>
      <c r="G15" s="1"/>
      <c r="H15" s="1"/>
      <c r="I15" s="67" t="s">
        <v>95</v>
      </c>
      <c r="J15" s="128">
        <f>J16-J13</f>
        <v>7</v>
      </c>
      <c r="K15" s="68">
        <f>K16-K13</f>
        <v>26</v>
      </c>
      <c r="L15" s="141"/>
      <c r="M15" s="69">
        <f>K15/K16</f>
        <v>0.30232558139534882</v>
      </c>
      <c r="N15" s="58" t="s">
        <v>96</v>
      </c>
      <c r="O15" s="129">
        <v>12</v>
      </c>
      <c r="P15" s="120">
        <v>86</v>
      </c>
      <c r="Q15" s="142"/>
      <c r="R15" s="66">
        <f>P15/P$15</f>
        <v>1</v>
      </c>
    </row>
    <row r="16" spans="3:20" ht="15" thickBot="1" x14ac:dyDescent="0.35">
      <c r="C16" s="1"/>
      <c r="D16" s="1"/>
      <c r="E16" s="1"/>
      <c r="F16" s="1"/>
      <c r="G16" s="1"/>
      <c r="H16" s="1"/>
      <c r="I16" s="58" t="s">
        <v>96</v>
      </c>
      <c r="J16" s="129">
        <v>12</v>
      </c>
      <c r="K16" s="120">
        <v>86</v>
      </c>
      <c r="L16" s="142"/>
      <c r="M16" s="66">
        <f>K16/K16</f>
        <v>1</v>
      </c>
      <c r="N16" s="28"/>
      <c r="O16" s="28"/>
      <c r="P16" s="42"/>
      <c r="Q16" s="42"/>
      <c r="R16" s="43"/>
    </row>
  </sheetData>
  <mergeCells count="10">
    <mergeCell ref="L15:L16"/>
    <mergeCell ref="Q14:Q15"/>
    <mergeCell ref="C4:R4"/>
    <mergeCell ref="C5:R5"/>
    <mergeCell ref="I14:J14"/>
    <mergeCell ref="N13:O13"/>
    <mergeCell ref="C6:E6"/>
    <mergeCell ref="F6:H6"/>
    <mergeCell ref="N6:R6"/>
    <mergeCell ref="I6:M6"/>
  </mergeCells>
  <pageMargins left="0.7" right="0.7" top="0.75" bottom="0.75" header="0.3" footer="0.3"/>
  <ignoredErrors>
    <ignoredError sqref="E10 H10 R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EC7D-EB13-4B1A-A102-39CF2F9183D5}">
  <dimension ref="A1:CB26"/>
  <sheetViews>
    <sheetView tabSelected="1" topLeftCell="BR1" workbookViewId="0">
      <selection activeCell="BW17" sqref="BW17"/>
    </sheetView>
  </sheetViews>
  <sheetFormatPr defaultRowHeight="14.4" x14ac:dyDescent="0.3"/>
  <cols>
    <col min="2" max="2" width="11" customWidth="1"/>
    <col min="3" max="3" width="13" customWidth="1"/>
    <col min="4" max="4" width="4.77734375" bestFit="1" customWidth="1"/>
    <col min="5" max="5" width="18.5546875" bestFit="1" customWidth="1"/>
    <col min="6" max="6" width="22.44140625" bestFit="1" customWidth="1"/>
    <col min="7" max="7" width="4.77734375" bestFit="1" customWidth="1"/>
    <col min="8" max="8" width="18.5546875" bestFit="1" customWidth="1"/>
    <col min="9" max="9" width="22.44140625" bestFit="1" customWidth="1"/>
    <col min="10" max="10" width="4.77734375" bestFit="1" customWidth="1"/>
    <col min="11" max="11" width="18.5546875" bestFit="1" customWidth="1"/>
    <col min="12" max="12" width="22.44140625" bestFit="1" customWidth="1"/>
    <col min="13" max="13" width="4.77734375" bestFit="1" customWidth="1"/>
    <col min="14" max="14" width="18.5546875" bestFit="1" customWidth="1"/>
    <col min="15" max="15" width="22.44140625" bestFit="1" customWidth="1"/>
    <col min="16" max="16" width="4.77734375" bestFit="1" customWidth="1"/>
    <col min="17" max="17" width="18.5546875" bestFit="1" customWidth="1"/>
    <col min="18" max="18" width="22.44140625" bestFit="1" customWidth="1"/>
    <col min="19" max="19" width="4.77734375" bestFit="1" customWidth="1"/>
    <col min="20" max="20" width="22.44140625" bestFit="1" customWidth="1"/>
    <col min="21" max="21" width="6" customWidth="1"/>
    <col min="22" max="22" width="7" customWidth="1"/>
    <col min="23" max="23" width="12" customWidth="1"/>
    <col min="24" max="24" width="4.77734375" bestFit="1" customWidth="1"/>
    <col min="25" max="25" width="18.5546875" bestFit="1" customWidth="1"/>
    <col min="26" max="26" width="22.44140625" bestFit="1" customWidth="1"/>
    <col min="27" max="27" width="4.77734375" bestFit="1" customWidth="1"/>
    <col min="28" max="28" width="18.5546875" bestFit="1" customWidth="1"/>
    <col min="29" max="29" width="22.44140625" bestFit="1" customWidth="1"/>
    <col min="30" max="30" width="4.77734375" bestFit="1" customWidth="1"/>
    <col min="31" max="31" width="18.5546875" bestFit="1" customWidth="1"/>
    <col min="32" max="32" width="22.44140625" bestFit="1" customWidth="1"/>
    <col min="33" max="33" width="4.77734375" bestFit="1" customWidth="1"/>
    <col min="34" max="34" width="18.5546875" bestFit="1" customWidth="1"/>
    <col min="35" max="35" width="22.44140625" bestFit="1" customWidth="1"/>
    <col min="36" max="36" width="4.77734375" bestFit="1" customWidth="1"/>
    <col min="37" max="37" width="18.5546875" bestFit="1" customWidth="1"/>
    <col min="38" max="38" width="22.44140625" bestFit="1" customWidth="1"/>
    <col min="39" max="39" width="4.77734375" bestFit="1" customWidth="1"/>
    <col min="40" max="40" width="22.44140625" bestFit="1" customWidth="1"/>
    <col min="41" max="41" width="12" customWidth="1"/>
    <col min="42" max="42" width="9.6640625" bestFit="1" customWidth="1"/>
    <col min="43" max="43" width="18.5546875" bestFit="1" customWidth="1"/>
    <col min="44" max="44" width="4.77734375" bestFit="1" customWidth="1"/>
    <col min="45" max="45" width="18.5546875" bestFit="1" customWidth="1"/>
    <col min="46" max="46" width="22.44140625" bestFit="1" customWidth="1"/>
    <col min="47" max="47" width="4.77734375" bestFit="1" customWidth="1"/>
    <col min="48" max="48" width="18.5546875" bestFit="1" customWidth="1"/>
    <col min="49" max="49" width="22.44140625" bestFit="1" customWidth="1"/>
    <col min="50" max="50" width="4.77734375" bestFit="1" customWidth="1"/>
    <col min="51" max="51" width="18.5546875" bestFit="1" customWidth="1"/>
    <col min="52" max="52" width="22.44140625" bestFit="1" customWidth="1"/>
    <col min="53" max="53" width="4.77734375" bestFit="1" customWidth="1"/>
    <col min="54" max="54" width="18.5546875" bestFit="1" customWidth="1"/>
    <col min="55" max="55" width="22.44140625" bestFit="1" customWidth="1"/>
    <col min="56" max="56" width="4.77734375" bestFit="1" customWidth="1"/>
    <col min="57" max="57" width="18.5546875" bestFit="1" customWidth="1"/>
    <col min="58" max="58" width="22.44140625" bestFit="1" customWidth="1"/>
    <col min="59" max="59" width="4.77734375" bestFit="1" customWidth="1"/>
    <col min="60" max="60" width="22.44140625" bestFit="1" customWidth="1"/>
    <col min="61" max="61" width="6" customWidth="1"/>
    <col min="62" max="62" width="6.5546875" bestFit="1" customWidth="1"/>
    <col min="63" max="63" width="4" bestFit="1" customWidth="1"/>
    <col min="64" max="64" width="4.77734375" bestFit="1" customWidth="1"/>
    <col min="65" max="66" width="22.44140625" bestFit="1" customWidth="1"/>
    <col min="67" max="67" width="4.77734375" bestFit="1" customWidth="1"/>
    <col min="68" max="69" width="22.44140625" bestFit="1" customWidth="1"/>
    <col min="70" max="70" width="5.88671875" bestFit="1" customWidth="1"/>
    <col min="71" max="72" width="22.44140625" bestFit="1" customWidth="1"/>
    <col min="73" max="73" width="8.6640625" bestFit="1" customWidth="1"/>
    <col min="74" max="75" width="22.44140625" bestFit="1" customWidth="1"/>
    <col min="76" max="76" width="4.77734375" bestFit="1" customWidth="1"/>
    <col min="77" max="78" width="22.44140625" bestFit="1" customWidth="1"/>
    <col min="79" max="79" width="4.77734375" bestFit="1" customWidth="1"/>
    <col min="80" max="80" width="22.44140625" bestFit="1" customWidth="1"/>
  </cols>
  <sheetData>
    <row r="1" spans="1:80" ht="15" thickBot="1" x14ac:dyDescent="0.35"/>
    <row r="2" spans="1:80" ht="15" customHeight="1" thickBot="1" x14ac:dyDescent="0.35">
      <c r="A2" s="72"/>
      <c r="B2" s="72"/>
      <c r="C2" s="72"/>
      <c r="D2" s="158" t="s">
        <v>1</v>
      </c>
      <c r="E2" s="159"/>
      <c r="F2" s="159"/>
      <c r="G2" s="149" t="s">
        <v>2</v>
      </c>
      <c r="H2" s="154"/>
      <c r="I2" s="150"/>
      <c r="J2" s="154" t="s">
        <v>3</v>
      </c>
      <c r="K2" s="154"/>
      <c r="L2" s="154"/>
      <c r="M2" s="149" t="s">
        <v>4</v>
      </c>
      <c r="N2" s="154"/>
      <c r="O2" s="150"/>
      <c r="P2" s="154" t="s">
        <v>5</v>
      </c>
      <c r="Q2" s="154"/>
      <c r="R2" s="150"/>
      <c r="S2" s="133" t="s">
        <v>35</v>
      </c>
      <c r="T2" s="135"/>
      <c r="U2" s="72"/>
      <c r="V2" s="72"/>
      <c r="W2" s="72"/>
      <c r="X2" s="149" t="s">
        <v>1</v>
      </c>
      <c r="Y2" s="154"/>
      <c r="Z2" s="154"/>
      <c r="AA2" s="149" t="s">
        <v>2</v>
      </c>
      <c r="AB2" s="154"/>
      <c r="AC2" s="150"/>
      <c r="AD2" s="154" t="s">
        <v>3</v>
      </c>
      <c r="AE2" s="154"/>
      <c r="AF2" s="154"/>
      <c r="AG2" s="149" t="s">
        <v>4</v>
      </c>
      <c r="AH2" s="154"/>
      <c r="AI2" s="150"/>
      <c r="AJ2" s="154" t="s">
        <v>5</v>
      </c>
      <c r="AK2" s="154"/>
      <c r="AL2" s="150"/>
      <c r="AM2" s="133" t="s">
        <v>35</v>
      </c>
      <c r="AN2" s="135"/>
      <c r="AP2" s="72"/>
      <c r="AQ2" s="72"/>
      <c r="AR2" s="149" t="s">
        <v>1</v>
      </c>
      <c r="AS2" s="154"/>
      <c r="AT2" s="150"/>
      <c r="AU2" s="149" t="s">
        <v>2</v>
      </c>
      <c r="AV2" s="154"/>
      <c r="AW2" s="150"/>
      <c r="AX2" s="149" t="s">
        <v>3</v>
      </c>
      <c r="AY2" s="154"/>
      <c r="AZ2" s="150"/>
      <c r="BA2" s="149" t="s">
        <v>4</v>
      </c>
      <c r="BB2" s="154"/>
      <c r="BC2" s="150"/>
      <c r="BD2" s="149" t="s">
        <v>5</v>
      </c>
      <c r="BE2" s="154"/>
      <c r="BF2" s="150"/>
      <c r="BG2" s="133" t="s">
        <v>35</v>
      </c>
      <c r="BH2" s="135"/>
      <c r="BJ2" s="72"/>
      <c r="BK2" s="72"/>
      <c r="BL2" s="149" t="s">
        <v>1</v>
      </c>
      <c r="BM2" s="154"/>
      <c r="BN2" s="150"/>
      <c r="BO2" s="149" t="s">
        <v>2</v>
      </c>
      <c r="BP2" s="154"/>
      <c r="BQ2" s="150"/>
      <c r="BR2" s="149" t="s">
        <v>3</v>
      </c>
      <c r="BS2" s="154"/>
      <c r="BT2" s="150"/>
      <c r="BU2" s="149" t="s">
        <v>4</v>
      </c>
      <c r="BV2" s="154"/>
      <c r="BW2" s="150"/>
      <c r="BX2" s="149" t="s">
        <v>5</v>
      </c>
      <c r="BY2" s="154"/>
      <c r="BZ2" s="150"/>
      <c r="CA2" s="149" t="s">
        <v>35</v>
      </c>
      <c r="CB2" s="150"/>
    </row>
    <row r="3" spans="1:80" ht="15" thickBot="1" x14ac:dyDescent="0.35">
      <c r="A3" s="72"/>
      <c r="B3" s="72"/>
      <c r="C3" s="72"/>
      <c r="D3" s="71" t="s">
        <v>0</v>
      </c>
      <c r="E3" s="36" t="s">
        <v>91</v>
      </c>
      <c r="F3" s="33" t="s">
        <v>90</v>
      </c>
      <c r="G3" s="73" t="s">
        <v>0</v>
      </c>
      <c r="H3" s="36" t="s">
        <v>91</v>
      </c>
      <c r="I3" s="33" t="s">
        <v>90</v>
      </c>
      <c r="J3" s="73" t="s">
        <v>0</v>
      </c>
      <c r="K3" s="36" t="s">
        <v>91</v>
      </c>
      <c r="L3" s="33" t="s">
        <v>90</v>
      </c>
      <c r="M3" s="73" t="s">
        <v>0</v>
      </c>
      <c r="N3" s="36" t="s">
        <v>91</v>
      </c>
      <c r="O3" s="33" t="s">
        <v>90</v>
      </c>
      <c r="P3" s="73" t="s">
        <v>0</v>
      </c>
      <c r="Q3" s="36" t="s">
        <v>91</v>
      </c>
      <c r="R3" s="33" t="s">
        <v>90</v>
      </c>
      <c r="S3" s="90" t="s">
        <v>0</v>
      </c>
      <c r="T3" s="32" t="s">
        <v>90</v>
      </c>
      <c r="U3" s="72"/>
      <c r="V3" s="72"/>
      <c r="W3" s="72"/>
      <c r="X3" s="73" t="s">
        <v>0</v>
      </c>
      <c r="Y3" s="36" t="s">
        <v>91</v>
      </c>
      <c r="Z3" s="33" t="s">
        <v>90</v>
      </c>
      <c r="AA3" s="73" t="s">
        <v>0</v>
      </c>
      <c r="AB3" s="36" t="s">
        <v>91</v>
      </c>
      <c r="AC3" s="33" t="s">
        <v>90</v>
      </c>
      <c r="AD3" s="73" t="s">
        <v>0</v>
      </c>
      <c r="AE3" s="36" t="s">
        <v>91</v>
      </c>
      <c r="AF3" s="33" t="s">
        <v>90</v>
      </c>
      <c r="AG3" s="73" t="s">
        <v>0</v>
      </c>
      <c r="AH3" s="36" t="s">
        <v>91</v>
      </c>
      <c r="AI3" s="33" t="s">
        <v>90</v>
      </c>
      <c r="AJ3" s="73" t="s">
        <v>0</v>
      </c>
      <c r="AK3" s="36" t="s">
        <v>91</v>
      </c>
      <c r="AL3" s="33" t="s">
        <v>90</v>
      </c>
      <c r="AM3" s="90" t="s">
        <v>0</v>
      </c>
      <c r="AN3" s="32" t="s">
        <v>90</v>
      </c>
      <c r="AO3" s="72"/>
      <c r="AP3" s="72"/>
      <c r="AQ3" s="72"/>
      <c r="AR3" s="71" t="s">
        <v>0</v>
      </c>
      <c r="AS3" s="36" t="s">
        <v>91</v>
      </c>
      <c r="AT3" s="33" t="s">
        <v>90</v>
      </c>
      <c r="AU3" s="73" t="s">
        <v>0</v>
      </c>
      <c r="AV3" s="36" t="s">
        <v>91</v>
      </c>
      <c r="AW3" s="33" t="s">
        <v>90</v>
      </c>
      <c r="AX3" s="73" t="s">
        <v>0</v>
      </c>
      <c r="AY3" s="36" t="s">
        <v>91</v>
      </c>
      <c r="AZ3" s="33" t="s">
        <v>90</v>
      </c>
      <c r="BA3" s="73" t="s">
        <v>0</v>
      </c>
      <c r="BB3" s="36" t="s">
        <v>91</v>
      </c>
      <c r="BC3" s="33" t="s">
        <v>90</v>
      </c>
      <c r="BD3" s="73" t="s">
        <v>0</v>
      </c>
      <c r="BE3" s="36" t="s">
        <v>91</v>
      </c>
      <c r="BF3" s="33" t="s">
        <v>90</v>
      </c>
      <c r="BG3" s="90" t="s">
        <v>0</v>
      </c>
      <c r="BH3" s="32" t="s">
        <v>90</v>
      </c>
      <c r="BI3" s="72"/>
      <c r="BJ3" s="72"/>
      <c r="BK3" s="72"/>
      <c r="BL3" s="73" t="s">
        <v>0</v>
      </c>
      <c r="BM3" s="36" t="s">
        <v>90</v>
      </c>
      <c r="BN3" s="32" t="s">
        <v>90</v>
      </c>
      <c r="BO3" s="73" t="s">
        <v>0</v>
      </c>
      <c r="BP3" s="36" t="s">
        <v>90</v>
      </c>
      <c r="BQ3" s="32" t="s">
        <v>90</v>
      </c>
      <c r="BR3" s="73" t="s">
        <v>0</v>
      </c>
      <c r="BS3" s="36" t="s">
        <v>90</v>
      </c>
      <c r="BT3" s="32" t="s">
        <v>90</v>
      </c>
      <c r="BU3" s="73" t="s">
        <v>0</v>
      </c>
      <c r="BV3" s="36" t="s">
        <v>90</v>
      </c>
      <c r="BW3" s="32" t="s">
        <v>90</v>
      </c>
      <c r="BX3" s="73" t="s">
        <v>0</v>
      </c>
      <c r="BY3" s="36" t="s">
        <v>90</v>
      </c>
      <c r="BZ3" s="32" t="s">
        <v>90</v>
      </c>
      <c r="CA3" s="90" t="s">
        <v>0</v>
      </c>
      <c r="CB3" s="32" t="s">
        <v>90</v>
      </c>
    </row>
    <row r="4" spans="1:80" x14ac:dyDescent="0.3">
      <c r="A4" s="72"/>
      <c r="B4" s="155" t="s">
        <v>45</v>
      </c>
      <c r="C4" s="74" t="s">
        <v>46</v>
      </c>
      <c r="D4" s="34">
        <v>0</v>
      </c>
      <c r="E4" s="76">
        <f>D4/D$26</f>
        <v>0</v>
      </c>
      <c r="F4" s="85">
        <f t="shared" ref="F4:F25" si="0">D4/S4</f>
        <v>0</v>
      </c>
      <c r="G4" s="75">
        <v>2</v>
      </c>
      <c r="H4" s="76">
        <f>G4/G$26</f>
        <v>0.1</v>
      </c>
      <c r="I4" s="85">
        <f t="shared" ref="I4:I25" si="1">G4/S4</f>
        <v>0.25</v>
      </c>
      <c r="J4" s="34">
        <v>4</v>
      </c>
      <c r="K4" s="76">
        <f>J4/J$26</f>
        <v>0.26666666666666666</v>
      </c>
      <c r="L4" s="85">
        <f t="shared" ref="L4:L25" si="2">J4/S4</f>
        <v>0.5</v>
      </c>
      <c r="M4" s="75">
        <v>2</v>
      </c>
      <c r="N4" s="76">
        <f>M4/M$26</f>
        <v>0.11764705882352941</v>
      </c>
      <c r="O4" s="85">
        <f t="shared" ref="O4:O25" si="3">M4/S4</f>
        <v>0.25</v>
      </c>
      <c r="P4" s="34">
        <v>0</v>
      </c>
      <c r="Q4" s="76">
        <f>P4/P$26</f>
        <v>0</v>
      </c>
      <c r="R4" s="85">
        <f t="shared" ref="R4:R25" si="4">P4/S4</f>
        <v>0</v>
      </c>
      <c r="S4" s="92">
        <v>8</v>
      </c>
      <c r="T4" s="96">
        <f>S4/S$26</f>
        <v>9.3023255813953487E-2</v>
      </c>
      <c r="U4" s="72"/>
      <c r="V4" s="155" t="s">
        <v>47</v>
      </c>
      <c r="W4" s="74" t="s">
        <v>48</v>
      </c>
      <c r="X4" s="34">
        <v>7</v>
      </c>
      <c r="Y4" s="76">
        <f t="shared" ref="Y4:Y13" si="5">X4/X$13</f>
        <v>0.41176470588235292</v>
      </c>
      <c r="Z4" s="85">
        <f t="shared" ref="Z4:Z12" si="6">X4/AM4</f>
        <v>0.36842105263157893</v>
      </c>
      <c r="AA4" s="75">
        <v>2</v>
      </c>
      <c r="AB4" s="76">
        <f t="shared" ref="AB4:AB13" si="7">AA4/AA$13</f>
        <v>0.1</v>
      </c>
      <c r="AC4" s="77">
        <f t="shared" ref="AC4:AC12" si="8">AA4/AM4</f>
        <v>0.10526315789473684</v>
      </c>
      <c r="AD4" s="34">
        <v>1</v>
      </c>
      <c r="AE4" s="76">
        <f t="shared" ref="AE4:AE13" si="9">AD4/AD$13</f>
        <v>6.6666666666666666E-2</v>
      </c>
      <c r="AF4" s="85">
        <f t="shared" ref="AF4:AF12" si="10">AD4/AM4</f>
        <v>5.2631578947368418E-2</v>
      </c>
      <c r="AG4" s="75">
        <v>5</v>
      </c>
      <c r="AH4" s="76">
        <f t="shared" ref="AH4:AH13" si="11">AG4/AG$13</f>
        <v>0.29411764705882354</v>
      </c>
      <c r="AI4" s="77">
        <f t="shared" ref="AI4:AI12" si="12">AG4/AM4</f>
        <v>0.26315789473684209</v>
      </c>
      <c r="AJ4" s="34">
        <v>4</v>
      </c>
      <c r="AK4" s="76">
        <f t="shared" ref="AK4:AK13" si="13">AJ4/AJ$13</f>
        <v>0.23529411764705882</v>
      </c>
      <c r="AL4" s="77">
        <f t="shared" ref="AL4:AL12" si="14">AJ4/AM4</f>
        <v>0.21052631578947367</v>
      </c>
      <c r="AM4" s="92">
        <v>19</v>
      </c>
      <c r="AN4" s="96">
        <f>AM4/AM$13</f>
        <v>0.22093023255813954</v>
      </c>
      <c r="AP4" s="151" t="s">
        <v>49</v>
      </c>
      <c r="AQ4" s="74" t="s">
        <v>50</v>
      </c>
      <c r="AR4" s="72">
        <v>6</v>
      </c>
      <c r="AS4" s="76">
        <f>AR4/AR$8</f>
        <v>0.35294117647058826</v>
      </c>
      <c r="AT4" s="86">
        <f>AR4/$BG4</f>
        <v>0.23076923076923078</v>
      </c>
      <c r="AU4" s="75">
        <v>6</v>
      </c>
      <c r="AV4" s="76">
        <f>AU4/AU$8</f>
        <v>0.3</v>
      </c>
      <c r="AW4" s="77">
        <f>AU4/$BG4</f>
        <v>0.23076923076923078</v>
      </c>
      <c r="AX4" s="34">
        <v>3</v>
      </c>
      <c r="AY4" s="76">
        <f>AX4/AX$8</f>
        <v>0.2</v>
      </c>
      <c r="AZ4" s="77">
        <f>AX4/$BG4</f>
        <v>0.11538461538461539</v>
      </c>
      <c r="BA4" s="75">
        <v>5</v>
      </c>
      <c r="BB4" s="76">
        <f>BA4/BA$8</f>
        <v>0.29411764705882354</v>
      </c>
      <c r="BC4" s="77">
        <f>BA4/$BG4</f>
        <v>0.19230769230769232</v>
      </c>
      <c r="BD4" s="34">
        <v>6</v>
      </c>
      <c r="BE4" s="76">
        <f>BD4/BD$8</f>
        <v>0.35294117647058826</v>
      </c>
      <c r="BF4" s="77">
        <f>BD4/$BG4</f>
        <v>0.23076923076923078</v>
      </c>
      <c r="BG4" s="92">
        <v>26</v>
      </c>
      <c r="BH4" s="96">
        <f>BG4/BG$8</f>
        <v>0.30232558139534882</v>
      </c>
      <c r="BJ4" s="151" t="s">
        <v>51</v>
      </c>
      <c r="BK4" s="74">
        <v>6</v>
      </c>
      <c r="BL4" s="75">
        <v>0</v>
      </c>
      <c r="BM4" s="76">
        <f t="shared" ref="BM4:BM13" si="15">BL4/BL$14</f>
        <v>0</v>
      </c>
      <c r="BN4" s="77">
        <f t="shared" ref="BN4:BN14" si="16">BL4/$CA4</f>
        <v>0</v>
      </c>
      <c r="BO4" s="34">
        <v>0</v>
      </c>
      <c r="BP4" s="76">
        <f t="shared" ref="BP4:BP13" si="17">BO4/BO$14</f>
        <v>0</v>
      </c>
      <c r="BQ4" s="77">
        <f t="shared" ref="BQ4:BQ14" si="18">BO4/$CA4</f>
        <v>0</v>
      </c>
      <c r="BR4" s="75">
        <v>2</v>
      </c>
      <c r="BS4" s="76">
        <f t="shared" ref="BS4:BS13" si="19">BR4/BR$14</f>
        <v>0.13333333333333333</v>
      </c>
      <c r="BT4" s="77">
        <f t="shared" ref="BT4:BT13" si="20">BR4/$CA4</f>
        <v>1</v>
      </c>
      <c r="BU4" s="34">
        <v>0</v>
      </c>
      <c r="BV4" s="76">
        <f t="shared" ref="BV4:BV13" si="21">BU4/BU$14</f>
        <v>0</v>
      </c>
      <c r="BW4" s="77">
        <f t="shared" ref="BW4:BW13" si="22">BU4/$CA4</f>
        <v>0</v>
      </c>
      <c r="BX4" s="75">
        <v>0</v>
      </c>
      <c r="BY4" s="76">
        <f t="shared" ref="BY4:BY13" si="23">BX4/BX$14</f>
        <v>0</v>
      </c>
      <c r="BZ4" s="77">
        <f t="shared" ref="BZ4:BZ13" si="24">BX4/$CA4</f>
        <v>0</v>
      </c>
      <c r="CA4" s="92">
        <v>2</v>
      </c>
      <c r="CB4" s="91">
        <f t="shared" ref="CB4:CB5" si="25">CA4/CA$14</f>
        <v>2.3255813953488372E-2</v>
      </c>
    </row>
    <row r="5" spans="1:80" ht="14.25" customHeight="1" x14ac:dyDescent="0.3">
      <c r="A5" s="72"/>
      <c r="B5" s="156"/>
      <c r="C5" s="78" t="s">
        <v>52</v>
      </c>
      <c r="D5" s="72">
        <v>1</v>
      </c>
      <c r="E5" s="80">
        <f>D5/D$26</f>
        <v>5.8823529411764705E-2</v>
      </c>
      <c r="F5" s="77">
        <f t="shared" si="0"/>
        <v>0.5</v>
      </c>
      <c r="G5" s="79">
        <v>0</v>
      </c>
      <c r="H5" s="80">
        <f>G5/G$26</f>
        <v>0</v>
      </c>
      <c r="I5" s="77">
        <f t="shared" si="1"/>
        <v>0</v>
      </c>
      <c r="J5" s="72">
        <v>0</v>
      </c>
      <c r="K5" s="80">
        <f>J5/J$26</f>
        <v>0</v>
      </c>
      <c r="L5" s="77">
        <f t="shared" si="2"/>
        <v>0</v>
      </c>
      <c r="M5" s="79">
        <v>1</v>
      </c>
      <c r="N5" s="80">
        <f>M5/M$26</f>
        <v>5.8823529411764705E-2</v>
      </c>
      <c r="O5" s="77">
        <f t="shared" si="3"/>
        <v>0.5</v>
      </c>
      <c r="P5" s="72">
        <v>0</v>
      </c>
      <c r="Q5" s="80">
        <f>P5/P$26</f>
        <v>0</v>
      </c>
      <c r="R5" s="77">
        <f t="shared" si="4"/>
        <v>0</v>
      </c>
      <c r="S5" s="93">
        <v>2</v>
      </c>
      <c r="T5" s="91">
        <f>S5/S$26</f>
        <v>2.3255813953488372E-2</v>
      </c>
      <c r="U5" s="72"/>
      <c r="V5" s="156"/>
      <c r="W5" s="78" t="s">
        <v>53</v>
      </c>
      <c r="X5" s="72">
        <v>1</v>
      </c>
      <c r="Y5" s="80">
        <f t="shared" si="5"/>
        <v>5.8823529411764705E-2</v>
      </c>
      <c r="Z5" s="77">
        <f t="shared" si="6"/>
        <v>0.1111111111111111</v>
      </c>
      <c r="AA5" s="87">
        <v>2</v>
      </c>
      <c r="AB5" s="80">
        <f t="shared" si="7"/>
        <v>0.1</v>
      </c>
      <c r="AC5" s="77">
        <f t="shared" si="8"/>
        <v>0.22222222222222221</v>
      </c>
      <c r="AD5" s="72">
        <v>3</v>
      </c>
      <c r="AE5" s="80">
        <f t="shared" si="9"/>
        <v>0.2</v>
      </c>
      <c r="AF5" s="77">
        <f t="shared" si="10"/>
        <v>0.33333333333333331</v>
      </c>
      <c r="AG5" s="79">
        <v>2</v>
      </c>
      <c r="AH5" s="80">
        <f t="shared" si="11"/>
        <v>0.11764705882352941</v>
      </c>
      <c r="AI5" s="77">
        <f t="shared" si="12"/>
        <v>0.22222222222222221</v>
      </c>
      <c r="AJ5" s="72">
        <v>1</v>
      </c>
      <c r="AK5" s="80">
        <f t="shared" si="13"/>
        <v>5.8823529411764705E-2</v>
      </c>
      <c r="AL5" s="77">
        <f t="shared" si="14"/>
        <v>0.1111111111111111</v>
      </c>
      <c r="AM5" s="93">
        <v>9</v>
      </c>
      <c r="AN5" s="91">
        <f>AM5/AM$13</f>
        <v>0.10465116279069768</v>
      </c>
      <c r="AP5" s="152"/>
      <c r="AQ5" s="78" t="s">
        <v>54</v>
      </c>
      <c r="AR5" s="72">
        <v>4</v>
      </c>
      <c r="AS5" s="80">
        <f>AR5/AR$8</f>
        <v>0.23529411764705882</v>
      </c>
      <c r="AT5" s="86">
        <f>AR5/$BG5</f>
        <v>0.15384615384615385</v>
      </c>
      <c r="AU5" s="79">
        <v>5</v>
      </c>
      <c r="AV5" s="80">
        <f>AU5/AU$8</f>
        <v>0.25</v>
      </c>
      <c r="AW5" s="77">
        <f>AU5/$BG5</f>
        <v>0.19230769230769232</v>
      </c>
      <c r="AX5" s="72">
        <v>6</v>
      </c>
      <c r="AY5" s="80">
        <f>AX5/AX$8</f>
        <v>0.4</v>
      </c>
      <c r="AZ5" s="77">
        <f>AX5/$BG5</f>
        <v>0.23076923076923078</v>
      </c>
      <c r="BA5" s="79">
        <v>7</v>
      </c>
      <c r="BB5" s="80">
        <f>BA5/BA$8</f>
        <v>0.41176470588235292</v>
      </c>
      <c r="BC5" s="77">
        <f>BA5/$BG5</f>
        <v>0.26923076923076922</v>
      </c>
      <c r="BD5" s="72">
        <v>4</v>
      </c>
      <c r="BE5" s="80">
        <f>BD5/BD$8</f>
        <v>0.23529411764705882</v>
      </c>
      <c r="BF5" s="77">
        <f>BD5/$BG5</f>
        <v>0.15384615384615385</v>
      </c>
      <c r="BG5" s="93">
        <v>26</v>
      </c>
      <c r="BH5" s="91">
        <f>BG5/BG$8</f>
        <v>0.30232558139534882</v>
      </c>
      <c r="BJ5" s="152"/>
      <c r="BK5" s="78">
        <v>11</v>
      </c>
      <c r="BL5" s="79">
        <v>6</v>
      </c>
      <c r="BM5" s="80">
        <f t="shared" si="15"/>
        <v>0.35294117647058826</v>
      </c>
      <c r="BN5" s="77">
        <f t="shared" si="16"/>
        <v>0.19354838709677419</v>
      </c>
      <c r="BO5" s="72">
        <v>9</v>
      </c>
      <c r="BP5" s="80">
        <f t="shared" si="17"/>
        <v>0.45</v>
      </c>
      <c r="BQ5" s="77">
        <f t="shared" si="18"/>
        <v>0.29032258064516131</v>
      </c>
      <c r="BR5" s="79">
        <v>4</v>
      </c>
      <c r="BS5" s="80">
        <f t="shared" si="19"/>
        <v>0.26666666666666666</v>
      </c>
      <c r="BT5" s="77">
        <f t="shared" si="20"/>
        <v>0.12903225806451613</v>
      </c>
      <c r="BU5" s="72">
        <v>4</v>
      </c>
      <c r="BV5" s="80">
        <f t="shared" si="21"/>
        <v>0.23529411764705882</v>
      </c>
      <c r="BW5" s="77">
        <f t="shared" si="22"/>
        <v>0.12903225806451613</v>
      </c>
      <c r="BX5" s="79">
        <v>8</v>
      </c>
      <c r="BY5" s="80">
        <f t="shared" si="23"/>
        <v>0.47058823529411764</v>
      </c>
      <c r="BZ5" s="77">
        <f t="shared" si="24"/>
        <v>0.25806451612903225</v>
      </c>
      <c r="CA5" s="93">
        <v>31</v>
      </c>
      <c r="CB5" s="91">
        <f t="shared" si="25"/>
        <v>0.36046511627906974</v>
      </c>
    </row>
    <row r="6" spans="1:80" x14ac:dyDescent="0.3">
      <c r="A6" s="72"/>
      <c r="B6" s="156"/>
      <c r="C6" s="78" t="s">
        <v>55</v>
      </c>
      <c r="D6" s="72">
        <v>1</v>
      </c>
      <c r="E6" s="80">
        <f t="shared" ref="E6:E26" si="26">D6/D$26</f>
        <v>5.8823529411764705E-2</v>
      </c>
      <c r="F6" s="77">
        <f t="shared" si="0"/>
        <v>0.25</v>
      </c>
      <c r="G6" s="79">
        <v>1</v>
      </c>
      <c r="H6" s="80">
        <f t="shared" ref="H6:H26" si="27">G6/G$26</f>
        <v>0.05</v>
      </c>
      <c r="I6" s="77">
        <f t="shared" si="1"/>
        <v>0.25</v>
      </c>
      <c r="J6" s="72">
        <v>0</v>
      </c>
      <c r="K6" s="80">
        <f t="shared" ref="K6:K26" si="28">J6/J$26</f>
        <v>0</v>
      </c>
      <c r="L6" s="77">
        <f t="shared" si="2"/>
        <v>0</v>
      </c>
      <c r="M6" s="79">
        <v>0</v>
      </c>
      <c r="N6" s="80">
        <f t="shared" ref="N6:N26" si="29">M6/M$26</f>
        <v>0</v>
      </c>
      <c r="O6" s="77">
        <f t="shared" si="3"/>
        <v>0</v>
      </c>
      <c r="P6" s="72">
        <v>2</v>
      </c>
      <c r="Q6" s="80">
        <f t="shared" ref="Q6:Q26" si="30">P6/P$26</f>
        <v>0.11764705882352941</v>
      </c>
      <c r="R6" s="77">
        <f t="shared" si="4"/>
        <v>0.5</v>
      </c>
      <c r="S6" s="93">
        <v>4</v>
      </c>
      <c r="T6" s="91">
        <f t="shared" ref="T6:T26" si="31">S6/S$26</f>
        <v>4.6511627906976744E-2</v>
      </c>
      <c r="U6" s="72"/>
      <c r="V6" s="156"/>
      <c r="W6" s="78" t="s">
        <v>56</v>
      </c>
      <c r="X6" s="72">
        <v>2</v>
      </c>
      <c r="Y6" s="80">
        <f t="shared" si="5"/>
        <v>0.11764705882352941</v>
      </c>
      <c r="Z6" s="77">
        <f t="shared" si="6"/>
        <v>0.2857142857142857</v>
      </c>
      <c r="AA6" s="79">
        <v>1</v>
      </c>
      <c r="AB6" s="80">
        <f t="shared" si="7"/>
        <v>0.05</v>
      </c>
      <c r="AC6" s="77">
        <f t="shared" si="8"/>
        <v>0.14285714285714285</v>
      </c>
      <c r="AD6" s="72">
        <v>2</v>
      </c>
      <c r="AE6" s="80">
        <f t="shared" si="9"/>
        <v>0.13333333333333333</v>
      </c>
      <c r="AF6" s="77">
        <f t="shared" si="10"/>
        <v>0.2857142857142857</v>
      </c>
      <c r="AG6" s="79">
        <v>2</v>
      </c>
      <c r="AH6" s="80">
        <f t="shared" si="11"/>
        <v>0.11764705882352941</v>
      </c>
      <c r="AI6" s="77">
        <f t="shared" si="12"/>
        <v>0.2857142857142857</v>
      </c>
      <c r="AJ6" s="72">
        <v>0</v>
      </c>
      <c r="AK6" s="80">
        <f t="shared" si="13"/>
        <v>0</v>
      </c>
      <c r="AL6" s="77">
        <f t="shared" si="14"/>
        <v>0</v>
      </c>
      <c r="AM6" s="93">
        <v>7</v>
      </c>
      <c r="AN6" s="91">
        <f t="shared" ref="AN6:AN13" si="32">AM6/AM$13</f>
        <v>8.1395348837209308E-2</v>
      </c>
      <c r="AP6" s="152"/>
      <c r="AQ6" s="78" t="s">
        <v>57</v>
      </c>
      <c r="AR6" s="72">
        <v>5</v>
      </c>
      <c r="AS6" s="80">
        <f>AR6/AR$8</f>
        <v>0.29411764705882354</v>
      </c>
      <c r="AT6" s="86">
        <f>AR6/$BG6</f>
        <v>0.19230769230769232</v>
      </c>
      <c r="AU6" s="79">
        <v>9</v>
      </c>
      <c r="AV6" s="80">
        <f>AU6/AU$8</f>
        <v>0.45</v>
      </c>
      <c r="AW6" s="77">
        <f>AU6/$BG6</f>
        <v>0.34615384615384615</v>
      </c>
      <c r="AX6" s="72">
        <v>4</v>
      </c>
      <c r="AY6" s="80">
        <f>AX6/AX$8</f>
        <v>0.26666666666666666</v>
      </c>
      <c r="AZ6" s="77">
        <f>AX6/$BG6</f>
        <v>0.15384615384615385</v>
      </c>
      <c r="BA6" s="79">
        <v>3</v>
      </c>
      <c r="BB6" s="80">
        <f>BA6/BA$8</f>
        <v>0.17647058823529413</v>
      </c>
      <c r="BC6" s="77">
        <f>BA6/$BG6</f>
        <v>0.11538461538461539</v>
      </c>
      <c r="BD6" s="72">
        <v>5</v>
      </c>
      <c r="BE6" s="80">
        <f>BD6/BD$8</f>
        <v>0.29411764705882354</v>
      </c>
      <c r="BF6" s="77">
        <f>BD6/$BG6</f>
        <v>0.19230769230769232</v>
      </c>
      <c r="BG6" s="93">
        <v>26</v>
      </c>
      <c r="BH6" s="91">
        <f>BG6/BG$8</f>
        <v>0.30232558139534882</v>
      </c>
      <c r="BJ6" s="152"/>
      <c r="BK6" s="78">
        <v>102</v>
      </c>
      <c r="BL6" s="79">
        <v>5</v>
      </c>
      <c r="BM6" s="80">
        <f t="shared" si="15"/>
        <v>0.29411764705882354</v>
      </c>
      <c r="BN6" s="77">
        <f t="shared" si="16"/>
        <v>0.22727272727272727</v>
      </c>
      <c r="BO6" s="72">
        <v>6</v>
      </c>
      <c r="BP6" s="80">
        <f t="shared" si="17"/>
        <v>0.3</v>
      </c>
      <c r="BQ6" s="77">
        <f t="shared" si="18"/>
        <v>0.27272727272727271</v>
      </c>
      <c r="BR6" s="79">
        <v>2</v>
      </c>
      <c r="BS6" s="80">
        <f t="shared" si="19"/>
        <v>0.13333333333333333</v>
      </c>
      <c r="BT6" s="77">
        <f t="shared" si="20"/>
        <v>9.0909090909090912E-2</v>
      </c>
      <c r="BU6" s="72">
        <v>3</v>
      </c>
      <c r="BV6" s="80">
        <f t="shared" si="21"/>
        <v>0.17647058823529413</v>
      </c>
      <c r="BW6" s="77">
        <f t="shared" si="22"/>
        <v>0.13636363636363635</v>
      </c>
      <c r="BX6" s="79">
        <v>6</v>
      </c>
      <c r="BY6" s="80">
        <f t="shared" si="23"/>
        <v>0.35294117647058826</v>
      </c>
      <c r="BZ6" s="77">
        <f t="shared" si="24"/>
        <v>0.27272727272727271</v>
      </c>
      <c r="CA6" s="93">
        <v>22</v>
      </c>
      <c r="CB6" s="91">
        <f>CA6/CA$14</f>
        <v>0.2558139534883721</v>
      </c>
    </row>
    <row r="7" spans="1:80" ht="14.25" customHeight="1" thickBot="1" x14ac:dyDescent="0.35">
      <c r="A7" s="72"/>
      <c r="B7" s="156"/>
      <c r="C7" s="78" t="s">
        <v>58</v>
      </c>
      <c r="D7" s="72">
        <v>0</v>
      </c>
      <c r="E7" s="80">
        <f t="shared" si="26"/>
        <v>0</v>
      </c>
      <c r="F7" s="77">
        <f t="shared" si="0"/>
        <v>0</v>
      </c>
      <c r="G7" s="79">
        <v>0</v>
      </c>
      <c r="H7" s="80">
        <f t="shared" si="27"/>
        <v>0</v>
      </c>
      <c r="I7" s="77">
        <f t="shared" si="1"/>
        <v>0</v>
      </c>
      <c r="J7" s="72">
        <v>0</v>
      </c>
      <c r="K7" s="80">
        <f t="shared" si="28"/>
        <v>0</v>
      </c>
      <c r="L7" s="77">
        <f t="shared" si="2"/>
        <v>0</v>
      </c>
      <c r="M7" s="79">
        <v>2</v>
      </c>
      <c r="N7" s="80">
        <f t="shared" si="29"/>
        <v>0.11764705882352941</v>
      </c>
      <c r="O7" s="77">
        <f t="shared" si="3"/>
        <v>0.5</v>
      </c>
      <c r="P7" s="72">
        <v>2</v>
      </c>
      <c r="Q7" s="80">
        <f t="shared" si="30"/>
        <v>0.11764705882352941</v>
      </c>
      <c r="R7" s="77">
        <f t="shared" si="4"/>
        <v>0.5</v>
      </c>
      <c r="S7" s="93">
        <v>4</v>
      </c>
      <c r="T7" s="91">
        <f t="shared" si="31"/>
        <v>4.6511627906976744E-2</v>
      </c>
      <c r="U7" s="72"/>
      <c r="V7" s="156"/>
      <c r="W7" s="78" t="s">
        <v>59</v>
      </c>
      <c r="X7" s="72">
        <v>0</v>
      </c>
      <c r="Y7" s="80">
        <f t="shared" si="5"/>
        <v>0</v>
      </c>
      <c r="Z7" s="77">
        <f t="shared" si="6"/>
        <v>0</v>
      </c>
      <c r="AA7" s="79">
        <v>6</v>
      </c>
      <c r="AB7" s="80">
        <f t="shared" si="7"/>
        <v>0.3</v>
      </c>
      <c r="AC7" s="77">
        <f t="shared" si="8"/>
        <v>0.46153846153846156</v>
      </c>
      <c r="AD7" s="72">
        <v>3</v>
      </c>
      <c r="AE7" s="80">
        <f t="shared" si="9"/>
        <v>0.2</v>
      </c>
      <c r="AF7" s="77">
        <f t="shared" si="10"/>
        <v>0.23076923076923078</v>
      </c>
      <c r="AG7" s="79">
        <v>1</v>
      </c>
      <c r="AH7" s="80">
        <f t="shared" si="11"/>
        <v>5.8823529411764705E-2</v>
      </c>
      <c r="AI7" s="77">
        <f t="shared" si="12"/>
        <v>7.6923076923076927E-2</v>
      </c>
      <c r="AJ7" s="72">
        <v>3</v>
      </c>
      <c r="AK7" s="80">
        <f t="shared" si="13"/>
        <v>0.17647058823529413</v>
      </c>
      <c r="AL7" s="77">
        <f t="shared" si="14"/>
        <v>0.23076923076923078</v>
      </c>
      <c r="AM7" s="93">
        <v>13</v>
      </c>
      <c r="AN7" s="91">
        <f t="shared" si="32"/>
        <v>0.15116279069767441</v>
      </c>
      <c r="AP7" s="153"/>
      <c r="AQ7" s="81" t="s">
        <v>60</v>
      </c>
      <c r="AR7" s="72">
        <v>2</v>
      </c>
      <c r="AS7" s="82">
        <f>AR7/AR$8</f>
        <v>0.11764705882352941</v>
      </c>
      <c r="AT7" s="86">
        <f>AR7/$BG7</f>
        <v>0.25</v>
      </c>
      <c r="AU7" s="79">
        <v>0</v>
      </c>
      <c r="AV7" s="82">
        <f>AU7/AU$8</f>
        <v>0</v>
      </c>
      <c r="AW7" s="77">
        <f>AU7/$BG7</f>
        <v>0</v>
      </c>
      <c r="AX7" s="72">
        <v>2</v>
      </c>
      <c r="AY7" s="82">
        <f>AX7/AX$8</f>
        <v>0.13333333333333333</v>
      </c>
      <c r="AZ7" s="77">
        <f>AX7/$BG7</f>
        <v>0.25</v>
      </c>
      <c r="BA7" s="79">
        <v>2</v>
      </c>
      <c r="BB7" s="82">
        <f>BA7/BA$8</f>
        <v>0.11764705882352941</v>
      </c>
      <c r="BC7" s="77">
        <f>BA7/$BG7</f>
        <v>0.25</v>
      </c>
      <c r="BD7" s="72">
        <v>2</v>
      </c>
      <c r="BE7" s="82">
        <f>BD7/BD$8</f>
        <v>0.11764705882352941</v>
      </c>
      <c r="BF7" s="77">
        <f>BD7/$BG7</f>
        <v>0.25</v>
      </c>
      <c r="BG7" s="93">
        <v>8</v>
      </c>
      <c r="BH7" s="91">
        <f>BG7/BG$8</f>
        <v>9.3023255813953487E-2</v>
      </c>
      <c r="BJ7" s="152"/>
      <c r="BK7" s="78">
        <v>115</v>
      </c>
      <c r="BL7" s="79">
        <v>1</v>
      </c>
      <c r="BM7" s="80">
        <f t="shared" si="15"/>
        <v>5.8823529411764705E-2</v>
      </c>
      <c r="BN7" s="77">
        <f t="shared" si="16"/>
        <v>1</v>
      </c>
      <c r="BO7" s="72">
        <v>0</v>
      </c>
      <c r="BP7" s="80">
        <f t="shared" si="17"/>
        <v>0</v>
      </c>
      <c r="BQ7" s="77">
        <f t="shared" si="18"/>
        <v>0</v>
      </c>
      <c r="BR7" s="79">
        <v>0</v>
      </c>
      <c r="BS7" s="80">
        <f t="shared" si="19"/>
        <v>0</v>
      </c>
      <c r="BT7" s="77">
        <f t="shared" si="20"/>
        <v>0</v>
      </c>
      <c r="BU7" s="72">
        <v>0</v>
      </c>
      <c r="BV7" s="80">
        <f t="shared" si="21"/>
        <v>0</v>
      </c>
      <c r="BW7" s="77">
        <f t="shared" si="22"/>
        <v>0</v>
      </c>
      <c r="BX7" s="79">
        <v>0</v>
      </c>
      <c r="BY7" s="80">
        <f t="shared" si="23"/>
        <v>0</v>
      </c>
      <c r="BZ7" s="77">
        <f t="shared" si="24"/>
        <v>0</v>
      </c>
      <c r="CA7" s="93">
        <v>1</v>
      </c>
      <c r="CB7" s="91">
        <f t="shared" ref="CB7:CB14" si="33">CA7/CA$14</f>
        <v>1.1627906976744186E-2</v>
      </c>
    </row>
    <row r="8" spans="1:80" ht="14.25" customHeight="1" thickBot="1" x14ac:dyDescent="0.35">
      <c r="A8" s="72"/>
      <c r="B8" s="156"/>
      <c r="C8" s="78" t="s">
        <v>61</v>
      </c>
      <c r="D8" s="72">
        <v>2</v>
      </c>
      <c r="E8" s="80">
        <f t="shared" si="26"/>
        <v>0.11764705882352941</v>
      </c>
      <c r="F8" s="77">
        <f t="shared" si="0"/>
        <v>0.5</v>
      </c>
      <c r="G8" s="79">
        <v>0</v>
      </c>
      <c r="H8" s="80">
        <f t="shared" si="27"/>
        <v>0</v>
      </c>
      <c r="I8" s="77">
        <f t="shared" si="1"/>
        <v>0</v>
      </c>
      <c r="J8" s="72">
        <v>2</v>
      </c>
      <c r="K8" s="80">
        <f t="shared" si="28"/>
        <v>0.13333333333333333</v>
      </c>
      <c r="L8" s="77">
        <f t="shared" si="2"/>
        <v>0.5</v>
      </c>
      <c r="M8" s="79">
        <v>0</v>
      </c>
      <c r="N8" s="80">
        <f t="shared" si="29"/>
        <v>0</v>
      </c>
      <c r="O8" s="77">
        <f t="shared" si="3"/>
        <v>0</v>
      </c>
      <c r="P8" s="72">
        <v>0</v>
      </c>
      <c r="Q8" s="80">
        <f t="shared" si="30"/>
        <v>0</v>
      </c>
      <c r="R8" s="77">
        <f t="shared" si="4"/>
        <v>0</v>
      </c>
      <c r="S8" s="93">
        <v>4</v>
      </c>
      <c r="T8" s="91">
        <f t="shared" si="31"/>
        <v>4.6511627906976744E-2</v>
      </c>
      <c r="U8" s="72"/>
      <c r="V8" s="156"/>
      <c r="W8" s="78" t="s">
        <v>62</v>
      </c>
      <c r="X8" s="72">
        <v>2</v>
      </c>
      <c r="Y8" s="80">
        <f t="shared" si="5"/>
        <v>0.11764705882352941</v>
      </c>
      <c r="Z8" s="77">
        <f t="shared" si="6"/>
        <v>0.33333333333333331</v>
      </c>
      <c r="AA8" s="79">
        <v>2</v>
      </c>
      <c r="AB8" s="80">
        <f t="shared" si="7"/>
        <v>0.1</v>
      </c>
      <c r="AC8" s="77">
        <f t="shared" si="8"/>
        <v>0.33333333333333331</v>
      </c>
      <c r="AD8" s="72">
        <v>1</v>
      </c>
      <c r="AE8" s="80">
        <f t="shared" si="9"/>
        <v>6.6666666666666666E-2</v>
      </c>
      <c r="AF8" s="77">
        <f t="shared" si="10"/>
        <v>0.16666666666666666</v>
      </c>
      <c r="AG8" s="79">
        <v>0</v>
      </c>
      <c r="AH8" s="80">
        <f t="shared" si="11"/>
        <v>0</v>
      </c>
      <c r="AI8" s="77">
        <f t="shared" si="12"/>
        <v>0</v>
      </c>
      <c r="AJ8" s="72">
        <v>1</v>
      </c>
      <c r="AK8" s="80">
        <f t="shared" si="13"/>
        <v>5.8823529411764705E-2</v>
      </c>
      <c r="AL8" s="77">
        <f t="shared" si="14"/>
        <v>0.16666666666666666</v>
      </c>
      <c r="AM8" s="93">
        <v>6</v>
      </c>
      <c r="AN8" s="91">
        <f t="shared" si="32"/>
        <v>6.9767441860465115E-2</v>
      </c>
      <c r="AP8" s="71" t="s">
        <v>35</v>
      </c>
      <c r="AQ8" s="70">
        <v>4</v>
      </c>
      <c r="AR8" s="31">
        <v>17</v>
      </c>
      <c r="AS8" s="83">
        <f>AR8/AR$8</f>
        <v>1</v>
      </c>
      <c r="AT8" s="84">
        <f>AR8/$BG8</f>
        <v>0.19767441860465115</v>
      </c>
      <c r="AU8" s="71">
        <v>20</v>
      </c>
      <c r="AV8" s="83">
        <f>AU8/AU$8</f>
        <v>1</v>
      </c>
      <c r="AW8" s="84">
        <f>AU8/$BG8</f>
        <v>0.23255813953488372</v>
      </c>
      <c r="AX8" s="31">
        <v>15</v>
      </c>
      <c r="AY8" s="83">
        <f>AX8/AX$8</f>
        <v>1</v>
      </c>
      <c r="AZ8" s="84">
        <f>AX8/$BG8</f>
        <v>0.1744186046511628</v>
      </c>
      <c r="BA8" s="71">
        <v>17</v>
      </c>
      <c r="BB8" s="83">
        <f>BA8/BA$8</f>
        <v>1</v>
      </c>
      <c r="BC8" s="84">
        <f>BA8/$BG8</f>
        <v>0.19767441860465115</v>
      </c>
      <c r="BD8" s="31">
        <v>17</v>
      </c>
      <c r="BE8" s="83">
        <f>BD8/BD$8</f>
        <v>1</v>
      </c>
      <c r="BF8" s="84">
        <f>BD8/$BG8</f>
        <v>0.19767441860465115</v>
      </c>
      <c r="BG8" s="90">
        <v>86</v>
      </c>
      <c r="BH8" s="95">
        <f>BG8/BG$8</f>
        <v>1</v>
      </c>
      <c r="BJ8" s="152"/>
      <c r="BK8" s="78">
        <v>116</v>
      </c>
      <c r="BL8" s="79">
        <v>1</v>
      </c>
      <c r="BM8" s="80">
        <f t="shared" si="15"/>
        <v>5.8823529411764705E-2</v>
      </c>
      <c r="BN8" s="77">
        <f t="shared" si="16"/>
        <v>0.5</v>
      </c>
      <c r="BO8" s="72">
        <v>0</v>
      </c>
      <c r="BP8" s="80">
        <f t="shared" si="17"/>
        <v>0</v>
      </c>
      <c r="BQ8" s="77">
        <f t="shared" si="18"/>
        <v>0</v>
      </c>
      <c r="BR8" s="79">
        <v>0</v>
      </c>
      <c r="BS8" s="80">
        <f t="shared" si="19"/>
        <v>0</v>
      </c>
      <c r="BT8" s="77">
        <f t="shared" si="20"/>
        <v>0</v>
      </c>
      <c r="BU8" s="72">
        <v>0</v>
      </c>
      <c r="BV8" s="80">
        <f t="shared" si="21"/>
        <v>0</v>
      </c>
      <c r="BW8" s="77">
        <f t="shared" si="22"/>
        <v>0</v>
      </c>
      <c r="BX8" s="79">
        <v>1</v>
      </c>
      <c r="BY8" s="80">
        <f t="shared" si="23"/>
        <v>5.8823529411764705E-2</v>
      </c>
      <c r="BZ8" s="77">
        <f t="shared" si="24"/>
        <v>0.5</v>
      </c>
      <c r="CA8" s="93">
        <v>2</v>
      </c>
      <c r="CB8" s="91">
        <f t="shared" si="33"/>
        <v>2.3255813953488372E-2</v>
      </c>
    </row>
    <row r="9" spans="1:80" ht="14.25" customHeight="1" x14ac:dyDescent="0.3">
      <c r="A9" s="72"/>
      <c r="B9" s="156"/>
      <c r="C9" s="78" t="s">
        <v>63</v>
      </c>
      <c r="D9" s="72">
        <v>0</v>
      </c>
      <c r="E9" s="80">
        <f t="shared" si="26"/>
        <v>0</v>
      </c>
      <c r="F9" s="77">
        <f t="shared" si="0"/>
        <v>0</v>
      </c>
      <c r="G9" s="79">
        <v>2</v>
      </c>
      <c r="H9" s="80">
        <f t="shared" si="27"/>
        <v>0.1</v>
      </c>
      <c r="I9" s="77">
        <f t="shared" si="1"/>
        <v>0.5</v>
      </c>
      <c r="J9" s="72">
        <v>0</v>
      </c>
      <c r="K9" s="80">
        <f t="shared" si="28"/>
        <v>0</v>
      </c>
      <c r="L9" s="77">
        <f t="shared" si="2"/>
        <v>0</v>
      </c>
      <c r="M9" s="79">
        <v>0</v>
      </c>
      <c r="N9" s="80">
        <f t="shared" si="29"/>
        <v>0</v>
      </c>
      <c r="O9" s="77">
        <f t="shared" si="3"/>
        <v>0</v>
      </c>
      <c r="P9" s="72">
        <v>2</v>
      </c>
      <c r="Q9" s="80">
        <f t="shared" si="30"/>
        <v>0.11764705882352941</v>
      </c>
      <c r="R9" s="77">
        <f t="shared" si="4"/>
        <v>0.5</v>
      </c>
      <c r="S9" s="93">
        <v>4</v>
      </c>
      <c r="T9" s="91">
        <f t="shared" si="31"/>
        <v>4.6511627906976744E-2</v>
      </c>
      <c r="U9" s="72"/>
      <c r="V9" s="156"/>
      <c r="W9" s="78" t="s">
        <v>64</v>
      </c>
      <c r="X9" s="72">
        <v>2</v>
      </c>
      <c r="Y9" s="80">
        <f t="shared" si="5"/>
        <v>0.11764705882352941</v>
      </c>
      <c r="Z9" s="77">
        <f t="shared" si="6"/>
        <v>0.2</v>
      </c>
      <c r="AA9" s="79">
        <v>1</v>
      </c>
      <c r="AB9" s="80">
        <f t="shared" si="7"/>
        <v>0.05</v>
      </c>
      <c r="AC9" s="77">
        <f t="shared" si="8"/>
        <v>0.1</v>
      </c>
      <c r="AD9" s="72">
        <v>1</v>
      </c>
      <c r="AE9" s="80">
        <f t="shared" si="9"/>
        <v>6.6666666666666666E-2</v>
      </c>
      <c r="AF9" s="77">
        <f t="shared" si="10"/>
        <v>0.1</v>
      </c>
      <c r="AG9" s="79">
        <v>3</v>
      </c>
      <c r="AH9" s="80">
        <f t="shared" si="11"/>
        <v>0.17647058823529413</v>
      </c>
      <c r="AI9" s="77">
        <f t="shared" si="12"/>
        <v>0.3</v>
      </c>
      <c r="AJ9" s="72">
        <v>3</v>
      </c>
      <c r="AK9" s="80">
        <f t="shared" si="13"/>
        <v>0.17647058823529413</v>
      </c>
      <c r="AL9" s="77">
        <f t="shared" si="14"/>
        <v>0.3</v>
      </c>
      <c r="AM9" s="93">
        <v>10</v>
      </c>
      <c r="AN9" s="91">
        <f t="shared" si="32"/>
        <v>0.11627906976744186</v>
      </c>
      <c r="AP9" s="72"/>
      <c r="AQ9" s="72"/>
      <c r="AR9" s="72"/>
      <c r="AS9" s="88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88"/>
      <c r="BI9" s="72"/>
      <c r="BJ9" s="152"/>
      <c r="BK9" s="78">
        <v>202</v>
      </c>
      <c r="BL9" s="79">
        <v>0</v>
      </c>
      <c r="BM9" s="80">
        <f t="shared" si="15"/>
        <v>0</v>
      </c>
      <c r="BN9" s="77">
        <f t="shared" si="16"/>
        <v>0</v>
      </c>
      <c r="BO9" s="72">
        <v>0</v>
      </c>
      <c r="BP9" s="80">
        <f t="shared" si="17"/>
        <v>0</v>
      </c>
      <c r="BQ9" s="77">
        <f t="shared" si="18"/>
        <v>0</v>
      </c>
      <c r="BR9" s="79">
        <v>0</v>
      </c>
      <c r="BS9" s="80">
        <f t="shared" si="19"/>
        <v>0</v>
      </c>
      <c r="BT9" s="77">
        <f t="shared" si="20"/>
        <v>0</v>
      </c>
      <c r="BU9" s="72">
        <v>1</v>
      </c>
      <c r="BV9" s="80">
        <f t="shared" si="21"/>
        <v>5.8823529411764705E-2</v>
      </c>
      <c r="BW9" s="77">
        <f t="shared" si="22"/>
        <v>1</v>
      </c>
      <c r="BX9" s="79">
        <v>0</v>
      </c>
      <c r="BY9" s="80">
        <f t="shared" si="23"/>
        <v>0</v>
      </c>
      <c r="BZ9" s="77">
        <f t="shared" si="24"/>
        <v>0</v>
      </c>
      <c r="CA9" s="93">
        <v>1</v>
      </c>
      <c r="CB9" s="91">
        <f t="shared" si="33"/>
        <v>1.1627906976744186E-2</v>
      </c>
    </row>
    <row r="10" spans="1:80" ht="14.25" customHeight="1" x14ac:dyDescent="0.3">
      <c r="A10" s="72"/>
      <c r="B10" s="156"/>
      <c r="C10" s="78" t="s">
        <v>65</v>
      </c>
      <c r="D10" s="72">
        <v>0</v>
      </c>
      <c r="E10" s="80">
        <f t="shared" si="26"/>
        <v>0</v>
      </c>
      <c r="F10" s="77">
        <f t="shared" si="0"/>
        <v>0</v>
      </c>
      <c r="G10" s="79">
        <v>0</v>
      </c>
      <c r="H10" s="80">
        <f t="shared" si="27"/>
        <v>0</v>
      </c>
      <c r="I10" s="77">
        <f t="shared" si="1"/>
        <v>0</v>
      </c>
      <c r="J10" s="72">
        <v>0</v>
      </c>
      <c r="K10" s="80">
        <f t="shared" si="28"/>
        <v>0</v>
      </c>
      <c r="L10" s="77">
        <f t="shared" si="2"/>
        <v>0</v>
      </c>
      <c r="M10" s="79">
        <v>0</v>
      </c>
      <c r="N10" s="80">
        <f t="shared" si="29"/>
        <v>0</v>
      </c>
      <c r="O10" s="77">
        <f t="shared" si="3"/>
        <v>0</v>
      </c>
      <c r="P10" s="72">
        <v>2</v>
      </c>
      <c r="Q10" s="80">
        <f t="shared" si="30"/>
        <v>0.11764705882352941</v>
      </c>
      <c r="R10" s="77">
        <f t="shared" si="4"/>
        <v>1</v>
      </c>
      <c r="S10" s="93">
        <v>2</v>
      </c>
      <c r="T10" s="91">
        <f t="shared" si="31"/>
        <v>2.3255813953488372E-2</v>
      </c>
      <c r="U10" s="72"/>
      <c r="V10" s="156"/>
      <c r="W10" s="78" t="s">
        <v>66</v>
      </c>
      <c r="X10" s="72">
        <v>3</v>
      </c>
      <c r="Y10" s="80">
        <f t="shared" si="5"/>
        <v>0.17647058823529413</v>
      </c>
      <c r="Z10" s="77">
        <f t="shared" si="6"/>
        <v>0.3</v>
      </c>
      <c r="AA10" s="79">
        <v>0</v>
      </c>
      <c r="AB10" s="80">
        <f t="shared" si="7"/>
        <v>0</v>
      </c>
      <c r="AC10" s="77">
        <f t="shared" si="8"/>
        <v>0</v>
      </c>
      <c r="AD10" s="72">
        <v>1</v>
      </c>
      <c r="AE10" s="80">
        <f t="shared" si="9"/>
        <v>6.6666666666666666E-2</v>
      </c>
      <c r="AF10" s="77">
        <f t="shared" si="10"/>
        <v>0.1</v>
      </c>
      <c r="AG10" s="79">
        <v>3</v>
      </c>
      <c r="AH10" s="80">
        <f t="shared" si="11"/>
        <v>0.17647058823529413</v>
      </c>
      <c r="AI10" s="77">
        <f t="shared" si="12"/>
        <v>0.3</v>
      </c>
      <c r="AJ10" s="72">
        <v>3</v>
      </c>
      <c r="AK10" s="80">
        <f t="shared" si="13"/>
        <v>0.17647058823529413</v>
      </c>
      <c r="AL10" s="77">
        <f t="shared" si="14"/>
        <v>0.3</v>
      </c>
      <c r="AM10" s="93">
        <v>10</v>
      </c>
      <c r="AN10" s="91">
        <f t="shared" si="32"/>
        <v>0.11627906976744186</v>
      </c>
      <c r="AP10" s="72"/>
      <c r="AQ10" s="72"/>
      <c r="AR10" s="72"/>
      <c r="AS10" s="88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88"/>
      <c r="BI10" s="72"/>
      <c r="BJ10" s="152"/>
      <c r="BK10" s="78">
        <v>207</v>
      </c>
      <c r="BL10" s="79">
        <v>0</v>
      </c>
      <c r="BM10" s="80">
        <f t="shared" si="15"/>
        <v>0</v>
      </c>
      <c r="BN10" s="77">
        <f t="shared" si="16"/>
        <v>0</v>
      </c>
      <c r="BO10" s="72">
        <v>0</v>
      </c>
      <c r="BP10" s="80">
        <f t="shared" si="17"/>
        <v>0</v>
      </c>
      <c r="BQ10" s="77">
        <f t="shared" si="18"/>
        <v>0</v>
      </c>
      <c r="BR10" s="79">
        <v>0</v>
      </c>
      <c r="BS10" s="80">
        <f t="shared" si="19"/>
        <v>0</v>
      </c>
      <c r="BT10" s="77">
        <f t="shared" si="20"/>
        <v>0</v>
      </c>
      <c r="BU10" s="72">
        <v>2</v>
      </c>
      <c r="BV10" s="80">
        <f t="shared" si="21"/>
        <v>0.11764705882352941</v>
      </c>
      <c r="BW10" s="77">
        <f t="shared" si="22"/>
        <v>0.66666666666666663</v>
      </c>
      <c r="BX10" s="79">
        <v>1</v>
      </c>
      <c r="BY10" s="80">
        <f t="shared" si="23"/>
        <v>5.8823529411764705E-2</v>
      </c>
      <c r="BZ10" s="77">
        <f t="shared" si="24"/>
        <v>0.33333333333333331</v>
      </c>
      <c r="CA10" s="93">
        <v>3</v>
      </c>
      <c r="CB10" s="91">
        <f t="shared" si="33"/>
        <v>3.4883720930232558E-2</v>
      </c>
    </row>
    <row r="11" spans="1:80" x14ac:dyDescent="0.3">
      <c r="A11" s="72"/>
      <c r="B11" s="156"/>
      <c r="C11" s="78" t="s">
        <v>67</v>
      </c>
      <c r="D11" s="72">
        <v>2</v>
      </c>
      <c r="E11" s="80">
        <f t="shared" si="26"/>
        <v>0.11764705882352941</v>
      </c>
      <c r="F11" s="77">
        <f t="shared" si="0"/>
        <v>0.25</v>
      </c>
      <c r="G11" s="79">
        <v>4</v>
      </c>
      <c r="H11" s="80">
        <f t="shared" si="27"/>
        <v>0.2</v>
      </c>
      <c r="I11" s="77">
        <f t="shared" si="1"/>
        <v>0.5</v>
      </c>
      <c r="J11" s="72">
        <v>0</v>
      </c>
      <c r="K11" s="80">
        <f t="shared" si="28"/>
        <v>0</v>
      </c>
      <c r="L11" s="77">
        <f t="shared" si="2"/>
        <v>0</v>
      </c>
      <c r="M11" s="79">
        <v>0</v>
      </c>
      <c r="N11" s="80">
        <f t="shared" si="29"/>
        <v>0</v>
      </c>
      <c r="O11" s="77">
        <f t="shared" si="3"/>
        <v>0</v>
      </c>
      <c r="P11" s="72">
        <v>2</v>
      </c>
      <c r="Q11" s="80">
        <f t="shared" si="30"/>
        <v>0.11764705882352941</v>
      </c>
      <c r="R11" s="77">
        <f t="shared" si="4"/>
        <v>0.25</v>
      </c>
      <c r="S11" s="93">
        <v>8</v>
      </c>
      <c r="T11" s="91">
        <f t="shared" si="31"/>
        <v>9.3023255813953487E-2</v>
      </c>
      <c r="U11" s="72"/>
      <c r="V11" s="156"/>
      <c r="W11" s="78" t="s">
        <v>68</v>
      </c>
      <c r="X11" s="72">
        <v>0</v>
      </c>
      <c r="Y11" s="80">
        <f t="shared" si="5"/>
        <v>0</v>
      </c>
      <c r="Z11" s="77">
        <f t="shared" si="6"/>
        <v>0</v>
      </c>
      <c r="AA11" s="79">
        <v>5</v>
      </c>
      <c r="AB11" s="80">
        <f t="shared" si="7"/>
        <v>0.25</v>
      </c>
      <c r="AC11" s="77">
        <f t="shared" si="8"/>
        <v>0.55555555555555558</v>
      </c>
      <c r="AD11" s="72">
        <v>2</v>
      </c>
      <c r="AE11" s="80">
        <f t="shared" si="9"/>
        <v>0.13333333333333333</v>
      </c>
      <c r="AF11" s="77">
        <f t="shared" si="10"/>
        <v>0.22222222222222221</v>
      </c>
      <c r="AG11" s="79">
        <v>1</v>
      </c>
      <c r="AH11" s="80">
        <f t="shared" si="11"/>
        <v>5.8823529411764705E-2</v>
      </c>
      <c r="AI11" s="77">
        <f t="shared" si="12"/>
        <v>0.1111111111111111</v>
      </c>
      <c r="AJ11" s="72">
        <v>1</v>
      </c>
      <c r="AK11" s="80">
        <f t="shared" si="13"/>
        <v>5.8823529411764705E-2</v>
      </c>
      <c r="AL11" s="77">
        <f t="shared" si="14"/>
        <v>0.1111111111111111</v>
      </c>
      <c r="AM11" s="93">
        <v>9</v>
      </c>
      <c r="AN11" s="91">
        <f t="shared" si="32"/>
        <v>0.10465116279069768</v>
      </c>
      <c r="AP11" s="72"/>
      <c r="AQ11" s="72"/>
      <c r="AR11" s="72"/>
      <c r="AS11" s="88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88"/>
      <c r="BI11" s="72"/>
      <c r="BJ11" s="152"/>
      <c r="BK11" s="78">
        <v>208</v>
      </c>
      <c r="BL11" s="79">
        <v>0</v>
      </c>
      <c r="BM11" s="80">
        <f t="shared" si="15"/>
        <v>0</v>
      </c>
      <c r="BN11" s="77">
        <f t="shared" si="16"/>
        <v>0</v>
      </c>
      <c r="BO11" s="72">
        <v>0</v>
      </c>
      <c r="BP11" s="80">
        <f t="shared" si="17"/>
        <v>0</v>
      </c>
      <c r="BQ11" s="77">
        <f t="shared" si="18"/>
        <v>0</v>
      </c>
      <c r="BR11" s="79">
        <v>0</v>
      </c>
      <c r="BS11" s="80">
        <f t="shared" si="19"/>
        <v>0</v>
      </c>
      <c r="BT11" s="77">
        <f t="shared" si="20"/>
        <v>0</v>
      </c>
      <c r="BU11" s="72">
        <v>1</v>
      </c>
      <c r="BV11" s="80">
        <f t="shared" si="21"/>
        <v>5.8823529411764705E-2</v>
      </c>
      <c r="BW11" s="77">
        <f t="shared" si="22"/>
        <v>1</v>
      </c>
      <c r="BX11" s="79">
        <v>0</v>
      </c>
      <c r="BY11" s="80">
        <f t="shared" si="23"/>
        <v>0</v>
      </c>
      <c r="BZ11" s="77">
        <f t="shared" si="24"/>
        <v>0</v>
      </c>
      <c r="CA11" s="93">
        <v>1</v>
      </c>
      <c r="CB11" s="91">
        <f t="shared" si="33"/>
        <v>1.1627906976744186E-2</v>
      </c>
    </row>
    <row r="12" spans="1:80" ht="14.25" customHeight="1" thickBot="1" x14ac:dyDescent="0.35">
      <c r="A12" s="72"/>
      <c r="B12" s="156"/>
      <c r="C12" s="78" t="s">
        <v>69</v>
      </c>
      <c r="D12" s="72">
        <v>1</v>
      </c>
      <c r="E12" s="80">
        <f t="shared" si="26"/>
        <v>5.8823529411764705E-2</v>
      </c>
      <c r="F12" s="77">
        <f t="shared" si="0"/>
        <v>0.5</v>
      </c>
      <c r="G12" s="79">
        <v>0</v>
      </c>
      <c r="H12" s="80">
        <f t="shared" si="27"/>
        <v>0</v>
      </c>
      <c r="I12" s="77">
        <f t="shared" si="1"/>
        <v>0</v>
      </c>
      <c r="J12" s="72">
        <v>0</v>
      </c>
      <c r="K12" s="80">
        <f t="shared" si="28"/>
        <v>0</v>
      </c>
      <c r="L12" s="77">
        <f t="shared" si="2"/>
        <v>0</v>
      </c>
      <c r="M12" s="79">
        <v>1</v>
      </c>
      <c r="N12" s="80">
        <f t="shared" si="29"/>
        <v>5.8823529411764705E-2</v>
      </c>
      <c r="O12" s="77">
        <f t="shared" si="3"/>
        <v>0.5</v>
      </c>
      <c r="P12" s="72">
        <v>0</v>
      </c>
      <c r="Q12" s="80">
        <f t="shared" si="30"/>
        <v>0</v>
      </c>
      <c r="R12" s="77">
        <f t="shared" si="4"/>
        <v>0</v>
      </c>
      <c r="S12" s="93">
        <v>2</v>
      </c>
      <c r="T12" s="91">
        <f t="shared" si="31"/>
        <v>2.3255813953488372E-2</v>
      </c>
      <c r="U12" s="72"/>
      <c r="V12" s="157"/>
      <c r="W12" s="81" t="s">
        <v>70</v>
      </c>
      <c r="X12" s="72">
        <v>0</v>
      </c>
      <c r="Y12" s="80">
        <f t="shared" si="5"/>
        <v>0</v>
      </c>
      <c r="Z12" s="77">
        <f t="shared" si="6"/>
        <v>0</v>
      </c>
      <c r="AA12" s="79">
        <v>1</v>
      </c>
      <c r="AB12" s="80">
        <f t="shared" si="7"/>
        <v>0.05</v>
      </c>
      <c r="AC12" s="77">
        <f t="shared" si="8"/>
        <v>0.33333333333333331</v>
      </c>
      <c r="AD12" s="72">
        <v>1</v>
      </c>
      <c r="AE12" s="80">
        <f t="shared" si="9"/>
        <v>6.6666666666666666E-2</v>
      </c>
      <c r="AF12" s="77">
        <f t="shared" si="10"/>
        <v>0.33333333333333331</v>
      </c>
      <c r="AG12" s="79">
        <v>0</v>
      </c>
      <c r="AH12" s="80">
        <f t="shared" si="11"/>
        <v>0</v>
      </c>
      <c r="AI12" s="77">
        <f t="shared" si="12"/>
        <v>0</v>
      </c>
      <c r="AJ12" s="72">
        <v>1</v>
      </c>
      <c r="AK12" s="80">
        <f t="shared" si="13"/>
        <v>5.8823529411764705E-2</v>
      </c>
      <c r="AL12" s="77">
        <f t="shared" si="14"/>
        <v>0.33333333333333331</v>
      </c>
      <c r="AM12" s="93">
        <v>3</v>
      </c>
      <c r="AN12" s="91">
        <f t="shared" si="32"/>
        <v>3.4883720930232558E-2</v>
      </c>
      <c r="AP12" s="72"/>
      <c r="AQ12" s="72"/>
      <c r="AR12" s="72"/>
      <c r="AS12" s="88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88"/>
      <c r="BI12" s="72"/>
      <c r="BJ12" s="152"/>
      <c r="BK12" s="78">
        <v>210</v>
      </c>
      <c r="BL12" s="79">
        <v>4</v>
      </c>
      <c r="BM12" s="80">
        <f t="shared" si="15"/>
        <v>0.23529411764705882</v>
      </c>
      <c r="BN12" s="77">
        <f t="shared" si="16"/>
        <v>0.2</v>
      </c>
      <c r="BO12" s="72">
        <v>5</v>
      </c>
      <c r="BP12" s="80">
        <f t="shared" si="17"/>
        <v>0.25</v>
      </c>
      <c r="BQ12" s="77">
        <f t="shared" si="18"/>
        <v>0.25</v>
      </c>
      <c r="BR12" s="79">
        <v>6</v>
      </c>
      <c r="BS12" s="80">
        <f t="shared" si="19"/>
        <v>0.4</v>
      </c>
      <c r="BT12" s="77">
        <f t="shared" si="20"/>
        <v>0.3</v>
      </c>
      <c r="BU12" s="72">
        <v>5</v>
      </c>
      <c r="BV12" s="80">
        <f t="shared" si="21"/>
        <v>0.29411764705882354</v>
      </c>
      <c r="BW12" s="77">
        <f t="shared" si="22"/>
        <v>0.25</v>
      </c>
      <c r="BX12" s="79">
        <v>0</v>
      </c>
      <c r="BY12" s="80">
        <f t="shared" si="23"/>
        <v>0</v>
      </c>
      <c r="BZ12" s="77">
        <f t="shared" si="24"/>
        <v>0</v>
      </c>
      <c r="CA12" s="93">
        <v>20</v>
      </c>
      <c r="CB12" s="91">
        <f t="shared" si="33"/>
        <v>0.23255813953488372</v>
      </c>
    </row>
    <row r="13" spans="1:80" ht="14.25" customHeight="1" thickBot="1" x14ac:dyDescent="0.35">
      <c r="A13" s="72"/>
      <c r="B13" s="156"/>
      <c r="C13" s="78" t="s">
        <v>71</v>
      </c>
      <c r="D13" s="72">
        <v>0</v>
      </c>
      <c r="E13" s="80">
        <f t="shared" si="26"/>
        <v>0</v>
      </c>
      <c r="F13" s="77">
        <f t="shared" si="0"/>
        <v>0</v>
      </c>
      <c r="G13" s="79">
        <v>0</v>
      </c>
      <c r="H13" s="80">
        <f t="shared" si="27"/>
        <v>0</v>
      </c>
      <c r="I13" s="77">
        <f t="shared" si="1"/>
        <v>0</v>
      </c>
      <c r="J13" s="72">
        <v>2</v>
      </c>
      <c r="K13" s="80">
        <f t="shared" si="28"/>
        <v>0.13333333333333333</v>
      </c>
      <c r="L13" s="77">
        <f t="shared" si="2"/>
        <v>0.5</v>
      </c>
      <c r="M13" s="79">
        <v>0</v>
      </c>
      <c r="N13" s="80">
        <f t="shared" si="29"/>
        <v>0</v>
      </c>
      <c r="O13" s="77">
        <f t="shared" si="3"/>
        <v>0</v>
      </c>
      <c r="P13" s="72">
        <v>2</v>
      </c>
      <c r="Q13" s="80">
        <f t="shared" si="30"/>
        <v>0.11764705882352941</v>
      </c>
      <c r="R13" s="77">
        <f t="shared" si="4"/>
        <v>0.5</v>
      </c>
      <c r="S13" s="93">
        <v>4</v>
      </c>
      <c r="T13" s="91">
        <f t="shared" si="31"/>
        <v>4.6511627906976744E-2</v>
      </c>
      <c r="U13" s="72"/>
      <c r="V13" s="71" t="s">
        <v>35</v>
      </c>
      <c r="W13" s="70">
        <v>9</v>
      </c>
      <c r="X13" s="31">
        <v>17</v>
      </c>
      <c r="Y13" s="83">
        <f t="shared" si="5"/>
        <v>1</v>
      </c>
      <c r="Z13" s="84">
        <f>X13/$AM$13</f>
        <v>0.19767441860465115</v>
      </c>
      <c r="AA13" s="71">
        <v>20</v>
      </c>
      <c r="AB13" s="83">
        <f t="shared" si="7"/>
        <v>1</v>
      </c>
      <c r="AC13" s="84">
        <f>AA13/$AM$13</f>
        <v>0.23255813953488372</v>
      </c>
      <c r="AD13" s="31">
        <v>15</v>
      </c>
      <c r="AE13" s="83">
        <f t="shared" si="9"/>
        <v>1</v>
      </c>
      <c r="AF13" s="84">
        <f>AD13/$AM$13</f>
        <v>0.1744186046511628</v>
      </c>
      <c r="AG13" s="71">
        <v>17</v>
      </c>
      <c r="AH13" s="83">
        <f t="shared" si="11"/>
        <v>1</v>
      </c>
      <c r="AI13" s="84">
        <f>AG13/$AM$13</f>
        <v>0.19767441860465115</v>
      </c>
      <c r="AJ13" s="31">
        <v>17</v>
      </c>
      <c r="AK13" s="83">
        <f t="shared" si="13"/>
        <v>1</v>
      </c>
      <c r="AL13" s="84">
        <f>AJ13/$AM$13</f>
        <v>0.19767441860465115</v>
      </c>
      <c r="AM13" s="90">
        <v>86</v>
      </c>
      <c r="AN13" s="95">
        <f t="shared" si="32"/>
        <v>1</v>
      </c>
      <c r="AO13" s="72"/>
      <c r="AP13" s="72"/>
      <c r="AQ13" s="72"/>
      <c r="AR13" s="72"/>
      <c r="AS13" s="88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88"/>
      <c r="BI13" s="72"/>
      <c r="BJ13" s="153"/>
      <c r="BK13" s="81" t="s">
        <v>72</v>
      </c>
      <c r="BL13" s="79">
        <v>0</v>
      </c>
      <c r="BM13" s="82">
        <f t="shared" si="15"/>
        <v>0</v>
      </c>
      <c r="BN13" s="77">
        <f t="shared" si="16"/>
        <v>0</v>
      </c>
      <c r="BO13" s="72">
        <v>0</v>
      </c>
      <c r="BP13" s="82">
        <f t="shared" si="17"/>
        <v>0</v>
      </c>
      <c r="BQ13" s="77">
        <f t="shared" si="18"/>
        <v>0</v>
      </c>
      <c r="BR13" s="79">
        <v>1</v>
      </c>
      <c r="BS13" s="82">
        <f t="shared" si="19"/>
        <v>6.6666666666666666E-2</v>
      </c>
      <c r="BT13" s="77">
        <f t="shared" si="20"/>
        <v>0.33333333333333331</v>
      </c>
      <c r="BU13" s="72">
        <v>1</v>
      </c>
      <c r="BV13" s="82">
        <f t="shared" si="21"/>
        <v>5.8823529411764705E-2</v>
      </c>
      <c r="BW13" s="77">
        <f t="shared" si="22"/>
        <v>0.33333333333333331</v>
      </c>
      <c r="BX13" s="79">
        <v>1</v>
      </c>
      <c r="BY13" s="82">
        <f t="shared" si="23"/>
        <v>5.8823529411764705E-2</v>
      </c>
      <c r="BZ13" s="77">
        <f t="shared" si="24"/>
        <v>0.33333333333333331</v>
      </c>
      <c r="CA13" s="94">
        <v>3</v>
      </c>
      <c r="CB13" s="91">
        <f t="shared" si="33"/>
        <v>3.4883720930232558E-2</v>
      </c>
    </row>
    <row r="14" spans="1:80" ht="14.25" customHeight="1" thickBot="1" x14ac:dyDescent="0.35">
      <c r="A14" s="72"/>
      <c r="B14" s="156"/>
      <c r="C14" s="78" t="s">
        <v>73</v>
      </c>
      <c r="D14" s="72">
        <v>0</v>
      </c>
      <c r="E14" s="80">
        <f t="shared" si="26"/>
        <v>0</v>
      </c>
      <c r="F14" s="77">
        <f t="shared" si="0"/>
        <v>0</v>
      </c>
      <c r="G14" s="79">
        <v>0</v>
      </c>
      <c r="H14" s="80">
        <f t="shared" si="27"/>
        <v>0</v>
      </c>
      <c r="I14" s="77">
        <f t="shared" si="1"/>
        <v>0</v>
      </c>
      <c r="J14" s="72">
        <v>0</v>
      </c>
      <c r="K14" s="80">
        <f t="shared" si="28"/>
        <v>0</v>
      </c>
      <c r="L14" s="77">
        <f t="shared" si="2"/>
        <v>0</v>
      </c>
      <c r="M14" s="79">
        <v>2</v>
      </c>
      <c r="N14" s="80">
        <f t="shared" si="29"/>
        <v>0.11764705882352941</v>
      </c>
      <c r="O14" s="77">
        <f t="shared" si="3"/>
        <v>1</v>
      </c>
      <c r="P14" s="72">
        <v>0</v>
      </c>
      <c r="Q14" s="80">
        <f t="shared" si="30"/>
        <v>0</v>
      </c>
      <c r="R14" s="77">
        <f t="shared" si="4"/>
        <v>0</v>
      </c>
      <c r="S14" s="93">
        <v>2</v>
      </c>
      <c r="T14" s="91">
        <f t="shared" si="31"/>
        <v>2.3255813953488372E-2</v>
      </c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35"/>
      <c r="AN14" s="89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1" t="s">
        <v>35</v>
      </c>
      <c r="BK14" s="70">
        <v>10</v>
      </c>
      <c r="BL14" s="71">
        <v>17</v>
      </c>
      <c r="BM14" s="83">
        <f t="shared" ref="BM14" si="34">BL14/BL$14</f>
        <v>1</v>
      </c>
      <c r="BN14" s="84">
        <f t="shared" si="16"/>
        <v>0.19767441860465115</v>
      </c>
      <c r="BO14" s="31">
        <v>20</v>
      </c>
      <c r="BP14" s="83">
        <f t="shared" ref="BP14" si="35">BO14/BO$14</f>
        <v>1</v>
      </c>
      <c r="BQ14" s="84">
        <f t="shared" si="18"/>
        <v>0.23255813953488372</v>
      </c>
      <c r="BR14" s="71">
        <v>15</v>
      </c>
      <c r="BS14" s="83">
        <f t="shared" ref="BS14" si="36">BR14/BR$14</f>
        <v>1</v>
      </c>
      <c r="BT14" s="84">
        <f t="shared" ref="BT14" si="37">BR14/$CA14</f>
        <v>0.1744186046511628</v>
      </c>
      <c r="BU14" s="31">
        <v>17</v>
      </c>
      <c r="BV14" s="83">
        <f t="shared" ref="BV14" si="38">BU14/BU$14</f>
        <v>1</v>
      </c>
      <c r="BW14" s="84">
        <f t="shared" ref="BW14" si="39">BU14/$CA14</f>
        <v>0.19767441860465115</v>
      </c>
      <c r="BX14" s="71">
        <v>17</v>
      </c>
      <c r="BY14" s="83">
        <f t="shared" ref="BY14" si="40">BX14/BX$14</f>
        <v>1</v>
      </c>
      <c r="BZ14" s="84">
        <f t="shared" ref="BZ14" si="41">BX14/$CA14</f>
        <v>0.19767441860465115</v>
      </c>
      <c r="CA14" s="90">
        <v>86</v>
      </c>
      <c r="CB14" s="95">
        <f t="shared" si="33"/>
        <v>1</v>
      </c>
    </row>
    <row r="15" spans="1:80" ht="14.25" customHeight="1" x14ac:dyDescent="0.3">
      <c r="A15" s="72"/>
      <c r="B15" s="156"/>
      <c r="C15" s="78" t="s">
        <v>74</v>
      </c>
      <c r="D15" s="72">
        <v>0</v>
      </c>
      <c r="E15" s="80">
        <f t="shared" si="26"/>
        <v>0</v>
      </c>
      <c r="F15" s="77">
        <f t="shared" si="0"/>
        <v>0</v>
      </c>
      <c r="G15" s="79">
        <v>1</v>
      </c>
      <c r="H15" s="80">
        <f t="shared" si="27"/>
        <v>0.05</v>
      </c>
      <c r="I15" s="77">
        <f t="shared" si="1"/>
        <v>0.25</v>
      </c>
      <c r="J15" s="72">
        <v>2</v>
      </c>
      <c r="K15" s="80">
        <f t="shared" si="28"/>
        <v>0.13333333333333333</v>
      </c>
      <c r="L15" s="77">
        <f t="shared" si="2"/>
        <v>0.5</v>
      </c>
      <c r="M15" s="79">
        <v>1</v>
      </c>
      <c r="N15" s="80">
        <f t="shared" si="29"/>
        <v>5.8823529411764705E-2</v>
      </c>
      <c r="O15" s="77">
        <f t="shared" si="3"/>
        <v>0.25</v>
      </c>
      <c r="P15" s="72">
        <v>0</v>
      </c>
      <c r="Q15" s="80">
        <f t="shared" si="30"/>
        <v>0</v>
      </c>
      <c r="R15" s="77">
        <f t="shared" si="4"/>
        <v>0</v>
      </c>
      <c r="S15" s="93">
        <v>4</v>
      </c>
      <c r="T15" s="91">
        <f t="shared" si="31"/>
        <v>4.6511627906976744E-2</v>
      </c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35"/>
      <c r="AN15" s="89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</row>
    <row r="16" spans="1:80" ht="14.25" customHeight="1" x14ac:dyDescent="0.3">
      <c r="A16" s="72"/>
      <c r="B16" s="156"/>
      <c r="C16" s="78" t="s">
        <v>75</v>
      </c>
      <c r="D16" s="72">
        <v>1</v>
      </c>
      <c r="E16" s="80">
        <f t="shared" si="26"/>
        <v>5.8823529411764705E-2</v>
      </c>
      <c r="F16" s="77">
        <f t="shared" si="0"/>
        <v>0.33333333333333331</v>
      </c>
      <c r="G16" s="79">
        <v>0</v>
      </c>
      <c r="H16" s="80">
        <f t="shared" si="27"/>
        <v>0</v>
      </c>
      <c r="I16" s="77">
        <f t="shared" si="1"/>
        <v>0</v>
      </c>
      <c r="J16" s="72">
        <v>0</v>
      </c>
      <c r="K16" s="80">
        <f t="shared" si="28"/>
        <v>0</v>
      </c>
      <c r="L16" s="77">
        <f t="shared" si="2"/>
        <v>0</v>
      </c>
      <c r="M16" s="79">
        <v>1</v>
      </c>
      <c r="N16" s="80">
        <f t="shared" si="29"/>
        <v>5.8823529411764705E-2</v>
      </c>
      <c r="O16" s="77">
        <f t="shared" si="3"/>
        <v>0.33333333333333331</v>
      </c>
      <c r="P16" s="72">
        <v>1</v>
      </c>
      <c r="Q16" s="80">
        <f t="shared" si="30"/>
        <v>5.8823529411764705E-2</v>
      </c>
      <c r="R16" s="77">
        <f t="shared" si="4"/>
        <v>0.33333333333333331</v>
      </c>
      <c r="S16" s="93">
        <v>3</v>
      </c>
      <c r="T16" s="91">
        <f t="shared" si="31"/>
        <v>3.4883720930232558E-2</v>
      </c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35"/>
      <c r="AN16" s="89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</row>
    <row r="17" spans="1:79" ht="14.25" customHeight="1" x14ac:dyDescent="0.3">
      <c r="A17" s="72"/>
      <c r="B17" s="156"/>
      <c r="C17" s="78" t="s">
        <v>76</v>
      </c>
      <c r="D17" s="72">
        <v>1</v>
      </c>
      <c r="E17" s="80">
        <f t="shared" si="26"/>
        <v>5.8823529411764705E-2</v>
      </c>
      <c r="F17" s="77">
        <f t="shared" si="0"/>
        <v>0.16666666666666666</v>
      </c>
      <c r="G17" s="79">
        <v>4</v>
      </c>
      <c r="H17" s="80">
        <f t="shared" si="27"/>
        <v>0.2</v>
      </c>
      <c r="I17" s="77">
        <f t="shared" si="1"/>
        <v>0.66666666666666663</v>
      </c>
      <c r="J17" s="72">
        <v>0</v>
      </c>
      <c r="K17" s="80">
        <f t="shared" si="28"/>
        <v>0</v>
      </c>
      <c r="L17" s="77">
        <f t="shared" si="2"/>
        <v>0</v>
      </c>
      <c r="M17" s="79">
        <v>1</v>
      </c>
      <c r="N17" s="80">
        <f t="shared" si="29"/>
        <v>5.8823529411764705E-2</v>
      </c>
      <c r="O17" s="77">
        <f t="shared" si="3"/>
        <v>0.16666666666666666</v>
      </c>
      <c r="P17" s="72">
        <v>0</v>
      </c>
      <c r="Q17" s="80">
        <f t="shared" si="30"/>
        <v>0</v>
      </c>
      <c r="R17" s="77">
        <f t="shared" si="4"/>
        <v>0</v>
      </c>
      <c r="S17" s="93">
        <v>6</v>
      </c>
      <c r="T17" s="91">
        <f t="shared" si="31"/>
        <v>6.9767441860465115E-2</v>
      </c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35"/>
      <c r="AN17" s="89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</row>
    <row r="18" spans="1:79" ht="14.25" customHeight="1" x14ac:dyDescent="0.3">
      <c r="A18" s="72"/>
      <c r="B18" s="156"/>
      <c r="C18" s="78" t="s">
        <v>77</v>
      </c>
      <c r="D18" s="72">
        <v>2</v>
      </c>
      <c r="E18" s="80">
        <f t="shared" si="26"/>
        <v>0.11764705882352941</v>
      </c>
      <c r="F18" s="77">
        <f t="shared" si="0"/>
        <v>1</v>
      </c>
      <c r="G18" s="79">
        <v>0</v>
      </c>
      <c r="H18" s="80">
        <f t="shared" si="27"/>
        <v>0</v>
      </c>
      <c r="I18" s="77">
        <f t="shared" si="1"/>
        <v>0</v>
      </c>
      <c r="J18" s="72">
        <v>0</v>
      </c>
      <c r="K18" s="80">
        <f t="shared" si="28"/>
        <v>0</v>
      </c>
      <c r="L18" s="77">
        <f t="shared" si="2"/>
        <v>0</v>
      </c>
      <c r="M18" s="79">
        <v>0</v>
      </c>
      <c r="N18" s="80">
        <f t="shared" si="29"/>
        <v>0</v>
      </c>
      <c r="O18" s="77">
        <f t="shared" si="3"/>
        <v>0</v>
      </c>
      <c r="P18" s="72">
        <v>0</v>
      </c>
      <c r="Q18" s="80">
        <f t="shared" si="30"/>
        <v>0</v>
      </c>
      <c r="R18" s="77">
        <f t="shared" si="4"/>
        <v>0</v>
      </c>
      <c r="S18" s="93">
        <v>2</v>
      </c>
      <c r="T18" s="91">
        <f t="shared" si="31"/>
        <v>2.3255813953488372E-2</v>
      </c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35"/>
      <c r="AN18" s="89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</row>
    <row r="19" spans="1:79" x14ac:dyDescent="0.3">
      <c r="A19" s="72"/>
      <c r="B19" s="156"/>
      <c r="C19" s="78" t="s">
        <v>78</v>
      </c>
      <c r="D19" s="72">
        <v>2</v>
      </c>
      <c r="E19" s="80">
        <f t="shared" si="26"/>
        <v>0.11764705882352941</v>
      </c>
      <c r="F19" s="77">
        <f t="shared" si="0"/>
        <v>0.66666666666666663</v>
      </c>
      <c r="G19" s="79">
        <v>0</v>
      </c>
      <c r="H19" s="80">
        <f t="shared" si="27"/>
        <v>0</v>
      </c>
      <c r="I19" s="77">
        <f t="shared" si="1"/>
        <v>0</v>
      </c>
      <c r="J19" s="72">
        <v>0</v>
      </c>
      <c r="K19" s="80">
        <f t="shared" si="28"/>
        <v>0</v>
      </c>
      <c r="L19" s="77">
        <f t="shared" si="2"/>
        <v>0</v>
      </c>
      <c r="M19" s="79">
        <v>1</v>
      </c>
      <c r="N19" s="80">
        <f t="shared" si="29"/>
        <v>5.8823529411764705E-2</v>
      </c>
      <c r="O19" s="77">
        <f t="shared" si="3"/>
        <v>0.33333333333333331</v>
      </c>
      <c r="P19" s="72">
        <v>0</v>
      </c>
      <c r="Q19" s="80">
        <f t="shared" si="30"/>
        <v>0</v>
      </c>
      <c r="R19" s="77">
        <f t="shared" si="4"/>
        <v>0</v>
      </c>
      <c r="S19" s="93">
        <v>3</v>
      </c>
      <c r="T19" s="91">
        <f t="shared" si="31"/>
        <v>3.4883720930232558E-2</v>
      </c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35"/>
      <c r="AN19" s="89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</row>
    <row r="20" spans="1:79" x14ac:dyDescent="0.3">
      <c r="A20" s="72"/>
      <c r="B20" s="156"/>
      <c r="C20" s="78" t="s">
        <v>79</v>
      </c>
      <c r="D20" s="72">
        <v>2</v>
      </c>
      <c r="E20" s="80">
        <f t="shared" si="26"/>
        <v>0.11764705882352941</v>
      </c>
      <c r="F20" s="77">
        <f t="shared" si="0"/>
        <v>0.5</v>
      </c>
      <c r="G20" s="79">
        <v>0</v>
      </c>
      <c r="H20" s="80">
        <f t="shared" si="27"/>
        <v>0</v>
      </c>
      <c r="I20" s="77">
        <f t="shared" si="1"/>
        <v>0</v>
      </c>
      <c r="J20" s="72">
        <v>0</v>
      </c>
      <c r="K20" s="80">
        <f t="shared" si="28"/>
        <v>0</v>
      </c>
      <c r="L20" s="77">
        <f t="shared" si="2"/>
        <v>0</v>
      </c>
      <c r="M20" s="79">
        <v>2</v>
      </c>
      <c r="N20" s="80">
        <f t="shared" si="29"/>
        <v>0.11764705882352941</v>
      </c>
      <c r="O20" s="77">
        <f t="shared" si="3"/>
        <v>0.5</v>
      </c>
      <c r="P20" s="72">
        <v>0</v>
      </c>
      <c r="Q20" s="80">
        <f t="shared" si="30"/>
        <v>0</v>
      </c>
      <c r="R20" s="77">
        <f t="shared" si="4"/>
        <v>0</v>
      </c>
      <c r="S20" s="93">
        <v>4</v>
      </c>
      <c r="T20" s="91">
        <f t="shared" si="31"/>
        <v>4.6511627906976744E-2</v>
      </c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35"/>
      <c r="AN20" s="89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</row>
    <row r="21" spans="1:79" x14ac:dyDescent="0.3">
      <c r="A21" s="72"/>
      <c r="B21" s="156"/>
      <c r="C21" s="78" t="s">
        <v>80</v>
      </c>
      <c r="D21" s="72">
        <v>2</v>
      </c>
      <c r="E21" s="80">
        <f t="shared" si="26"/>
        <v>0.11764705882352941</v>
      </c>
      <c r="F21" s="77">
        <f t="shared" si="0"/>
        <v>0.4</v>
      </c>
      <c r="G21" s="79">
        <v>1</v>
      </c>
      <c r="H21" s="80">
        <f t="shared" si="27"/>
        <v>0.05</v>
      </c>
      <c r="I21" s="77">
        <f t="shared" si="1"/>
        <v>0.2</v>
      </c>
      <c r="J21" s="72">
        <v>0</v>
      </c>
      <c r="K21" s="80">
        <f t="shared" si="28"/>
        <v>0</v>
      </c>
      <c r="L21" s="77">
        <f t="shared" si="2"/>
        <v>0</v>
      </c>
      <c r="M21" s="79">
        <v>1</v>
      </c>
      <c r="N21" s="80">
        <f t="shared" si="29"/>
        <v>5.8823529411764705E-2</v>
      </c>
      <c r="O21" s="77">
        <f t="shared" si="3"/>
        <v>0.2</v>
      </c>
      <c r="P21" s="72">
        <v>1</v>
      </c>
      <c r="Q21" s="80">
        <f t="shared" si="30"/>
        <v>5.8823529411764705E-2</v>
      </c>
      <c r="R21" s="77">
        <f t="shared" si="4"/>
        <v>0.2</v>
      </c>
      <c r="S21" s="93">
        <v>5</v>
      </c>
      <c r="T21" s="91">
        <f t="shared" si="31"/>
        <v>5.8139534883720929E-2</v>
      </c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35"/>
      <c r="AN21" s="89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</row>
    <row r="22" spans="1:79" x14ac:dyDescent="0.3">
      <c r="A22" s="72"/>
      <c r="B22" s="156"/>
      <c r="C22" s="78" t="s">
        <v>81</v>
      </c>
      <c r="D22" s="72">
        <v>0</v>
      </c>
      <c r="E22" s="80">
        <f t="shared" si="26"/>
        <v>0</v>
      </c>
      <c r="F22" s="77">
        <f t="shared" si="0"/>
        <v>0</v>
      </c>
      <c r="G22" s="79">
        <v>1</v>
      </c>
      <c r="H22" s="80">
        <f t="shared" si="27"/>
        <v>0.05</v>
      </c>
      <c r="I22" s="77">
        <f t="shared" si="1"/>
        <v>0.5</v>
      </c>
      <c r="J22" s="72">
        <v>0</v>
      </c>
      <c r="K22" s="80">
        <f t="shared" si="28"/>
        <v>0</v>
      </c>
      <c r="L22" s="77">
        <f t="shared" si="2"/>
        <v>0</v>
      </c>
      <c r="M22" s="79">
        <v>0</v>
      </c>
      <c r="N22" s="80">
        <f t="shared" si="29"/>
        <v>0</v>
      </c>
      <c r="O22" s="77">
        <f t="shared" si="3"/>
        <v>0</v>
      </c>
      <c r="P22" s="72">
        <v>1</v>
      </c>
      <c r="Q22" s="80">
        <f t="shared" si="30"/>
        <v>5.8823529411764705E-2</v>
      </c>
      <c r="R22" s="77">
        <f t="shared" si="4"/>
        <v>0.5</v>
      </c>
      <c r="S22" s="93">
        <v>2</v>
      </c>
      <c r="T22" s="91">
        <f t="shared" si="31"/>
        <v>2.3255813953488372E-2</v>
      </c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35"/>
      <c r="AN22" s="89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</row>
    <row r="23" spans="1:79" ht="14.25" customHeight="1" x14ac:dyDescent="0.3">
      <c r="A23" s="72"/>
      <c r="B23" s="156"/>
      <c r="C23" s="78" t="s">
        <v>82</v>
      </c>
      <c r="D23" s="72">
        <v>0</v>
      </c>
      <c r="E23" s="80">
        <f t="shared" si="26"/>
        <v>0</v>
      </c>
      <c r="F23" s="77">
        <f t="shared" si="0"/>
        <v>0</v>
      </c>
      <c r="G23" s="79">
        <v>2</v>
      </c>
      <c r="H23" s="80">
        <f t="shared" si="27"/>
        <v>0.1</v>
      </c>
      <c r="I23" s="77">
        <f t="shared" si="1"/>
        <v>0.33333333333333331</v>
      </c>
      <c r="J23" s="72">
        <v>2</v>
      </c>
      <c r="K23" s="80">
        <f t="shared" si="28"/>
        <v>0.13333333333333333</v>
      </c>
      <c r="L23" s="77">
        <f t="shared" si="2"/>
        <v>0.33333333333333331</v>
      </c>
      <c r="M23" s="79">
        <v>1</v>
      </c>
      <c r="N23" s="80">
        <f t="shared" si="29"/>
        <v>5.8823529411764705E-2</v>
      </c>
      <c r="O23" s="77">
        <f t="shared" si="3"/>
        <v>0.16666666666666666</v>
      </c>
      <c r="P23" s="72">
        <v>1</v>
      </c>
      <c r="Q23" s="80">
        <f t="shared" si="30"/>
        <v>5.8823529411764705E-2</v>
      </c>
      <c r="R23" s="77">
        <f t="shared" si="4"/>
        <v>0.16666666666666666</v>
      </c>
      <c r="S23" s="93">
        <v>6</v>
      </c>
      <c r="T23" s="91">
        <f t="shared" si="31"/>
        <v>6.9767441860465115E-2</v>
      </c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35"/>
      <c r="AN23" s="89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</row>
    <row r="24" spans="1:79" ht="14.25" customHeight="1" x14ac:dyDescent="0.3">
      <c r="A24" s="72"/>
      <c r="B24" s="156"/>
      <c r="C24" s="78" t="s">
        <v>83</v>
      </c>
      <c r="D24" s="72">
        <v>0</v>
      </c>
      <c r="E24" s="80">
        <f t="shared" si="26"/>
        <v>0</v>
      </c>
      <c r="F24" s="77">
        <f t="shared" si="0"/>
        <v>0</v>
      </c>
      <c r="G24" s="79">
        <v>0</v>
      </c>
      <c r="H24" s="80">
        <f t="shared" si="27"/>
        <v>0</v>
      </c>
      <c r="I24" s="77">
        <f t="shared" si="1"/>
        <v>0</v>
      </c>
      <c r="J24" s="72">
        <v>1</v>
      </c>
      <c r="K24" s="80">
        <f t="shared" si="28"/>
        <v>6.6666666666666666E-2</v>
      </c>
      <c r="L24" s="77">
        <f t="shared" si="2"/>
        <v>0.33333333333333331</v>
      </c>
      <c r="M24" s="79">
        <v>1</v>
      </c>
      <c r="N24" s="80">
        <f t="shared" si="29"/>
        <v>5.8823529411764705E-2</v>
      </c>
      <c r="O24" s="77">
        <f t="shared" si="3"/>
        <v>0.33333333333333331</v>
      </c>
      <c r="P24" s="72">
        <v>1</v>
      </c>
      <c r="Q24" s="80">
        <f t="shared" si="30"/>
        <v>5.8823529411764705E-2</v>
      </c>
      <c r="R24" s="77">
        <f t="shared" si="4"/>
        <v>0.33333333333333331</v>
      </c>
      <c r="S24" s="93">
        <v>3</v>
      </c>
      <c r="T24" s="91">
        <f t="shared" si="31"/>
        <v>3.4883720930232558E-2</v>
      </c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35"/>
      <c r="AN24" s="89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</row>
    <row r="25" spans="1:79" ht="14.25" customHeight="1" thickBot="1" x14ac:dyDescent="0.35">
      <c r="A25" s="72"/>
      <c r="B25" s="157"/>
      <c r="C25" s="81" t="s">
        <v>84</v>
      </c>
      <c r="D25" s="72">
        <v>0</v>
      </c>
      <c r="E25" s="80">
        <f t="shared" si="26"/>
        <v>0</v>
      </c>
      <c r="F25" s="77">
        <f t="shared" si="0"/>
        <v>0</v>
      </c>
      <c r="G25" s="79">
        <v>2</v>
      </c>
      <c r="H25" s="80">
        <f t="shared" si="27"/>
        <v>0.1</v>
      </c>
      <c r="I25" s="77">
        <f t="shared" si="1"/>
        <v>0.5</v>
      </c>
      <c r="J25" s="72">
        <v>2</v>
      </c>
      <c r="K25" s="80">
        <f t="shared" si="28"/>
        <v>0.13333333333333333</v>
      </c>
      <c r="L25" s="77">
        <f t="shared" si="2"/>
        <v>0.5</v>
      </c>
      <c r="M25" s="79">
        <v>0</v>
      </c>
      <c r="N25" s="80">
        <f t="shared" si="29"/>
        <v>0</v>
      </c>
      <c r="O25" s="77">
        <f t="shared" si="3"/>
        <v>0</v>
      </c>
      <c r="P25" s="72">
        <v>0</v>
      </c>
      <c r="Q25" s="80">
        <f t="shared" si="30"/>
        <v>0</v>
      </c>
      <c r="R25" s="77">
        <f t="shared" si="4"/>
        <v>0</v>
      </c>
      <c r="S25" s="93">
        <v>4</v>
      </c>
      <c r="T25" s="91">
        <f t="shared" si="31"/>
        <v>4.6511627906976744E-2</v>
      </c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35"/>
      <c r="AN25" s="89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</row>
    <row r="26" spans="1:79" ht="14.25" customHeight="1" thickBot="1" x14ac:dyDescent="0.35">
      <c r="A26" s="72"/>
      <c r="B26" s="71" t="s">
        <v>35</v>
      </c>
      <c r="C26" s="70">
        <v>22</v>
      </c>
      <c r="D26" s="31">
        <v>17</v>
      </c>
      <c r="E26" s="83">
        <f t="shared" si="26"/>
        <v>1</v>
      </c>
      <c r="F26" s="84">
        <f>D26/$S$26</f>
        <v>0.19767441860465115</v>
      </c>
      <c r="G26" s="71">
        <v>20</v>
      </c>
      <c r="H26" s="83">
        <f t="shared" si="27"/>
        <v>1</v>
      </c>
      <c r="I26" s="84">
        <f>G26/$S$26</f>
        <v>0.23255813953488372</v>
      </c>
      <c r="J26" s="31">
        <v>15</v>
      </c>
      <c r="K26" s="83">
        <f t="shared" si="28"/>
        <v>1</v>
      </c>
      <c r="L26" s="84">
        <f>J26/$S$26</f>
        <v>0.1744186046511628</v>
      </c>
      <c r="M26" s="71">
        <v>17</v>
      </c>
      <c r="N26" s="83">
        <f t="shared" si="29"/>
        <v>1</v>
      </c>
      <c r="O26" s="84">
        <f>M26/$S$26</f>
        <v>0.19767441860465115</v>
      </c>
      <c r="P26" s="31">
        <v>17</v>
      </c>
      <c r="Q26" s="83">
        <f t="shared" si="30"/>
        <v>1</v>
      </c>
      <c r="R26" s="84">
        <f>P26/$S$26</f>
        <v>0.19767441860465115</v>
      </c>
      <c r="S26" s="90">
        <v>86</v>
      </c>
      <c r="T26" s="95">
        <f t="shared" si="31"/>
        <v>1</v>
      </c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35"/>
      <c r="AN26" s="89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</row>
  </sheetData>
  <mergeCells count="28">
    <mergeCell ref="B4:B25"/>
    <mergeCell ref="V4:V12"/>
    <mergeCell ref="D2:F2"/>
    <mergeCell ref="G2:I2"/>
    <mergeCell ref="J2:L2"/>
    <mergeCell ref="M2:O2"/>
    <mergeCell ref="P2:R2"/>
    <mergeCell ref="S2:T2"/>
    <mergeCell ref="AM2:AN2"/>
    <mergeCell ref="BG2:BH2"/>
    <mergeCell ref="BL2:BN2"/>
    <mergeCell ref="BU2:BW2"/>
    <mergeCell ref="AX2:AZ2"/>
    <mergeCell ref="BA2:BC2"/>
    <mergeCell ref="BD2:BF2"/>
    <mergeCell ref="AA2:AC2"/>
    <mergeCell ref="AD2:AF2"/>
    <mergeCell ref="AG2:AI2"/>
    <mergeCell ref="AJ2:AL2"/>
    <mergeCell ref="X2:Z2"/>
    <mergeCell ref="CA2:CB2"/>
    <mergeCell ref="BJ4:BJ13"/>
    <mergeCell ref="AP4:AP7"/>
    <mergeCell ref="AU2:AW2"/>
    <mergeCell ref="AR2:AT2"/>
    <mergeCell ref="BO2:BQ2"/>
    <mergeCell ref="BR2:BT2"/>
    <mergeCell ref="BX2:BZ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7391-1BAA-4EE7-B685-2F8ABDBABDDA}">
  <dimension ref="G3:AM50"/>
  <sheetViews>
    <sheetView topLeftCell="K1" zoomScale="90" zoomScaleNormal="90" workbookViewId="0">
      <selection activeCell="S26" sqref="S26"/>
    </sheetView>
  </sheetViews>
  <sheetFormatPr defaultRowHeight="14.4" x14ac:dyDescent="0.3"/>
  <cols>
    <col min="5" max="5" width="8.5546875" customWidth="1"/>
    <col min="6" max="6" width="18.77734375" bestFit="1" customWidth="1"/>
    <col min="7" max="7" width="6.77734375" bestFit="1" customWidth="1"/>
    <col min="8" max="8" width="12" bestFit="1" customWidth="1"/>
    <col min="9" max="9" width="12.33203125" bestFit="1" customWidth="1"/>
    <col min="10" max="10" width="18.88671875" bestFit="1" customWidth="1"/>
    <col min="13" max="13" width="3" bestFit="1" customWidth="1"/>
    <col min="14" max="14" width="33" bestFit="1" customWidth="1"/>
    <col min="15" max="15" width="6.5546875" bestFit="1" customWidth="1"/>
    <col min="16" max="16" width="12.6640625" bestFit="1" customWidth="1"/>
    <col min="18" max="18" width="13.77734375" bestFit="1" customWidth="1"/>
    <col min="19" max="19" width="6.5546875" bestFit="1" customWidth="1"/>
    <col min="20" max="20" width="12.21875" bestFit="1" customWidth="1"/>
    <col min="21" max="21" width="9.109375" customWidth="1"/>
    <col min="22" max="22" width="3.33203125" bestFit="1" customWidth="1"/>
    <col min="23" max="23" width="11.5546875" bestFit="1" customWidth="1"/>
    <col min="24" max="24" width="6.5546875" bestFit="1" customWidth="1"/>
    <col min="25" max="25" width="12.21875" bestFit="1" customWidth="1"/>
    <col min="26" max="26" width="9.33203125" customWidth="1"/>
    <col min="27" max="27" width="13.77734375" bestFit="1" customWidth="1"/>
    <col min="28" max="28" width="6.5546875" bestFit="1" customWidth="1"/>
    <col min="29" max="29" width="12.21875" bestFit="1" customWidth="1"/>
    <col min="31" max="31" width="3.109375" bestFit="1" customWidth="1"/>
    <col min="32" max="32" width="11.5546875" bestFit="1" customWidth="1"/>
    <col min="33" max="33" width="6.5546875" bestFit="1" customWidth="1"/>
    <col min="34" max="34" width="12.21875" bestFit="1" customWidth="1"/>
    <col min="36" max="36" width="3.33203125" bestFit="1" customWidth="1"/>
    <col min="37" max="37" width="11.5546875" bestFit="1" customWidth="1"/>
    <col min="38" max="38" width="6.5546875" bestFit="1" customWidth="1"/>
    <col min="39" max="39" width="12.21875" bestFit="1" customWidth="1"/>
  </cols>
  <sheetData>
    <row r="3" spans="7:39" x14ac:dyDescent="0.3">
      <c r="N3" s="164" t="s">
        <v>9</v>
      </c>
      <c r="O3" s="164"/>
      <c r="P3" s="164"/>
      <c r="R3" s="164" t="s">
        <v>9</v>
      </c>
      <c r="S3" s="164"/>
      <c r="T3" s="164"/>
      <c r="U3" s="1"/>
      <c r="V3" s="164" t="s">
        <v>9</v>
      </c>
      <c r="W3" s="164"/>
      <c r="X3" s="164"/>
      <c r="Y3" s="164"/>
      <c r="AA3" s="164" t="s">
        <v>9</v>
      </c>
      <c r="AB3" s="164"/>
      <c r="AC3" s="164"/>
      <c r="AE3" s="164" t="s">
        <v>9</v>
      </c>
      <c r="AF3" s="164"/>
      <c r="AG3" s="164"/>
      <c r="AH3" s="164"/>
      <c r="AJ3" s="164" t="s">
        <v>9</v>
      </c>
      <c r="AK3" s="164"/>
      <c r="AL3" s="164"/>
      <c r="AM3" s="164"/>
    </row>
    <row r="4" spans="7:39" x14ac:dyDescent="0.3">
      <c r="N4" s="164" t="s">
        <v>0</v>
      </c>
      <c r="O4" s="164"/>
      <c r="P4" s="164"/>
      <c r="R4" s="164" t="s">
        <v>0</v>
      </c>
      <c r="S4" s="164"/>
      <c r="T4" s="164"/>
      <c r="U4" s="1"/>
      <c r="V4" s="164" t="s">
        <v>0</v>
      </c>
      <c r="W4" s="164"/>
      <c r="X4" s="164"/>
      <c r="Y4" s="164"/>
      <c r="AA4" s="164" t="s">
        <v>33</v>
      </c>
      <c r="AB4" s="164"/>
      <c r="AC4" s="164"/>
      <c r="AE4" s="164" t="s">
        <v>33</v>
      </c>
      <c r="AF4" s="164"/>
      <c r="AG4" s="164"/>
      <c r="AH4" s="164"/>
      <c r="AJ4" s="164" t="s">
        <v>33</v>
      </c>
      <c r="AK4" s="164"/>
      <c r="AL4" s="164"/>
      <c r="AM4" s="164"/>
    </row>
    <row r="5" spans="7:39" x14ac:dyDescent="0.3">
      <c r="N5" s="3" t="s">
        <v>6</v>
      </c>
      <c r="O5" s="5">
        <f>SUM(X8:X19)</f>
        <v>86</v>
      </c>
      <c r="P5" s="6">
        <f>O5/$O$5</f>
        <v>1</v>
      </c>
      <c r="R5" s="3" t="s">
        <v>36</v>
      </c>
      <c r="S5" s="5">
        <f>$O$5</f>
        <v>86</v>
      </c>
      <c r="T5" s="6">
        <f>S5/$O$5</f>
        <v>1</v>
      </c>
      <c r="U5" s="9"/>
      <c r="V5" s="160" t="s">
        <v>36</v>
      </c>
      <c r="W5" s="162"/>
      <c r="X5" s="5">
        <f>$O$5</f>
        <v>86</v>
      </c>
      <c r="Y5" s="6">
        <f>X5/$O$5</f>
        <v>1</v>
      </c>
      <c r="AA5" s="3" t="s">
        <v>36</v>
      </c>
      <c r="AB5" s="5">
        <f>$O$5</f>
        <v>86</v>
      </c>
      <c r="AC5" s="6">
        <f>AB5/$O$5</f>
        <v>1</v>
      </c>
      <c r="AE5" s="160" t="s">
        <v>36</v>
      </c>
      <c r="AF5" s="162"/>
      <c r="AG5" s="5">
        <f>$O$5</f>
        <v>86</v>
      </c>
      <c r="AH5" s="6">
        <f>AG5/$O$5</f>
        <v>1</v>
      </c>
      <c r="AJ5" s="160" t="s">
        <v>36</v>
      </c>
      <c r="AK5" s="162"/>
      <c r="AL5" s="5">
        <f>$O$5</f>
        <v>86</v>
      </c>
      <c r="AM5" s="6">
        <f>AL5/$O$5</f>
        <v>1</v>
      </c>
    </row>
    <row r="6" spans="7:39" x14ac:dyDescent="0.3">
      <c r="N6" s="4" t="s">
        <v>34</v>
      </c>
      <c r="O6" s="3" t="s">
        <v>7</v>
      </c>
      <c r="P6" s="3" t="s">
        <v>8</v>
      </c>
      <c r="R6" s="160" t="s">
        <v>24</v>
      </c>
      <c r="S6" s="161"/>
      <c r="T6" s="162"/>
      <c r="U6" s="1"/>
      <c r="V6" s="163" t="s">
        <v>25</v>
      </c>
      <c r="W6" s="163"/>
      <c r="X6" s="163"/>
      <c r="Y6" s="163"/>
      <c r="AA6" s="160" t="s">
        <v>40</v>
      </c>
      <c r="AB6" s="161"/>
      <c r="AC6" s="162"/>
      <c r="AE6" s="160" t="s">
        <v>38</v>
      </c>
      <c r="AF6" s="161"/>
      <c r="AG6" s="161"/>
      <c r="AH6" s="162"/>
      <c r="AJ6" s="165" t="s">
        <v>39</v>
      </c>
      <c r="AK6" s="166"/>
      <c r="AL6" s="166"/>
      <c r="AM6" s="167"/>
    </row>
    <row r="7" spans="7:39" x14ac:dyDescent="0.3">
      <c r="N7" s="3" t="s">
        <v>29</v>
      </c>
      <c r="O7" s="5">
        <v>5</v>
      </c>
      <c r="P7" s="6">
        <v>1</v>
      </c>
      <c r="R7" s="3" t="s">
        <v>10</v>
      </c>
      <c r="S7" s="3" t="s">
        <v>7</v>
      </c>
      <c r="T7" s="3" t="s">
        <v>23</v>
      </c>
      <c r="V7" s="4" t="s">
        <v>26</v>
      </c>
      <c r="W7" s="4" t="s">
        <v>27</v>
      </c>
      <c r="X7" s="3" t="s">
        <v>7</v>
      </c>
      <c r="Y7" s="3" t="s">
        <v>23</v>
      </c>
      <c r="AA7" s="3" t="s">
        <v>10</v>
      </c>
      <c r="AB7" s="3" t="s">
        <v>7</v>
      </c>
      <c r="AC7" s="3" t="s">
        <v>23</v>
      </c>
      <c r="AE7" s="4" t="s">
        <v>26</v>
      </c>
      <c r="AF7" s="4" t="s">
        <v>27</v>
      </c>
      <c r="AG7" s="3" t="s">
        <v>7</v>
      </c>
      <c r="AH7" s="3" t="s">
        <v>23</v>
      </c>
      <c r="AJ7" s="4" t="s">
        <v>26</v>
      </c>
      <c r="AK7" s="4" t="s">
        <v>27</v>
      </c>
      <c r="AL7" s="3" t="s">
        <v>7</v>
      </c>
      <c r="AM7" s="3" t="s">
        <v>23</v>
      </c>
    </row>
    <row r="8" spans="7:39" x14ac:dyDescent="0.3">
      <c r="G8" s="1"/>
      <c r="H8" s="1"/>
      <c r="N8" s="3" t="s">
        <v>30</v>
      </c>
      <c r="O8" s="5">
        <v>5</v>
      </c>
      <c r="P8" s="6">
        <f>O8/O7</f>
        <v>1</v>
      </c>
      <c r="R8" s="3" t="s">
        <v>1</v>
      </c>
      <c r="S8" s="5">
        <v>17</v>
      </c>
      <c r="T8" s="6">
        <f>S8/$S$5</f>
        <v>0.19767441860465115</v>
      </c>
      <c r="U8" s="9"/>
      <c r="V8" s="3">
        <v>1</v>
      </c>
      <c r="W8" s="3" t="s">
        <v>11</v>
      </c>
      <c r="X8" s="5">
        <v>8</v>
      </c>
      <c r="Y8" s="6">
        <f t="shared" ref="Y8:Y19" si="0">X8/$X$5</f>
        <v>9.3023255813953487E-2</v>
      </c>
      <c r="AA8" s="3" t="s">
        <v>2</v>
      </c>
      <c r="AB8" s="5">
        <v>20</v>
      </c>
      <c r="AC8" s="6">
        <f>AB8/$AB$5</f>
        <v>0.23255813953488372</v>
      </c>
      <c r="AE8" s="3">
        <v>5</v>
      </c>
      <c r="AF8" s="7" t="s">
        <v>15</v>
      </c>
      <c r="AG8" s="5">
        <v>14</v>
      </c>
      <c r="AH8" s="6">
        <f>AG8/$AG$5</f>
        <v>0.16279069767441862</v>
      </c>
      <c r="AJ8" s="4">
        <v>11</v>
      </c>
      <c r="AK8" s="4" t="s">
        <v>21</v>
      </c>
      <c r="AL8" s="3">
        <v>0</v>
      </c>
      <c r="AM8" s="6">
        <f>AL8/$AL$5</f>
        <v>0</v>
      </c>
    </row>
    <row r="9" spans="7:39" x14ac:dyDescent="0.3">
      <c r="G9" s="1"/>
      <c r="H9" s="1"/>
      <c r="N9" s="3" t="s">
        <v>31</v>
      </c>
      <c r="O9" s="5">
        <v>12</v>
      </c>
      <c r="P9" s="6">
        <v>1</v>
      </c>
      <c r="R9" s="3" t="s">
        <v>2</v>
      </c>
      <c r="S9" s="5">
        <v>20</v>
      </c>
      <c r="T9" s="6">
        <f t="shared" ref="T9:T12" si="1">S9/$S$5</f>
        <v>0.23255813953488372</v>
      </c>
      <c r="U9" s="9"/>
      <c r="V9" s="3">
        <v>2</v>
      </c>
      <c r="W9" s="3" t="s">
        <v>12</v>
      </c>
      <c r="X9" s="5">
        <v>10</v>
      </c>
      <c r="Y9" s="6">
        <f t="shared" si="0"/>
        <v>0.11627906976744186</v>
      </c>
      <c r="AA9" s="160" t="s">
        <v>41</v>
      </c>
      <c r="AB9" s="161"/>
      <c r="AC9" s="162"/>
      <c r="AE9" s="3">
        <v>3</v>
      </c>
      <c r="AF9" s="3" t="s">
        <v>13</v>
      </c>
      <c r="AG9" s="5">
        <v>12</v>
      </c>
      <c r="AH9" s="6">
        <f t="shared" ref="AH9:AH12" si="2">AG9/$AG$5</f>
        <v>0.13953488372093023</v>
      </c>
      <c r="AJ9" s="3">
        <v>12</v>
      </c>
      <c r="AK9" s="11" t="s">
        <v>22</v>
      </c>
      <c r="AL9" s="5">
        <v>0</v>
      </c>
      <c r="AM9" s="6">
        <f t="shared" ref="AM9:AM11" si="3">AL9/$AL$5</f>
        <v>0</v>
      </c>
    </row>
    <row r="10" spans="7:39" x14ac:dyDescent="0.3">
      <c r="G10" s="1"/>
      <c r="H10" s="1"/>
      <c r="N10" s="3" t="s">
        <v>32</v>
      </c>
      <c r="O10" s="5">
        <v>10</v>
      </c>
      <c r="P10" s="6">
        <f>O10/O9</f>
        <v>0.83333333333333337</v>
      </c>
      <c r="R10" s="3" t="s">
        <v>3</v>
      </c>
      <c r="S10" s="5">
        <v>15</v>
      </c>
      <c r="T10" s="6">
        <f t="shared" si="1"/>
        <v>0.1744186046511628</v>
      </c>
      <c r="U10" s="9"/>
      <c r="V10" s="3">
        <v>3</v>
      </c>
      <c r="W10" s="3" t="s">
        <v>13</v>
      </c>
      <c r="X10" s="5">
        <v>12</v>
      </c>
      <c r="Y10" s="6">
        <f t="shared" si="0"/>
        <v>0.13953488372093023</v>
      </c>
      <c r="AA10" s="3" t="s">
        <v>10</v>
      </c>
      <c r="AB10" s="3" t="s">
        <v>7</v>
      </c>
      <c r="AC10" s="3" t="s">
        <v>23</v>
      </c>
      <c r="AE10" s="3">
        <v>4</v>
      </c>
      <c r="AF10" s="3" t="s">
        <v>14</v>
      </c>
      <c r="AG10" s="5">
        <v>12</v>
      </c>
      <c r="AH10" s="6">
        <f t="shared" si="2"/>
        <v>0.13953488372093023</v>
      </c>
      <c r="AJ10" s="3">
        <v>10</v>
      </c>
      <c r="AK10" s="3" t="s">
        <v>20</v>
      </c>
      <c r="AL10" s="5">
        <v>1</v>
      </c>
      <c r="AM10" s="6">
        <f t="shared" si="3"/>
        <v>1.1627906976744186E-2</v>
      </c>
    </row>
    <row r="11" spans="7:39" x14ac:dyDescent="0.3">
      <c r="G11" s="1"/>
      <c r="H11" s="1"/>
      <c r="R11" s="3" t="s">
        <v>4</v>
      </c>
      <c r="S11" s="5">
        <v>17</v>
      </c>
      <c r="T11" s="6">
        <f t="shared" si="1"/>
        <v>0.19767441860465115</v>
      </c>
      <c r="U11" s="9"/>
      <c r="V11" s="3">
        <v>4</v>
      </c>
      <c r="W11" s="3" t="s">
        <v>14</v>
      </c>
      <c r="X11" s="5">
        <v>12</v>
      </c>
      <c r="Y11" s="6">
        <f t="shared" si="0"/>
        <v>0.13953488372093023</v>
      </c>
      <c r="AA11" s="3" t="s">
        <v>3</v>
      </c>
      <c r="AB11" s="5">
        <v>15</v>
      </c>
      <c r="AC11" s="6">
        <f>AB11/$AB$5</f>
        <v>0.1744186046511628</v>
      </c>
      <c r="AE11" s="3">
        <v>6</v>
      </c>
      <c r="AF11" s="3" t="s">
        <v>16</v>
      </c>
      <c r="AG11" s="5">
        <v>12</v>
      </c>
      <c r="AH11" s="6">
        <f t="shared" si="2"/>
        <v>0.13953488372093023</v>
      </c>
      <c r="AJ11" s="3">
        <v>9</v>
      </c>
      <c r="AK11" s="3" t="s">
        <v>19</v>
      </c>
      <c r="AL11" s="5">
        <v>3</v>
      </c>
      <c r="AM11" s="6">
        <f t="shared" si="3"/>
        <v>3.4883720930232558E-2</v>
      </c>
    </row>
    <row r="12" spans="7:39" x14ac:dyDescent="0.3">
      <c r="G12" s="1"/>
      <c r="H12" s="1"/>
      <c r="O12" s="2"/>
      <c r="P12" s="9"/>
      <c r="R12" s="3" t="s">
        <v>5</v>
      </c>
      <c r="S12" s="5">
        <v>17</v>
      </c>
      <c r="T12" s="6">
        <f t="shared" si="1"/>
        <v>0.19767441860465115</v>
      </c>
      <c r="U12" s="9"/>
      <c r="V12" s="3">
        <v>5</v>
      </c>
      <c r="W12" s="3" t="s">
        <v>15</v>
      </c>
      <c r="X12" s="5">
        <v>14</v>
      </c>
      <c r="Y12" s="6">
        <f t="shared" si="0"/>
        <v>0.16279069767441862</v>
      </c>
      <c r="AE12" s="3">
        <v>2</v>
      </c>
      <c r="AF12" s="3" t="s">
        <v>12</v>
      </c>
      <c r="AG12" s="5">
        <v>10</v>
      </c>
      <c r="AH12" s="6">
        <f t="shared" si="2"/>
        <v>0.11627906976744186</v>
      </c>
      <c r="AJ12" s="164" t="s">
        <v>35</v>
      </c>
      <c r="AK12" s="164"/>
      <c r="AL12" s="8">
        <f>SUM(AL8:AL11)</f>
        <v>4</v>
      </c>
      <c r="AM12" s="6">
        <f>SUM(AM8:AM11)</f>
        <v>4.6511627906976744E-2</v>
      </c>
    </row>
    <row r="13" spans="7:39" x14ac:dyDescent="0.3">
      <c r="G13" s="1"/>
      <c r="H13" s="1"/>
      <c r="R13" s="4" t="s">
        <v>35</v>
      </c>
      <c r="S13" s="8">
        <f>SUM(S8:S12)</f>
        <v>86</v>
      </c>
      <c r="T13" s="6">
        <f>SUM(T8:T12)</f>
        <v>1</v>
      </c>
      <c r="U13" s="9"/>
      <c r="V13" s="3">
        <v>6</v>
      </c>
      <c r="W13" s="3" t="s">
        <v>16</v>
      </c>
      <c r="X13" s="5">
        <v>12</v>
      </c>
      <c r="Y13" s="6">
        <f t="shared" si="0"/>
        <v>0.13953488372093023</v>
      </c>
      <c r="AE13" s="164" t="s">
        <v>37</v>
      </c>
      <c r="AF13" s="164"/>
      <c r="AG13" s="8">
        <f>SUM(AG8:AG12)</f>
        <v>60</v>
      </c>
      <c r="AH13" s="6">
        <f>SUM(AH8:AH12)</f>
        <v>0.69767441860465118</v>
      </c>
      <c r="AJ13" s="164" t="s">
        <v>28</v>
      </c>
      <c r="AK13" s="164"/>
      <c r="AL13" s="8">
        <f>AVERAGE(AL8:AL11)</f>
        <v>1</v>
      </c>
      <c r="AM13" s="6">
        <f>AVERAGE(AM8:AM11)</f>
        <v>1.1627906976744186E-2</v>
      </c>
    </row>
    <row r="14" spans="7:39" x14ac:dyDescent="0.3">
      <c r="G14" s="1"/>
      <c r="H14" s="1"/>
      <c r="R14" s="4" t="s">
        <v>28</v>
      </c>
      <c r="S14" s="8">
        <f>AVERAGE(S8:S12)</f>
        <v>17.2</v>
      </c>
      <c r="T14" s="6">
        <f>AVERAGE(T8:T12)</f>
        <v>0.2</v>
      </c>
      <c r="U14" s="9"/>
      <c r="V14" s="3">
        <v>7</v>
      </c>
      <c r="W14" s="3" t="s">
        <v>17</v>
      </c>
      <c r="X14" s="5">
        <v>8</v>
      </c>
      <c r="Y14" s="6">
        <f t="shared" si="0"/>
        <v>9.3023255813953487E-2</v>
      </c>
      <c r="AE14" s="164" t="s">
        <v>28</v>
      </c>
      <c r="AF14" s="164"/>
      <c r="AG14" s="8">
        <f>AVERAGE(AG8:AG12)</f>
        <v>12</v>
      </c>
      <c r="AH14" s="6">
        <f>AVERAGE(AH8:AH12)</f>
        <v>0.13953488372093023</v>
      </c>
    </row>
    <row r="15" spans="7:39" x14ac:dyDescent="0.3">
      <c r="G15" s="1"/>
      <c r="H15" s="1"/>
      <c r="V15" s="3">
        <v>8</v>
      </c>
      <c r="W15" s="3" t="s">
        <v>18</v>
      </c>
      <c r="X15" s="5">
        <v>6</v>
      </c>
      <c r="Y15" s="6">
        <f t="shared" si="0"/>
        <v>6.9767441860465115E-2</v>
      </c>
    </row>
    <row r="16" spans="7:39" x14ac:dyDescent="0.3">
      <c r="G16" s="1"/>
      <c r="H16" s="1"/>
      <c r="L16" s="1"/>
      <c r="V16" s="3">
        <v>9</v>
      </c>
      <c r="W16" s="3" t="s">
        <v>19</v>
      </c>
      <c r="X16" s="5">
        <v>3</v>
      </c>
      <c r="Y16" s="6">
        <f t="shared" si="0"/>
        <v>3.4883720930232558E-2</v>
      </c>
    </row>
    <row r="17" spans="7:25" x14ac:dyDescent="0.3">
      <c r="G17" s="1"/>
      <c r="H17" s="1"/>
      <c r="L17" s="2"/>
      <c r="V17" s="3">
        <v>10</v>
      </c>
      <c r="W17" s="3" t="s">
        <v>20</v>
      </c>
      <c r="X17" s="5">
        <v>1</v>
      </c>
      <c r="Y17" s="6">
        <f t="shared" si="0"/>
        <v>1.1627906976744186E-2</v>
      </c>
    </row>
    <row r="18" spans="7:25" x14ac:dyDescent="0.3">
      <c r="G18" s="1"/>
      <c r="H18" s="1"/>
      <c r="L18" s="2"/>
      <c r="V18" s="3">
        <v>11</v>
      </c>
      <c r="W18" s="3" t="s">
        <v>21</v>
      </c>
      <c r="X18" s="5">
        <v>0</v>
      </c>
      <c r="Y18" s="6">
        <f t="shared" si="0"/>
        <v>0</v>
      </c>
    </row>
    <row r="19" spans="7:25" x14ac:dyDescent="0.3">
      <c r="G19" s="1"/>
      <c r="H19" s="1"/>
      <c r="L19" s="2"/>
      <c r="V19" s="3">
        <v>12</v>
      </c>
      <c r="W19" s="3" t="s">
        <v>22</v>
      </c>
      <c r="X19" s="5">
        <v>0</v>
      </c>
      <c r="Y19" s="6">
        <f t="shared" si="0"/>
        <v>0</v>
      </c>
    </row>
    <row r="20" spans="7:25" x14ac:dyDescent="0.3">
      <c r="G20" s="1"/>
      <c r="H20" s="1"/>
      <c r="L20" s="2"/>
      <c r="V20" s="160" t="s">
        <v>37</v>
      </c>
      <c r="W20" s="162"/>
      <c r="X20" s="8">
        <f>SUM(X8:X19)</f>
        <v>86</v>
      </c>
      <c r="Y20" s="6">
        <f>SUM(Y8:Y19)</f>
        <v>1</v>
      </c>
    </row>
    <row r="21" spans="7:25" x14ac:dyDescent="0.3">
      <c r="G21" s="1"/>
      <c r="H21" s="1"/>
      <c r="L21" s="2"/>
      <c r="V21" s="160" t="s">
        <v>28</v>
      </c>
      <c r="W21" s="162"/>
      <c r="X21" s="8">
        <f>AVERAGE(X8:X19)</f>
        <v>7.166666666666667</v>
      </c>
      <c r="Y21" s="6">
        <f>AVERAGE(Y8:Y19)</f>
        <v>8.3333333333333329E-2</v>
      </c>
    </row>
    <row r="22" spans="7:25" x14ac:dyDescent="0.3">
      <c r="G22" s="1"/>
      <c r="H22" s="1"/>
      <c r="L22" s="2"/>
      <c r="M22" s="1"/>
    </row>
    <row r="23" spans="7:25" x14ac:dyDescent="0.3">
      <c r="G23" s="1"/>
      <c r="H23" s="1"/>
      <c r="L23" s="2"/>
      <c r="M23" s="1"/>
      <c r="N23" s="10"/>
      <c r="O23" s="2"/>
      <c r="P23" s="9"/>
    </row>
    <row r="24" spans="7:25" x14ac:dyDescent="0.3">
      <c r="G24" s="1"/>
      <c r="H24" s="1"/>
      <c r="L24" s="2"/>
    </row>
    <row r="25" spans="7:25" x14ac:dyDescent="0.3">
      <c r="G25" s="1"/>
      <c r="H25" s="1"/>
      <c r="L25" s="2"/>
    </row>
    <row r="26" spans="7:25" x14ac:dyDescent="0.3">
      <c r="G26" s="1"/>
      <c r="H26" s="1"/>
    </row>
    <row r="27" spans="7:25" x14ac:dyDescent="0.3">
      <c r="G27" s="1"/>
      <c r="H27" s="1"/>
    </row>
    <row r="28" spans="7:25" x14ac:dyDescent="0.3">
      <c r="G28" s="1"/>
      <c r="H28" s="1"/>
    </row>
    <row r="29" spans="7:25" x14ac:dyDescent="0.3">
      <c r="G29" s="1"/>
      <c r="H29" s="1"/>
    </row>
    <row r="30" spans="7:25" x14ac:dyDescent="0.3">
      <c r="G30" s="1"/>
      <c r="H30" s="1"/>
    </row>
    <row r="31" spans="7:25" x14ac:dyDescent="0.3">
      <c r="G31" s="1"/>
      <c r="H31" s="1"/>
    </row>
    <row r="32" spans="7:25" x14ac:dyDescent="0.3">
      <c r="G32" s="1"/>
      <c r="H32" s="1"/>
    </row>
    <row r="33" spans="7:12" x14ac:dyDescent="0.3">
      <c r="G33" s="1"/>
      <c r="H33" s="1"/>
      <c r="L33" s="2"/>
    </row>
    <row r="34" spans="7:12" x14ac:dyDescent="0.3">
      <c r="L34" s="2"/>
    </row>
    <row r="35" spans="7:12" x14ac:dyDescent="0.3">
      <c r="L35" s="2"/>
    </row>
    <row r="36" spans="7:12" x14ac:dyDescent="0.3">
      <c r="L36" s="2"/>
    </row>
    <row r="37" spans="7:12" x14ac:dyDescent="0.3">
      <c r="L37" s="2"/>
    </row>
    <row r="38" spans="7:12" x14ac:dyDescent="0.3">
      <c r="L38" s="2"/>
    </row>
    <row r="39" spans="7:12" x14ac:dyDescent="0.3">
      <c r="L39" s="2"/>
    </row>
    <row r="40" spans="7:12" x14ac:dyDescent="0.3">
      <c r="L40" s="2"/>
    </row>
    <row r="41" spans="7:12" x14ac:dyDescent="0.3">
      <c r="L41" s="2"/>
    </row>
    <row r="42" spans="7:12" x14ac:dyDescent="0.3">
      <c r="L42" s="2"/>
    </row>
    <row r="43" spans="7:12" x14ac:dyDescent="0.3">
      <c r="L43" s="2"/>
    </row>
    <row r="44" spans="7:12" x14ac:dyDescent="0.3">
      <c r="L44" s="2"/>
    </row>
    <row r="45" spans="7:12" x14ac:dyDescent="0.3">
      <c r="L45" s="2"/>
    </row>
    <row r="46" spans="7:12" x14ac:dyDescent="0.3">
      <c r="L46" s="2"/>
    </row>
    <row r="47" spans="7:12" x14ac:dyDescent="0.3">
      <c r="L47" s="2"/>
    </row>
    <row r="48" spans="7:12" x14ac:dyDescent="0.3">
      <c r="L48" s="2"/>
    </row>
    <row r="49" spans="12:12" x14ac:dyDescent="0.3">
      <c r="L49" s="2"/>
    </row>
    <row r="50" spans="12:12" x14ac:dyDescent="0.3">
      <c r="L50" s="2"/>
    </row>
  </sheetData>
  <mergeCells count="27">
    <mergeCell ref="AJ13:AK13"/>
    <mergeCell ref="AE14:AF14"/>
    <mergeCell ref="V21:W21"/>
    <mergeCell ref="AJ6:AM6"/>
    <mergeCell ref="V20:W20"/>
    <mergeCell ref="AE13:AF13"/>
    <mergeCell ref="AA3:AC3"/>
    <mergeCell ref="AA4:AC4"/>
    <mergeCell ref="AJ3:AM3"/>
    <mergeCell ref="AJ4:AM4"/>
    <mergeCell ref="AJ12:AK12"/>
    <mergeCell ref="AJ5:AK5"/>
    <mergeCell ref="AE5:AF5"/>
    <mergeCell ref="AE3:AH3"/>
    <mergeCell ref="AE4:AH4"/>
    <mergeCell ref="AE6:AH6"/>
    <mergeCell ref="AA6:AC6"/>
    <mergeCell ref="AA9:AC9"/>
    <mergeCell ref="R6:T6"/>
    <mergeCell ref="V6:Y6"/>
    <mergeCell ref="V3:Y3"/>
    <mergeCell ref="V4:Y4"/>
    <mergeCell ref="N3:P3"/>
    <mergeCell ref="R3:T3"/>
    <mergeCell ref="R4:T4"/>
    <mergeCell ref="N4:P4"/>
    <mergeCell ref="V5:W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Ilość wystąpień</vt:lpstr>
      <vt:lpstr>Częstotliwość wystąpień</vt:lpstr>
      <vt:lpstr>Wystąpienia zasobów</vt:lpstr>
      <vt:lpstr>Pierwsze prototypy</vt:lpstr>
    </vt:vector>
  </TitlesOfParts>
  <Company>Ministrerstwo Edukacji Narodowej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Jaworska</dc:creator>
  <cp:lastModifiedBy>Aleksandra Jaworska</cp:lastModifiedBy>
  <dcterms:created xsi:type="dcterms:W3CDTF">2025-02-03T14:05:50Z</dcterms:created>
  <dcterms:modified xsi:type="dcterms:W3CDTF">2025-02-03T23:57:24Z</dcterms:modified>
</cp:coreProperties>
</file>