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ursera\Google Advanced Data Analytics Certificate\Portfolio projects\Video streaming churn prediction\"/>
    </mc:Choice>
  </mc:AlternateContent>
  <xr:revisionPtr revIDLastSave="0" documentId="13_ncr:1_{7E28E608-16E2-4458-A8DE-D708C7F1B77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Sheet1!$A$1:$AE$205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41" i="1" l="1"/>
  <c r="C241" i="1"/>
  <c r="AG240" i="1"/>
  <c r="C240" i="1"/>
  <c r="AG239" i="1"/>
  <c r="C239" i="1"/>
  <c r="AG238" i="1"/>
  <c r="C238" i="1"/>
  <c r="AG237" i="1"/>
  <c r="C237" i="1"/>
  <c r="AG236" i="1"/>
  <c r="C236" i="1"/>
  <c r="AG235" i="1"/>
  <c r="C235" i="1"/>
  <c r="AG234" i="1"/>
  <c r="C234" i="1"/>
  <c r="AG233" i="1"/>
  <c r="C233" i="1"/>
  <c r="AG232" i="1"/>
  <c r="C232" i="1"/>
  <c r="AG227" i="1"/>
  <c r="C227" i="1"/>
  <c r="AG226" i="1"/>
  <c r="C226" i="1"/>
  <c r="AG225" i="1"/>
  <c r="C225" i="1"/>
  <c r="AG231" i="1"/>
  <c r="C231" i="1"/>
  <c r="AG230" i="1"/>
  <c r="C230" i="1"/>
  <c r="AG229" i="1"/>
  <c r="C229" i="1"/>
  <c r="AG228" i="1"/>
  <c r="C228" i="1"/>
  <c r="AG224" i="1"/>
  <c r="C224" i="1"/>
  <c r="AG223" i="1"/>
  <c r="C223" i="1"/>
  <c r="AG222" i="1"/>
  <c r="C222" i="1"/>
  <c r="AG221" i="1"/>
  <c r="C221" i="1"/>
  <c r="AG220" i="1"/>
  <c r="C220" i="1"/>
  <c r="AG219" i="1"/>
  <c r="C219" i="1"/>
  <c r="AG218" i="1"/>
  <c r="C218" i="1"/>
  <c r="AG217" i="1"/>
  <c r="C217" i="1"/>
  <c r="C216" i="1"/>
  <c r="AG215" i="1"/>
  <c r="AG216" i="1"/>
  <c r="C215" i="1"/>
  <c r="AG214" i="1"/>
  <c r="C214" i="1"/>
  <c r="C213" i="1"/>
  <c r="B212" i="1"/>
  <c r="C212" i="1" s="1"/>
  <c r="AG213" i="1"/>
  <c r="AG212" i="1"/>
  <c r="AG211" i="1"/>
  <c r="C211" i="1"/>
  <c r="AG208" i="1"/>
  <c r="AG209" i="1"/>
  <c r="AG210" i="1"/>
  <c r="C209" i="1"/>
  <c r="C210" i="1"/>
  <c r="B208" i="1"/>
  <c r="C208" i="1" s="1"/>
  <c r="AG207" i="1"/>
  <c r="B207" i="1"/>
  <c r="C207" i="1" s="1"/>
  <c r="AG206" i="1"/>
  <c r="B206" i="1"/>
  <c r="C206" i="1" s="1"/>
  <c r="B205" i="1"/>
  <c r="C205" i="1" s="1"/>
  <c r="AG205" i="1"/>
  <c r="AG204" i="1"/>
  <c r="C204" i="1"/>
  <c r="AG203" i="1"/>
  <c r="C203" i="1"/>
  <c r="AG202" i="1"/>
  <c r="C202" i="1"/>
  <c r="AG201" i="1"/>
  <c r="C201" i="1"/>
  <c r="AG200" i="1"/>
  <c r="C200" i="1"/>
  <c r="AG199" i="1"/>
  <c r="AG168" i="1" l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G119" i="1"/>
  <c r="AG118" i="1"/>
  <c r="AG117" i="1"/>
  <c r="AG116" i="1"/>
  <c r="AG115" i="1"/>
  <c r="AG114" i="1"/>
  <c r="AG113" i="1"/>
  <c r="AG112" i="1"/>
  <c r="AG111" i="1"/>
  <c r="AG110" i="1"/>
  <c r="AG108" i="1"/>
  <c r="AG96" i="1"/>
  <c r="C199" i="1"/>
  <c r="AG198" i="1" l="1"/>
  <c r="C198" i="1"/>
  <c r="AG197" i="1"/>
  <c r="C197" i="1"/>
  <c r="AG196" i="1"/>
  <c r="AG195" i="1" l="1"/>
  <c r="C195" i="1"/>
  <c r="C196" i="1"/>
  <c r="C194" i="1"/>
  <c r="AG193" i="1"/>
  <c r="AG194" i="1"/>
  <c r="C193" i="1"/>
  <c r="C192" i="1"/>
  <c r="AG192" i="1"/>
  <c r="AG191" i="1"/>
  <c r="C191" i="1"/>
  <c r="AG190" i="1"/>
  <c r="C190" i="1"/>
  <c r="AG189" i="1"/>
  <c r="C189" i="1"/>
  <c r="AG188" i="1"/>
  <c r="C188" i="1"/>
  <c r="AG187" i="1"/>
  <c r="C187" i="1"/>
  <c r="AG186" i="1"/>
  <c r="C186" i="1"/>
  <c r="C185" i="1"/>
  <c r="B184" i="1"/>
  <c r="C184" i="1" s="1"/>
  <c r="AG183" i="1"/>
  <c r="AG184" i="1"/>
  <c r="AG185" i="1"/>
  <c r="C183" i="1"/>
  <c r="AG182" i="1"/>
  <c r="C182" i="1"/>
  <c r="AG181" i="1"/>
  <c r="C181" i="1"/>
  <c r="AG180" i="1"/>
  <c r="C180" i="1"/>
  <c r="AG179" i="1"/>
  <c r="C179" i="1"/>
  <c r="AG178" i="1"/>
  <c r="C178" i="1"/>
  <c r="AG177" i="1"/>
  <c r="C177" i="1"/>
  <c r="AG176" i="1"/>
  <c r="C176" i="1"/>
  <c r="AG175" i="1"/>
  <c r="C175" i="1"/>
  <c r="AG174" i="1"/>
  <c r="C174" i="1"/>
  <c r="AG173" i="1" l="1"/>
  <c r="C173" i="1"/>
  <c r="AG172" i="1"/>
  <c r="C172" i="1"/>
  <c r="AG171" i="1"/>
  <c r="C171" i="1"/>
  <c r="AG170" i="1"/>
  <c r="AG169" i="1"/>
  <c r="C170" i="1"/>
  <c r="C169" i="1"/>
  <c r="C168" i="1"/>
  <c r="C166" i="1"/>
  <c r="C167" i="1"/>
  <c r="C165" i="1"/>
  <c r="C164" i="1"/>
  <c r="C163" i="1" l="1"/>
  <c r="C162" i="1"/>
  <c r="C161" i="1"/>
  <c r="C160" i="1"/>
  <c r="C159" i="1"/>
  <c r="C158" i="1"/>
  <c r="C157" i="1"/>
  <c r="C156" i="1"/>
  <c r="C155" i="1"/>
  <c r="AG154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26" i="1"/>
  <c r="C127" i="1"/>
  <c r="C128" i="1"/>
  <c r="C129" i="1"/>
  <c r="C130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1" i="1"/>
  <c r="C112" i="1"/>
  <c r="C110" i="1"/>
  <c r="C109" i="1"/>
  <c r="C108" i="1"/>
  <c r="C107" i="1"/>
  <c r="C106" i="1"/>
  <c r="C105" i="1"/>
  <c r="C104" i="1"/>
  <c r="C103" i="1"/>
  <c r="AG101" i="1"/>
  <c r="AG102" i="1"/>
  <c r="AG100" i="1"/>
  <c r="AG99" i="1"/>
  <c r="AG98" i="1"/>
  <c r="C102" i="1"/>
  <c r="C101" i="1"/>
  <c r="C100" i="1"/>
  <c r="C99" i="1"/>
  <c r="C98" i="1"/>
  <c r="AG97" i="1"/>
  <c r="C97" i="1"/>
  <c r="C96" i="1"/>
  <c r="AG95" i="1"/>
  <c r="C95" i="1"/>
  <c r="AG94" i="1"/>
  <c r="C94" i="1"/>
  <c r="AG93" i="1"/>
  <c r="C93" i="1"/>
  <c r="AG92" i="1"/>
  <c r="C92" i="1"/>
  <c r="AG91" i="1"/>
  <c r="C91" i="1"/>
  <c r="AG90" i="1"/>
  <c r="C90" i="1"/>
  <c r="AG89" i="1"/>
  <c r="C89" i="1"/>
  <c r="C88" i="1"/>
  <c r="AG88" i="1"/>
  <c r="C87" i="1"/>
  <c r="AG87" i="1"/>
  <c r="AG86" i="1"/>
  <c r="C86" i="1"/>
  <c r="AG85" i="1"/>
  <c r="C85" i="1"/>
  <c r="AG84" i="1"/>
  <c r="C84" i="1"/>
  <c r="AG83" i="1"/>
  <c r="C83" i="1"/>
  <c r="AG82" i="1"/>
  <c r="C82" i="1"/>
  <c r="AG81" i="1"/>
  <c r="C81" i="1"/>
  <c r="AG80" i="1"/>
  <c r="C80" i="1"/>
  <c r="AG79" i="1"/>
  <c r="C79" i="1"/>
  <c r="AG78" i="1"/>
  <c r="C78" i="1"/>
  <c r="AG77" i="1"/>
  <c r="C77" i="1"/>
  <c r="AG76" i="1"/>
  <c r="C76" i="1"/>
  <c r="AG75" i="1"/>
  <c r="C75" i="1"/>
  <c r="AG74" i="1"/>
  <c r="C74" i="1"/>
  <c r="AG70" i="1"/>
  <c r="AG71" i="1"/>
  <c r="AG72" i="1"/>
  <c r="AG73" i="1"/>
  <c r="C73" i="1"/>
  <c r="C72" i="1"/>
  <c r="C71" i="1"/>
  <c r="C70" i="1"/>
  <c r="AG69" i="1"/>
  <c r="C69" i="1"/>
  <c r="AG68" i="1"/>
  <c r="C68" i="1"/>
  <c r="AG67" i="1"/>
  <c r="C67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C66" i="1"/>
  <c r="C65" i="1"/>
  <c r="C64" i="1"/>
  <c r="C63" i="1"/>
  <c r="C62" i="1"/>
  <c r="C61" i="1"/>
  <c r="C60" i="1"/>
  <c r="C59" i="1"/>
  <c r="C57" i="1"/>
  <c r="C58" i="1"/>
  <c r="C56" i="1"/>
  <c r="G2" i="4"/>
  <c r="C2" i="4"/>
  <c r="C55" i="1"/>
  <c r="C54" i="1"/>
  <c r="C53" i="1"/>
  <c r="AG52" i="1"/>
  <c r="C52" i="1"/>
  <c r="AG50" i="1"/>
  <c r="AG51" i="1"/>
  <c r="C51" i="1"/>
  <c r="AG49" i="1"/>
  <c r="C50" i="1"/>
  <c r="C49" i="1"/>
  <c r="AG48" i="1"/>
  <c r="C48" i="1"/>
  <c r="AG47" i="1"/>
  <c r="C47" i="1"/>
  <c r="AG46" i="1"/>
  <c r="C46" i="1"/>
  <c r="AG45" i="1"/>
  <c r="C45" i="1"/>
  <c r="AG44" i="1"/>
  <c r="C44" i="1"/>
  <c r="AG43" i="1"/>
  <c r="C43" i="1"/>
  <c r="AG42" i="1"/>
  <c r="C42" i="1"/>
  <c r="C41" i="1"/>
  <c r="AG40" i="1"/>
  <c r="AG41" i="1"/>
  <c r="AG3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11" i="1"/>
  <c r="C12" i="1"/>
  <c r="C13" i="1"/>
  <c r="C14" i="1"/>
  <c r="C15" i="1"/>
  <c r="C16" i="1"/>
  <c r="C17" i="1"/>
  <c r="C2" i="1"/>
  <c r="C19" i="1"/>
  <c r="C18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<sst xmlns="http://schemas.openxmlformats.org/spreadsheetml/2006/main" count="1078" uniqueCount="339">
  <si>
    <t>Model</t>
  </si>
  <si>
    <t>RF</t>
  </si>
  <si>
    <t>number of features</t>
  </si>
  <si>
    <t>max_depth</t>
  </si>
  <si>
    <t>max_features</t>
  </si>
  <si>
    <t>max_samples</t>
  </si>
  <si>
    <t>min_samples_leaf</t>
  </si>
  <si>
    <t>min_samples_split</t>
  </si>
  <si>
    <t>n_estimators</t>
  </si>
  <si>
    <t>XGB</t>
  </si>
  <si>
    <t>learning_rate</t>
  </si>
  <si>
    <t>min_child_weight</t>
  </si>
  <si>
    <t>time to complete (s)</t>
  </si>
  <si>
    <t>Dummy
Classifier</t>
  </si>
  <si>
    <t>max_delta_step</t>
  </si>
  <si>
    <t>subsample</t>
  </si>
  <si>
    <t>time to complete (m)</t>
  </si>
  <si>
    <t>roc_auc_score
validation</t>
  </si>
  <si>
    <t>roc_auc_score
training</t>
  </si>
  <si>
    <t>4</t>
  </si>
  <si>
    <t>colsample_bytree</t>
  </si>
  <si>
    <t>gamma</t>
  </si>
  <si>
    <t>lambda</t>
  </si>
  <si>
    <t>alpha</t>
  </si>
  <si>
    <t>5</t>
  </si>
  <si>
    <t>XGBoost scoring on the training set:</t>
  </si>
  <si>
    <t>Accuracy Score: 0.6789533528116409</t>
  </si>
  <si>
    <t>Precision Score: 0.3227372262773723</t>
  </si>
  <si>
    <t>Recall Score: 0.7022712833545108</t>
  </si>
  <si>
    <t>F1 Score: 0.4422384476895379</t>
  </si>
  <si>
    <t>ROC AUC Score: 0.6880315933006491</t>
  </si>
  <si>
    <t>scale_pos_weight=4.7</t>
  </si>
  <si>
    <t>scale_pos_weight=4.52</t>
  </si>
  <si>
    <t>Accuracy Score: 0.6698498826983693</t>
  </si>
  <si>
    <t>Precision Score: 0.3176860319641945</t>
  </si>
  <si>
    <t>Recall Score: 0.715891041931385</t>
  </si>
  <si>
    <t>F1 Score: 0.4400805516568011</t>
  </si>
  <si>
    <t>ROC AUC Score: 0.6877748317045257</t>
  </si>
  <si>
    <t>Accuracy Score: 0.6802199225665309</t>
  </si>
  <si>
    <t>Precision Score: 0.3235315685268021</t>
  </si>
  <si>
    <t>Recall Score: 0.7007623888182973</t>
  </si>
  <si>
    <t>F1 Score: 0.44268298800983297</t>
  </si>
  <si>
    <t>ROC AUC Score: 0.6882176069462836</t>
  </si>
  <si>
    <t>scale_pos_weight=4.5</t>
  </si>
  <si>
    <t>Accuracy Score: 0.6812849925876884</t>
  </si>
  <si>
    <t>Precision Score: 0.32411431096707666</t>
  </si>
  <si>
    <t>Recall Score: 0.69893583227446</t>
  </si>
  <si>
    <t>F1 Score: 0.44286217481004375</t>
  </si>
  <si>
    <t>ROC AUC Score: 0.6881568960447659</t>
  </si>
  <si>
    <t>max_child_weight = 101</t>
  </si>
  <si>
    <t>Accuracy Score: 0.6477988112372142</t>
  </si>
  <si>
    <t>Precision Score: 0.5167611754632546</t>
  </si>
  <si>
    <t>Recall Score: 0.9371557482714169</t>
  </si>
  <si>
    <t>F1 Score: 0.6661807124782623</t>
  </si>
  <si>
    <t>ROC AUC Score: 0.7056707072961845</t>
  </si>
  <si>
    <t>Resampled class distribution: Counter({0: 113774, 1: 68264})</t>
  </si>
  <si>
    <t>XGBoost scoring on the validation set:</t>
  </si>
  <si>
    <t>Accuracy Score: 0.7395854200650583</t>
  </si>
  <si>
    <t>Precision Score: 0.3460097206247913</t>
  </si>
  <si>
    <t>Recall Score: 0.49089377829245184</t>
  </si>
  <si>
    <t>F1 Score: 0.4059106439468129</t>
  </si>
  <si>
    <t>ROC AUC Score: 0.6427625443290852</t>
  </si>
  <si>
    <t>cv_params = {'subsample': [0.7],</t>
  </si>
  <si>
    <t xml:space="preserve">             'max_delta_step': [2],</t>
  </si>
  <si>
    <t xml:space="preserve">             'max_depth': [4],</t>
  </si>
  <si>
    <t xml:space="preserve">             'min_child_weight': [2],</t>
  </si>
  <si>
    <t xml:space="preserve">             'learning_rate': [0.01],</t>
  </si>
  <si>
    <t xml:space="preserve">             'n_estimators': [500],</t>
  </si>
  <si>
    <t xml:space="preserve">             'reg_alpha': [0.6],</t>
  </si>
  <si>
    <t xml:space="preserve">             'reg_lambda': [0.6]</t>
  </si>
  <si>
    <t xml:space="preserve">            }</t>
  </si>
  <si>
    <t>sampling_strategy=0.3</t>
  </si>
  <si>
    <t>sampling_strategy=0.4</t>
  </si>
  <si>
    <t>Resampled class distribution: Counter({0: 113774, 1: 45509})</t>
  </si>
  <si>
    <t>Accuracy Score: 0.6445571718262464</t>
  </si>
  <si>
    <t>Precision Score: 0.4394403672726083</t>
  </si>
  <si>
    <t>Recall Score: 0.8854951767782197</t>
  </si>
  <si>
    <t>F1 Score: 0.5873830277235227</t>
  </si>
  <si>
    <t>ROC AUC Score: 0.7168392086186878</t>
  </si>
  <si>
    <t>Best threshold: 0.6023256182670593</t>
  </si>
  <si>
    <t>Accuracy Score: 0.6991672151790058</t>
  </si>
  <si>
    <t>Precision Score: 0.32831242810976613</t>
  </si>
  <si>
    <t>Recall Score: 0.6310137909253606</t>
  </si>
  <si>
    <t>F1 Score: 0.43190661478599224</t>
  </si>
  <si>
    <t>ROC AUC Score: 0.672633108602455</t>
  </si>
  <si>
    <t xml:space="preserve">             'reg_alpha': [0.3],</t>
  </si>
  <si>
    <t xml:space="preserve">             'reg_lambda': [0.3]</t>
  </si>
  <si>
    <t>Resampled class distribution: Counter({0: 113774, 1: 34132})</t>
  </si>
  <si>
    <t>Accuracy Score: 0.6498924992900896</t>
  </si>
  <si>
    <t>Precision Score: 0.3803240897687979</t>
  </si>
  <si>
    <t>Recall Score: 0.8217215516231102</t>
  </si>
  <si>
    <t>F1 Score: 0.5199810895742373</t>
  </si>
  <si>
    <t>ROC AUC Score: 0.7100328186332894</t>
  </si>
  <si>
    <t>Best threshold: 0.6054835915565491</t>
  </si>
  <si>
    <t>Accuracy Score: 0.7309427734691736</t>
  </si>
  <si>
    <t>Precision Score: 0.3528245787908821</t>
  </si>
  <si>
    <t>Recall Score: 0.5809032529739973</t>
  </si>
  <si>
    <t>F1 Score: 0.4390078962547487</t>
  </si>
  <si>
    <t>ROC AUC Score: 0.672528032447549</t>
  </si>
  <si>
    <t>Accuracy Score: 0.6495341635903885</t>
  </si>
  <si>
    <t>Precision Score: 0.38012242355299153</t>
  </si>
  <si>
    <t>Recall Score: 0.8223661080510958</t>
  </si>
  <si>
    <t>F1 Score: 0.5199214625743235</t>
  </si>
  <si>
    <t>ROC AUC Score: 0.7100254960597561</t>
  </si>
  <si>
    <t>Best threshold: 0.6010512709617615</t>
  </si>
  <si>
    <t>Accuracy Score: 0.7264020452355742</t>
  </si>
  <si>
    <t>Precision Score: 0.3491885493567579</t>
  </si>
  <si>
    <t>Recall Score: 0.5900621118012422</t>
  </si>
  <si>
    <t>F1 Score: 0.43873896792626366</t>
  </si>
  <si>
    <t>ROC AUC Score: 0.6733209511599096</t>
  </si>
  <si>
    <t xml:space="preserve">             'reg_alpha': [0.9],</t>
  </si>
  <si>
    <t xml:space="preserve">             'reg_lambda': [0.9]</t>
  </si>
  <si>
    <t>Accuracy Score: 0.649912782442903</t>
  </si>
  <si>
    <t>Precision Score: 0.3802908617321467</t>
  </si>
  <si>
    <t>Recall Score: 0.821282081331302</t>
  </si>
  <si>
    <t>F1 Score: 0.5198620229219985</t>
  </si>
  <si>
    <t>ROC AUC Score: 0.7098921876763916</t>
  </si>
  <si>
    <t>RFE</t>
  </si>
  <si>
    <t>time</t>
  </si>
  <si>
    <t>seconds</t>
  </si>
  <si>
    <t>minutes</t>
  </si>
  <si>
    <t>Random Forest scoring on the training set:</t>
  </si>
  <si>
    <t>Accuracy Score: 0.671073273938888</t>
  </si>
  <si>
    <t>Precision Score: 0.31434877788431964</t>
  </si>
  <si>
    <t>Recall Score: 0.6899221728081322</t>
  </si>
  <si>
    <t>F1 Score: 0.43190772710889047</t>
  </si>
  <si>
    <t>ROC AUC Score: 0.6784116111285198</t>
  </si>
  <si>
    <t>Random Forest scoring on the validation set:</t>
  </si>
  <si>
    <t>Accuracy Score: 0.7653225729521411</t>
  </si>
  <si>
    <t>Precision Score: 0.3790110127402289</t>
  </si>
  <si>
    <t>Recall Score: 0.46194336245920625</t>
  </si>
  <si>
    <t>F1 Score: 0.4163879201954784</t>
  </si>
  <si>
    <t>ROC AUC Score: 0.6472082391166136</t>
  </si>
  <si>
    <t>AUC-PR Score (validation set): 0.3801133371842593</t>
  </si>
  <si>
    <t>{'max_depth': 5,</t>
  </si>
  <si>
    <t xml:space="preserve"> 'max_features': 0.5,</t>
  </si>
  <si>
    <t xml:space="preserve"> 'max_samples': 0.7,</t>
  </si>
  <si>
    <t xml:space="preserve"> 'min_samples_leaf': 5,</t>
  </si>
  <si>
    <t xml:space="preserve"> 'min_samples_split': 4,</t>
  </si>
  <si>
    <t xml:space="preserve"> 'n_estimators': 600}</t>
  </si>
  <si>
    <t>Accuracy Score: 0.669806704183998</t>
  </si>
  <si>
    <t>Precision Score: 0.3140284990386516</t>
  </si>
  <si>
    <t>Recall Score: 0.6939326556543838</t>
  </si>
  <si>
    <t>F1 Score: 0.4323869610935857</t>
  </si>
  <si>
    <t>ROC AUC Score: 0.6791995269763823</t>
  </si>
  <si>
    <t>Accuracy Score: 0.7815966955708821</t>
  </si>
  <si>
    <t>Precision Score: 0.40082455336692624</t>
  </si>
  <si>
    <t>Recall Score: 0.41451731761238025</t>
  </si>
  <si>
    <t>F1 Score: 0.4075559580799586</t>
  </si>
  <si>
    <t>ROC AUC Score: 0.6386820373057999</t>
  </si>
  <si>
    <t>AUC-PR Score (validation set): 0.38381621690581025</t>
  </si>
  <si>
    <t>28 features</t>
  </si>
  <si>
    <t>{'learning_rate': 0.001,</t>
  </si>
  <si>
    <t xml:space="preserve"> 'max_delta_step': 2,</t>
  </si>
  <si>
    <t xml:space="preserve"> 'max_depth': 4,</t>
  </si>
  <si>
    <t xml:space="preserve"> 'min_child_weight': 101,</t>
  </si>
  <si>
    <t xml:space="preserve"> 'n_estimators': 1500,</t>
  </si>
  <si>
    <t xml:space="preserve"> 'reg_alpha': 0.01,</t>
  </si>
  <si>
    <t xml:space="preserve"> 'reg_lambda': 0.01,</t>
  </si>
  <si>
    <t xml:space="preserve"> 'subsample': 0.6}</t>
  </si>
  <si>
    <t>threshold = 0.6</t>
  </si>
  <si>
    <t>GBM</t>
  </si>
  <si>
    <r>
      <rPr>
        <b/>
        <sz val="11"/>
        <color theme="1"/>
        <rFont val="Calibri"/>
        <family val="2"/>
        <scheme val="minor"/>
      </rPr>
      <t>0.7</t>
    </r>
    <r>
      <rPr>
        <sz val="11"/>
        <color theme="1"/>
        <rFont val="Calibri"/>
        <family val="2"/>
        <scheme val="minor"/>
      </rPr>
      <t>, 0.8, 0.9</t>
    </r>
  </si>
  <si>
    <t>n_splits</t>
  </si>
  <si>
    <r>
      <rPr>
        <b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, 0.6, 0.7</t>
    </r>
  </si>
  <si>
    <t>HGBM</t>
  </si>
  <si>
    <t>precision
validation</t>
  </si>
  <si>
    <t>0.7523809350170981</t>
  </si>
  <si>
    <t>SV
ENSEMBLE</t>
  </si>
  <si>
    <t>ST
ENSEMBLE</t>
  </si>
  <si>
    <t>0.6948098509463990</t>
  </si>
  <si>
    <t>0.6946405780472440</t>
  </si>
  <si>
    <t>0.7170640759175511</t>
  </si>
  <si>
    <t>RF
balanced</t>
  </si>
  <si>
    <t>0.7163473725464886</t>
  </si>
  <si>
    <t>RF
balanced_subsample</t>
  </si>
  <si>
    <t>0.7158387755667742</t>
  </si>
  <si>
    <t>0.6558337467326664</t>
  </si>
  <si>
    <t>RF
balanced_subsample
(ChurnRisk)</t>
  </si>
  <si>
    <t>RF
0.6 / 1.4
(SupportTicketsPerMonth)</t>
  </si>
  <si>
    <t>0.7145351130126693</t>
  </si>
  <si>
    <t>0.015</t>
  </si>
  <si>
    <t>0.7503304909260359</t>
  </si>
  <si>
    <t>0.678413108013079</t>
  </si>
  <si>
    <t>0.719807669871471</t>
  </si>
  <si>
    <t>0.716933587300814</t>
  </si>
  <si>
    <t>0.719845102455616</t>
  </si>
  <si>
    <t>0.799740590569002</t>
  </si>
  <si>
    <t>0.754076610836527</t>
  </si>
  <si>
    <t>0.753403157971177</t>
  </si>
  <si>
    <t>0.747233009590347</t>
  </si>
  <si>
    <t>0.746222551785937</t>
  </si>
  <si>
    <t>0.759112565528992</t>
  </si>
  <si>
    <t>0.758060171573557</t>
  </si>
  <si>
    <t>0.763303900578643</t>
  </si>
  <si>
    <t>0.741036161416794</t>
  </si>
  <si>
    <t>0.749170901154965</t>
  </si>
  <si>
    <t>0.751414842616447</t>
  </si>
  <si>
    <t>0.748318547201423</t>
  </si>
  <si>
    <t>0.749013565639691</t>
  </si>
  <si>
    <t>0.748637251688455</t>
  </si>
  <si>
    <t>0.72509277766581</t>
  </si>
  <si>
    <t>0.708819397006066</t>
  </si>
  <si>
    <t>0.696860403752672</t>
  </si>
  <si>
    <t>0.696607452947526</t>
  </si>
  <si>
    <t>0.752983517082026</t>
  </si>
  <si>
    <t>0.015, 0.02</t>
  </si>
  <si>
    <t>1, 2</t>
  </si>
  <si>
    <t>4, 5</t>
  </si>
  <si>
    <t>30, 50</t>
  </si>
  <si>
    <t>colsample_bylevel</t>
  </si>
  <si>
    <t>0.7, 0.8</t>
  </si>
  <si>
    <t>0.8, 1</t>
  </si>
  <si>
    <t>2000, 2500</t>
  </si>
  <si>
    <t>0.5, 0.7</t>
  </si>
  <si>
    <t>0.5</t>
  </si>
  <si>
    <t>0.8</t>
  </si>
  <si>
    <t>0.7</t>
  </si>
  <si>
    <t>0.01</t>
  </si>
  <si>
    <r>
      <rPr>
        <b/>
        <sz val="11"/>
        <color theme="1"/>
        <rFont val="Calibri"/>
        <family val="2"/>
        <scheme val="minor"/>
      </rPr>
      <t>0.015</t>
    </r>
    <r>
      <rPr>
        <sz val="11"/>
        <color theme="1"/>
        <rFont val="Calibri"/>
        <family val="2"/>
        <scheme val="minor"/>
      </rPr>
      <t>, 0.02</t>
    </r>
  </si>
  <si>
    <r>
      <rPr>
        <b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, 0.7</t>
    </r>
  </si>
  <si>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5</t>
    </r>
  </si>
  <si>
    <r>
      <t xml:space="preserve">30, </t>
    </r>
    <r>
      <rPr>
        <b/>
        <sz val="11"/>
        <color theme="1"/>
        <rFont val="Calibri"/>
        <family val="2"/>
        <scheme val="minor"/>
      </rPr>
      <t>50</t>
    </r>
  </si>
  <si>
    <r>
      <rPr>
        <b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, 1</t>
    </r>
  </si>
  <si>
    <r>
      <t xml:space="preserve">0.7, </t>
    </r>
    <r>
      <rPr>
        <b/>
        <sz val="11"/>
        <color theme="1"/>
        <rFont val="Calibri"/>
        <family val="2"/>
        <scheme val="minor"/>
      </rPr>
      <t>0.8</t>
    </r>
  </si>
  <si>
    <r>
      <rPr>
        <b/>
        <sz val="11"/>
        <color theme="1"/>
        <rFont val="Calibri"/>
        <family val="2"/>
        <scheme val="minor"/>
      </rPr>
      <t>0.8</t>
    </r>
    <r>
      <rPr>
        <sz val="11"/>
        <color theme="1"/>
        <rFont val="Calibri"/>
        <family val="2"/>
        <scheme val="minor"/>
      </rPr>
      <t>, 1.0</t>
    </r>
  </si>
  <si>
    <r>
      <t xml:space="preserve">50, </t>
    </r>
    <r>
      <rPr>
        <b/>
        <sz val="11"/>
        <color theme="1"/>
        <rFont val="Calibri"/>
        <family val="2"/>
        <scheme val="minor"/>
      </rPr>
      <t>70</t>
    </r>
  </si>
  <si>
    <r>
      <t xml:space="preserve">70, </t>
    </r>
    <r>
      <rPr>
        <b/>
        <sz val="11"/>
        <color theme="1"/>
        <rFont val="Calibri"/>
        <family val="2"/>
        <scheme val="minor"/>
      </rPr>
      <t>80</t>
    </r>
  </si>
  <si>
    <t>0.02</t>
  </si>
  <si>
    <t>0.85</t>
  </si>
  <si>
    <t>0.05</t>
  </si>
  <si>
    <t>0.6</t>
  </si>
  <si>
    <t>0.009</t>
  </si>
  <si>
    <t>XGB
(15 bins)</t>
  </si>
  <si>
    <t>XGB
(7 bins)</t>
  </si>
  <si>
    <t>XGB
(20 bins)</t>
  </si>
  <si>
    <t>XGB
(30 bins)</t>
  </si>
  <si>
    <t>0.005</t>
  </si>
  <si>
    <t>0.55</t>
  </si>
  <si>
    <t>L2 regularization</t>
  </si>
  <si>
    <t>0.1</t>
  </si>
  <si>
    <t>0.7574585611399214</t>
  </si>
  <si>
    <t>0.7529710139602421</t>
  </si>
  <si>
    <r>
      <t xml:space="preserve">4,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6</t>
    </r>
  </si>
  <si>
    <r>
      <t xml:space="preserve">1500, </t>
    </r>
    <r>
      <rPr>
        <b/>
        <sz val="11"/>
        <color theme="1"/>
        <rFont val="Calibri"/>
        <family val="2"/>
        <scheme val="minor"/>
      </rPr>
      <t>2000</t>
    </r>
  </si>
  <si>
    <r>
      <rPr>
        <b/>
        <sz val="11"/>
        <color theme="1"/>
        <rFont val="Calibri"/>
        <family val="2"/>
        <scheme val="minor"/>
      </rPr>
      <t>0.4</t>
    </r>
    <r>
      <rPr>
        <sz val="11"/>
        <color theme="1"/>
        <rFont val="Calibri"/>
        <family val="2"/>
        <scheme val="minor"/>
      </rPr>
      <t>, 0.5, 0.55, 0.6</t>
    </r>
  </si>
  <si>
    <r>
      <t xml:space="preserve">0.1, 0.2, </t>
    </r>
    <r>
      <rPr>
        <b/>
        <sz val="11"/>
        <color theme="1"/>
        <rFont val="Calibri"/>
        <family val="2"/>
        <scheme val="minor"/>
      </rPr>
      <t>0.3</t>
    </r>
  </si>
  <si>
    <t>HGBM
(50%)</t>
  </si>
  <si>
    <r>
      <t xml:space="preserve">0.005, </t>
    </r>
    <r>
      <rPr>
        <b/>
        <sz val="11"/>
        <color theme="1"/>
        <rFont val="Calibri"/>
        <family val="2"/>
        <scheme val="minor"/>
      </rPr>
      <t>0.008</t>
    </r>
    <r>
      <rPr>
        <sz val="11"/>
        <color theme="1"/>
        <rFont val="Calibri"/>
        <family val="2"/>
        <scheme val="minor"/>
      </rPr>
      <t>, 0.01</t>
    </r>
  </si>
  <si>
    <t>0.7601030951197552</t>
  </si>
  <si>
    <r>
      <t xml:space="preserve">4, 5, </t>
    </r>
    <r>
      <rPr>
        <b/>
        <sz val="11"/>
        <color theme="1"/>
        <rFont val="Calibri"/>
        <family val="2"/>
        <scheme val="minor"/>
      </rPr>
      <t>6</t>
    </r>
  </si>
  <si>
    <r>
      <rPr>
        <b/>
        <sz val="11"/>
        <color theme="1"/>
        <rFont val="Calibri"/>
        <family val="2"/>
        <scheme val="minor"/>
      </rPr>
      <t>1500</t>
    </r>
    <r>
      <rPr>
        <sz val="11"/>
        <color theme="1"/>
        <rFont val="Calibri"/>
        <family val="2"/>
        <scheme val="minor"/>
      </rPr>
      <t>, 2000</t>
    </r>
  </si>
  <si>
    <r>
      <t xml:space="preserve">0.1, </t>
    </r>
    <r>
      <rPr>
        <b/>
        <sz val="11"/>
        <color theme="1"/>
        <rFont val="Calibri"/>
        <family val="2"/>
        <scheme val="minor"/>
      </rPr>
      <t>0.2</t>
    </r>
    <r>
      <rPr>
        <sz val="11"/>
        <color theme="1"/>
        <rFont val="Calibri"/>
        <family val="2"/>
        <scheme val="minor"/>
      </rPr>
      <t>, 0.3</t>
    </r>
  </si>
  <si>
    <t>0.008</t>
  </si>
  <si>
    <t>0.4</t>
  </si>
  <si>
    <t>0.7621304774513527</t>
  </si>
  <si>
    <t>0.7647773766414120</t>
  </si>
  <si>
    <t>0.7630891135241493</t>
  </si>
  <si>
    <t>0.7634635269659736</t>
  </si>
  <si>
    <t>0.7631306926425554</t>
  </si>
  <si>
    <t>0.7639245981226876</t>
  </si>
  <si>
    <t>0.7630915111918859</t>
  </si>
  <si>
    <t>0.7627467928824276</t>
  </si>
  <si>
    <t>0.7664272725378198</t>
  </si>
  <si>
    <t>0.7648465181196170</t>
  </si>
  <si>
    <t>0.007</t>
  </si>
  <si>
    <t>0.7617088945211365</t>
  </si>
  <si>
    <t>0.6927583149916520</t>
  </si>
  <si>
    <t>0.6939870164009575</t>
  </si>
  <si>
    <t>0.6939700603180888</t>
  </si>
  <si>
    <t>RF
(20 bins)</t>
  </si>
  <si>
    <t>0.34249876600563284</t>
  </si>
  <si>
    <t>0.620907463943573</t>
  </si>
  <si>
    <t>recall
validation</t>
  </si>
  <si>
    <t>HGBM
(20 bins)</t>
  </si>
  <si>
    <t>0.7620846491910700</t>
  </si>
  <si>
    <t>0.7632712504167685</t>
  </si>
  <si>
    <t>0.7605466102531582</t>
  </si>
  <si>
    <t>0.33111028117163743</t>
  </si>
  <si>
    <t>0.6533319296768081</t>
  </si>
  <si>
    <t>0.7636214774289269</t>
  </si>
  <si>
    <t>0.34660038194549697</t>
  </si>
  <si>
    <t>0.6018528266133277</t>
  </si>
  <si>
    <t>0.7650388086290418</t>
  </si>
  <si>
    <t>0.33640848407146240</t>
  </si>
  <si>
    <t>0.6353300347404990</t>
  </si>
  <si>
    <t>0.33451517</t>
  </si>
  <si>
    <t>0.64064638</t>
  </si>
  <si>
    <t>0.3602173840562798</t>
  </si>
  <si>
    <t>0.5686914412043373</t>
  </si>
  <si>
    <t>0.7680295407016235</t>
  </si>
  <si>
    <t>1.0</t>
  </si>
  <si>
    <t>1.5</t>
  </si>
  <si>
    <t>max_leaf_nodes</t>
  </si>
  <si>
    <t>0.2</t>
  </si>
  <si>
    <r>
      <t xml:space="preserve">[0.005, </t>
    </r>
    <r>
      <rPr>
        <b/>
        <sz val="11"/>
        <color rgb="FFFF0000"/>
        <rFont val="Calibri"/>
        <family val="2"/>
        <scheme val="minor"/>
      </rPr>
      <t>0.01</t>
    </r>
    <r>
      <rPr>
        <sz val="11"/>
        <color rgb="FFFF0000"/>
        <rFont val="Calibri"/>
        <family val="2"/>
        <scheme val="minor"/>
      </rPr>
      <t>]</t>
    </r>
  </si>
  <si>
    <r>
      <t>[</t>
    </r>
    <r>
      <rPr>
        <b/>
        <sz val="11"/>
        <color rgb="FFFF0000"/>
        <rFont val="Calibri"/>
        <family val="2"/>
        <scheme val="minor"/>
      </rPr>
      <t>0.2</t>
    </r>
    <r>
      <rPr>
        <sz val="11"/>
        <color rgb="FFFF0000"/>
        <rFont val="Calibri"/>
        <family val="2"/>
        <scheme val="minor"/>
      </rPr>
      <t>, 0.3]</t>
    </r>
  </si>
  <si>
    <r>
      <t>[</t>
    </r>
    <r>
      <rPr>
        <b/>
        <sz val="11"/>
        <color rgb="FFFF0000"/>
        <rFont val="Calibri"/>
        <family val="2"/>
        <scheme val="minor"/>
      </rPr>
      <t>0.2</t>
    </r>
    <r>
      <rPr>
        <sz val="11"/>
        <color rgb="FFFF0000"/>
        <rFont val="Calibri"/>
        <family val="2"/>
        <scheme val="minor"/>
      </rPr>
      <t>, 0.4]</t>
    </r>
  </si>
  <si>
    <r>
      <t xml:space="preserve">[10, 15, 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</si>
  <si>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20]</t>
    </r>
  </si>
  <si>
    <t>roc_auc_score
test</t>
  </si>
  <si>
    <t>0.6748</t>
  </si>
  <si>
    <t>0.75</t>
  </si>
  <si>
    <t>0.45</t>
  </si>
  <si>
    <t>0.9</t>
  </si>
  <si>
    <t>LGBM</t>
  </si>
  <si>
    <t>num_leaves</t>
  </si>
  <si>
    <t>min_data_in_leaf</t>
  </si>
  <si>
    <t>low_variance_threshold</t>
  </si>
  <si>
    <t>low_importance_threshold</t>
  </si>
  <si>
    <t>0.0001</t>
  </si>
  <si>
    <t>0.0002</t>
  </si>
  <si>
    <t>0.0</t>
  </si>
  <si>
    <t>0.00003</t>
  </si>
  <si>
    <t>25 (26)</t>
  </si>
  <si>
    <t>20 (26)</t>
  </si>
  <si>
    <t>CatBoost</t>
  </si>
  <si>
    <t>bagging temperature</t>
  </si>
  <si>
    <t>border count</t>
  </si>
  <si>
    <t>12 (26)</t>
  </si>
  <si>
    <t>0.08</t>
  </si>
  <si>
    <t>22 (26)</t>
  </si>
  <si>
    <t>19 (26)</t>
  </si>
  <si>
    <t>0.003</t>
  </si>
  <si>
    <t>19 (27)</t>
  </si>
  <si>
    <t>0.00005</t>
  </si>
  <si>
    <t>22 (27)</t>
  </si>
  <si>
    <t>0.006</t>
  </si>
  <si>
    <t>29 (30)</t>
  </si>
  <si>
    <t>0.002</t>
  </si>
  <si>
    <t>best
threshold</t>
  </si>
  <si>
    <t>24 (32)</t>
  </si>
  <si>
    <t>22 (32)</t>
  </si>
  <si>
    <t>0.0025</t>
  </si>
  <si>
    <t>23 (32)</t>
  </si>
  <si>
    <t>29 (40)</t>
  </si>
  <si>
    <t>26 (40)</t>
  </si>
  <si>
    <t>12 (40)</t>
  </si>
  <si>
    <t>16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</si>
</sst>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00000000"/>
    <numFmt numFmtId="165" formatCode="0.0000"/>
    <numFmt numFmtId="166" formatCode="0.0"/>
    <numFmt numFmtId="167" formatCode="0.00000000000000000"/>
    <numFmt numFmtId="168" formatCode="0.000"/>
    <numFmt numFmtId="169" formatCode="0.000000000"/>
    <numFmt numFmtId="170" formatCode="_-[$$-409]* #,##0.00_ ;_-[$$-409]* \-#,##0.00\ ;_-[$$-409]* &quot;-&quot;??_ ;_-@_ "/>
    <numFmt numFmtId="171" formatCode="0.00000000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Var(--jp-code-font-family)"/>
    </font>
    <font>
      <b/>
      <sz val="7"/>
      <color theme="1"/>
      <name val="Var(--jp-code-font-family)"/>
    </font>
    <font>
      <sz val="11"/>
      <color theme="1"/>
      <name val="Var(--jp-cell-prompt-font-famil"/>
    </font>
    <font>
      <sz val="9"/>
      <color theme="1"/>
      <name val="Arial"/>
      <family val="2"/>
    </font>
    <font>
      <sz val="8"/>
      <color theme="1"/>
      <name val="Var(--jp-code-font-family)"/>
    </font>
    <font>
      <sz val="9"/>
      <color theme="1"/>
      <name val="Var(--jp-code-font-family)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166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left" vertical="center" wrapText="1"/>
    </xf>
    <xf numFmtId="166" fontId="2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166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 wrapText="1"/>
    </xf>
    <xf numFmtId="166" fontId="0" fillId="0" borderId="2" xfId="0" applyNumberForma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164" fontId="0" fillId="0" borderId="2" xfId="0" applyNumberFormat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horizontal="righ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166" fontId="0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Font="1" applyBorder="1" applyAlignment="1">
      <alignment horizontal="right" vertical="center" wrapText="1"/>
    </xf>
    <xf numFmtId="167" fontId="0" fillId="0" borderId="1" xfId="0" applyNumberFormat="1" applyFont="1" applyBorder="1" applyAlignment="1">
      <alignment horizontal="righ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Fill="1" applyAlignment="1" applyProtection="1">
      <alignment horizontal="right" vertical="center" wrapText="1"/>
      <protection locked="0"/>
    </xf>
    <xf numFmtId="0" fontId="1" fillId="0" borderId="0" xfId="0" applyFont="1" applyAlignment="1">
      <alignment horizontal="right" vertical="center" wrapText="1"/>
    </xf>
    <xf numFmtId="168" fontId="0" fillId="0" borderId="0" xfId="0" applyNumberFormat="1" applyAlignment="1">
      <alignment horizontal="righ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right" vertical="center" wrapText="1"/>
    </xf>
    <xf numFmtId="0" fontId="0" fillId="3" borderId="0" xfId="0" applyFont="1" applyFill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0" fillId="0" borderId="0" xfId="0" applyNumberFormat="1" applyFill="1" applyAlignment="1">
      <alignment horizontal="righ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right"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righ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10" fillId="0" borderId="0" xfId="0" applyFont="1" applyFill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49" fontId="1" fillId="3" borderId="0" xfId="0" applyNumberFormat="1" applyFont="1" applyFill="1" applyAlignment="1">
      <alignment horizontal="right" vertical="center" wrapText="1"/>
    </xf>
    <xf numFmtId="0" fontId="10" fillId="3" borderId="0" xfId="0" applyFont="1" applyFill="1" applyAlignment="1">
      <alignment horizontal="right" vertical="center" wrapText="1"/>
    </xf>
    <xf numFmtId="0" fontId="0" fillId="6" borderId="0" xfId="0" applyFill="1" applyAlignment="1">
      <alignment horizontal="left" vertical="center" wrapText="1"/>
    </xf>
    <xf numFmtId="0" fontId="0" fillId="4" borderId="0" xfId="0" applyFill="1" applyBorder="1" applyAlignment="1">
      <alignment horizontal="right" vertical="center" wrapText="1"/>
    </xf>
    <xf numFmtId="0" fontId="0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169" fontId="0" fillId="3" borderId="0" xfId="0" applyNumberFormat="1" applyFill="1" applyAlignment="1">
      <alignment horizontal="right" vertical="center" wrapText="1"/>
    </xf>
    <xf numFmtId="170" fontId="0" fillId="0" borderId="0" xfId="0" applyNumberFormat="1"/>
    <xf numFmtId="10" fontId="0" fillId="0" borderId="0" xfId="0" applyNumberFormat="1"/>
    <xf numFmtId="169" fontId="0" fillId="0" borderId="0" xfId="0" applyNumberFormat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1" fontId="0" fillId="0" borderId="0" xfId="0" applyNumberForma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3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0" fillId="3" borderId="3" xfId="0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righ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right" vertical="center" wrapText="1"/>
    </xf>
    <xf numFmtId="0" fontId="0" fillId="3" borderId="4" xfId="0" applyFont="1" applyFill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9" fontId="0" fillId="0" borderId="1" xfId="0" applyNumberFormat="1" applyBorder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166" fontId="0" fillId="0" borderId="1" xfId="0" applyNumberFormat="1" applyBorder="1" applyAlignment="1">
      <alignment horizontal="left" vertical="center" wrapText="1"/>
    </xf>
    <xf numFmtId="166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1"/>
  <sheetViews>
    <sheetView tabSelected="1" workbookViewId="0">
      <pane ySplit="1" topLeftCell="A219" activePane="bottomLeft" state="frozen"/>
      <selection activeCell="B1" sqref="B1"/>
      <selection pane="bottomLeft" activeCell="H233" sqref="H233"/>
    </sheetView>
  </sheetViews>
  <sheetFormatPr defaultRowHeight="14.5"/>
  <cols>
    <col min="1" max="1" width="9.6328125" style="1" bestFit="1" customWidth="1"/>
    <col min="2" max="2" width="8.54296875" style="2" customWidth="1"/>
    <col min="3" max="3" width="7.7265625" style="2" customWidth="1"/>
    <col min="4" max="6" width="9.81640625" style="1" customWidth="1"/>
    <col min="7" max="7" width="7.7265625" style="2" bestFit="1" customWidth="1"/>
    <col min="8" max="8" width="7.7265625" style="2" customWidth="1"/>
    <col min="9" max="10" width="8.08984375" style="2" customWidth="1"/>
    <col min="11" max="11" width="6.1796875" style="2" customWidth="1"/>
    <col min="12" max="12" width="5.81640625" style="2" customWidth="1"/>
    <col min="13" max="13" width="8.453125" style="2" customWidth="1"/>
    <col min="14" max="14" width="7.1796875" style="2" customWidth="1"/>
    <col min="15" max="17" width="7" style="2" customWidth="1"/>
    <col min="18" max="19" width="9" style="2" customWidth="1"/>
    <col min="20" max="20" width="7.6328125" style="2" customWidth="1"/>
    <col min="21" max="24" width="7.453125" style="2" customWidth="1"/>
    <col min="25" max="30" width="7.7265625" style="2" customWidth="1"/>
    <col min="31" max="31" width="18.54296875" style="2" bestFit="1" customWidth="1"/>
    <col min="32" max="32" width="19.36328125" style="2" customWidth="1"/>
    <col min="33" max="33" width="11.90625" style="1" bestFit="1" customWidth="1"/>
    <col min="34" max="34" width="19.90625" style="2" customWidth="1"/>
    <col min="35" max="35" width="18.453125" style="2" customWidth="1"/>
    <col min="36" max="16384" width="8.7265625" style="1"/>
  </cols>
  <sheetData>
    <row r="1" spans="1:35" ht="58">
      <c r="A1" s="6" t="s">
        <v>0</v>
      </c>
      <c r="B1" s="4" t="s">
        <v>12</v>
      </c>
      <c r="C1" s="4" t="s">
        <v>16</v>
      </c>
      <c r="D1" s="6" t="s">
        <v>330</v>
      </c>
      <c r="E1" s="6" t="s">
        <v>308</v>
      </c>
      <c r="F1" s="6" t="s">
        <v>309</v>
      </c>
      <c r="G1" s="4" t="s">
        <v>2</v>
      </c>
      <c r="H1" s="4" t="s">
        <v>163</v>
      </c>
      <c r="I1" s="4" t="s">
        <v>10</v>
      </c>
      <c r="J1" s="4" t="s">
        <v>15</v>
      </c>
      <c r="K1" s="4" t="s">
        <v>14</v>
      </c>
      <c r="L1" s="4" t="s">
        <v>3</v>
      </c>
      <c r="M1" s="4" t="s">
        <v>11</v>
      </c>
      <c r="N1" s="4" t="s">
        <v>4</v>
      </c>
      <c r="O1" s="4" t="s">
        <v>5</v>
      </c>
      <c r="P1" s="4" t="s">
        <v>306</v>
      </c>
      <c r="Q1" s="4" t="s">
        <v>307</v>
      </c>
      <c r="R1" s="4" t="s">
        <v>6</v>
      </c>
      <c r="S1" s="4" t="s">
        <v>293</v>
      </c>
      <c r="T1" s="4" t="s">
        <v>7</v>
      </c>
      <c r="U1" s="4" t="s">
        <v>8</v>
      </c>
      <c r="V1" s="4" t="s">
        <v>239</v>
      </c>
      <c r="W1" s="4" t="s">
        <v>317</v>
      </c>
      <c r="X1" s="4" t="s">
        <v>318</v>
      </c>
      <c r="Y1" s="4" t="s">
        <v>21</v>
      </c>
      <c r="Z1" s="4" t="s">
        <v>20</v>
      </c>
      <c r="AA1" s="4" t="s">
        <v>210</v>
      </c>
      <c r="AB1" s="4" t="s">
        <v>23</v>
      </c>
      <c r="AC1" s="4" t="s">
        <v>22</v>
      </c>
      <c r="AD1" s="4" t="s">
        <v>300</v>
      </c>
      <c r="AE1" s="4" t="s">
        <v>17</v>
      </c>
      <c r="AF1" s="4" t="s">
        <v>18</v>
      </c>
      <c r="AH1" s="4" t="s">
        <v>166</v>
      </c>
      <c r="AI1" s="4" t="s">
        <v>273</v>
      </c>
    </row>
    <row r="2" spans="1:35">
      <c r="A2" s="1" t="s">
        <v>1</v>
      </c>
      <c r="B2" s="2">
        <v>8271</v>
      </c>
      <c r="C2" s="10">
        <f>B2/60</f>
        <v>137.85</v>
      </c>
      <c r="G2" s="2">
        <v>28</v>
      </c>
      <c r="I2" s="2">
        <v>0</v>
      </c>
      <c r="L2" s="2">
        <v>10</v>
      </c>
      <c r="M2" s="2">
        <v>0</v>
      </c>
      <c r="N2" s="2">
        <v>0.7</v>
      </c>
      <c r="O2" s="2">
        <v>0.7</v>
      </c>
      <c r="R2" s="2">
        <v>2</v>
      </c>
      <c r="T2" s="2">
        <v>2</v>
      </c>
      <c r="U2" s="5">
        <v>500</v>
      </c>
      <c r="V2" s="5"/>
      <c r="W2" s="5"/>
      <c r="X2" s="5"/>
      <c r="AE2" s="3">
        <v>0.73752862075559</v>
      </c>
      <c r="AF2" s="3"/>
    </row>
    <row r="3" spans="1:35">
      <c r="A3" s="1" t="s">
        <v>9</v>
      </c>
      <c r="B3" s="2">
        <v>554</v>
      </c>
      <c r="C3" s="10">
        <f>B3/60</f>
        <v>9.2333333333333325</v>
      </c>
      <c r="G3" s="2">
        <v>28</v>
      </c>
      <c r="I3" s="4">
        <v>0.01</v>
      </c>
      <c r="J3" s="4"/>
      <c r="K3" s="4"/>
      <c r="L3" s="2">
        <v>10</v>
      </c>
      <c r="M3" s="2">
        <v>10</v>
      </c>
      <c r="N3" s="2">
        <v>0</v>
      </c>
      <c r="O3" s="2">
        <v>0</v>
      </c>
      <c r="R3" s="2">
        <v>0</v>
      </c>
      <c r="T3" s="2">
        <v>0</v>
      </c>
      <c r="U3" s="5">
        <v>500</v>
      </c>
      <c r="V3" s="5"/>
      <c r="W3" s="5"/>
      <c r="X3" s="5"/>
      <c r="AE3" s="3">
        <v>0.736426289822258</v>
      </c>
      <c r="AF3" s="3"/>
    </row>
    <row r="4" spans="1:35">
      <c r="A4" s="1" t="s">
        <v>9</v>
      </c>
      <c r="B4" s="2">
        <v>98</v>
      </c>
      <c r="C4" s="10">
        <f t="shared" ref="C4:C17" si="0">B4/60</f>
        <v>1.6333333333333333</v>
      </c>
      <c r="G4" s="2">
        <v>5</v>
      </c>
      <c r="I4" s="4">
        <v>0.01</v>
      </c>
      <c r="J4" s="4"/>
      <c r="K4" s="4"/>
      <c r="L4" s="4">
        <v>4</v>
      </c>
      <c r="M4" s="4">
        <v>101</v>
      </c>
      <c r="N4" s="2">
        <v>0</v>
      </c>
      <c r="O4" s="2">
        <v>0</v>
      </c>
      <c r="R4" s="2">
        <v>0</v>
      </c>
      <c r="T4" s="2">
        <v>0</v>
      </c>
      <c r="U4" s="4">
        <v>700</v>
      </c>
      <c r="V4" s="4"/>
      <c r="W4" s="4"/>
      <c r="X4" s="4"/>
      <c r="AE4" s="3">
        <v>0.73419031023150005</v>
      </c>
      <c r="AF4" s="3"/>
    </row>
    <row r="5" spans="1:35">
      <c r="A5" s="1" t="s">
        <v>9</v>
      </c>
      <c r="B5" s="2">
        <v>231</v>
      </c>
      <c r="C5" s="10">
        <f t="shared" si="0"/>
        <v>3.85</v>
      </c>
      <c r="G5" s="2">
        <v>5</v>
      </c>
      <c r="I5" s="4">
        <v>0.01</v>
      </c>
      <c r="J5" s="4"/>
      <c r="K5" s="4"/>
      <c r="L5" s="4">
        <v>4</v>
      </c>
      <c r="M5" s="4">
        <v>101</v>
      </c>
      <c r="N5" s="2">
        <v>0</v>
      </c>
      <c r="O5" s="2">
        <v>0</v>
      </c>
      <c r="R5" s="2">
        <v>0</v>
      </c>
      <c r="T5" s="2">
        <v>0</v>
      </c>
      <c r="U5" s="4">
        <v>700</v>
      </c>
      <c r="V5" s="4"/>
      <c r="W5" s="4"/>
      <c r="X5" s="4"/>
      <c r="AE5" s="3">
        <v>0.73413519962211904</v>
      </c>
      <c r="AF5" s="3"/>
    </row>
    <row r="6" spans="1:35">
      <c r="A6" s="1" t="s">
        <v>9</v>
      </c>
      <c r="B6" s="2">
        <v>135</v>
      </c>
      <c r="C6" s="10">
        <f t="shared" si="0"/>
        <v>2.25</v>
      </c>
      <c r="G6" s="2">
        <v>5</v>
      </c>
      <c r="I6" s="4">
        <v>0.01</v>
      </c>
      <c r="J6" s="4"/>
      <c r="K6" s="4"/>
      <c r="L6" s="4">
        <v>4</v>
      </c>
      <c r="M6" s="4">
        <v>101</v>
      </c>
      <c r="N6" s="2">
        <v>0</v>
      </c>
      <c r="O6" s="2">
        <v>0</v>
      </c>
      <c r="R6" s="2">
        <v>0</v>
      </c>
      <c r="T6" s="2">
        <v>0</v>
      </c>
      <c r="U6" s="5">
        <v>600</v>
      </c>
      <c r="V6" s="5"/>
      <c r="W6" s="5"/>
      <c r="X6" s="5"/>
      <c r="AE6" s="3">
        <v>0.73408496556019098</v>
      </c>
      <c r="AF6" s="3"/>
    </row>
    <row r="7" spans="1:35">
      <c r="A7" s="1" t="s">
        <v>9</v>
      </c>
      <c r="B7" s="2">
        <v>183</v>
      </c>
      <c r="C7" s="10">
        <f t="shared" si="0"/>
        <v>3.05</v>
      </c>
      <c r="G7" s="2">
        <v>5</v>
      </c>
      <c r="I7" s="4">
        <v>0.01</v>
      </c>
      <c r="J7" s="4"/>
      <c r="K7" s="4"/>
      <c r="L7" s="4">
        <v>4</v>
      </c>
      <c r="M7" s="4">
        <v>101</v>
      </c>
      <c r="N7" s="2">
        <v>0</v>
      </c>
      <c r="O7" s="2">
        <v>0</v>
      </c>
      <c r="R7" s="2">
        <v>0</v>
      </c>
      <c r="T7" s="2">
        <v>0</v>
      </c>
      <c r="U7" s="5">
        <v>500</v>
      </c>
      <c r="V7" s="5"/>
      <c r="W7" s="5"/>
      <c r="X7" s="5"/>
      <c r="AE7" s="3">
        <v>0.73391745419546295</v>
      </c>
      <c r="AF7" s="3"/>
    </row>
    <row r="8" spans="1:35">
      <c r="A8" s="1" t="s">
        <v>9</v>
      </c>
      <c r="B8" s="2">
        <v>117</v>
      </c>
      <c r="C8" s="10">
        <f t="shared" si="0"/>
        <v>1.95</v>
      </c>
      <c r="G8" s="2">
        <v>5</v>
      </c>
      <c r="I8" s="4">
        <v>0.01</v>
      </c>
      <c r="J8" s="4"/>
      <c r="K8" s="4"/>
      <c r="L8" s="2">
        <v>6</v>
      </c>
      <c r="M8" s="4">
        <v>101</v>
      </c>
      <c r="N8" s="2">
        <v>0</v>
      </c>
      <c r="O8" s="2">
        <v>0</v>
      </c>
      <c r="R8" s="2">
        <v>0</v>
      </c>
      <c r="T8" s="2">
        <v>0</v>
      </c>
      <c r="U8" s="5">
        <v>500</v>
      </c>
      <c r="V8" s="5"/>
      <c r="W8" s="5"/>
      <c r="X8" s="5"/>
      <c r="AE8" s="3">
        <v>0.73347043657231203</v>
      </c>
      <c r="AF8" s="3"/>
    </row>
    <row r="9" spans="1:35">
      <c r="A9" s="1" t="s">
        <v>9</v>
      </c>
      <c r="B9" s="2">
        <v>364</v>
      </c>
      <c r="C9" s="10">
        <f t="shared" si="0"/>
        <v>6.0666666666666664</v>
      </c>
      <c r="G9" s="2">
        <v>5</v>
      </c>
      <c r="I9" s="4">
        <v>0.01</v>
      </c>
      <c r="J9" s="4"/>
      <c r="K9" s="4"/>
      <c r="L9" s="2">
        <v>8</v>
      </c>
      <c r="M9" s="4">
        <v>101</v>
      </c>
      <c r="N9" s="2">
        <v>0</v>
      </c>
      <c r="O9" s="2">
        <v>0</v>
      </c>
      <c r="R9" s="2">
        <v>0</v>
      </c>
      <c r="T9" s="2">
        <v>0</v>
      </c>
      <c r="U9" s="5">
        <v>500</v>
      </c>
      <c r="V9" s="5"/>
      <c r="W9" s="5"/>
      <c r="X9" s="5"/>
      <c r="AE9" s="3">
        <v>0.73277865276031395</v>
      </c>
      <c r="AF9" s="3"/>
    </row>
    <row r="10" spans="1:35">
      <c r="A10" s="1" t="s">
        <v>9</v>
      </c>
      <c r="B10" s="2">
        <v>452</v>
      </c>
      <c r="C10" s="10">
        <f t="shared" si="0"/>
        <v>7.5333333333333332</v>
      </c>
      <c r="G10" s="2">
        <v>5</v>
      </c>
      <c r="I10" s="4">
        <v>0.01</v>
      </c>
      <c r="J10" s="4"/>
      <c r="K10" s="4"/>
      <c r="L10" s="2">
        <v>10</v>
      </c>
      <c r="M10" s="4">
        <v>101</v>
      </c>
      <c r="N10" s="2">
        <v>0</v>
      </c>
      <c r="O10" s="2">
        <v>0</v>
      </c>
      <c r="R10" s="2">
        <v>0</v>
      </c>
      <c r="T10" s="2">
        <v>0</v>
      </c>
      <c r="U10" s="5">
        <v>500</v>
      </c>
      <c r="V10" s="5"/>
      <c r="W10" s="5"/>
      <c r="X10" s="5"/>
      <c r="AE10" s="3">
        <v>0.732474604536554</v>
      </c>
      <c r="AF10" s="3"/>
    </row>
    <row r="11" spans="1:35">
      <c r="A11" s="1" t="s">
        <v>1</v>
      </c>
      <c r="B11" s="2">
        <v>3766</v>
      </c>
      <c r="C11" s="10">
        <f t="shared" si="0"/>
        <v>62.766666666666666</v>
      </c>
      <c r="G11" s="2">
        <v>5</v>
      </c>
      <c r="I11" s="2">
        <v>0</v>
      </c>
      <c r="J11" s="2">
        <v>0</v>
      </c>
      <c r="K11" s="2">
        <v>0</v>
      </c>
      <c r="L11" s="2">
        <v>10</v>
      </c>
      <c r="M11" s="2">
        <v>0</v>
      </c>
      <c r="N11" s="2">
        <v>0.7</v>
      </c>
      <c r="O11" s="2">
        <v>0.7</v>
      </c>
      <c r="R11" s="2">
        <v>2</v>
      </c>
      <c r="T11" s="2">
        <v>2</v>
      </c>
      <c r="U11" s="5">
        <v>500</v>
      </c>
      <c r="V11" s="5"/>
      <c r="W11" s="5"/>
      <c r="X11" s="5"/>
      <c r="AE11" s="3">
        <v>0.73148114242229301</v>
      </c>
      <c r="AF11" s="3"/>
    </row>
    <row r="12" spans="1:35">
      <c r="A12" s="1" t="s">
        <v>9</v>
      </c>
      <c r="B12" s="2">
        <v>462</v>
      </c>
      <c r="C12" s="10">
        <f t="shared" si="0"/>
        <v>7.7</v>
      </c>
      <c r="G12" s="2">
        <v>5</v>
      </c>
      <c r="I12" s="4">
        <v>0.01</v>
      </c>
      <c r="J12" s="4"/>
      <c r="K12" s="4"/>
      <c r="L12" s="2">
        <v>10</v>
      </c>
      <c r="M12" s="2">
        <v>52</v>
      </c>
      <c r="N12" s="2">
        <v>0</v>
      </c>
      <c r="O12" s="2">
        <v>0</v>
      </c>
      <c r="R12" s="2">
        <v>0</v>
      </c>
      <c r="T12" s="2">
        <v>0</v>
      </c>
      <c r="U12" s="5">
        <v>500</v>
      </c>
      <c r="V12" s="5"/>
      <c r="W12" s="5"/>
      <c r="X12" s="5"/>
      <c r="AE12" s="3">
        <v>0.730499879171565</v>
      </c>
      <c r="AF12" s="3"/>
    </row>
    <row r="13" spans="1:35">
      <c r="A13" s="1" t="s">
        <v>9</v>
      </c>
      <c r="B13" s="2">
        <v>341</v>
      </c>
      <c r="C13" s="10">
        <f t="shared" si="0"/>
        <v>5.6833333333333336</v>
      </c>
      <c r="G13" s="2">
        <v>5</v>
      </c>
      <c r="I13" s="4">
        <v>0.01</v>
      </c>
      <c r="J13" s="4"/>
      <c r="K13" s="4"/>
      <c r="L13" s="2">
        <v>10</v>
      </c>
      <c r="M13" s="2">
        <v>32</v>
      </c>
      <c r="N13" s="2">
        <v>0</v>
      </c>
      <c r="O13" s="2">
        <v>0</v>
      </c>
      <c r="R13" s="2">
        <v>0</v>
      </c>
      <c r="T13" s="2">
        <v>0</v>
      </c>
      <c r="U13" s="5">
        <v>500</v>
      </c>
      <c r="V13" s="5"/>
      <c r="W13" s="5"/>
      <c r="X13" s="5"/>
      <c r="AE13" s="3">
        <v>0.72877638447280002</v>
      </c>
      <c r="AF13" s="3"/>
    </row>
    <row r="14" spans="1:35">
      <c r="A14" s="1" t="s">
        <v>9</v>
      </c>
      <c r="B14" s="2">
        <v>317</v>
      </c>
      <c r="C14" s="10">
        <f t="shared" si="0"/>
        <v>5.2833333333333332</v>
      </c>
      <c r="G14" s="2">
        <v>5</v>
      </c>
      <c r="I14" s="4">
        <v>0.01</v>
      </c>
      <c r="J14" s="4"/>
      <c r="K14" s="4"/>
      <c r="L14" s="2">
        <v>10</v>
      </c>
      <c r="M14" s="2">
        <v>22</v>
      </c>
      <c r="N14" s="2">
        <v>0</v>
      </c>
      <c r="O14" s="2">
        <v>0</v>
      </c>
      <c r="R14" s="2">
        <v>0</v>
      </c>
      <c r="T14" s="2">
        <v>0</v>
      </c>
      <c r="U14" s="5">
        <v>500</v>
      </c>
      <c r="V14" s="5"/>
      <c r="W14" s="5"/>
      <c r="X14" s="5"/>
      <c r="AE14" s="3">
        <v>0.72707946239533305</v>
      </c>
      <c r="AF14" s="3"/>
    </row>
    <row r="15" spans="1:35">
      <c r="A15" s="1" t="s">
        <v>9</v>
      </c>
      <c r="B15" s="2">
        <v>397</v>
      </c>
      <c r="C15" s="10">
        <f t="shared" si="0"/>
        <v>6.6166666666666663</v>
      </c>
      <c r="G15" s="2">
        <v>5</v>
      </c>
      <c r="I15" s="4">
        <v>0.01</v>
      </c>
      <c r="J15" s="4"/>
      <c r="K15" s="4"/>
      <c r="L15" s="2">
        <v>10</v>
      </c>
      <c r="M15" s="2">
        <v>15</v>
      </c>
      <c r="N15" s="2">
        <v>0</v>
      </c>
      <c r="O15" s="2">
        <v>0</v>
      </c>
      <c r="R15" s="2">
        <v>0</v>
      </c>
      <c r="T15" s="2">
        <v>0</v>
      </c>
      <c r="U15" s="5">
        <v>500</v>
      </c>
      <c r="V15" s="5"/>
      <c r="W15" s="5"/>
      <c r="X15" s="5"/>
      <c r="AE15" s="3">
        <v>0.72554665381973904</v>
      </c>
      <c r="AF15" s="3"/>
    </row>
    <row r="16" spans="1:35" ht="29">
      <c r="A16" s="1" t="s">
        <v>13</v>
      </c>
      <c r="B16" s="2">
        <v>0</v>
      </c>
      <c r="C16" s="10">
        <f t="shared" si="0"/>
        <v>0</v>
      </c>
      <c r="G16" s="2">
        <v>6</v>
      </c>
      <c r="AE16" s="3">
        <v>0.50194000000000005</v>
      </c>
      <c r="AF16" s="3"/>
      <c r="AH16" s="1"/>
      <c r="AI16" s="1"/>
    </row>
    <row r="17" spans="1:35" ht="29">
      <c r="A17" s="1" t="s">
        <v>13</v>
      </c>
      <c r="B17" s="2">
        <v>0</v>
      </c>
      <c r="C17" s="10">
        <f t="shared" si="0"/>
        <v>0</v>
      </c>
      <c r="G17" s="2">
        <v>28</v>
      </c>
      <c r="AE17" s="3">
        <v>0.49816700000000003</v>
      </c>
      <c r="AF17" s="3"/>
      <c r="AH17" s="1"/>
      <c r="AI17" s="1"/>
    </row>
    <row r="18" spans="1:35">
      <c r="A18" s="1" t="s">
        <v>9</v>
      </c>
      <c r="B18" s="2">
        <v>101</v>
      </c>
      <c r="C18" s="10">
        <f t="shared" ref="C18:C69" si="1">B18/60</f>
        <v>1.6833333333333333</v>
      </c>
      <c r="G18" s="2">
        <v>6</v>
      </c>
      <c r="I18" s="4">
        <v>0.01</v>
      </c>
      <c r="J18" s="4"/>
      <c r="K18" s="4"/>
      <c r="L18" s="4">
        <v>4</v>
      </c>
      <c r="M18" s="4">
        <v>101</v>
      </c>
      <c r="N18" s="2">
        <v>0</v>
      </c>
      <c r="O18" s="2">
        <v>0</v>
      </c>
      <c r="R18" s="2">
        <v>0</v>
      </c>
      <c r="T18" s="2">
        <v>0</v>
      </c>
      <c r="U18" s="5">
        <v>700</v>
      </c>
      <c r="V18" s="5"/>
      <c r="W18" s="5"/>
      <c r="X18" s="5"/>
      <c r="AE18" s="3">
        <v>0.73412985968909195</v>
      </c>
      <c r="AF18" s="3"/>
    </row>
    <row r="19" spans="1:35">
      <c r="A19" s="1" t="s">
        <v>9</v>
      </c>
      <c r="B19" s="2">
        <v>174</v>
      </c>
      <c r="C19" s="10">
        <f t="shared" si="1"/>
        <v>2.9</v>
      </c>
      <c r="G19" s="4">
        <v>28</v>
      </c>
      <c r="H19" s="4"/>
      <c r="I19" s="4">
        <v>0.01</v>
      </c>
      <c r="J19" s="4"/>
      <c r="K19" s="4"/>
      <c r="L19" s="4">
        <v>4</v>
      </c>
      <c r="M19" s="4">
        <v>101</v>
      </c>
      <c r="N19" s="2">
        <v>0</v>
      </c>
      <c r="O19" s="2">
        <v>0</v>
      </c>
      <c r="R19" s="2">
        <v>0</v>
      </c>
      <c r="T19" s="2">
        <v>0</v>
      </c>
      <c r="U19" s="5">
        <v>700</v>
      </c>
      <c r="V19" s="5"/>
      <c r="W19" s="5"/>
      <c r="X19" s="5"/>
      <c r="Y19" s="4"/>
      <c r="Z19" s="4"/>
      <c r="AA19" s="4"/>
      <c r="AB19" s="4"/>
      <c r="AC19" s="4"/>
      <c r="AD19" s="4"/>
      <c r="AE19" s="3">
        <v>0.74493009640984598</v>
      </c>
      <c r="AF19" s="3"/>
    </row>
    <row r="20" spans="1:35">
      <c r="A20" s="1" t="s">
        <v>1</v>
      </c>
      <c r="B20" s="2">
        <v>2322</v>
      </c>
      <c r="C20" s="10">
        <f t="shared" si="1"/>
        <v>38.700000000000003</v>
      </c>
      <c r="G20" s="2">
        <v>28</v>
      </c>
      <c r="I20" s="2">
        <v>0</v>
      </c>
      <c r="J20" s="2">
        <v>0</v>
      </c>
      <c r="K20" s="2">
        <v>0</v>
      </c>
      <c r="L20" s="5">
        <v>4</v>
      </c>
      <c r="M20" s="2">
        <v>0</v>
      </c>
      <c r="N20" s="2">
        <v>0.7</v>
      </c>
      <c r="O20" s="2">
        <v>0.7</v>
      </c>
      <c r="R20" s="2">
        <v>2</v>
      </c>
      <c r="T20" s="2">
        <v>2</v>
      </c>
      <c r="U20" s="2">
        <v>500</v>
      </c>
      <c r="AE20" s="3">
        <v>0.71491496865269799</v>
      </c>
      <c r="AF20" s="3"/>
    </row>
    <row r="21" spans="1:35">
      <c r="A21" s="1" t="s">
        <v>1</v>
      </c>
      <c r="B21" s="2">
        <v>13446</v>
      </c>
      <c r="C21" s="10">
        <f t="shared" si="1"/>
        <v>224.1</v>
      </c>
      <c r="G21" s="2">
        <v>28</v>
      </c>
      <c r="I21" s="2">
        <v>0</v>
      </c>
      <c r="J21" s="2">
        <v>0</v>
      </c>
      <c r="K21" s="2">
        <v>0</v>
      </c>
      <c r="L21" s="4">
        <v>10</v>
      </c>
      <c r="M21" s="2">
        <v>0</v>
      </c>
      <c r="N21" s="2">
        <v>0.7</v>
      </c>
      <c r="O21" s="2">
        <v>0.7</v>
      </c>
      <c r="R21" s="2">
        <v>2</v>
      </c>
      <c r="T21" s="2">
        <v>2</v>
      </c>
      <c r="U21" s="4">
        <v>700</v>
      </c>
      <c r="V21" s="4"/>
      <c r="W21" s="4"/>
      <c r="X21" s="4"/>
      <c r="AE21" s="3">
        <v>0.73968423454223897</v>
      </c>
      <c r="AF21" s="3"/>
    </row>
    <row r="22" spans="1:35" ht="29">
      <c r="A22" s="1" t="s">
        <v>13</v>
      </c>
      <c r="B22" s="2">
        <v>0</v>
      </c>
      <c r="C22" s="10">
        <f t="shared" si="1"/>
        <v>0</v>
      </c>
      <c r="G22" s="2">
        <v>29</v>
      </c>
      <c r="AE22" s="3">
        <v>0.50062799999999996</v>
      </c>
      <c r="AF22" s="3"/>
      <c r="AH22" s="1"/>
      <c r="AI22" s="1"/>
    </row>
    <row r="23" spans="1:35">
      <c r="A23" s="1" t="s">
        <v>9</v>
      </c>
      <c r="B23" s="2">
        <v>246</v>
      </c>
      <c r="C23" s="10">
        <f t="shared" si="1"/>
        <v>4.0999999999999996</v>
      </c>
      <c r="G23" s="5">
        <v>29</v>
      </c>
      <c r="H23" s="5"/>
      <c r="I23" s="4">
        <v>0.01</v>
      </c>
      <c r="J23" s="4"/>
      <c r="K23" s="4"/>
      <c r="L23" s="4">
        <v>4</v>
      </c>
      <c r="M23" s="4">
        <v>101</v>
      </c>
      <c r="N23" s="2">
        <v>0</v>
      </c>
      <c r="O23" s="2">
        <v>0</v>
      </c>
      <c r="R23" s="2">
        <v>0</v>
      </c>
      <c r="T23" s="2">
        <v>0</v>
      </c>
      <c r="U23" s="5">
        <v>700</v>
      </c>
      <c r="V23" s="5"/>
      <c r="W23" s="5"/>
      <c r="X23" s="5"/>
      <c r="Y23" s="5"/>
      <c r="Z23" s="5"/>
      <c r="AA23" s="5"/>
      <c r="AB23" s="5"/>
      <c r="AC23" s="5"/>
      <c r="AD23" s="5"/>
      <c r="AE23" s="3">
        <v>0.74186400931092</v>
      </c>
      <c r="AF23" s="3"/>
    </row>
    <row r="24" spans="1:35">
      <c r="A24" s="1" t="s">
        <v>9</v>
      </c>
      <c r="B24" s="2">
        <v>633</v>
      </c>
      <c r="C24" s="10">
        <f t="shared" si="1"/>
        <v>10.55</v>
      </c>
      <c r="G24" s="2">
        <v>29</v>
      </c>
      <c r="I24" s="4">
        <v>0.01</v>
      </c>
      <c r="J24" s="4"/>
      <c r="K24" s="2">
        <v>2</v>
      </c>
      <c r="L24" s="4">
        <v>4</v>
      </c>
      <c r="M24" s="4">
        <v>101</v>
      </c>
      <c r="N24" s="2">
        <v>0</v>
      </c>
      <c r="O24" s="2">
        <v>0</v>
      </c>
      <c r="R24" s="2">
        <v>0</v>
      </c>
      <c r="T24" s="2">
        <v>0</v>
      </c>
      <c r="U24" s="5">
        <v>700</v>
      </c>
      <c r="V24" s="5"/>
      <c r="W24" s="5"/>
      <c r="X24" s="5"/>
      <c r="AE24" s="3">
        <v>0.74188312981428906</v>
      </c>
      <c r="AF24" s="3"/>
    </row>
    <row r="25" spans="1:35">
      <c r="A25" s="1" t="s">
        <v>9</v>
      </c>
      <c r="B25" s="2">
        <v>225</v>
      </c>
      <c r="C25" s="10">
        <f t="shared" si="1"/>
        <v>3.75</v>
      </c>
      <c r="G25" s="2">
        <v>28</v>
      </c>
      <c r="I25" s="4">
        <v>0.01</v>
      </c>
      <c r="J25" s="4"/>
      <c r="K25" s="2">
        <v>2</v>
      </c>
      <c r="L25" s="4">
        <v>4</v>
      </c>
      <c r="M25" s="4">
        <v>101</v>
      </c>
      <c r="N25" s="2">
        <v>0</v>
      </c>
      <c r="O25" s="2">
        <v>0</v>
      </c>
      <c r="R25" s="2">
        <v>0</v>
      </c>
      <c r="T25" s="2">
        <v>0</v>
      </c>
      <c r="U25" s="5">
        <v>700</v>
      </c>
      <c r="V25" s="5"/>
      <c r="W25" s="5"/>
      <c r="X25" s="5"/>
      <c r="AE25" s="3">
        <v>0.74319695264144703</v>
      </c>
      <c r="AF25" s="3"/>
    </row>
    <row r="26" spans="1:35" ht="29">
      <c r="A26" s="1" t="s">
        <v>13</v>
      </c>
      <c r="B26" s="2">
        <v>0</v>
      </c>
      <c r="C26" s="10">
        <f t="shared" si="1"/>
        <v>0</v>
      </c>
      <c r="G26" s="2">
        <v>28</v>
      </c>
      <c r="AE26" s="3">
        <v>0.50009800000000004</v>
      </c>
      <c r="AF26" s="3"/>
      <c r="AH26" s="1"/>
      <c r="AI26" s="1"/>
    </row>
    <row r="27" spans="1:35" ht="29">
      <c r="A27" s="1" t="s">
        <v>13</v>
      </c>
      <c r="B27" s="2">
        <v>0</v>
      </c>
      <c r="C27" s="10">
        <f t="shared" si="1"/>
        <v>0</v>
      </c>
      <c r="G27" s="2">
        <v>32</v>
      </c>
      <c r="AE27" s="3">
        <v>0.50177300000000002</v>
      </c>
      <c r="AF27" s="3"/>
      <c r="AH27" s="1"/>
      <c r="AI27" s="1"/>
    </row>
    <row r="28" spans="1:35">
      <c r="A28" s="1" t="s">
        <v>9</v>
      </c>
      <c r="B28" s="2">
        <v>250</v>
      </c>
      <c r="C28" s="10">
        <f t="shared" si="1"/>
        <v>4.166666666666667</v>
      </c>
      <c r="G28" s="2">
        <v>32</v>
      </c>
      <c r="I28" s="4">
        <v>0.01</v>
      </c>
      <c r="J28" s="4"/>
      <c r="K28" s="4">
        <v>2</v>
      </c>
      <c r="L28" s="4">
        <v>4</v>
      </c>
      <c r="M28" s="4">
        <v>101</v>
      </c>
      <c r="N28" s="4">
        <v>0</v>
      </c>
      <c r="O28" s="4">
        <v>0</v>
      </c>
      <c r="P28" s="4"/>
      <c r="Q28" s="4"/>
      <c r="R28" s="4">
        <v>0</v>
      </c>
      <c r="S28" s="4"/>
      <c r="T28" s="4">
        <v>0</v>
      </c>
      <c r="U28" s="5">
        <v>700</v>
      </c>
      <c r="V28" s="5"/>
      <c r="W28" s="5"/>
      <c r="X28" s="5"/>
      <c r="AE28" s="3">
        <v>0.74320608041414105</v>
      </c>
      <c r="AF28" s="3"/>
    </row>
    <row r="29" spans="1:35" ht="29">
      <c r="A29" s="1" t="s">
        <v>13</v>
      </c>
      <c r="B29" s="2">
        <v>0</v>
      </c>
      <c r="C29" s="10">
        <f t="shared" si="1"/>
        <v>0</v>
      </c>
      <c r="G29" s="2">
        <v>31</v>
      </c>
      <c r="AE29" s="3">
        <v>0.50222100000000003</v>
      </c>
      <c r="AF29" s="3"/>
      <c r="AH29" s="1"/>
      <c r="AI29" s="1"/>
    </row>
    <row r="30" spans="1:35">
      <c r="A30" s="1" t="s">
        <v>9</v>
      </c>
      <c r="B30" s="2">
        <v>253</v>
      </c>
      <c r="C30" s="10">
        <f t="shared" si="1"/>
        <v>4.2166666666666668</v>
      </c>
      <c r="G30" s="2">
        <v>31</v>
      </c>
      <c r="I30" s="4">
        <v>0.01</v>
      </c>
      <c r="J30" s="4"/>
      <c r="K30" s="4">
        <v>2</v>
      </c>
      <c r="L30" s="4">
        <v>4</v>
      </c>
      <c r="M30" s="4">
        <v>101</v>
      </c>
      <c r="N30" s="4">
        <v>0</v>
      </c>
      <c r="O30" s="4">
        <v>0</v>
      </c>
      <c r="P30" s="4"/>
      <c r="Q30" s="4"/>
      <c r="R30" s="4">
        <v>0</v>
      </c>
      <c r="S30" s="4"/>
      <c r="T30" s="4">
        <v>0</v>
      </c>
      <c r="U30" s="5">
        <v>800</v>
      </c>
      <c r="V30" s="5"/>
      <c r="W30" s="5"/>
      <c r="X30" s="5"/>
      <c r="AE30" s="3">
        <v>0.74318425533698895</v>
      </c>
      <c r="AF30" s="3"/>
    </row>
    <row r="31" spans="1:35">
      <c r="A31" s="1" t="s">
        <v>9</v>
      </c>
      <c r="B31" s="2">
        <v>87</v>
      </c>
      <c r="C31" s="10">
        <f t="shared" si="1"/>
        <v>1.45</v>
      </c>
      <c r="G31" s="2">
        <v>31</v>
      </c>
      <c r="I31" s="4">
        <v>0.01</v>
      </c>
      <c r="J31" s="4"/>
      <c r="K31" s="4">
        <v>2</v>
      </c>
      <c r="L31" s="4">
        <v>4</v>
      </c>
      <c r="M31" s="4">
        <v>101</v>
      </c>
      <c r="N31" s="4">
        <v>0</v>
      </c>
      <c r="O31" s="4">
        <v>0</v>
      </c>
      <c r="P31" s="4"/>
      <c r="Q31" s="4"/>
      <c r="R31" s="4">
        <v>0</v>
      </c>
      <c r="S31" s="4"/>
      <c r="T31" s="4">
        <v>0</v>
      </c>
      <c r="U31" s="5">
        <v>800</v>
      </c>
      <c r="V31" s="5"/>
      <c r="W31" s="5"/>
      <c r="X31" s="5"/>
      <c r="AE31" s="3">
        <v>0.74364039564090101</v>
      </c>
      <c r="AF31" s="3"/>
    </row>
    <row r="32" spans="1:35">
      <c r="A32" s="1" t="s">
        <v>9</v>
      </c>
      <c r="B32" s="2">
        <v>240</v>
      </c>
      <c r="C32" s="10">
        <f t="shared" si="1"/>
        <v>4</v>
      </c>
      <c r="G32" s="2">
        <v>31</v>
      </c>
      <c r="I32" s="4">
        <v>0.01</v>
      </c>
      <c r="J32" s="4"/>
      <c r="K32" s="4">
        <v>2</v>
      </c>
      <c r="L32" s="4">
        <v>4</v>
      </c>
      <c r="M32" s="4">
        <v>101</v>
      </c>
      <c r="N32" s="4">
        <v>0</v>
      </c>
      <c r="O32" s="4">
        <v>0</v>
      </c>
      <c r="P32" s="4"/>
      <c r="Q32" s="4"/>
      <c r="R32" s="4">
        <v>0</v>
      </c>
      <c r="S32" s="4"/>
      <c r="T32" s="4">
        <v>0</v>
      </c>
      <c r="U32" s="5">
        <v>900</v>
      </c>
      <c r="V32" s="5"/>
      <c r="W32" s="5"/>
      <c r="X32" s="5"/>
      <c r="AE32" s="3">
        <v>0.74388506840116098</v>
      </c>
      <c r="AF32" s="3"/>
    </row>
    <row r="33" spans="1:35">
      <c r="A33" s="1" t="s">
        <v>9</v>
      </c>
      <c r="B33" s="2">
        <v>378</v>
      </c>
      <c r="C33" s="10">
        <f t="shared" si="1"/>
        <v>6.3</v>
      </c>
      <c r="G33" s="2">
        <v>31</v>
      </c>
      <c r="I33" s="4">
        <v>0.01</v>
      </c>
      <c r="J33" s="4"/>
      <c r="K33" s="4">
        <v>2</v>
      </c>
      <c r="L33" s="4">
        <v>4</v>
      </c>
      <c r="M33" s="4">
        <v>101</v>
      </c>
      <c r="N33" s="4">
        <v>0</v>
      </c>
      <c r="O33" s="4">
        <v>0</v>
      </c>
      <c r="P33" s="4"/>
      <c r="Q33" s="4"/>
      <c r="R33" s="4">
        <v>0</v>
      </c>
      <c r="S33" s="4"/>
      <c r="T33" s="4">
        <v>0</v>
      </c>
      <c r="U33" s="4">
        <v>1200</v>
      </c>
      <c r="V33" s="4"/>
      <c r="W33" s="4"/>
      <c r="X33" s="4"/>
      <c r="AE33" s="3">
        <v>0.74420046865188605</v>
      </c>
      <c r="AF33" s="3"/>
    </row>
    <row r="34" spans="1:35" ht="29">
      <c r="A34" s="1" t="s">
        <v>13</v>
      </c>
      <c r="B34" s="2">
        <v>0</v>
      </c>
      <c r="C34" s="10">
        <f t="shared" si="1"/>
        <v>0</v>
      </c>
      <c r="G34" s="2">
        <v>29</v>
      </c>
      <c r="AE34" s="3">
        <v>0.50139999999999996</v>
      </c>
      <c r="AF34" s="3"/>
      <c r="AH34" s="1"/>
      <c r="AI34" s="1"/>
    </row>
    <row r="35" spans="1:35">
      <c r="A35" s="1" t="s">
        <v>9</v>
      </c>
      <c r="B35" s="2">
        <v>591</v>
      </c>
      <c r="C35" s="10">
        <f t="shared" si="1"/>
        <v>9.85</v>
      </c>
      <c r="G35" s="2">
        <v>29</v>
      </c>
      <c r="I35" s="4">
        <v>0.01</v>
      </c>
      <c r="J35" s="4"/>
      <c r="K35" s="4">
        <v>2</v>
      </c>
      <c r="L35" s="4">
        <v>4</v>
      </c>
      <c r="M35" s="4">
        <v>101</v>
      </c>
      <c r="N35" s="4">
        <v>0</v>
      </c>
      <c r="O35" s="4">
        <v>0</v>
      </c>
      <c r="P35" s="4"/>
      <c r="Q35" s="4"/>
      <c r="R35" s="4">
        <v>0</v>
      </c>
      <c r="S35" s="4"/>
      <c r="T35" s="4">
        <v>0</v>
      </c>
      <c r="U35" s="4">
        <v>1200</v>
      </c>
      <c r="V35" s="4"/>
      <c r="W35" s="4"/>
      <c r="X35" s="4"/>
      <c r="AE35" s="3">
        <v>0.747439348642569</v>
      </c>
      <c r="AF35" s="3"/>
    </row>
    <row r="36" spans="1:35">
      <c r="A36" s="1" t="s">
        <v>9</v>
      </c>
      <c r="B36" s="2">
        <v>362</v>
      </c>
      <c r="C36" s="10">
        <f t="shared" si="1"/>
        <v>6.0333333333333332</v>
      </c>
      <c r="G36" s="2">
        <v>29</v>
      </c>
      <c r="I36" s="4">
        <v>0.01</v>
      </c>
      <c r="J36" s="4"/>
      <c r="K36" s="4">
        <v>2</v>
      </c>
      <c r="L36" s="4">
        <v>4</v>
      </c>
      <c r="M36" s="4">
        <v>101</v>
      </c>
      <c r="N36" s="4">
        <v>0</v>
      </c>
      <c r="O36" s="4">
        <v>0</v>
      </c>
      <c r="P36" s="4"/>
      <c r="Q36" s="4"/>
      <c r="R36" s="4">
        <v>0</v>
      </c>
      <c r="S36" s="4"/>
      <c r="T36" s="4">
        <v>0</v>
      </c>
      <c r="U36" s="5">
        <v>1500</v>
      </c>
      <c r="V36" s="5"/>
      <c r="W36" s="5"/>
      <c r="X36" s="5"/>
      <c r="AE36" s="3">
        <v>0.74736376499879897</v>
      </c>
      <c r="AF36" s="3"/>
    </row>
    <row r="37" spans="1:35">
      <c r="A37" s="1" t="s">
        <v>9</v>
      </c>
      <c r="B37" s="2">
        <v>3126</v>
      </c>
      <c r="C37" s="10">
        <f t="shared" si="1"/>
        <v>52.1</v>
      </c>
      <c r="G37" s="2">
        <v>29</v>
      </c>
      <c r="I37" s="4">
        <v>0.01</v>
      </c>
      <c r="J37" s="5">
        <v>0.6</v>
      </c>
      <c r="K37" s="4">
        <v>2</v>
      </c>
      <c r="L37" s="4">
        <v>4</v>
      </c>
      <c r="M37" s="4">
        <v>101</v>
      </c>
      <c r="N37" s="4">
        <v>0</v>
      </c>
      <c r="O37" s="4">
        <v>0</v>
      </c>
      <c r="P37" s="4"/>
      <c r="Q37" s="4"/>
      <c r="R37" s="4">
        <v>0</v>
      </c>
      <c r="S37" s="4"/>
      <c r="T37" s="4">
        <v>0</v>
      </c>
      <c r="U37" s="4">
        <v>1200</v>
      </c>
      <c r="V37" s="4"/>
      <c r="W37" s="4"/>
      <c r="X37" s="4"/>
      <c r="AE37" s="3">
        <v>0.74841854619112302</v>
      </c>
      <c r="AF37" s="3"/>
    </row>
    <row r="38" spans="1:35">
      <c r="A38" s="1" t="s">
        <v>9</v>
      </c>
      <c r="B38" s="2">
        <v>1136</v>
      </c>
      <c r="C38" s="10">
        <f t="shared" si="1"/>
        <v>18.933333333333334</v>
      </c>
      <c r="G38" s="2">
        <v>29</v>
      </c>
      <c r="I38" s="4">
        <v>0.01</v>
      </c>
      <c r="J38" s="2">
        <v>0.4</v>
      </c>
      <c r="K38" s="4">
        <v>2</v>
      </c>
      <c r="L38" s="4">
        <v>4</v>
      </c>
      <c r="M38" s="4">
        <v>101</v>
      </c>
      <c r="N38" s="4">
        <v>0</v>
      </c>
      <c r="O38" s="4">
        <v>0</v>
      </c>
      <c r="P38" s="4"/>
      <c r="Q38" s="4"/>
      <c r="R38" s="4">
        <v>0</v>
      </c>
      <c r="S38" s="4"/>
      <c r="T38" s="4">
        <v>0</v>
      </c>
      <c r="U38" s="4">
        <v>1200</v>
      </c>
      <c r="V38" s="4"/>
      <c r="W38" s="4"/>
      <c r="X38" s="4"/>
      <c r="AE38" s="3">
        <v>0.74865476623553395</v>
      </c>
      <c r="AF38" s="3"/>
    </row>
    <row r="39" spans="1:35">
      <c r="A39" s="1" t="s">
        <v>9</v>
      </c>
      <c r="B39" s="2">
        <v>1777</v>
      </c>
      <c r="C39" s="10">
        <f t="shared" si="1"/>
        <v>29.616666666666667</v>
      </c>
      <c r="G39" s="2">
        <v>29</v>
      </c>
      <c r="I39" s="4">
        <v>0.01</v>
      </c>
      <c r="J39" s="8">
        <v>0.1</v>
      </c>
      <c r="K39" s="4">
        <v>2</v>
      </c>
      <c r="L39" s="4">
        <v>4</v>
      </c>
      <c r="M39" s="4">
        <v>101</v>
      </c>
      <c r="N39" s="4">
        <v>0</v>
      </c>
      <c r="O39" s="4">
        <v>0</v>
      </c>
      <c r="P39" s="4"/>
      <c r="Q39" s="4"/>
      <c r="R39" s="4">
        <v>0</v>
      </c>
      <c r="S39" s="4"/>
      <c r="T39" s="4">
        <v>0</v>
      </c>
      <c r="U39" s="4">
        <v>1200</v>
      </c>
      <c r="V39" s="4"/>
      <c r="W39" s="4"/>
      <c r="X39" s="4"/>
      <c r="AE39" s="3">
        <v>0.74877335813045298</v>
      </c>
      <c r="AF39" s="3">
        <v>0.68836191269048497</v>
      </c>
      <c r="AG39" s="11">
        <f>AE39-AF39</f>
        <v>6.0411445439968015E-2</v>
      </c>
    </row>
    <row r="40" spans="1:35">
      <c r="A40" s="1" t="s">
        <v>9</v>
      </c>
      <c r="B40" s="2">
        <v>481</v>
      </c>
      <c r="C40" s="10">
        <f t="shared" si="1"/>
        <v>8.0166666666666675</v>
      </c>
      <c r="G40" s="2">
        <v>29</v>
      </c>
      <c r="I40" s="4">
        <v>0.01</v>
      </c>
      <c r="J40" s="8">
        <v>0.1</v>
      </c>
      <c r="K40" s="4">
        <v>2</v>
      </c>
      <c r="L40" s="8" t="s">
        <v>19</v>
      </c>
      <c r="M40" s="4">
        <v>101</v>
      </c>
      <c r="N40" s="4">
        <v>0</v>
      </c>
      <c r="O40" s="4">
        <v>0</v>
      </c>
      <c r="P40" s="4"/>
      <c r="Q40" s="4"/>
      <c r="R40" s="4">
        <v>0</v>
      </c>
      <c r="S40" s="4"/>
      <c r="T40" s="4">
        <v>0</v>
      </c>
      <c r="U40" s="4">
        <v>1200</v>
      </c>
      <c r="V40" s="4"/>
      <c r="W40" s="4"/>
      <c r="X40" s="4"/>
      <c r="AE40" s="3">
        <v>0.74877335813045298</v>
      </c>
      <c r="AF40" s="3">
        <v>0.68836191269048497</v>
      </c>
      <c r="AG40" s="11">
        <f t="shared" ref="AG40:AG97" si="2">AE40-AF40</f>
        <v>6.0411445439968015E-2</v>
      </c>
    </row>
    <row r="41" spans="1:35">
      <c r="A41" s="1" t="s">
        <v>9</v>
      </c>
      <c r="B41" s="2">
        <v>381</v>
      </c>
      <c r="C41" s="2">
        <f t="shared" si="1"/>
        <v>6.35</v>
      </c>
      <c r="G41" s="2">
        <v>29</v>
      </c>
      <c r="I41" s="4">
        <v>0.01</v>
      </c>
      <c r="J41" s="8">
        <v>0.1</v>
      </c>
      <c r="K41" s="4">
        <v>2</v>
      </c>
      <c r="L41" s="8" t="s">
        <v>19</v>
      </c>
      <c r="M41" s="12">
        <v>1</v>
      </c>
      <c r="N41" s="4">
        <v>0</v>
      </c>
      <c r="O41" s="4">
        <v>0</v>
      </c>
      <c r="P41" s="4"/>
      <c r="Q41" s="4"/>
      <c r="R41" s="4">
        <v>0</v>
      </c>
      <c r="S41" s="4"/>
      <c r="T41" s="4">
        <v>0</v>
      </c>
      <c r="U41" s="4">
        <v>1200</v>
      </c>
      <c r="V41" s="4"/>
      <c r="W41" s="4"/>
      <c r="X41" s="4"/>
      <c r="Y41" s="2">
        <v>0.1</v>
      </c>
      <c r="Z41" s="2">
        <v>0.8</v>
      </c>
      <c r="AB41" s="2">
        <v>0</v>
      </c>
      <c r="AC41" s="2">
        <v>1</v>
      </c>
      <c r="AE41" s="3">
        <v>0.74875338164716598</v>
      </c>
      <c r="AF41" s="3">
        <v>0.69031760370974604</v>
      </c>
      <c r="AG41" s="11">
        <f t="shared" si="2"/>
        <v>5.8435777937419942E-2</v>
      </c>
    </row>
    <row r="42" spans="1:35">
      <c r="A42" s="1" t="s">
        <v>9</v>
      </c>
      <c r="B42" s="2">
        <v>349</v>
      </c>
      <c r="C42" s="9">
        <f t="shared" si="1"/>
        <v>5.8166666666666664</v>
      </c>
      <c r="G42" s="2">
        <v>29</v>
      </c>
      <c r="I42" s="4">
        <v>0.01</v>
      </c>
      <c r="J42" s="8">
        <v>0.1</v>
      </c>
      <c r="K42" s="4">
        <v>2</v>
      </c>
      <c r="L42" s="8" t="s">
        <v>19</v>
      </c>
      <c r="M42" s="12">
        <v>0.9</v>
      </c>
      <c r="N42" s="4">
        <v>0</v>
      </c>
      <c r="O42" s="4">
        <v>0</v>
      </c>
      <c r="P42" s="4"/>
      <c r="Q42" s="4"/>
      <c r="R42" s="4">
        <v>0</v>
      </c>
      <c r="S42" s="4"/>
      <c r="T42" s="4">
        <v>0</v>
      </c>
      <c r="U42" s="4">
        <v>1200</v>
      </c>
      <c r="V42" s="4"/>
      <c r="W42" s="4"/>
      <c r="X42" s="4"/>
      <c r="Y42" s="2">
        <v>0.2</v>
      </c>
      <c r="Z42" s="10">
        <v>1</v>
      </c>
      <c r="AA42" s="10"/>
      <c r="AB42" s="2">
        <v>0</v>
      </c>
      <c r="AC42" s="2">
        <v>1</v>
      </c>
      <c r="AE42" s="3">
        <v>0.74856211236973802</v>
      </c>
      <c r="AF42" s="3">
        <v>0.69146105773535804</v>
      </c>
      <c r="AG42" s="11">
        <f t="shared" si="2"/>
        <v>5.7101054634379977E-2</v>
      </c>
    </row>
    <row r="43" spans="1:35">
      <c r="A43" s="1" t="s">
        <v>9</v>
      </c>
      <c r="B43" s="2">
        <v>305</v>
      </c>
      <c r="C43" s="9">
        <f t="shared" si="1"/>
        <v>5.083333333333333</v>
      </c>
      <c r="G43" s="2">
        <v>29</v>
      </c>
      <c r="I43" s="4">
        <v>0.01</v>
      </c>
      <c r="J43" s="8">
        <v>0.1</v>
      </c>
      <c r="K43" s="4">
        <v>2</v>
      </c>
      <c r="L43" s="8" t="s">
        <v>19</v>
      </c>
      <c r="M43" s="12">
        <v>0.9</v>
      </c>
      <c r="N43" s="4">
        <v>0</v>
      </c>
      <c r="O43" s="4">
        <v>0</v>
      </c>
      <c r="P43" s="4"/>
      <c r="Q43" s="4"/>
      <c r="R43" s="4">
        <v>0</v>
      </c>
      <c r="S43" s="4"/>
      <c r="T43" s="4">
        <v>0</v>
      </c>
      <c r="U43" s="4">
        <v>1200</v>
      </c>
      <c r="V43" s="4"/>
      <c r="W43" s="4"/>
      <c r="X43" s="4"/>
      <c r="Y43" s="2">
        <v>0.2</v>
      </c>
      <c r="Z43" s="10">
        <v>1</v>
      </c>
      <c r="AA43" s="10"/>
      <c r="AB43" s="2">
        <v>0.9</v>
      </c>
      <c r="AC43" s="2">
        <v>0.9</v>
      </c>
      <c r="AE43" s="3">
        <v>0.74856810396554196</v>
      </c>
      <c r="AF43" s="3">
        <v>0.69121495581400505</v>
      </c>
      <c r="AG43" s="1">
        <f t="shared" si="2"/>
        <v>5.7353148151536915E-2</v>
      </c>
    </row>
    <row r="44" spans="1:35">
      <c r="A44" s="1" t="s">
        <v>9</v>
      </c>
      <c r="B44" s="2">
        <v>386</v>
      </c>
      <c r="C44" s="9">
        <f t="shared" si="1"/>
        <v>6.4333333333333336</v>
      </c>
      <c r="G44" s="2">
        <v>29</v>
      </c>
      <c r="I44" s="4">
        <v>0.01</v>
      </c>
      <c r="J44" s="8">
        <v>0.1</v>
      </c>
      <c r="K44" s="4">
        <v>2</v>
      </c>
      <c r="L44" s="13" t="s">
        <v>24</v>
      </c>
      <c r="M44" s="12">
        <v>0.9</v>
      </c>
      <c r="N44" s="4">
        <v>0</v>
      </c>
      <c r="O44" s="4">
        <v>0</v>
      </c>
      <c r="P44" s="4"/>
      <c r="Q44" s="4"/>
      <c r="R44" s="4">
        <v>0</v>
      </c>
      <c r="S44" s="4"/>
      <c r="T44" s="4">
        <v>0</v>
      </c>
      <c r="U44" s="4">
        <v>1200</v>
      </c>
      <c r="V44" s="4"/>
      <c r="W44" s="4"/>
      <c r="X44" s="4"/>
      <c r="Y44" s="2">
        <v>0.2</v>
      </c>
      <c r="Z44" s="10">
        <v>1</v>
      </c>
      <c r="AA44" s="10"/>
      <c r="AB44" s="2">
        <v>0.9</v>
      </c>
      <c r="AC44" s="2">
        <v>0.9</v>
      </c>
      <c r="AE44" s="3">
        <v>0.74750188293410602</v>
      </c>
      <c r="AF44" s="3">
        <v>0.69738298642950503</v>
      </c>
      <c r="AG44" s="1">
        <f t="shared" si="2"/>
        <v>5.0118896504600996E-2</v>
      </c>
    </row>
    <row r="45" spans="1:35">
      <c r="A45" s="1" t="s">
        <v>9</v>
      </c>
      <c r="B45" s="2">
        <v>267</v>
      </c>
      <c r="C45" s="2">
        <f t="shared" si="1"/>
        <v>4.45</v>
      </c>
      <c r="G45" s="2">
        <v>29</v>
      </c>
      <c r="I45" s="4">
        <v>0.01</v>
      </c>
      <c r="J45" s="8">
        <v>0.1</v>
      </c>
      <c r="K45" s="4">
        <v>2</v>
      </c>
      <c r="L45" s="8" t="s">
        <v>19</v>
      </c>
      <c r="M45" s="12">
        <v>1</v>
      </c>
      <c r="N45" s="4">
        <v>0</v>
      </c>
      <c r="O45" s="4">
        <v>0</v>
      </c>
      <c r="P45" s="4"/>
      <c r="Q45" s="4"/>
      <c r="R45" s="4">
        <v>0</v>
      </c>
      <c r="S45" s="4"/>
      <c r="T45" s="4">
        <v>0</v>
      </c>
      <c r="U45" s="4">
        <v>1200</v>
      </c>
      <c r="V45" s="4"/>
      <c r="W45" s="4"/>
      <c r="X45" s="4"/>
      <c r="AE45" s="3">
        <v>0.74847574875963896</v>
      </c>
      <c r="AF45" s="3">
        <v>0.691355118514001</v>
      </c>
      <c r="AG45" s="1">
        <f t="shared" si="2"/>
        <v>5.712063024563796E-2</v>
      </c>
    </row>
    <row r="46" spans="1:35" s="14" customFormat="1">
      <c r="A46" s="14" t="s">
        <v>9</v>
      </c>
      <c r="B46" s="15">
        <v>364</v>
      </c>
      <c r="C46" s="16">
        <f t="shared" si="1"/>
        <v>6.0666666666666664</v>
      </c>
      <c r="G46" s="15">
        <v>29</v>
      </c>
      <c r="H46" s="15"/>
      <c r="I46" s="17">
        <v>0.01</v>
      </c>
      <c r="J46" s="18">
        <v>0.1</v>
      </c>
      <c r="K46" s="17">
        <v>2</v>
      </c>
      <c r="L46" s="18" t="s">
        <v>19</v>
      </c>
      <c r="M46" s="17">
        <v>101</v>
      </c>
      <c r="N46" s="17">
        <v>0</v>
      </c>
      <c r="O46" s="17">
        <v>0</v>
      </c>
      <c r="P46" s="17"/>
      <c r="Q46" s="17"/>
      <c r="R46" s="17">
        <v>0</v>
      </c>
      <c r="S46" s="17"/>
      <c r="T46" s="17">
        <v>0</v>
      </c>
      <c r="U46" s="17">
        <v>1200</v>
      </c>
      <c r="V46" s="17"/>
      <c r="W46" s="17"/>
      <c r="X46" s="17"/>
      <c r="Y46" s="15"/>
      <c r="Z46" s="15"/>
      <c r="AA46" s="15"/>
      <c r="AB46" s="15"/>
      <c r="AC46" s="15"/>
      <c r="AD46" s="15"/>
      <c r="AE46" s="19">
        <v>0.74877335813045298</v>
      </c>
      <c r="AF46" s="19">
        <v>0.68836191269048497</v>
      </c>
      <c r="AG46" s="14">
        <f t="shared" si="2"/>
        <v>6.0411445439968015E-2</v>
      </c>
      <c r="AH46" s="15"/>
      <c r="AI46" s="15"/>
    </row>
    <row r="47" spans="1:35" s="20" customFormat="1">
      <c r="A47" s="20" t="s">
        <v>9</v>
      </c>
      <c r="B47" s="21">
        <v>361</v>
      </c>
      <c r="C47" s="22">
        <f t="shared" si="1"/>
        <v>6.0166666666666666</v>
      </c>
      <c r="G47" s="21">
        <v>31</v>
      </c>
      <c r="H47" s="21"/>
      <c r="I47" s="23">
        <v>0.01</v>
      </c>
      <c r="J47" s="24">
        <v>0.1</v>
      </c>
      <c r="K47" s="23">
        <v>2</v>
      </c>
      <c r="L47" s="24" t="s">
        <v>19</v>
      </c>
      <c r="M47" s="25">
        <v>101</v>
      </c>
      <c r="N47" s="23">
        <v>0</v>
      </c>
      <c r="O47" s="23">
        <v>0</v>
      </c>
      <c r="P47" s="23"/>
      <c r="Q47" s="23"/>
      <c r="R47" s="23">
        <v>0</v>
      </c>
      <c r="S47" s="23"/>
      <c r="T47" s="23">
        <v>0</v>
      </c>
      <c r="U47" s="23">
        <v>1200</v>
      </c>
      <c r="V47" s="23"/>
      <c r="W47" s="23"/>
      <c r="X47" s="23"/>
      <c r="Y47" s="21"/>
      <c r="Z47" s="21"/>
      <c r="AA47" s="21"/>
      <c r="AB47" s="21"/>
      <c r="AC47" s="21"/>
      <c r="AD47" s="21"/>
      <c r="AE47" s="26">
        <v>0.74881586534436795</v>
      </c>
      <c r="AF47" s="26">
        <v>0.688252201417759</v>
      </c>
      <c r="AG47" s="20">
        <f t="shared" si="2"/>
        <v>6.0563663926608946E-2</v>
      </c>
      <c r="AH47" s="21"/>
      <c r="AI47" s="21"/>
    </row>
    <row r="48" spans="1:35" s="20" customFormat="1">
      <c r="A48" s="20" t="s">
        <v>9</v>
      </c>
      <c r="B48" s="21">
        <v>670</v>
      </c>
      <c r="C48" s="22">
        <f t="shared" si="1"/>
        <v>11.166666666666666</v>
      </c>
      <c r="G48" s="21">
        <v>30</v>
      </c>
      <c r="H48" s="21"/>
      <c r="I48" s="23">
        <v>0.01</v>
      </c>
      <c r="J48" s="24">
        <v>0.1</v>
      </c>
      <c r="K48" s="23">
        <v>2</v>
      </c>
      <c r="L48" s="24" t="s">
        <v>19</v>
      </c>
      <c r="M48" s="23">
        <v>101</v>
      </c>
      <c r="N48" s="23">
        <v>0</v>
      </c>
      <c r="O48" s="23">
        <v>0</v>
      </c>
      <c r="P48" s="23"/>
      <c r="Q48" s="23"/>
      <c r="R48" s="23">
        <v>0</v>
      </c>
      <c r="S48" s="23"/>
      <c r="T48" s="23">
        <v>0</v>
      </c>
      <c r="U48" s="23">
        <v>1200</v>
      </c>
      <c r="V48" s="23"/>
      <c r="W48" s="23"/>
      <c r="X48" s="23"/>
      <c r="Y48" s="21"/>
      <c r="Z48" s="21"/>
      <c r="AA48" s="21"/>
      <c r="AB48" s="21"/>
      <c r="AC48" s="21"/>
      <c r="AD48" s="21"/>
      <c r="AE48" s="26">
        <v>0.74815731046764999</v>
      </c>
      <c r="AF48" s="26">
        <v>0.68779628088411005</v>
      </c>
      <c r="AG48" s="20">
        <f t="shared" si="2"/>
        <v>6.0361029583539949E-2</v>
      </c>
      <c r="AH48" s="21"/>
      <c r="AI48" s="21"/>
    </row>
    <row r="49" spans="1:35">
      <c r="A49" s="1" t="s">
        <v>9</v>
      </c>
      <c r="B49" s="2">
        <v>387</v>
      </c>
      <c r="C49" s="2">
        <f t="shared" si="1"/>
        <v>6.45</v>
      </c>
      <c r="G49" s="2">
        <v>30</v>
      </c>
      <c r="I49" s="23">
        <v>0.01</v>
      </c>
      <c r="J49" s="24">
        <v>0.1</v>
      </c>
      <c r="K49" s="23">
        <v>2</v>
      </c>
      <c r="L49" s="24" t="s">
        <v>19</v>
      </c>
      <c r="M49" s="23">
        <v>101</v>
      </c>
      <c r="N49" s="23">
        <v>0</v>
      </c>
      <c r="O49" s="23">
        <v>0</v>
      </c>
      <c r="P49" s="23"/>
      <c r="Q49" s="23"/>
      <c r="R49" s="23">
        <v>0</v>
      </c>
      <c r="S49" s="23"/>
      <c r="T49" s="23">
        <v>0</v>
      </c>
      <c r="U49" s="23">
        <v>1200</v>
      </c>
      <c r="V49" s="60"/>
      <c r="W49" s="60"/>
      <c r="X49" s="60"/>
      <c r="AE49" s="3">
        <v>0.68316743667544599</v>
      </c>
      <c r="AF49" s="3">
        <v>0.68777483170452502</v>
      </c>
      <c r="AG49" s="1">
        <f t="shared" si="2"/>
        <v>-4.6073950290790311E-3</v>
      </c>
    </row>
    <row r="50" spans="1:35">
      <c r="A50" s="1" t="s">
        <v>9</v>
      </c>
      <c r="B50" s="2">
        <v>376</v>
      </c>
      <c r="C50" s="9">
        <f t="shared" si="1"/>
        <v>6.2666666666666666</v>
      </c>
      <c r="G50" s="2">
        <v>30</v>
      </c>
      <c r="I50" s="23">
        <v>0.01</v>
      </c>
      <c r="J50" s="24">
        <v>0.1</v>
      </c>
      <c r="K50" s="23">
        <v>2</v>
      </c>
      <c r="L50" s="24" t="s">
        <v>19</v>
      </c>
      <c r="M50" s="23">
        <v>101</v>
      </c>
      <c r="N50" s="23">
        <v>0</v>
      </c>
      <c r="O50" s="23">
        <v>0</v>
      </c>
      <c r="P50" s="23"/>
      <c r="Q50" s="23"/>
      <c r="R50" s="23">
        <v>0</v>
      </c>
      <c r="S50" s="23"/>
      <c r="T50" s="23">
        <v>0</v>
      </c>
      <c r="U50" s="23">
        <v>1200</v>
      </c>
      <c r="V50" s="60"/>
      <c r="W50" s="60"/>
      <c r="X50" s="60"/>
      <c r="AE50" s="3"/>
      <c r="AF50" s="3"/>
      <c r="AG50" s="1">
        <f t="shared" si="2"/>
        <v>0</v>
      </c>
    </row>
    <row r="51" spans="1:35">
      <c r="A51" s="1" t="s">
        <v>9</v>
      </c>
      <c r="B51" s="2">
        <v>386</v>
      </c>
      <c r="C51" s="9">
        <f t="shared" si="1"/>
        <v>6.4333333333333336</v>
      </c>
      <c r="G51" s="2">
        <v>30</v>
      </c>
      <c r="I51" s="23">
        <v>0.01</v>
      </c>
      <c r="J51" s="24">
        <v>0.1</v>
      </c>
      <c r="K51" s="23">
        <v>2</v>
      </c>
      <c r="L51" s="24" t="s">
        <v>19</v>
      </c>
      <c r="M51" s="23">
        <v>71</v>
      </c>
      <c r="N51" s="23">
        <v>0</v>
      </c>
      <c r="O51" s="23">
        <v>0</v>
      </c>
      <c r="P51" s="23"/>
      <c r="Q51" s="23"/>
      <c r="R51" s="23">
        <v>0</v>
      </c>
      <c r="S51" s="23"/>
      <c r="T51" s="23">
        <v>0</v>
      </c>
      <c r="U51" s="23">
        <v>1200</v>
      </c>
      <c r="V51" s="60"/>
      <c r="W51" s="60"/>
      <c r="X51" s="60"/>
      <c r="AE51" s="3">
        <v>0.68337427827594899</v>
      </c>
      <c r="AF51" s="3">
        <v>0.68821760694628298</v>
      </c>
      <c r="AG51" s="1">
        <f t="shared" si="2"/>
        <v>-4.8433286703339906E-3</v>
      </c>
    </row>
    <row r="52" spans="1:35">
      <c r="A52" s="1" t="s">
        <v>9</v>
      </c>
      <c r="B52" s="2">
        <v>367</v>
      </c>
      <c r="C52" s="9">
        <f t="shared" si="1"/>
        <v>6.1166666666666663</v>
      </c>
      <c r="G52" s="2">
        <v>29</v>
      </c>
      <c r="I52" s="23">
        <v>0.01</v>
      </c>
      <c r="J52" s="24">
        <v>0.1</v>
      </c>
      <c r="K52" s="23">
        <v>2</v>
      </c>
      <c r="L52" s="24" t="s">
        <v>19</v>
      </c>
      <c r="M52" s="23">
        <v>101</v>
      </c>
      <c r="N52" s="23">
        <v>0</v>
      </c>
      <c r="O52" s="23">
        <v>0</v>
      </c>
      <c r="P52" s="23"/>
      <c r="Q52" s="23"/>
      <c r="R52" s="23">
        <v>0</v>
      </c>
      <c r="S52" s="23"/>
      <c r="T52" s="23">
        <v>0</v>
      </c>
      <c r="U52" s="23">
        <v>1200</v>
      </c>
      <c r="V52" s="60"/>
      <c r="W52" s="60"/>
      <c r="X52" s="60"/>
      <c r="AE52" s="3">
        <v>0.68366938644681496</v>
      </c>
      <c r="AF52" s="3">
        <v>0.68815689604476504</v>
      </c>
      <c r="AG52" s="1">
        <f t="shared" si="2"/>
        <v>-4.487509597950079E-3</v>
      </c>
    </row>
    <row r="53" spans="1:35">
      <c r="A53" s="1" t="s">
        <v>1</v>
      </c>
      <c r="B53" s="2">
        <v>11550</v>
      </c>
      <c r="C53" s="2">
        <f t="shared" si="1"/>
        <v>192.5</v>
      </c>
      <c r="G53" s="2">
        <v>50</v>
      </c>
      <c r="I53" s="2">
        <v>0</v>
      </c>
      <c r="J53" s="2">
        <v>0</v>
      </c>
      <c r="K53" s="2">
        <v>0</v>
      </c>
      <c r="L53" s="2">
        <v>10</v>
      </c>
      <c r="M53" s="2">
        <v>0</v>
      </c>
      <c r="N53" s="2">
        <v>0.7</v>
      </c>
      <c r="O53" s="2">
        <v>0.7</v>
      </c>
      <c r="R53" s="2">
        <v>2</v>
      </c>
      <c r="T53" s="2">
        <v>2</v>
      </c>
      <c r="U53" s="2">
        <v>500</v>
      </c>
      <c r="AG53" s="1">
        <f t="shared" si="2"/>
        <v>0</v>
      </c>
    </row>
    <row r="54" spans="1:35">
      <c r="A54" s="1" t="s">
        <v>1</v>
      </c>
      <c r="B54" s="2">
        <v>2300</v>
      </c>
      <c r="C54" s="10">
        <f t="shared" si="1"/>
        <v>38.333333333333336</v>
      </c>
      <c r="G54" s="2">
        <v>50</v>
      </c>
      <c r="I54" s="2">
        <v>0</v>
      </c>
      <c r="J54" s="2">
        <v>0</v>
      </c>
      <c r="K54" s="2">
        <v>0</v>
      </c>
      <c r="L54" s="2">
        <v>5</v>
      </c>
      <c r="M54" s="2">
        <v>0</v>
      </c>
      <c r="N54" s="2">
        <v>0.5</v>
      </c>
      <c r="O54" s="2">
        <v>0.7</v>
      </c>
      <c r="R54" s="2">
        <v>5</v>
      </c>
      <c r="T54" s="2">
        <v>4</v>
      </c>
      <c r="U54" s="2">
        <v>500</v>
      </c>
      <c r="AE54" s="3">
        <v>0.64701609869672505</v>
      </c>
      <c r="AF54" s="3" t="s">
        <v>183</v>
      </c>
      <c r="AG54" s="1" t="e">
        <f t="shared" si="2"/>
        <v>#VALUE!</v>
      </c>
    </row>
    <row r="55" spans="1:35">
      <c r="A55" s="1" t="s">
        <v>117</v>
      </c>
      <c r="B55" s="2">
        <v>4279</v>
      </c>
      <c r="C55" s="10">
        <f t="shared" si="1"/>
        <v>71.316666666666663</v>
      </c>
      <c r="AG55" s="1">
        <f t="shared" si="2"/>
        <v>0</v>
      </c>
      <c r="AH55" s="1"/>
      <c r="AI55" s="1"/>
    </row>
    <row r="56" spans="1:35" s="41" customFormat="1">
      <c r="A56" s="41" t="s">
        <v>1</v>
      </c>
      <c r="B56" s="42">
        <v>8684</v>
      </c>
      <c r="C56" s="43">
        <f t="shared" si="1"/>
        <v>144.73333333333332</v>
      </c>
      <c r="G56" s="42">
        <v>15</v>
      </c>
      <c r="H56" s="42"/>
      <c r="I56" s="42">
        <v>0</v>
      </c>
      <c r="J56" s="42">
        <v>0</v>
      </c>
      <c r="K56" s="42">
        <v>0</v>
      </c>
      <c r="L56" s="42">
        <v>10</v>
      </c>
      <c r="M56" s="42">
        <v>0</v>
      </c>
      <c r="N56" s="42">
        <v>0.7</v>
      </c>
      <c r="O56" s="42">
        <v>0.7</v>
      </c>
      <c r="P56" s="42"/>
      <c r="Q56" s="42"/>
      <c r="R56" s="42">
        <v>2</v>
      </c>
      <c r="S56" s="42"/>
      <c r="T56" s="42">
        <v>2</v>
      </c>
      <c r="U56" s="42">
        <v>800</v>
      </c>
      <c r="V56" s="42"/>
      <c r="W56" s="42"/>
      <c r="X56" s="42"/>
      <c r="Y56" s="42"/>
      <c r="Z56" s="42"/>
      <c r="AA56" s="42"/>
      <c r="AB56" s="42"/>
      <c r="AC56" s="42"/>
      <c r="AD56" s="42"/>
      <c r="AE56" s="44">
        <v>0.669665551845125</v>
      </c>
      <c r="AF56" s="45" t="s">
        <v>184</v>
      </c>
      <c r="AG56" s="1" t="e">
        <f t="shared" si="2"/>
        <v>#VALUE!</v>
      </c>
      <c r="AH56" s="42"/>
      <c r="AI56" s="42"/>
    </row>
    <row r="57" spans="1:35" s="41" customFormat="1">
      <c r="A57" s="41" t="s">
        <v>1</v>
      </c>
      <c r="B57" s="42">
        <v>5600</v>
      </c>
      <c r="C57" s="43">
        <f t="shared" si="1"/>
        <v>93.333333333333329</v>
      </c>
      <c r="G57" s="42">
        <v>7</v>
      </c>
      <c r="H57" s="42">
        <v>7</v>
      </c>
      <c r="I57" s="42">
        <v>0</v>
      </c>
      <c r="J57" s="42">
        <v>0</v>
      </c>
      <c r="K57" s="42">
        <v>0</v>
      </c>
      <c r="L57" s="15">
        <v>10</v>
      </c>
      <c r="M57" s="15">
        <v>0</v>
      </c>
      <c r="N57" s="15">
        <v>0.7</v>
      </c>
      <c r="O57" s="15">
        <v>0.7</v>
      </c>
      <c r="P57" s="15"/>
      <c r="Q57" s="15"/>
      <c r="R57" s="15">
        <v>2</v>
      </c>
      <c r="S57" s="15"/>
      <c r="T57" s="15">
        <v>4</v>
      </c>
      <c r="U57" s="15">
        <v>700</v>
      </c>
      <c r="V57" s="15"/>
      <c r="W57" s="15"/>
      <c r="X57" s="15"/>
      <c r="Y57" s="42"/>
      <c r="Z57" s="42"/>
      <c r="AA57" s="42"/>
      <c r="AB57" s="42"/>
      <c r="AC57" s="42"/>
      <c r="AD57" s="42"/>
      <c r="AE57" s="44">
        <v>0.74167684398802802</v>
      </c>
      <c r="AF57" s="45" t="s">
        <v>185</v>
      </c>
      <c r="AG57" s="14" t="e">
        <f t="shared" si="2"/>
        <v>#VALUE!</v>
      </c>
      <c r="AH57" s="42"/>
      <c r="AI57" s="42"/>
    </row>
    <row r="58" spans="1:35">
      <c r="A58" s="1" t="s">
        <v>1</v>
      </c>
      <c r="B58" s="2">
        <v>7700</v>
      </c>
      <c r="C58" s="10">
        <f t="shared" si="1"/>
        <v>128.33333333333334</v>
      </c>
      <c r="G58" s="2">
        <v>10</v>
      </c>
      <c r="H58" s="2">
        <v>7</v>
      </c>
      <c r="I58" s="2">
        <v>0</v>
      </c>
      <c r="J58" s="2">
        <v>0</v>
      </c>
      <c r="K58" s="2">
        <v>0</v>
      </c>
      <c r="L58" s="2">
        <v>10</v>
      </c>
      <c r="M58" s="2">
        <v>0</v>
      </c>
      <c r="N58" s="2">
        <v>0.7</v>
      </c>
      <c r="O58" s="2">
        <v>0.7</v>
      </c>
      <c r="R58" s="2">
        <v>2</v>
      </c>
      <c r="T58" s="2">
        <v>4</v>
      </c>
      <c r="U58" s="2">
        <v>700</v>
      </c>
      <c r="AE58" s="3">
        <v>0.74213377522666801</v>
      </c>
      <c r="AF58" s="40" t="s">
        <v>186</v>
      </c>
      <c r="AG58" s="1" t="e">
        <f t="shared" si="2"/>
        <v>#VALUE!</v>
      </c>
    </row>
    <row r="59" spans="1:35">
      <c r="A59" s="1" t="s">
        <v>9</v>
      </c>
      <c r="B59" s="2">
        <v>760</v>
      </c>
      <c r="C59" s="10">
        <f t="shared" si="1"/>
        <v>12.666666666666666</v>
      </c>
      <c r="G59" s="2">
        <v>10</v>
      </c>
      <c r="H59" s="2">
        <v>7</v>
      </c>
      <c r="I59" s="2">
        <v>1E-3</v>
      </c>
      <c r="J59" s="2">
        <v>0.6</v>
      </c>
      <c r="K59" s="2">
        <v>2</v>
      </c>
      <c r="L59" s="2">
        <v>4</v>
      </c>
      <c r="M59" s="2">
        <v>101</v>
      </c>
      <c r="N59" s="2">
        <v>0</v>
      </c>
      <c r="O59" s="2">
        <v>0</v>
      </c>
      <c r="R59" s="2">
        <v>0</v>
      </c>
      <c r="T59" s="2">
        <v>0</v>
      </c>
      <c r="U59" s="2">
        <v>1500</v>
      </c>
      <c r="AE59" s="3">
        <v>0.74113711680649297</v>
      </c>
      <c r="AF59" s="2">
        <v>0.67898459264156996</v>
      </c>
      <c r="AG59" s="1">
        <f t="shared" si="2"/>
        <v>6.2152524164923006E-2</v>
      </c>
    </row>
    <row r="60" spans="1:35">
      <c r="A60" s="1" t="s">
        <v>161</v>
      </c>
      <c r="B60" s="2">
        <v>2251</v>
      </c>
      <c r="C60" s="10">
        <f t="shared" si="1"/>
        <v>37.516666666666666</v>
      </c>
      <c r="G60" s="2">
        <v>10</v>
      </c>
      <c r="H60" s="2">
        <v>7</v>
      </c>
      <c r="I60" s="2">
        <v>0.05</v>
      </c>
      <c r="J60" s="2">
        <v>0.9</v>
      </c>
      <c r="K60" s="2">
        <v>0</v>
      </c>
      <c r="L60" s="2">
        <v>5</v>
      </c>
      <c r="M60" s="2">
        <v>0</v>
      </c>
      <c r="N60" s="2">
        <v>0</v>
      </c>
      <c r="O60" s="2">
        <v>0</v>
      </c>
      <c r="R60" s="2">
        <v>2</v>
      </c>
      <c r="T60" s="2">
        <v>2</v>
      </c>
      <c r="U60" s="2">
        <v>800</v>
      </c>
      <c r="AE60" s="3">
        <v>0.74089219177675603</v>
      </c>
      <c r="AF60" s="2" t="s">
        <v>187</v>
      </c>
      <c r="AG60" s="1" t="e">
        <f t="shared" si="2"/>
        <v>#VALUE!</v>
      </c>
      <c r="AH60" s="1"/>
      <c r="AI60" s="1"/>
    </row>
    <row r="61" spans="1:35">
      <c r="A61" s="1" t="s">
        <v>161</v>
      </c>
      <c r="B61" s="2">
        <v>7471</v>
      </c>
      <c r="C61" s="10">
        <f t="shared" si="1"/>
        <v>124.51666666666667</v>
      </c>
      <c r="G61" s="2">
        <v>10</v>
      </c>
      <c r="H61" s="2">
        <v>7</v>
      </c>
      <c r="I61" s="2">
        <v>0.03</v>
      </c>
      <c r="J61" s="2">
        <v>0.9</v>
      </c>
      <c r="K61" s="2">
        <v>0</v>
      </c>
      <c r="L61" s="2">
        <v>3</v>
      </c>
      <c r="M61" s="2">
        <v>0</v>
      </c>
      <c r="N61" s="2">
        <v>0</v>
      </c>
      <c r="O61" s="2">
        <v>0</v>
      </c>
      <c r="R61" s="2">
        <v>2</v>
      </c>
      <c r="T61" s="2">
        <v>3</v>
      </c>
      <c r="U61" s="2">
        <v>700</v>
      </c>
      <c r="AE61" s="3">
        <v>0.74360084904236401</v>
      </c>
      <c r="AF61" s="2" t="s">
        <v>188</v>
      </c>
      <c r="AG61" s="1" t="e">
        <f t="shared" si="2"/>
        <v>#VALUE!</v>
      </c>
      <c r="AH61" s="1"/>
      <c r="AI61" s="1"/>
    </row>
    <row r="62" spans="1:35">
      <c r="A62" s="1" t="s">
        <v>161</v>
      </c>
      <c r="B62" s="2">
        <v>1605</v>
      </c>
      <c r="C62" s="10">
        <f t="shared" si="1"/>
        <v>26.75</v>
      </c>
      <c r="G62" s="2">
        <v>10</v>
      </c>
      <c r="H62" s="2">
        <v>7</v>
      </c>
      <c r="I62" s="2">
        <v>0.02</v>
      </c>
      <c r="J62" s="2">
        <v>0.8</v>
      </c>
      <c r="K62" s="2">
        <v>0</v>
      </c>
      <c r="L62" s="2">
        <v>3</v>
      </c>
      <c r="M62" s="2">
        <v>0</v>
      </c>
      <c r="N62" s="2">
        <v>0</v>
      </c>
      <c r="O62" s="2">
        <v>0</v>
      </c>
      <c r="R62" s="2">
        <v>3</v>
      </c>
      <c r="T62" s="2">
        <v>3</v>
      </c>
      <c r="U62" s="2">
        <v>1000</v>
      </c>
      <c r="AE62" s="3">
        <v>0.74389991461013105</v>
      </c>
      <c r="AF62" s="2" t="s">
        <v>189</v>
      </c>
      <c r="AG62" s="1" t="e">
        <f t="shared" si="2"/>
        <v>#VALUE!</v>
      </c>
      <c r="AH62" s="1"/>
      <c r="AI62" s="1"/>
    </row>
    <row r="63" spans="1:35">
      <c r="A63" s="1" t="s">
        <v>161</v>
      </c>
      <c r="B63" s="2">
        <v>1320</v>
      </c>
      <c r="C63" s="2">
        <f t="shared" si="1"/>
        <v>22</v>
      </c>
      <c r="G63" s="2">
        <v>10</v>
      </c>
      <c r="H63" s="2">
        <v>7</v>
      </c>
      <c r="I63" s="2">
        <v>0.02</v>
      </c>
      <c r="J63" s="2">
        <v>0.9</v>
      </c>
      <c r="K63" s="2">
        <v>0</v>
      </c>
      <c r="L63" s="2">
        <v>2</v>
      </c>
      <c r="M63" s="2">
        <v>0</v>
      </c>
      <c r="N63" s="2">
        <v>0</v>
      </c>
      <c r="O63" s="2">
        <v>0</v>
      </c>
      <c r="R63" s="2">
        <v>4</v>
      </c>
      <c r="T63" s="2">
        <v>3</v>
      </c>
      <c r="U63" s="2">
        <v>1000</v>
      </c>
      <c r="AE63" s="3">
        <v>0.74349093116290599</v>
      </c>
      <c r="AF63" s="2" t="s">
        <v>190</v>
      </c>
      <c r="AG63" s="1" t="e">
        <f t="shared" si="2"/>
        <v>#VALUE!</v>
      </c>
      <c r="AH63" s="1"/>
      <c r="AI63" s="1"/>
    </row>
    <row r="64" spans="1:35">
      <c r="A64" s="1" t="s">
        <v>161</v>
      </c>
      <c r="B64" s="2">
        <v>2039</v>
      </c>
      <c r="C64" s="10">
        <f t="shared" si="1"/>
        <v>33.983333333333334</v>
      </c>
      <c r="G64" s="2">
        <v>10</v>
      </c>
      <c r="H64" s="2">
        <v>7</v>
      </c>
      <c r="I64" s="2">
        <v>0.01</v>
      </c>
      <c r="J64" s="2">
        <v>1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R64" s="2">
        <v>4</v>
      </c>
      <c r="T64" s="2">
        <v>4</v>
      </c>
      <c r="U64" s="2">
        <v>1500</v>
      </c>
      <c r="AE64" s="3">
        <v>0.74309981548840798</v>
      </c>
      <c r="AF64" s="2" t="s">
        <v>191</v>
      </c>
      <c r="AG64" s="1" t="e">
        <f t="shared" si="2"/>
        <v>#VALUE!</v>
      </c>
      <c r="AH64" s="1"/>
      <c r="AI64" s="1"/>
    </row>
    <row r="65" spans="1:35" ht="29">
      <c r="A65" s="1" t="s">
        <v>161</v>
      </c>
      <c r="B65" s="2">
        <v>7072</v>
      </c>
      <c r="C65" s="10">
        <f t="shared" si="1"/>
        <v>117.86666666666666</v>
      </c>
      <c r="G65" s="2">
        <v>10</v>
      </c>
      <c r="H65" s="2">
        <v>7</v>
      </c>
      <c r="I65" s="2">
        <v>0.01</v>
      </c>
      <c r="J65" s="2" t="s">
        <v>162</v>
      </c>
      <c r="K65" s="2">
        <v>0</v>
      </c>
      <c r="L65" s="2">
        <v>4</v>
      </c>
      <c r="M65" s="2">
        <v>0</v>
      </c>
      <c r="N65" s="2">
        <v>0</v>
      </c>
      <c r="O65" s="2">
        <v>0</v>
      </c>
      <c r="R65" s="2">
        <v>3</v>
      </c>
      <c r="T65" s="2">
        <v>3</v>
      </c>
      <c r="U65" s="2">
        <v>1500</v>
      </c>
      <c r="AE65" s="3">
        <v>0.74383987385273298</v>
      </c>
      <c r="AF65" s="2" t="s">
        <v>192</v>
      </c>
      <c r="AG65" s="1" t="e">
        <f t="shared" si="2"/>
        <v>#VALUE!</v>
      </c>
      <c r="AH65" s="1"/>
      <c r="AI65" s="1"/>
    </row>
    <row r="66" spans="1:35" ht="29">
      <c r="A66" s="1" t="s">
        <v>161</v>
      </c>
      <c r="B66" s="2">
        <v>6340</v>
      </c>
      <c r="C66" s="10">
        <f t="shared" si="1"/>
        <v>105.66666666666667</v>
      </c>
      <c r="G66" s="2">
        <v>10</v>
      </c>
      <c r="H66" s="2">
        <v>9</v>
      </c>
      <c r="I66" s="2">
        <v>0.01</v>
      </c>
      <c r="J66" s="2" t="s">
        <v>164</v>
      </c>
      <c r="K66" s="2">
        <v>0</v>
      </c>
      <c r="L66" s="2">
        <v>4</v>
      </c>
      <c r="M66" s="2">
        <v>0</v>
      </c>
      <c r="N66" s="2">
        <v>0</v>
      </c>
      <c r="O66" s="2">
        <v>0</v>
      </c>
      <c r="R66" s="2">
        <v>2</v>
      </c>
      <c r="T66" s="2">
        <v>3</v>
      </c>
      <c r="U66" s="2">
        <v>1500</v>
      </c>
      <c r="AE66" s="3">
        <v>0.74415169563222106</v>
      </c>
      <c r="AF66" s="3" t="s">
        <v>193</v>
      </c>
      <c r="AG66" s="1" t="e">
        <f t="shared" si="2"/>
        <v>#VALUE!</v>
      </c>
      <c r="AH66" s="1"/>
      <c r="AI66" s="1"/>
    </row>
    <row r="67" spans="1:35">
      <c r="A67" s="1" t="s">
        <v>161</v>
      </c>
      <c r="B67" s="2">
        <v>3164</v>
      </c>
      <c r="C67" s="10">
        <f t="shared" si="1"/>
        <v>52.733333333333334</v>
      </c>
      <c r="G67" s="2">
        <v>10</v>
      </c>
      <c r="H67" s="2">
        <v>9</v>
      </c>
      <c r="I67" s="2">
        <v>0.01</v>
      </c>
      <c r="J67" s="2">
        <v>0.5</v>
      </c>
      <c r="K67" s="2">
        <v>0</v>
      </c>
      <c r="L67" s="2">
        <v>4</v>
      </c>
      <c r="M67" s="2">
        <v>0</v>
      </c>
      <c r="N67" s="2">
        <v>0</v>
      </c>
      <c r="O67" s="2">
        <v>0</v>
      </c>
      <c r="R67" s="2">
        <v>2</v>
      </c>
      <c r="T67" s="2">
        <v>3</v>
      </c>
      <c r="U67" s="2">
        <v>1800</v>
      </c>
      <c r="AE67" s="3">
        <v>0.743703661637381</v>
      </c>
      <c r="AF67" s="3" t="s">
        <v>194</v>
      </c>
      <c r="AG67" s="1" t="e">
        <f t="shared" si="2"/>
        <v>#VALUE!</v>
      </c>
      <c r="AH67" s="1"/>
      <c r="AI67" s="1"/>
    </row>
    <row r="68" spans="1:35">
      <c r="A68" s="1" t="s">
        <v>9</v>
      </c>
      <c r="B68" s="2">
        <v>976</v>
      </c>
      <c r="C68" s="10">
        <f t="shared" si="1"/>
        <v>16.266666666666666</v>
      </c>
      <c r="G68" s="2">
        <v>10</v>
      </c>
      <c r="H68" s="2">
        <v>9</v>
      </c>
      <c r="I68" s="2">
        <v>0.01</v>
      </c>
      <c r="J68" s="2">
        <v>0.6</v>
      </c>
      <c r="K68" s="2">
        <v>2</v>
      </c>
      <c r="L68" s="2">
        <v>4</v>
      </c>
      <c r="M68" s="2">
        <v>101</v>
      </c>
      <c r="N68" s="2">
        <v>0</v>
      </c>
      <c r="O68" s="2">
        <v>0</v>
      </c>
      <c r="R68" s="2">
        <v>0</v>
      </c>
      <c r="T68" s="2">
        <v>0</v>
      </c>
      <c r="U68" s="2">
        <v>1800</v>
      </c>
      <c r="AB68" s="2">
        <v>0.01</v>
      </c>
      <c r="AC68" s="2">
        <v>0.01</v>
      </c>
      <c r="AE68" s="3">
        <v>0.74394029042269305</v>
      </c>
      <c r="AF68" s="2">
        <v>0.688264402300787</v>
      </c>
      <c r="AG68" s="1">
        <f t="shared" si="2"/>
        <v>5.5675888121906048E-2</v>
      </c>
    </row>
    <row r="69" spans="1:35">
      <c r="A69" s="1" t="s">
        <v>9</v>
      </c>
      <c r="B69" s="2">
        <v>443</v>
      </c>
      <c r="C69" s="10">
        <f t="shared" si="1"/>
        <v>7.3833333333333337</v>
      </c>
      <c r="G69" s="2">
        <v>10</v>
      </c>
      <c r="H69" s="2">
        <v>9</v>
      </c>
      <c r="I69" s="2">
        <v>0.01</v>
      </c>
      <c r="J69" s="2">
        <v>0.6</v>
      </c>
      <c r="K69" s="2">
        <v>2</v>
      </c>
      <c r="L69" s="2">
        <v>4</v>
      </c>
      <c r="M69" s="2">
        <v>91</v>
      </c>
      <c r="N69" s="2">
        <v>0</v>
      </c>
      <c r="O69" s="2">
        <v>0</v>
      </c>
      <c r="R69" s="2">
        <v>0</v>
      </c>
      <c r="T69" s="2">
        <v>0</v>
      </c>
      <c r="U69" s="2">
        <v>1800</v>
      </c>
      <c r="AB69" s="2">
        <v>0.01</v>
      </c>
      <c r="AC69" s="2">
        <v>0.01</v>
      </c>
      <c r="AE69" s="3">
        <v>0.74396660407642401</v>
      </c>
      <c r="AF69" s="2">
        <v>0.68778201772762504</v>
      </c>
      <c r="AG69" s="1">
        <f t="shared" si="2"/>
        <v>5.6184586348798971E-2</v>
      </c>
    </row>
    <row r="70" spans="1:35">
      <c r="A70" s="1" t="s">
        <v>9</v>
      </c>
      <c r="B70" s="2">
        <v>690</v>
      </c>
      <c r="C70" s="10">
        <f t="shared" ref="C70:C79" si="3">B70/60</f>
        <v>11.5</v>
      </c>
      <c r="G70" s="2">
        <v>10</v>
      </c>
      <c r="H70" s="2">
        <v>9</v>
      </c>
      <c r="I70" s="2">
        <v>0.01</v>
      </c>
      <c r="J70" s="2">
        <v>0.6</v>
      </c>
      <c r="K70" s="2">
        <v>2</v>
      </c>
      <c r="L70" s="2">
        <v>4</v>
      </c>
      <c r="M70" s="2">
        <v>81</v>
      </c>
      <c r="N70" s="2">
        <v>0</v>
      </c>
      <c r="O70" s="2">
        <v>0</v>
      </c>
      <c r="R70" s="2">
        <v>0</v>
      </c>
      <c r="T70" s="2">
        <v>0</v>
      </c>
      <c r="U70" s="2">
        <v>1800</v>
      </c>
      <c r="AB70" s="2">
        <v>0.01</v>
      </c>
      <c r="AC70" s="2">
        <v>0.01</v>
      </c>
      <c r="AE70" s="3">
        <v>0.74397976534945898</v>
      </c>
      <c r="AF70" s="2">
        <v>0.68807935889042204</v>
      </c>
      <c r="AG70" s="1">
        <f t="shared" si="2"/>
        <v>5.5900406459036933E-2</v>
      </c>
    </row>
    <row r="71" spans="1:35">
      <c r="A71" s="1" t="s">
        <v>9</v>
      </c>
      <c r="B71" s="2">
        <v>868</v>
      </c>
      <c r="C71" s="10">
        <f t="shared" si="3"/>
        <v>14.466666666666667</v>
      </c>
      <c r="G71" s="2">
        <v>10</v>
      </c>
      <c r="H71" s="2">
        <v>9</v>
      </c>
      <c r="I71" s="2">
        <v>0.01</v>
      </c>
      <c r="J71" s="2">
        <v>0.6</v>
      </c>
      <c r="K71" s="2">
        <v>2</v>
      </c>
      <c r="L71" s="2">
        <v>4</v>
      </c>
      <c r="M71" s="4">
        <v>71</v>
      </c>
      <c r="N71" s="2">
        <v>0</v>
      </c>
      <c r="O71" s="2">
        <v>0</v>
      </c>
      <c r="R71" s="2">
        <v>0</v>
      </c>
      <c r="T71" s="2">
        <v>0</v>
      </c>
      <c r="U71" s="2">
        <v>1800</v>
      </c>
      <c r="AB71" s="2">
        <v>0.01</v>
      </c>
      <c r="AC71" s="2">
        <v>0.01</v>
      </c>
      <c r="AE71" s="3">
        <v>0.74400500885634502</v>
      </c>
      <c r="AF71" s="2">
        <v>0.68809983539169794</v>
      </c>
      <c r="AG71" s="1">
        <f t="shared" si="2"/>
        <v>5.5905173464647073E-2</v>
      </c>
    </row>
    <row r="72" spans="1:35">
      <c r="A72" s="1" t="s">
        <v>9</v>
      </c>
      <c r="B72" s="2">
        <v>458</v>
      </c>
      <c r="C72" s="10">
        <f t="shared" si="3"/>
        <v>7.6333333333333337</v>
      </c>
      <c r="G72" s="2">
        <v>10</v>
      </c>
      <c r="H72" s="2">
        <v>5</v>
      </c>
      <c r="I72" s="2">
        <v>0.01</v>
      </c>
      <c r="J72" s="2">
        <v>0.6</v>
      </c>
      <c r="K72" s="2">
        <v>2</v>
      </c>
      <c r="L72" s="2">
        <v>4</v>
      </c>
      <c r="M72" s="2">
        <v>51</v>
      </c>
      <c r="N72" s="2">
        <v>0</v>
      </c>
      <c r="O72" s="2">
        <v>0</v>
      </c>
      <c r="R72" s="2">
        <v>0</v>
      </c>
      <c r="T72" s="2">
        <v>0</v>
      </c>
      <c r="U72" s="2">
        <v>1800</v>
      </c>
      <c r="AB72" s="2">
        <v>0.01</v>
      </c>
      <c r="AC72" s="2">
        <v>0.01</v>
      </c>
      <c r="AE72" s="3">
        <v>0.74396652864487001</v>
      </c>
      <c r="AF72" s="2">
        <v>0.68857327495407705</v>
      </c>
      <c r="AG72" s="1">
        <f t="shared" si="2"/>
        <v>5.5393253690792954E-2</v>
      </c>
    </row>
    <row r="73" spans="1:35">
      <c r="A73" s="1" t="s">
        <v>9</v>
      </c>
      <c r="B73" s="2">
        <v>487</v>
      </c>
      <c r="C73" s="10">
        <f t="shared" si="3"/>
        <v>8.1166666666666671</v>
      </c>
      <c r="G73" s="2">
        <v>10</v>
      </c>
      <c r="H73" s="2">
        <v>5</v>
      </c>
      <c r="I73" s="2">
        <v>0.01</v>
      </c>
      <c r="J73" s="2">
        <v>0.6</v>
      </c>
      <c r="K73" s="2">
        <v>2</v>
      </c>
      <c r="L73" s="2">
        <v>4</v>
      </c>
      <c r="M73" s="2">
        <v>61</v>
      </c>
      <c r="N73" s="2">
        <v>0</v>
      </c>
      <c r="O73" s="2">
        <v>0</v>
      </c>
      <c r="R73" s="2">
        <v>0</v>
      </c>
      <c r="T73" s="2">
        <v>0</v>
      </c>
      <c r="U73" s="2">
        <v>1800</v>
      </c>
      <c r="AB73" s="2">
        <v>0.01</v>
      </c>
      <c r="AC73" s="2">
        <v>0.01</v>
      </c>
      <c r="AE73" s="3">
        <v>0.74393056527159196</v>
      </c>
      <c r="AF73" s="3">
        <v>0.68852736432849804</v>
      </c>
      <c r="AG73" s="1">
        <f t="shared" si="2"/>
        <v>5.5403200943093922E-2</v>
      </c>
    </row>
    <row r="74" spans="1:35">
      <c r="A74" s="1" t="s">
        <v>9</v>
      </c>
      <c r="B74" s="2">
        <v>495</v>
      </c>
      <c r="C74" s="10">
        <f t="shared" si="3"/>
        <v>8.25</v>
      </c>
      <c r="G74" s="2">
        <v>10</v>
      </c>
      <c r="H74" s="2">
        <v>5</v>
      </c>
      <c r="I74" s="2">
        <v>0.01</v>
      </c>
      <c r="J74" s="2">
        <v>0.5</v>
      </c>
      <c r="K74" s="2">
        <v>2</v>
      </c>
      <c r="L74" s="2">
        <v>4</v>
      </c>
      <c r="M74" s="2">
        <v>61</v>
      </c>
      <c r="N74" s="2">
        <v>0</v>
      </c>
      <c r="O74" s="2">
        <v>0</v>
      </c>
      <c r="R74" s="2">
        <v>0</v>
      </c>
      <c r="T74" s="2">
        <v>0</v>
      </c>
      <c r="U74" s="2">
        <v>1800</v>
      </c>
      <c r="AB74" s="2">
        <v>0.01</v>
      </c>
      <c r="AC74" s="2">
        <v>0.01</v>
      </c>
      <c r="AE74" s="3">
        <v>0.74395484166009695</v>
      </c>
      <c r="AF74" s="3">
        <v>0.68779835118469401</v>
      </c>
      <c r="AG74" s="1">
        <f t="shared" si="2"/>
        <v>5.6156490475402943E-2</v>
      </c>
    </row>
    <row r="75" spans="1:35">
      <c r="A75" s="1" t="s">
        <v>9</v>
      </c>
      <c r="B75" s="2">
        <v>504</v>
      </c>
      <c r="C75" s="10">
        <f t="shared" si="3"/>
        <v>8.4</v>
      </c>
      <c r="G75" s="2">
        <v>10</v>
      </c>
      <c r="H75" s="2">
        <v>5</v>
      </c>
      <c r="I75" s="2">
        <v>0.01</v>
      </c>
      <c r="J75" s="2">
        <v>0.5</v>
      </c>
      <c r="K75" s="2">
        <v>2</v>
      </c>
      <c r="L75" s="2">
        <v>4</v>
      </c>
      <c r="M75" s="4">
        <v>71</v>
      </c>
      <c r="N75" s="2">
        <v>0</v>
      </c>
      <c r="O75" s="2">
        <v>0</v>
      </c>
      <c r="R75" s="2">
        <v>0</v>
      </c>
      <c r="T75" s="2">
        <v>0</v>
      </c>
      <c r="U75" s="2">
        <v>1800</v>
      </c>
      <c r="AB75" s="2">
        <v>0.01</v>
      </c>
      <c r="AC75" s="2">
        <v>0.01</v>
      </c>
      <c r="AE75" s="3">
        <v>0.74399425679355802</v>
      </c>
      <c r="AF75" s="3">
        <v>0.68737749209187005</v>
      </c>
      <c r="AG75" s="1">
        <f t="shared" si="2"/>
        <v>5.6616764701687972E-2</v>
      </c>
    </row>
    <row r="76" spans="1:35">
      <c r="A76" s="1" t="s">
        <v>165</v>
      </c>
      <c r="B76" s="2">
        <v>8.6</v>
      </c>
      <c r="C76" s="10">
        <f t="shared" si="3"/>
        <v>0.14333333333333334</v>
      </c>
      <c r="G76" s="2">
        <v>10</v>
      </c>
      <c r="H76" s="2">
        <v>5</v>
      </c>
      <c r="I76" s="2">
        <v>0.01</v>
      </c>
      <c r="J76" s="2">
        <v>0</v>
      </c>
      <c r="K76" s="2">
        <v>0</v>
      </c>
      <c r="L76" s="2">
        <v>4</v>
      </c>
      <c r="M76" s="2">
        <v>0</v>
      </c>
      <c r="N76" s="2">
        <v>0.7</v>
      </c>
      <c r="O76" s="2">
        <v>0</v>
      </c>
      <c r="R76" s="2">
        <v>2</v>
      </c>
      <c r="T76" s="2">
        <v>0</v>
      </c>
      <c r="AE76" s="3">
        <v>0.738919803206459</v>
      </c>
      <c r="AF76" s="3" t="s">
        <v>195</v>
      </c>
      <c r="AG76" s="1" t="e">
        <f t="shared" si="2"/>
        <v>#VALUE!</v>
      </c>
      <c r="AH76" s="1"/>
      <c r="AI76" s="1"/>
    </row>
    <row r="77" spans="1:35">
      <c r="A77" s="1" t="s">
        <v>165</v>
      </c>
      <c r="B77" s="2">
        <v>32.78</v>
      </c>
      <c r="C77" s="2">
        <f t="shared" si="3"/>
        <v>0.54633333333333334</v>
      </c>
      <c r="G77" s="2">
        <v>10</v>
      </c>
      <c r="H77" s="2">
        <v>5</v>
      </c>
      <c r="I77" s="2">
        <v>0.01</v>
      </c>
      <c r="J77" s="2">
        <v>0</v>
      </c>
      <c r="K77" s="2">
        <v>0</v>
      </c>
      <c r="L77" s="2">
        <v>4</v>
      </c>
      <c r="M77" s="2">
        <v>0</v>
      </c>
      <c r="N77" s="2">
        <v>0.7</v>
      </c>
      <c r="O77" s="2">
        <v>0</v>
      </c>
      <c r="R77" s="2">
        <v>2</v>
      </c>
      <c r="T77" s="2">
        <v>0</v>
      </c>
      <c r="U77" s="2">
        <v>1500</v>
      </c>
      <c r="AE77" s="3">
        <v>0.743155347830601</v>
      </c>
      <c r="AF77" s="3" t="s">
        <v>196</v>
      </c>
      <c r="AG77" s="1" t="e">
        <f t="shared" si="2"/>
        <v>#VALUE!</v>
      </c>
      <c r="AH77" s="1"/>
      <c r="AI77" s="1"/>
    </row>
    <row r="78" spans="1:35">
      <c r="A78" s="1" t="s">
        <v>165</v>
      </c>
      <c r="B78" s="2">
        <v>33.5</v>
      </c>
      <c r="C78" s="2">
        <f t="shared" si="3"/>
        <v>0.55833333333333335</v>
      </c>
      <c r="G78" s="2">
        <v>10</v>
      </c>
      <c r="H78" s="2">
        <v>5</v>
      </c>
      <c r="I78" s="2">
        <v>0.01</v>
      </c>
      <c r="J78" s="2">
        <v>0</v>
      </c>
      <c r="K78" s="2">
        <v>0</v>
      </c>
      <c r="L78" s="2">
        <v>4</v>
      </c>
      <c r="M78" s="2">
        <v>0</v>
      </c>
      <c r="N78" s="2">
        <v>0.7</v>
      </c>
      <c r="O78" s="2">
        <v>0</v>
      </c>
      <c r="R78" s="2">
        <v>3</v>
      </c>
      <c r="T78" s="2">
        <v>0</v>
      </c>
      <c r="U78" s="2">
        <v>1500</v>
      </c>
      <c r="AE78" s="3">
        <v>0.743595451393391</v>
      </c>
      <c r="AF78" s="3" t="s">
        <v>197</v>
      </c>
      <c r="AG78" s="1" t="e">
        <f t="shared" si="2"/>
        <v>#VALUE!</v>
      </c>
      <c r="AH78" s="1"/>
      <c r="AI78" s="1"/>
    </row>
    <row r="79" spans="1:35">
      <c r="A79" s="1" t="s">
        <v>165</v>
      </c>
      <c r="B79" s="2">
        <v>25.8</v>
      </c>
      <c r="C79" s="2">
        <f t="shared" si="3"/>
        <v>0.43</v>
      </c>
      <c r="G79" s="2">
        <v>10</v>
      </c>
      <c r="H79" s="2">
        <v>5</v>
      </c>
      <c r="I79" s="2">
        <v>0.01</v>
      </c>
      <c r="J79" s="2">
        <v>0</v>
      </c>
      <c r="K79" s="2">
        <v>0</v>
      </c>
      <c r="L79" s="2">
        <v>4</v>
      </c>
      <c r="M79" s="2">
        <v>0</v>
      </c>
      <c r="N79" s="2">
        <v>0.7</v>
      </c>
      <c r="O79" s="2">
        <v>0</v>
      </c>
      <c r="R79" s="2">
        <v>4</v>
      </c>
      <c r="T79" s="2">
        <v>0</v>
      </c>
      <c r="U79" s="2">
        <v>1500</v>
      </c>
      <c r="AE79" s="3">
        <v>0.74312585317303903</v>
      </c>
      <c r="AF79" s="3" t="s">
        <v>198</v>
      </c>
      <c r="AG79" s="1" t="e">
        <f t="shared" si="2"/>
        <v>#VALUE!</v>
      </c>
      <c r="AH79" s="1"/>
      <c r="AI79" s="1"/>
    </row>
    <row r="80" spans="1:35">
      <c r="A80" s="1" t="s">
        <v>165</v>
      </c>
      <c r="B80" s="2">
        <v>56</v>
      </c>
      <c r="C80" s="2">
        <f t="shared" ref="C80:C87" si="4">B80/60</f>
        <v>0.93333333333333335</v>
      </c>
      <c r="G80" s="2">
        <v>10</v>
      </c>
      <c r="H80" s="2">
        <v>5</v>
      </c>
      <c r="I80" s="2">
        <v>0.01</v>
      </c>
      <c r="J80" s="2">
        <v>0</v>
      </c>
      <c r="K80" s="2">
        <v>0</v>
      </c>
      <c r="L80" s="2">
        <v>4</v>
      </c>
      <c r="M80" s="2">
        <v>0</v>
      </c>
      <c r="N80" s="2">
        <v>0.6</v>
      </c>
      <c r="O80" s="2">
        <v>0</v>
      </c>
      <c r="R80" s="2">
        <v>4</v>
      </c>
      <c r="T80" s="2">
        <v>0</v>
      </c>
      <c r="U80" s="2">
        <v>1500</v>
      </c>
      <c r="AE80" s="3">
        <v>0.74300663728132099</v>
      </c>
      <c r="AF80" s="3" t="s">
        <v>199</v>
      </c>
      <c r="AG80" s="1" t="e">
        <f t="shared" si="2"/>
        <v>#VALUE!</v>
      </c>
      <c r="AH80" s="1"/>
      <c r="AI80" s="1"/>
    </row>
    <row r="81" spans="1:35" s="14" customFormat="1">
      <c r="A81" s="14" t="s">
        <v>165</v>
      </c>
      <c r="B81" s="15">
        <v>49.95</v>
      </c>
      <c r="C81" s="15">
        <f t="shared" si="4"/>
        <v>0.83250000000000002</v>
      </c>
      <c r="G81" s="15">
        <v>10</v>
      </c>
      <c r="H81" s="15">
        <v>5</v>
      </c>
      <c r="I81" s="15">
        <v>5.0000000000000001E-3</v>
      </c>
      <c r="J81" s="15">
        <v>0</v>
      </c>
      <c r="K81" s="15">
        <v>0</v>
      </c>
      <c r="L81" s="15">
        <v>4</v>
      </c>
      <c r="M81" s="15">
        <v>0</v>
      </c>
      <c r="N81" s="15">
        <v>0.55000000000000004</v>
      </c>
      <c r="O81" s="15">
        <v>0</v>
      </c>
      <c r="P81" s="15"/>
      <c r="Q81" s="15"/>
      <c r="R81" s="15">
        <v>4</v>
      </c>
      <c r="S81" s="15"/>
      <c r="T81" s="15">
        <v>0</v>
      </c>
      <c r="U81" s="15">
        <v>2000</v>
      </c>
      <c r="V81" s="15"/>
      <c r="W81" s="15"/>
      <c r="X81" s="15"/>
      <c r="Y81" s="15"/>
      <c r="Z81" s="15"/>
      <c r="AA81" s="15"/>
      <c r="AB81" s="15"/>
      <c r="AC81" s="15"/>
      <c r="AD81" s="15"/>
      <c r="AE81" s="19">
        <v>0.74327835155153898</v>
      </c>
      <c r="AF81" s="19" t="s">
        <v>200</v>
      </c>
      <c r="AG81" s="14" t="e">
        <f t="shared" si="2"/>
        <v>#VALUE!</v>
      </c>
    </row>
    <row r="82" spans="1:35">
      <c r="A82" s="1" t="s">
        <v>1</v>
      </c>
      <c r="B82" s="2">
        <v>7115</v>
      </c>
      <c r="C82" s="2">
        <f t="shared" si="4"/>
        <v>118.58333333333333</v>
      </c>
      <c r="G82" s="2">
        <v>15</v>
      </c>
      <c r="H82" s="2">
        <v>5</v>
      </c>
      <c r="I82" s="2">
        <v>0</v>
      </c>
      <c r="J82" s="2">
        <v>0</v>
      </c>
      <c r="K82" s="2">
        <v>0</v>
      </c>
      <c r="L82" s="2">
        <v>10</v>
      </c>
      <c r="M82" s="2">
        <v>0</v>
      </c>
      <c r="N82" s="2">
        <v>0.7</v>
      </c>
      <c r="O82" s="2">
        <v>0.7</v>
      </c>
      <c r="R82" s="2">
        <v>2</v>
      </c>
      <c r="T82" s="2">
        <v>4</v>
      </c>
      <c r="U82" s="2">
        <v>700</v>
      </c>
      <c r="AE82" s="3">
        <v>0.74318957597150204</v>
      </c>
      <c r="AF82" s="3" t="s">
        <v>201</v>
      </c>
      <c r="AG82" s="1" t="e">
        <f t="shared" si="2"/>
        <v>#VALUE!</v>
      </c>
    </row>
    <row r="83" spans="1:35">
      <c r="A83" s="1" t="s">
        <v>1</v>
      </c>
      <c r="B83" s="2">
        <v>6976</v>
      </c>
      <c r="C83" s="2">
        <f t="shared" si="4"/>
        <v>116.26666666666667</v>
      </c>
      <c r="G83" s="2">
        <v>15</v>
      </c>
      <c r="H83" s="2">
        <v>5</v>
      </c>
      <c r="I83" s="2">
        <v>0</v>
      </c>
      <c r="J83" s="2">
        <v>0</v>
      </c>
      <c r="K83" s="2">
        <v>0</v>
      </c>
      <c r="L83" s="2">
        <v>9</v>
      </c>
      <c r="M83" s="2">
        <v>0</v>
      </c>
      <c r="N83" s="2">
        <v>0.6</v>
      </c>
      <c r="O83" s="2">
        <v>0.7</v>
      </c>
      <c r="R83" s="2">
        <v>4</v>
      </c>
      <c r="T83" s="2">
        <v>4</v>
      </c>
      <c r="U83" s="2">
        <v>1000</v>
      </c>
      <c r="AE83" s="3">
        <v>0.74379588008526298</v>
      </c>
      <c r="AF83" s="3" t="s">
        <v>202</v>
      </c>
      <c r="AG83" s="1" t="e">
        <f t="shared" si="2"/>
        <v>#VALUE!</v>
      </c>
    </row>
    <row r="84" spans="1:35" s="64" customFormat="1">
      <c r="A84" s="64" t="s">
        <v>1</v>
      </c>
      <c r="B84" s="65">
        <v>7038</v>
      </c>
      <c r="C84" s="65">
        <f t="shared" si="4"/>
        <v>117.3</v>
      </c>
      <c r="G84" s="65">
        <v>15</v>
      </c>
      <c r="H84" s="65">
        <v>5</v>
      </c>
      <c r="I84" s="65">
        <v>0</v>
      </c>
      <c r="J84" s="65">
        <v>0</v>
      </c>
      <c r="K84" s="65">
        <v>0</v>
      </c>
      <c r="L84" s="65">
        <v>8</v>
      </c>
      <c r="M84" s="65">
        <v>0</v>
      </c>
      <c r="N84" s="65">
        <v>0.6</v>
      </c>
      <c r="O84" s="65">
        <v>0.6</v>
      </c>
      <c r="P84" s="65"/>
      <c r="Q84" s="65"/>
      <c r="R84" s="65">
        <v>5</v>
      </c>
      <c r="S84" s="65"/>
      <c r="T84" s="65">
        <v>4</v>
      </c>
      <c r="U84" s="65">
        <v>1000</v>
      </c>
      <c r="V84" s="65"/>
      <c r="W84" s="65"/>
      <c r="X84" s="65"/>
      <c r="Y84" s="65"/>
      <c r="Z84" s="65"/>
      <c r="AA84" s="65"/>
      <c r="AB84" s="65"/>
      <c r="AC84" s="65"/>
      <c r="AD84" s="65"/>
      <c r="AE84" s="66">
        <v>0.74410652868944205</v>
      </c>
      <c r="AF84" s="67" t="s">
        <v>203</v>
      </c>
      <c r="AG84" s="64" t="e">
        <f t="shared" si="2"/>
        <v>#VALUE!</v>
      </c>
      <c r="AH84" s="65"/>
      <c r="AI84" s="65"/>
    </row>
    <row r="85" spans="1:35">
      <c r="A85" s="1" t="s">
        <v>9</v>
      </c>
      <c r="B85" s="2">
        <v>605</v>
      </c>
      <c r="C85" s="2">
        <f t="shared" si="4"/>
        <v>10.083333333333334</v>
      </c>
      <c r="G85" s="2">
        <v>15</v>
      </c>
      <c r="H85" s="2">
        <v>5</v>
      </c>
      <c r="I85" s="2">
        <v>0.01</v>
      </c>
      <c r="J85" s="2">
        <v>0.5</v>
      </c>
      <c r="K85" s="2">
        <v>2</v>
      </c>
      <c r="L85" s="2">
        <v>4</v>
      </c>
      <c r="M85" s="2">
        <v>71</v>
      </c>
      <c r="N85" s="2">
        <v>0</v>
      </c>
      <c r="O85" s="2">
        <v>0</v>
      </c>
      <c r="R85" s="2">
        <v>0</v>
      </c>
      <c r="T85" s="2">
        <v>0</v>
      </c>
      <c r="U85" s="2">
        <v>1800</v>
      </c>
      <c r="AB85" s="2">
        <v>0.01</v>
      </c>
      <c r="AC85" s="2">
        <v>0.01</v>
      </c>
      <c r="AE85" s="3">
        <v>0.74416285060989495</v>
      </c>
      <c r="AF85" s="3">
        <v>0.68936952610012703</v>
      </c>
      <c r="AG85" s="1">
        <f t="shared" si="2"/>
        <v>5.4793324509767927E-2</v>
      </c>
      <c r="AH85" s="3"/>
    </row>
    <row r="86" spans="1:35">
      <c r="A86" s="1" t="s">
        <v>9</v>
      </c>
      <c r="B86" s="2">
        <v>625</v>
      </c>
      <c r="C86" s="2">
        <f t="shared" si="4"/>
        <v>10.416666666666666</v>
      </c>
      <c r="G86" s="2">
        <v>15</v>
      </c>
      <c r="H86" s="2">
        <v>5</v>
      </c>
      <c r="I86" s="2">
        <v>0.01</v>
      </c>
      <c r="J86" s="2">
        <v>0.45</v>
      </c>
      <c r="K86" s="2">
        <v>3</v>
      </c>
      <c r="L86" s="2">
        <v>4</v>
      </c>
      <c r="M86" s="2">
        <v>71</v>
      </c>
      <c r="N86" s="2">
        <v>0</v>
      </c>
      <c r="O86" s="2">
        <v>0</v>
      </c>
      <c r="R86" s="2">
        <v>0</v>
      </c>
      <c r="T86" s="2">
        <v>0</v>
      </c>
      <c r="U86" s="2">
        <v>1800</v>
      </c>
      <c r="Y86" s="2">
        <v>0.1</v>
      </c>
      <c r="AB86" s="2">
        <v>0.01</v>
      </c>
      <c r="AC86" s="2">
        <v>0.01</v>
      </c>
      <c r="AE86" s="3">
        <v>0.74419309467688199</v>
      </c>
      <c r="AF86" s="3">
        <v>0.68945177971470095</v>
      </c>
      <c r="AG86" s="1">
        <f t="shared" si="2"/>
        <v>5.4741314962181042E-2</v>
      </c>
      <c r="AH86" s="3"/>
    </row>
    <row r="87" spans="1:35">
      <c r="A87" s="1" t="s">
        <v>9</v>
      </c>
      <c r="B87" s="2">
        <v>630</v>
      </c>
      <c r="C87" s="2">
        <f t="shared" si="4"/>
        <v>10.5</v>
      </c>
      <c r="G87" s="2">
        <v>15</v>
      </c>
      <c r="H87" s="2">
        <v>5</v>
      </c>
      <c r="I87" s="2">
        <v>0.01</v>
      </c>
      <c r="J87" s="2">
        <v>0.45</v>
      </c>
      <c r="K87" s="2">
        <v>3</v>
      </c>
      <c r="L87" s="2">
        <v>4</v>
      </c>
      <c r="M87" s="2">
        <v>71</v>
      </c>
      <c r="N87" s="2">
        <v>0</v>
      </c>
      <c r="O87" s="2">
        <v>0</v>
      </c>
      <c r="R87" s="2">
        <v>0</v>
      </c>
      <c r="T87" s="2">
        <v>0</v>
      </c>
      <c r="U87" s="2">
        <v>2000</v>
      </c>
      <c r="Y87" s="2">
        <v>0.1</v>
      </c>
      <c r="Z87" s="2">
        <v>0.7</v>
      </c>
      <c r="AB87" s="2">
        <v>0.01</v>
      </c>
      <c r="AC87" s="2">
        <v>0.01</v>
      </c>
      <c r="AE87" s="3">
        <v>0.74417618605009594</v>
      </c>
      <c r="AF87" s="3">
        <v>0.68984352860836495</v>
      </c>
      <c r="AG87" s="1">
        <f t="shared" si="2"/>
        <v>5.4332657441730992E-2</v>
      </c>
      <c r="AH87" s="3">
        <v>0.34193586142322002</v>
      </c>
    </row>
    <row r="88" spans="1:35">
      <c r="A88" s="1" t="s">
        <v>9</v>
      </c>
      <c r="B88" s="2">
        <v>630</v>
      </c>
      <c r="C88" s="2">
        <f t="shared" ref="C88:C114" si="5">B88/60</f>
        <v>10.5</v>
      </c>
      <c r="G88" s="2">
        <v>15</v>
      </c>
      <c r="H88" s="2">
        <v>5</v>
      </c>
      <c r="I88" s="2">
        <v>0.01</v>
      </c>
      <c r="J88" s="2">
        <v>0.4</v>
      </c>
      <c r="K88" s="2">
        <v>3</v>
      </c>
      <c r="L88" s="2">
        <v>4</v>
      </c>
      <c r="M88" s="2">
        <v>71</v>
      </c>
      <c r="N88" s="2">
        <v>0</v>
      </c>
      <c r="O88" s="2">
        <v>0</v>
      </c>
      <c r="R88" s="2">
        <v>0</v>
      </c>
      <c r="T88" s="2">
        <v>0</v>
      </c>
      <c r="U88" s="2">
        <v>2000</v>
      </c>
      <c r="Y88" s="2">
        <v>0.1</v>
      </c>
      <c r="Z88" s="2">
        <v>0.7</v>
      </c>
      <c r="AB88" s="2">
        <v>0.01</v>
      </c>
      <c r="AC88" s="2">
        <v>0.01</v>
      </c>
      <c r="AE88" s="3">
        <v>0.74419929784899597</v>
      </c>
      <c r="AF88" s="3">
        <v>0.68797323504515895</v>
      </c>
      <c r="AG88" s="1">
        <f t="shared" si="2"/>
        <v>5.6226062803837018E-2</v>
      </c>
      <c r="AH88" s="3">
        <v>0.336593382367677</v>
      </c>
    </row>
    <row r="89" spans="1:35">
      <c r="A89" s="1" t="s">
        <v>9</v>
      </c>
      <c r="B89" s="2">
        <v>815</v>
      </c>
      <c r="C89" s="2">
        <f t="shared" si="5"/>
        <v>13.583333333333334</v>
      </c>
      <c r="G89" s="2">
        <v>15</v>
      </c>
      <c r="H89" s="2">
        <v>5</v>
      </c>
      <c r="I89" s="2">
        <v>1E-3</v>
      </c>
      <c r="J89" s="2">
        <v>0.45</v>
      </c>
      <c r="K89" s="2">
        <v>3</v>
      </c>
      <c r="L89" s="2">
        <v>4</v>
      </c>
      <c r="M89" s="2">
        <v>65</v>
      </c>
      <c r="N89" s="2">
        <v>0</v>
      </c>
      <c r="O89" s="2">
        <v>0</v>
      </c>
      <c r="R89" s="2">
        <v>0</v>
      </c>
      <c r="T89" s="2">
        <v>0</v>
      </c>
      <c r="U89" s="2">
        <v>2200</v>
      </c>
      <c r="Y89" s="2">
        <v>0.1</v>
      </c>
      <c r="Z89" s="2">
        <v>0.7</v>
      </c>
      <c r="AB89" s="2">
        <v>0.01</v>
      </c>
      <c r="AC89" s="2">
        <v>0.01</v>
      </c>
      <c r="AE89" s="3">
        <v>0.74405654087311002</v>
      </c>
      <c r="AF89" s="3">
        <v>0.68121459813921603</v>
      </c>
      <c r="AG89" s="1">
        <f t="shared" si="2"/>
        <v>6.2841942733893985E-2</v>
      </c>
      <c r="AH89" s="3">
        <v>0.34175769467303102</v>
      </c>
    </row>
    <row r="90" spans="1:35">
      <c r="A90" s="1" t="s">
        <v>9</v>
      </c>
      <c r="B90" s="2">
        <v>83</v>
      </c>
      <c r="C90" s="2">
        <f t="shared" si="5"/>
        <v>1.3833333333333333</v>
      </c>
      <c r="G90" s="2">
        <v>15</v>
      </c>
      <c r="H90" s="2">
        <v>5</v>
      </c>
      <c r="I90" s="2">
        <v>0.01</v>
      </c>
      <c r="J90" s="2">
        <v>0.5</v>
      </c>
      <c r="K90" s="2">
        <v>3</v>
      </c>
      <c r="L90" s="2">
        <v>4</v>
      </c>
      <c r="M90" s="2">
        <v>71</v>
      </c>
      <c r="N90" s="2">
        <v>0</v>
      </c>
      <c r="O90" s="2">
        <v>0</v>
      </c>
      <c r="R90" s="2">
        <v>0</v>
      </c>
      <c r="T90" s="2">
        <v>0</v>
      </c>
      <c r="U90" s="2">
        <v>2200</v>
      </c>
      <c r="Y90" s="2">
        <v>0.1</v>
      </c>
      <c r="Z90" s="2">
        <v>0.7</v>
      </c>
      <c r="AB90" s="2">
        <v>0.01</v>
      </c>
      <c r="AC90" s="2">
        <v>0.01</v>
      </c>
      <c r="AE90" s="3">
        <v>0.74390298522632203</v>
      </c>
      <c r="AF90" s="3">
        <v>0.690427517405657</v>
      </c>
      <c r="AG90" s="1">
        <f t="shared" si="2"/>
        <v>5.3475467820665035E-2</v>
      </c>
      <c r="AH90" s="3">
        <v>0.334835997566237</v>
      </c>
    </row>
    <row r="91" spans="1:35" s="14" customFormat="1">
      <c r="A91" s="14" t="s">
        <v>9</v>
      </c>
      <c r="B91" s="15">
        <v>749</v>
      </c>
      <c r="C91" s="15">
        <f t="shared" si="5"/>
        <v>12.483333333333333</v>
      </c>
      <c r="G91" s="15">
        <v>15</v>
      </c>
      <c r="H91" s="15">
        <v>5</v>
      </c>
      <c r="I91" s="15">
        <v>1.4999999999999999E-2</v>
      </c>
      <c r="J91" s="15">
        <v>0.5</v>
      </c>
      <c r="K91" s="15">
        <v>3</v>
      </c>
      <c r="L91" s="15">
        <v>5</v>
      </c>
      <c r="M91" s="15">
        <v>60</v>
      </c>
      <c r="N91" s="15">
        <v>0</v>
      </c>
      <c r="O91" s="15">
        <v>0</v>
      </c>
      <c r="P91" s="15"/>
      <c r="Q91" s="15"/>
      <c r="R91" s="15">
        <v>0</v>
      </c>
      <c r="S91" s="15"/>
      <c r="T91" s="15">
        <v>0</v>
      </c>
      <c r="U91" s="15">
        <v>2000</v>
      </c>
      <c r="V91" s="15"/>
      <c r="W91" s="15"/>
      <c r="X91" s="15"/>
      <c r="Y91" s="15">
        <v>0.1</v>
      </c>
      <c r="Z91" s="15">
        <v>0.7</v>
      </c>
      <c r="AA91" s="15"/>
      <c r="AB91" s="15">
        <v>0.01</v>
      </c>
      <c r="AC91" s="15">
        <v>0.01</v>
      </c>
      <c r="AD91" s="61"/>
      <c r="AE91" s="3">
        <v>0.74246079278472599</v>
      </c>
      <c r="AF91" s="3">
        <v>0.70331589972253505</v>
      </c>
      <c r="AG91" s="14">
        <f t="shared" si="2"/>
        <v>3.9144893062190933E-2</v>
      </c>
      <c r="AH91" s="19">
        <v>0.34400336316137098</v>
      </c>
      <c r="AI91" s="15"/>
    </row>
    <row r="92" spans="1:35">
      <c r="A92" s="1" t="s">
        <v>1</v>
      </c>
      <c r="B92" s="2">
        <v>5414</v>
      </c>
      <c r="C92" s="2">
        <f t="shared" si="5"/>
        <v>90.233333333333334</v>
      </c>
      <c r="G92" s="2">
        <v>12</v>
      </c>
      <c r="H92" s="2">
        <v>5</v>
      </c>
      <c r="I92" s="15">
        <v>0</v>
      </c>
      <c r="J92" s="15">
        <v>0</v>
      </c>
      <c r="K92" s="15">
        <v>0</v>
      </c>
      <c r="L92" s="15">
        <v>8</v>
      </c>
      <c r="M92" s="15">
        <v>0</v>
      </c>
      <c r="N92" s="15">
        <v>0.6</v>
      </c>
      <c r="O92" s="15">
        <v>0.6</v>
      </c>
      <c r="P92" s="15"/>
      <c r="Q92" s="15"/>
      <c r="R92" s="15">
        <v>5</v>
      </c>
      <c r="S92" s="15"/>
      <c r="T92" s="15">
        <v>4</v>
      </c>
      <c r="U92" s="15">
        <v>1000</v>
      </c>
      <c r="V92" s="61"/>
      <c r="W92" s="61"/>
      <c r="X92" s="61"/>
      <c r="Y92" s="2">
        <v>0</v>
      </c>
      <c r="Z92" s="2">
        <v>0</v>
      </c>
      <c r="AB92" s="2">
        <v>0</v>
      </c>
      <c r="AC92" s="2">
        <v>0</v>
      </c>
      <c r="AE92" s="3">
        <v>0.74180520948195605</v>
      </c>
      <c r="AF92" s="3" t="s">
        <v>204</v>
      </c>
      <c r="AG92" s="1" t="e">
        <f t="shared" si="2"/>
        <v>#VALUE!</v>
      </c>
      <c r="AH92" s="3"/>
    </row>
    <row r="93" spans="1:35">
      <c r="A93" s="14" t="s">
        <v>9</v>
      </c>
      <c r="B93" s="15">
        <v>1160</v>
      </c>
      <c r="C93" s="15">
        <f t="shared" si="5"/>
        <v>19.333333333333332</v>
      </c>
      <c r="D93" s="14"/>
      <c r="E93" s="14"/>
      <c r="F93" s="14"/>
      <c r="G93" s="15">
        <v>38</v>
      </c>
      <c r="H93" s="15">
        <v>5</v>
      </c>
      <c r="I93" s="15">
        <v>1.4999999999999999E-2</v>
      </c>
      <c r="J93" s="15">
        <v>0.5</v>
      </c>
      <c r="K93" s="15">
        <v>3</v>
      </c>
      <c r="L93" s="15">
        <v>5</v>
      </c>
      <c r="M93" s="15">
        <v>60</v>
      </c>
      <c r="N93" s="15">
        <v>0</v>
      </c>
      <c r="O93" s="15">
        <v>0</v>
      </c>
      <c r="P93" s="15"/>
      <c r="Q93" s="15"/>
      <c r="R93" s="15">
        <v>0</v>
      </c>
      <c r="S93" s="15"/>
      <c r="T93" s="15">
        <v>0</v>
      </c>
      <c r="U93" s="15">
        <v>2000</v>
      </c>
      <c r="V93" s="15"/>
      <c r="W93" s="15"/>
      <c r="X93" s="15"/>
      <c r="Y93" s="15">
        <v>0.1</v>
      </c>
      <c r="Z93" s="15">
        <v>0.7</v>
      </c>
      <c r="AA93" s="15"/>
      <c r="AB93" s="15">
        <v>0.01</v>
      </c>
      <c r="AC93" s="15">
        <v>0.01</v>
      </c>
      <c r="AD93" s="61"/>
      <c r="AE93" s="3">
        <v>0.74159136102599199</v>
      </c>
      <c r="AF93" s="3">
        <v>0.70799067403994798</v>
      </c>
      <c r="AG93" s="1">
        <f t="shared" si="2"/>
        <v>3.3600686986044015E-2</v>
      </c>
      <c r="AH93" s="3"/>
    </row>
    <row r="94" spans="1:35">
      <c r="A94" s="1" t="s">
        <v>1</v>
      </c>
      <c r="B94" s="2">
        <v>2790</v>
      </c>
      <c r="C94" s="2">
        <f t="shared" si="5"/>
        <v>46.5</v>
      </c>
      <c r="G94" s="2">
        <v>8</v>
      </c>
      <c r="H94" s="2">
        <v>5</v>
      </c>
      <c r="I94" s="2">
        <v>0</v>
      </c>
      <c r="J94" s="2">
        <v>0</v>
      </c>
      <c r="K94" s="2">
        <v>0</v>
      </c>
      <c r="L94" s="2">
        <v>8</v>
      </c>
      <c r="M94" s="2">
        <v>0</v>
      </c>
      <c r="N94" s="2">
        <v>0.6</v>
      </c>
      <c r="O94" s="2">
        <v>0.6</v>
      </c>
      <c r="R94" s="2">
        <v>5</v>
      </c>
      <c r="T94" s="2">
        <v>4</v>
      </c>
      <c r="U94" s="2">
        <v>1000</v>
      </c>
      <c r="Y94" s="2">
        <v>0</v>
      </c>
      <c r="Z94" s="2">
        <v>0</v>
      </c>
      <c r="AB94" s="2">
        <v>0</v>
      </c>
      <c r="AC94" s="2">
        <v>0</v>
      </c>
      <c r="AE94" s="3">
        <v>0.74098408243467295</v>
      </c>
      <c r="AF94" s="3" t="s">
        <v>267</v>
      </c>
      <c r="AG94" s="1" t="e">
        <f t="shared" si="2"/>
        <v>#VALUE!</v>
      </c>
      <c r="AH94" s="3"/>
    </row>
    <row r="95" spans="1:35">
      <c r="A95" s="14" t="s">
        <v>9</v>
      </c>
      <c r="B95" s="2">
        <v>218</v>
      </c>
      <c r="C95" s="2">
        <f t="shared" si="5"/>
        <v>3.6333333333333333</v>
      </c>
      <c r="D95" s="14"/>
      <c r="E95" s="92"/>
      <c r="F95" s="92"/>
      <c r="G95" s="2">
        <v>8</v>
      </c>
      <c r="H95" s="2">
        <v>5</v>
      </c>
      <c r="I95" s="15">
        <v>1.4999999999999999E-2</v>
      </c>
      <c r="J95" s="15">
        <v>0.5</v>
      </c>
      <c r="K95" s="15">
        <v>3</v>
      </c>
      <c r="L95" s="15">
        <v>5</v>
      </c>
      <c r="M95" s="15">
        <v>60</v>
      </c>
      <c r="N95" s="15">
        <v>0</v>
      </c>
      <c r="O95" s="15">
        <v>0</v>
      </c>
      <c r="P95" s="15"/>
      <c r="Q95" s="15"/>
      <c r="R95" s="15">
        <v>0</v>
      </c>
      <c r="S95" s="15"/>
      <c r="T95" s="15">
        <v>0</v>
      </c>
      <c r="U95" s="15">
        <v>2000</v>
      </c>
      <c r="V95" s="15"/>
      <c r="W95" s="15"/>
      <c r="X95" s="15"/>
      <c r="Y95" s="15">
        <v>0.1</v>
      </c>
      <c r="Z95" s="15">
        <v>0.7</v>
      </c>
      <c r="AA95" s="15"/>
      <c r="AB95" s="15">
        <v>0.01</v>
      </c>
      <c r="AC95" s="15">
        <v>0.01</v>
      </c>
      <c r="AD95" s="61"/>
      <c r="AE95" s="3">
        <v>0.74172282565291803</v>
      </c>
      <c r="AF95" s="3">
        <v>0.69870542931819002</v>
      </c>
      <c r="AG95" s="1">
        <f t="shared" si="2"/>
        <v>4.3017396334728009E-2</v>
      </c>
      <c r="AH95" s="3"/>
    </row>
    <row r="96" spans="1:35">
      <c r="A96" s="14" t="s">
        <v>9</v>
      </c>
      <c r="B96" s="2">
        <v>610</v>
      </c>
      <c r="C96" s="2">
        <f t="shared" si="5"/>
        <v>10.166666666666666</v>
      </c>
      <c r="D96" s="14"/>
      <c r="E96" s="92"/>
      <c r="F96" s="92"/>
      <c r="G96" s="2">
        <v>8</v>
      </c>
      <c r="H96" s="2">
        <v>5</v>
      </c>
      <c r="I96" s="15">
        <v>1.4999999999999999E-2</v>
      </c>
      <c r="J96" s="2">
        <v>0.1</v>
      </c>
      <c r="K96" s="2">
        <v>2</v>
      </c>
      <c r="L96" s="2">
        <v>4</v>
      </c>
      <c r="M96" s="2">
        <v>70</v>
      </c>
      <c r="N96" s="2">
        <v>0</v>
      </c>
      <c r="O96" s="2">
        <v>0</v>
      </c>
      <c r="R96" s="2">
        <v>0</v>
      </c>
      <c r="T96" s="2">
        <v>0</v>
      </c>
      <c r="U96" s="2">
        <v>2000</v>
      </c>
      <c r="Y96" s="15">
        <v>0.1</v>
      </c>
      <c r="Z96" s="15">
        <v>0.7</v>
      </c>
      <c r="AA96" s="15"/>
      <c r="AB96" s="15">
        <v>0.01</v>
      </c>
      <c r="AC96" s="15">
        <v>0.01</v>
      </c>
      <c r="AD96" s="61"/>
      <c r="AE96" s="3">
        <v>0.74358581332587304</v>
      </c>
      <c r="AF96" s="3">
        <v>0.68706243506124598</v>
      </c>
      <c r="AG96" s="1">
        <f t="shared" si="2"/>
        <v>5.6523378264627056E-2</v>
      </c>
      <c r="AH96" s="3"/>
    </row>
    <row r="97" spans="1:35">
      <c r="A97" s="1" t="s">
        <v>165</v>
      </c>
      <c r="B97" s="2">
        <v>67</v>
      </c>
      <c r="C97" s="2">
        <f t="shared" si="5"/>
        <v>1.1166666666666667</v>
      </c>
      <c r="G97" s="2">
        <v>8</v>
      </c>
      <c r="H97" s="2">
        <v>5</v>
      </c>
      <c r="I97" s="2">
        <v>5.0000000000000001E-3</v>
      </c>
      <c r="J97" s="2">
        <v>0</v>
      </c>
      <c r="K97" s="2">
        <v>0</v>
      </c>
      <c r="L97" s="2">
        <v>4</v>
      </c>
      <c r="M97" s="2">
        <v>0</v>
      </c>
      <c r="N97" s="2">
        <v>0.55000000000000004</v>
      </c>
      <c r="O97" s="2">
        <v>0</v>
      </c>
      <c r="R97" s="2">
        <v>4</v>
      </c>
      <c r="T97" s="2">
        <v>0</v>
      </c>
      <c r="U97" s="2">
        <v>2000</v>
      </c>
      <c r="Y97" s="2">
        <v>0</v>
      </c>
      <c r="Z97" s="2">
        <v>0</v>
      </c>
      <c r="AB97" s="2">
        <v>0</v>
      </c>
      <c r="AC97" s="2">
        <v>0</v>
      </c>
      <c r="AE97" s="3">
        <v>0.74400358332262495</v>
      </c>
      <c r="AF97" s="3" t="s">
        <v>205</v>
      </c>
      <c r="AG97" s="1" t="e">
        <f t="shared" si="2"/>
        <v>#VALUE!</v>
      </c>
      <c r="AH97" s="1"/>
      <c r="AI97" s="1"/>
    </row>
    <row r="98" spans="1:35">
      <c r="A98" s="1" t="s">
        <v>165</v>
      </c>
      <c r="B98" s="2">
        <v>68</v>
      </c>
      <c r="C98" s="2">
        <f t="shared" si="5"/>
        <v>1.1333333333333333</v>
      </c>
      <c r="G98" s="2">
        <v>8</v>
      </c>
      <c r="H98" s="2">
        <v>5</v>
      </c>
      <c r="I98" s="2">
        <v>5.0000000000000001E-3</v>
      </c>
      <c r="J98" s="2">
        <v>0</v>
      </c>
      <c r="K98" s="2">
        <v>0</v>
      </c>
      <c r="L98" s="2">
        <v>4</v>
      </c>
      <c r="M98" s="2">
        <v>0</v>
      </c>
      <c r="N98" s="2">
        <v>0.55000000000000004</v>
      </c>
      <c r="O98" s="2">
        <v>0</v>
      </c>
      <c r="R98" s="2">
        <v>4</v>
      </c>
      <c r="T98" s="2">
        <v>0</v>
      </c>
      <c r="U98" s="2">
        <v>2000</v>
      </c>
      <c r="Y98" s="2">
        <v>0</v>
      </c>
      <c r="Z98" s="2">
        <v>0</v>
      </c>
      <c r="AB98" s="2">
        <v>0</v>
      </c>
      <c r="AC98" s="2">
        <v>0</v>
      </c>
      <c r="AE98" s="3">
        <v>0.74395763784034996</v>
      </c>
      <c r="AF98" s="3" t="s">
        <v>167</v>
      </c>
      <c r="AG98" s="46" t="e">
        <f>AE98-AF98</f>
        <v>#VALUE!</v>
      </c>
      <c r="AH98" s="1"/>
      <c r="AI98" s="1"/>
    </row>
    <row r="99" spans="1:35" ht="29">
      <c r="A99" s="1" t="s">
        <v>168</v>
      </c>
      <c r="B99" s="2">
        <v>2180</v>
      </c>
      <c r="C99" s="2">
        <f t="shared" si="5"/>
        <v>36.333333333333336</v>
      </c>
      <c r="G99" s="2">
        <v>8</v>
      </c>
      <c r="AE99" s="3">
        <v>0.74402979000000002</v>
      </c>
      <c r="AF99" s="3"/>
      <c r="AG99" s="46">
        <f>AE99-AF99</f>
        <v>0.74402979000000002</v>
      </c>
      <c r="AH99" s="1"/>
      <c r="AI99" s="1"/>
    </row>
    <row r="100" spans="1:35" s="14" customFormat="1" ht="29">
      <c r="A100" s="14" t="s">
        <v>169</v>
      </c>
      <c r="B100" s="15">
        <v>2245</v>
      </c>
      <c r="C100" s="15">
        <f t="shared" si="5"/>
        <v>37.416666666666664</v>
      </c>
      <c r="G100" s="15">
        <v>8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61"/>
      <c r="AE100" s="3">
        <v>0.74410379046270103</v>
      </c>
      <c r="AF100" s="19"/>
      <c r="AG100" s="46">
        <f>AE100-AF100</f>
        <v>0.74410379046270103</v>
      </c>
    </row>
    <row r="101" spans="1:35">
      <c r="A101" s="1" t="s">
        <v>1</v>
      </c>
      <c r="B101" s="2">
        <v>441</v>
      </c>
      <c r="C101" s="2">
        <f t="shared" si="5"/>
        <v>7.35</v>
      </c>
      <c r="G101" s="2">
        <v>12</v>
      </c>
      <c r="H101" s="2">
        <v>5</v>
      </c>
      <c r="I101" s="2">
        <v>0</v>
      </c>
      <c r="J101" s="2">
        <v>0</v>
      </c>
      <c r="K101" s="2">
        <v>0</v>
      </c>
      <c r="L101" s="2">
        <v>8</v>
      </c>
      <c r="M101" s="2">
        <v>0</v>
      </c>
      <c r="N101" s="2">
        <v>0.6</v>
      </c>
      <c r="O101" s="2">
        <v>0.6</v>
      </c>
      <c r="R101" s="2">
        <v>5</v>
      </c>
      <c r="T101" s="2">
        <v>4</v>
      </c>
      <c r="U101" s="2">
        <v>1000</v>
      </c>
      <c r="Y101" s="2">
        <v>0</v>
      </c>
      <c r="Z101" s="2">
        <v>0</v>
      </c>
      <c r="AB101" s="2">
        <v>0</v>
      </c>
      <c r="AC101" s="2">
        <v>0</v>
      </c>
      <c r="AE101" s="9">
        <v>0.74124246126469195</v>
      </c>
      <c r="AF101" s="9" t="s">
        <v>170</v>
      </c>
      <c r="AG101" s="46" t="e">
        <f>AE101-AF101</f>
        <v>#VALUE!</v>
      </c>
    </row>
    <row r="102" spans="1:35">
      <c r="A102" s="1" t="s">
        <v>1</v>
      </c>
      <c r="B102" s="2">
        <v>1699</v>
      </c>
      <c r="C102" s="2">
        <f t="shared" si="5"/>
        <v>28.316666666666666</v>
      </c>
      <c r="G102" s="2">
        <v>15</v>
      </c>
      <c r="H102" s="2">
        <v>5</v>
      </c>
      <c r="I102" s="2">
        <v>0</v>
      </c>
      <c r="J102" s="2">
        <v>0</v>
      </c>
      <c r="K102" s="2">
        <v>0</v>
      </c>
      <c r="L102" s="2">
        <v>8</v>
      </c>
      <c r="M102" s="2">
        <v>0</v>
      </c>
      <c r="N102" s="2">
        <v>0.6</v>
      </c>
      <c r="O102" s="2">
        <v>0.6</v>
      </c>
      <c r="R102" s="2">
        <v>5</v>
      </c>
      <c r="T102" s="2">
        <v>4</v>
      </c>
      <c r="U102" s="2">
        <v>1000</v>
      </c>
      <c r="Y102" s="2">
        <v>0</v>
      </c>
      <c r="Z102" s="2">
        <v>0</v>
      </c>
      <c r="AB102" s="2">
        <v>0</v>
      </c>
      <c r="AC102" s="2">
        <v>0</v>
      </c>
      <c r="AE102" s="9">
        <v>0.74099373522054301</v>
      </c>
      <c r="AF102" s="9" t="s">
        <v>171</v>
      </c>
      <c r="AG102" s="46" t="e">
        <f>AE102-AF102</f>
        <v>#VALUE!</v>
      </c>
    </row>
    <row r="103" spans="1:35" ht="58">
      <c r="A103" s="1" t="s">
        <v>175</v>
      </c>
      <c r="B103" s="47">
        <v>1800</v>
      </c>
      <c r="C103" s="2">
        <f t="shared" si="5"/>
        <v>30</v>
      </c>
      <c r="G103" s="2">
        <v>8</v>
      </c>
      <c r="H103" s="2">
        <v>5</v>
      </c>
      <c r="I103" s="2">
        <v>0</v>
      </c>
      <c r="J103" s="2">
        <v>0</v>
      </c>
      <c r="K103" s="2">
        <v>0</v>
      </c>
      <c r="L103" s="2">
        <v>10</v>
      </c>
      <c r="M103" s="2">
        <v>0</v>
      </c>
      <c r="N103" s="2">
        <v>0.6</v>
      </c>
      <c r="O103" s="2">
        <v>0.6</v>
      </c>
      <c r="R103" s="2">
        <v>5</v>
      </c>
      <c r="T103" s="2">
        <v>4</v>
      </c>
      <c r="U103" s="2">
        <v>1000</v>
      </c>
      <c r="Y103" s="2">
        <v>0</v>
      </c>
      <c r="Z103" s="2">
        <v>0</v>
      </c>
      <c r="AB103" s="2">
        <v>0</v>
      </c>
      <c r="AC103" s="2">
        <v>0</v>
      </c>
      <c r="AE103" s="3">
        <v>0.74123562275038102</v>
      </c>
      <c r="AF103" s="2" t="s">
        <v>172</v>
      </c>
    </row>
    <row r="104" spans="1:35" ht="29">
      <c r="A104" s="1" t="s">
        <v>173</v>
      </c>
      <c r="B104" s="2">
        <v>2274</v>
      </c>
      <c r="C104" s="2">
        <f t="shared" si="5"/>
        <v>37.9</v>
      </c>
      <c r="G104" s="2">
        <v>8</v>
      </c>
      <c r="H104" s="2">
        <v>5</v>
      </c>
      <c r="I104" s="2">
        <v>0</v>
      </c>
      <c r="J104" s="2">
        <v>0</v>
      </c>
      <c r="K104" s="2">
        <v>0</v>
      </c>
      <c r="L104" s="2">
        <v>10</v>
      </c>
      <c r="M104" s="2">
        <v>0</v>
      </c>
      <c r="N104" s="2">
        <v>0.6</v>
      </c>
      <c r="O104" s="2">
        <v>0.6</v>
      </c>
      <c r="R104" s="2">
        <v>5</v>
      </c>
      <c r="T104" s="2">
        <v>4</v>
      </c>
      <c r="U104" s="2">
        <v>1000</v>
      </c>
      <c r="Y104" s="2">
        <v>0</v>
      </c>
      <c r="Z104" s="2">
        <v>0</v>
      </c>
      <c r="AB104" s="2">
        <v>0</v>
      </c>
      <c r="AC104" s="2">
        <v>0</v>
      </c>
      <c r="AE104" s="3">
        <v>0.74110819187180699</v>
      </c>
      <c r="AF104" s="2" t="s">
        <v>174</v>
      </c>
    </row>
    <row r="105" spans="1:35" ht="58">
      <c r="A105" s="1" t="s">
        <v>175</v>
      </c>
      <c r="B105" s="2">
        <v>1829</v>
      </c>
      <c r="C105" s="2">
        <f t="shared" si="5"/>
        <v>30.483333333333334</v>
      </c>
      <c r="G105" s="2">
        <v>8</v>
      </c>
      <c r="H105" s="2">
        <v>5</v>
      </c>
      <c r="I105" s="2">
        <v>0</v>
      </c>
      <c r="J105" s="2">
        <v>0</v>
      </c>
      <c r="K105" s="2">
        <v>0</v>
      </c>
      <c r="L105" s="2">
        <v>10</v>
      </c>
      <c r="M105" s="2">
        <v>0</v>
      </c>
      <c r="N105" s="2">
        <v>0.6</v>
      </c>
      <c r="O105" s="2">
        <v>0.6</v>
      </c>
      <c r="R105" s="48">
        <v>6</v>
      </c>
      <c r="S105" s="48"/>
      <c r="T105" s="2">
        <v>4</v>
      </c>
      <c r="U105" s="2">
        <v>1000</v>
      </c>
      <c r="Y105" s="2">
        <v>0</v>
      </c>
      <c r="Z105" s="2">
        <v>0</v>
      </c>
      <c r="AB105" s="2">
        <v>0</v>
      </c>
      <c r="AC105" s="2">
        <v>0</v>
      </c>
      <c r="AE105" s="3">
        <v>0.74127747377110198</v>
      </c>
      <c r="AF105" s="2" t="s">
        <v>176</v>
      </c>
    </row>
    <row r="106" spans="1:35" ht="72.5">
      <c r="A106" s="1" t="s">
        <v>179</v>
      </c>
      <c r="B106" s="2">
        <v>2400</v>
      </c>
      <c r="C106" s="2">
        <f t="shared" si="5"/>
        <v>40</v>
      </c>
      <c r="G106" s="2">
        <v>8</v>
      </c>
      <c r="H106" s="2">
        <v>5</v>
      </c>
      <c r="I106" s="2">
        <v>0</v>
      </c>
      <c r="J106" s="2">
        <v>0</v>
      </c>
      <c r="K106" s="2">
        <v>0</v>
      </c>
      <c r="L106" s="2">
        <v>10</v>
      </c>
      <c r="M106" s="2">
        <v>0</v>
      </c>
      <c r="N106" s="2">
        <v>0.6</v>
      </c>
      <c r="O106" s="2">
        <v>0.6</v>
      </c>
      <c r="R106" s="48">
        <v>6</v>
      </c>
      <c r="S106" s="48"/>
      <c r="T106" s="2">
        <v>4</v>
      </c>
      <c r="U106" s="2">
        <v>1000</v>
      </c>
      <c r="Y106" s="2">
        <v>0</v>
      </c>
      <c r="Z106" s="2">
        <v>0</v>
      </c>
      <c r="AB106" s="2">
        <v>0</v>
      </c>
      <c r="AC106" s="2">
        <v>0</v>
      </c>
      <c r="AE106" s="2">
        <v>0.74212522141108195</v>
      </c>
      <c r="AF106" s="2" t="s">
        <v>177</v>
      </c>
    </row>
    <row r="107" spans="1:35" ht="87">
      <c r="A107" s="1" t="s">
        <v>178</v>
      </c>
      <c r="B107" s="2">
        <v>3571</v>
      </c>
      <c r="C107" s="2">
        <f t="shared" si="5"/>
        <v>59.516666666666666</v>
      </c>
      <c r="G107" s="2">
        <v>9</v>
      </c>
      <c r="H107" s="2">
        <v>5</v>
      </c>
      <c r="I107" s="2">
        <v>0</v>
      </c>
      <c r="J107" s="2">
        <v>0</v>
      </c>
      <c r="K107" s="2">
        <v>0</v>
      </c>
      <c r="L107" s="2">
        <v>10</v>
      </c>
      <c r="M107" s="2">
        <v>0</v>
      </c>
      <c r="N107" s="2">
        <v>0.6</v>
      </c>
      <c r="O107" s="2">
        <v>0.6</v>
      </c>
      <c r="R107" s="48">
        <v>6</v>
      </c>
      <c r="S107" s="48"/>
      <c r="T107" s="2">
        <v>4</v>
      </c>
      <c r="U107" s="2">
        <v>1000</v>
      </c>
      <c r="Y107" s="2">
        <v>0</v>
      </c>
      <c r="Z107" s="2">
        <v>0</v>
      </c>
      <c r="AB107" s="2">
        <v>0</v>
      </c>
      <c r="AC107" s="2">
        <v>0</v>
      </c>
      <c r="AE107" s="2">
        <v>0.73992299105555004</v>
      </c>
      <c r="AF107" s="2" t="s">
        <v>180</v>
      </c>
    </row>
    <row r="108" spans="1:35">
      <c r="A108" s="1" t="s">
        <v>9</v>
      </c>
      <c r="B108" s="2">
        <v>929</v>
      </c>
      <c r="C108" s="2">
        <f t="shared" si="5"/>
        <v>15.483333333333333</v>
      </c>
      <c r="G108" s="2">
        <v>9</v>
      </c>
      <c r="H108" s="2">
        <v>5</v>
      </c>
      <c r="I108" s="2" t="s">
        <v>181</v>
      </c>
      <c r="J108" s="2">
        <v>0.1</v>
      </c>
      <c r="K108" s="2">
        <v>2</v>
      </c>
      <c r="L108" s="2">
        <v>4</v>
      </c>
      <c r="M108" s="2">
        <v>70</v>
      </c>
      <c r="N108" s="2">
        <v>0</v>
      </c>
      <c r="O108" s="2">
        <v>0</v>
      </c>
      <c r="R108" s="2">
        <v>0</v>
      </c>
      <c r="T108" s="2">
        <v>0</v>
      </c>
      <c r="U108" s="2">
        <v>2000</v>
      </c>
      <c r="Y108" s="15">
        <v>0.1</v>
      </c>
      <c r="Z108" s="15">
        <v>0.7</v>
      </c>
      <c r="AA108" s="15"/>
      <c r="AB108" s="15">
        <v>0.01</v>
      </c>
      <c r="AC108" s="15">
        <v>0.01</v>
      </c>
      <c r="AD108" s="61"/>
      <c r="AE108" s="3">
        <v>0.74280776536180804</v>
      </c>
      <c r="AF108" s="2">
        <v>0.68583239242383098</v>
      </c>
      <c r="AG108" s="1">
        <f t="shared" ref="AG108" si="6">AE108-AF108</f>
        <v>5.6975372937977053E-2</v>
      </c>
    </row>
    <row r="109" spans="1:35">
      <c r="A109" s="1" t="s">
        <v>165</v>
      </c>
      <c r="B109" s="2">
        <v>71</v>
      </c>
      <c r="C109" s="2">
        <f t="shared" si="5"/>
        <v>1.1833333333333333</v>
      </c>
      <c r="G109" s="2">
        <v>9</v>
      </c>
      <c r="H109" s="2">
        <v>5</v>
      </c>
      <c r="I109" s="2">
        <v>5.0000000000000001E-3</v>
      </c>
      <c r="J109" s="2">
        <v>0</v>
      </c>
      <c r="K109" s="2">
        <v>0</v>
      </c>
      <c r="L109" s="2">
        <v>4</v>
      </c>
      <c r="M109" s="2">
        <v>0</v>
      </c>
      <c r="N109" s="2">
        <v>0.55000000000000004</v>
      </c>
      <c r="O109" s="2">
        <v>0</v>
      </c>
      <c r="R109" s="2">
        <v>4</v>
      </c>
      <c r="T109" s="2">
        <v>0</v>
      </c>
      <c r="U109" s="2">
        <v>2000</v>
      </c>
      <c r="Y109" s="2">
        <v>0</v>
      </c>
      <c r="Z109" s="2">
        <v>0</v>
      </c>
      <c r="AB109" s="2">
        <v>0</v>
      </c>
      <c r="AC109" s="2">
        <v>0</v>
      </c>
      <c r="AE109" s="2">
        <v>0.74322463569929198</v>
      </c>
      <c r="AF109" s="2" t="s">
        <v>182</v>
      </c>
      <c r="AH109" s="1"/>
      <c r="AI109" s="1"/>
    </row>
    <row r="110" spans="1:35">
      <c r="A110" s="1" t="s">
        <v>9</v>
      </c>
      <c r="B110" s="2">
        <v>1364</v>
      </c>
      <c r="C110" s="2">
        <f t="shared" si="5"/>
        <v>22.733333333333334</v>
      </c>
      <c r="G110" s="2">
        <v>12</v>
      </c>
      <c r="H110" s="2">
        <v>5</v>
      </c>
      <c r="I110" s="2" t="s">
        <v>181</v>
      </c>
      <c r="J110" s="2">
        <v>0.1</v>
      </c>
      <c r="K110" s="2">
        <v>2</v>
      </c>
      <c r="L110" s="2">
        <v>4</v>
      </c>
      <c r="M110" s="2">
        <v>70</v>
      </c>
      <c r="N110" s="2">
        <v>0</v>
      </c>
      <c r="O110" s="2">
        <v>0</v>
      </c>
      <c r="R110" s="2">
        <v>0</v>
      </c>
      <c r="T110" s="2">
        <v>0</v>
      </c>
      <c r="U110" s="2">
        <v>2000</v>
      </c>
      <c r="Y110" s="15">
        <v>0.1</v>
      </c>
      <c r="Z110" s="15">
        <v>0.7</v>
      </c>
      <c r="AA110" s="15"/>
      <c r="AB110" s="15">
        <v>0.01</v>
      </c>
      <c r="AC110" s="15">
        <v>0.01</v>
      </c>
      <c r="AD110" s="61"/>
      <c r="AE110" s="2">
        <v>0.74535055201283495</v>
      </c>
      <c r="AF110" s="2">
        <v>0.69018283488964405</v>
      </c>
      <c r="AG110" s="1">
        <f t="shared" ref="AG110:AG139" si="7">AE110-AF110</f>
        <v>5.5167717123190907E-2</v>
      </c>
    </row>
    <row r="111" spans="1:35" ht="29">
      <c r="A111" s="1" t="s">
        <v>9</v>
      </c>
      <c r="C111" s="2">
        <f t="shared" si="5"/>
        <v>0</v>
      </c>
      <c r="G111" s="2">
        <v>16</v>
      </c>
      <c r="H111" s="2">
        <v>5</v>
      </c>
      <c r="I111" s="2" t="s">
        <v>206</v>
      </c>
      <c r="J111" s="2" t="s">
        <v>214</v>
      </c>
      <c r="K111" s="2" t="s">
        <v>207</v>
      </c>
      <c r="L111" s="2" t="s">
        <v>208</v>
      </c>
      <c r="M111" s="2" t="s">
        <v>209</v>
      </c>
      <c r="N111" s="2">
        <v>0</v>
      </c>
      <c r="O111" s="2">
        <v>0</v>
      </c>
      <c r="R111" s="2">
        <v>0</v>
      </c>
      <c r="T111" s="2">
        <v>0</v>
      </c>
      <c r="U111" s="2" t="s">
        <v>213</v>
      </c>
      <c r="Y111" s="2">
        <v>0</v>
      </c>
      <c r="Z111" s="2" t="s">
        <v>212</v>
      </c>
      <c r="AA111" s="2" t="s">
        <v>211</v>
      </c>
      <c r="AB111" s="15">
        <v>0.01</v>
      </c>
      <c r="AC111" s="15">
        <v>0.01</v>
      </c>
      <c r="AD111" s="61"/>
      <c r="AG111" s="1">
        <f t="shared" si="7"/>
        <v>0</v>
      </c>
    </row>
    <row r="112" spans="1:35" ht="29">
      <c r="A112" s="1" t="s">
        <v>9</v>
      </c>
      <c r="B112" s="2">
        <v>396</v>
      </c>
      <c r="C112" s="2">
        <f t="shared" si="5"/>
        <v>6.6</v>
      </c>
      <c r="G112" s="2">
        <v>16</v>
      </c>
      <c r="H112" s="2">
        <v>5</v>
      </c>
      <c r="I112" s="2" t="s">
        <v>219</v>
      </c>
      <c r="J112" s="2" t="s">
        <v>215</v>
      </c>
      <c r="K112" s="2">
        <v>1</v>
      </c>
      <c r="L112" s="2">
        <v>4</v>
      </c>
      <c r="M112" s="2">
        <v>30</v>
      </c>
      <c r="N112" s="2">
        <v>0</v>
      </c>
      <c r="O112" s="2">
        <v>0</v>
      </c>
      <c r="R112" s="2">
        <v>0</v>
      </c>
      <c r="T112" s="2">
        <v>0</v>
      </c>
      <c r="U112" s="2">
        <v>2000</v>
      </c>
      <c r="Y112" s="2">
        <v>0</v>
      </c>
      <c r="Z112" s="2" t="s">
        <v>216</v>
      </c>
      <c r="AA112" s="2" t="s">
        <v>217</v>
      </c>
      <c r="AB112" s="2" t="s">
        <v>218</v>
      </c>
      <c r="AC112" s="2" t="s">
        <v>218</v>
      </c>
      <c r="AE112" s="2">
        <v>0.74616188461010902</v>
      </c>
      <c r="AF112" s="2">
        <v>0.69768920559403202</v>
      </c>
      <c r="AG112" s="1">
        <f t="shared" si="7"/>
        <v>4.8472679016076992E-2</v>
      </c>
    </row>
    <row r="113" spans="1:35">
      <c r="A113" s="1" t="s">
        <v>9</v>
      </c>
      <c r="B113" s="2">
        <v>787</v>
      </c>
      <c r="C113" s="2">
        <f t="shared" si="5"/>
        <v>13.116666666666667</v>
      </c>
      <c r="G113" s="2">
        <v>16</v>
      </c>
      <c r="H113" s="2">
        <v>5</v>
      </c>
      <c r="I113" s="2" t="s">
        <v>181</v>
      </c>
      <c r="J113" s="2" t="s">
        <v>220</v>
      </c>
      <c r="K113" s="2">
        <v>1</v>
      </c>
      <c r="L113" s="2">
        <v>4</v>
      </c>
      <c r="M113" s="2">
        <v>30</v>
      </c>
      <c r="N113" s="2">
        <v>0</v>
      </c>
      <c r="O113" s="2">
        <v>0</v>
      </c>
      <c r="R113" s="2">
        <v>0</v>
      </c>
      <c r="T113" s="2">
        <v>0</v>
      </c>
      <c r="U113" s="2">
        <v>2000</v>
      </c>
      <c r="Y113" s="2">
        <v>0</v>
      </c>
      <c r="Z113" s="2" t="s">
        <v>216</v>
      </c>
      <c r="AA113" s="2" t="s">
        <v>217</v>
      </c>
      <c r="AB113" s="2" t="s">
        <v>218</v>
      </c>
      <c r="AC113" s="2" t="s">
        <v>218</v>
      </c>
      <c r="AE113" s="2">
        <v>0.74616188461010902</v>
      </c>
      <c r="AF113" s="2">
        <v>0.69768920559403202</v>
      </c>
      <c r="AG113" s="1">
        <f t="shared" si="7"/>
        <v>4.8472679016076992E-2</v>
      </c>
    </row>
    <row r="114" spans="1:35">
      <c r="A114" s="1" t="s">
        <v>9</v>
      </c>
      <c r="B114" s="2">
        <v>1116</v>
      </c>
      <c r="C114" s="2">
        <f t="shared" si="5"/>
        <v>18.600000000000001</v>
      </c>
      <c r="G114" s="2">
        <v>16</v>
      </c>
      <c r="H114" s="2">
        <v>5</v>
      </c>
      <c r="I114" s="2" t="s">
        <v>181</v>
      </c>
      <c r="J114" s="2" t="s">
        <v>215</v>
      </c>
      <c r="K114" s="2">
        <v>1</v>
      </c>
      <c r="L114" s="2" t="s">
        <v>221</v>
      </c>
      <c r="M114" s="2">
        <v>30</v>
      </c>
      <c r="N114" s="2">
        <v>0</v>
      </c>
      <c r="O114" s="2">
        <v>0</v>
      </c>
      <c r="R114" s="2">
        <v>0</v>
      </c>
      <c r="T114" s="2">
        <v>0</v>
      </c>
      <c r="U114" s="2">
        <v>2000</v>
      </c>
      <c r="Y114" s="2">
        <v>0</v>
      </c>
      <c r="Z114" s="2" t="s">
        <v>216</v>
      </c>
      <c r="AA114" s="2" t="s">
        <v>217</v>
      </c>
      <c r="AB114" s="2" t="s">
        <v>218</v>
      </c>
      <c r="AC114" s="2" t="s">
        <v>218</v>
      </c>
      <c r="AE114" s="2">
        <v>0.74616188461010902</v>
      </c>
      <c r="AF114" s="2">
        <v>0.69768920559403202</v>
      </c>
      <c r="AG114" s="1">
        <f t="shared" si="7"/>
        <v>4.8472679016076992E-2</v>
      </c>
    </row>
    <row r="115" spans="1:35">
      <c r="A115" s="1" t="s">
        <v>9</v>
      </c>
      <c r="B115" s="2">
        <v>1049</v>
      </c>
      <c r="C115" s="2">
        <f t="shared" ref="C115:C124" si="8">B115/60</f>
        <v>17.483333333333334</v>
      </c>
      <c r="G115" s="2">
        <v>16</v>
      </c>
      <c r="H115" s="2">
        <v>5</v>
      </c>
      <c r="I115" s="2" t="s">
        <v>181</v>
      </c>
      <c r="J115" s="2" t="s">
        <v>215</v>
      </c>
      <c r="K115" s="2">
        <v>1</v>
      </c>
      <c r="L115" s="2">
        <v>4</v>
      </c>
      <c r="M115" s="2" t="s">
        <v>222</v>
      </c>
      <c r="N115" s="2">
        <v>0</v>
      </c>
      <c r="O115" s="2">
        <v>0</v>
      </c>
      <c r="R115" s="2">
        <v>0</v>
      </c>
      <c r="T115" s="2">
        <v>0</v>
      </c>
      <c r="U115" s="2">
        <v>2000</v>
      </c>
      <c r="Y115" s="2">
        <v>0</v>
      </c>
      <c r="Z115" s="2" t="s">
        <v>216</v>
      </c>
      <c r="AA115" s="2" t="s">
        <v>217</v>
      </c>
      <c r="AB115" s="2" t="s">
        <v>218</v>
      </c>
      <c r="AC115" s="2" t="s">
        <v>218</v>
      </c>
      <c r="AE115" s="2">
        <v>0.74624040793806401</v>
      </c>
      <c r="AF115" s="49">
        <v>0.69678446504348701</v>
      </c>
      <c r="AG115" s="1">
        <f t="shared" si="7"/>
        <v>4.9455942894576999E-2</v>
      </c>
    </row>
    <row r="116" spans="1:35">
      <c r="A116" s="1" t="s">
        <v>9</v>
      </c>
      <c r="B116" s="2">
        <v>1100</v>
      </c>
      <c r="C116" s="2">
        <f t="shared" si="8"/>
        <v>18.333333333333332</v>
      </c>
      <c r="G116" s="2">
        <v>16</v>
      </c>
      <c r="H116" s="2">
        <v>5</v>
      </c>
      <c r="I116" s="2" t="s">
        <v>181</v>
      </c>
      <c r="J116" s="2" t="s">
        <v>215</v>
      </c>
      <c r="K116" s="2">
        <v>1</v>
      </c>
      <c r="L116" s="2">
        <v>4</v>
      </c>
      <c r="M116" s="2">
        <v>50</v>
      </c>
      <c r="N116" s="2">
        <v>0</v>
      </c>
      <c r="O116" s="2">
        <v>0</v>
      </c>
      <c r="R116" s="2">
        <v>0</v>
      </c>
      <c r="T116" s="2">
        <v>0</v>
      </c>
      <c r="U116" s="2">
        <v>2000</v>
      </c>
      <c r="Y116" s="2">
        <v>0</v>
      </c>
      <c r="Z116" s="2" t="s">
        <v>223</v>
      </c>
      <c r="AA116" s="2" t="s">
        <v>217</v>
      </c>
      <c r="AB116" s="2" t="s">
        <v>218</v>
      </c>
      <c r="AC116" s="2" t="s">
        <v>218</v>
      </c>
      <c r="AE116" s="2">
        <v>0.74624040793806401</v>
      </c>
      <c r="AF116" s="2">
        <v>0.69678446504348701</v>
      </c>
      <c r="AG116" s="1">
        <f t="shared" si="7"/>
        <v>4.9455942894576999E-2</v>
      </c>
    </row>
    <row r="117" spans="1:35">
      <c r="A117" s="1" t="s">
        <v>9</v>
      </c>
      <c r="B117" s="2">
        <v>840</v>
      </c>
      <c r="C117" s="2">
        <f t="shared" si="8"/>
        <v>14</v>
      </c>
      <c r="G117" s="2">
        <v>16</v>
      </c>
      <c r="H117" s="2">
        <v>5</v>
      </c>
      <c r="I117" s="2" t="s">
        <v>181</v>
      </c>
      <c r="J117" s="2" t="s">
        <v>215</v>
      </c>
      <c r="K117" s="2">
        <v>1</v>
      </c>
      <c r="L117" s="2">
        <v>4</v>
      </c>
      <c r="M117" s="2">
        <v>50</v>
      </c>
      <c r="N117" s="2">
        <v>0</v>
      </c>
      <c r="O117" s="2">
        <v>0</v>
      </c>
      <c r="R117" s="2">
        <v>0</v>
      </c>
      <c r="T117" s="2">
        <v>0</v>
      </c>
      <c r="U117" s="2">
        <v>2000</v>
      </c>
      <c r="Y117" s="2">
        <v>0</v>
      </c>
      <c r="Z117" s="2" t="s">
        <v>216</v>
      </c>
      <c r="AA117" s="2" t="s">
        <v>224</v>
      </c>
      <c r="AB117" s="2" t="s">
        <v>218</v>
      </c>
      <c r="AC117" s="2" t="s">
        <v>218</v>
      </c>
      <c r="AE117" s="2">
        <v>0.74630787257089704</v>
      </c>
      <c r="AF117" s="2">
        <v>0.69767648853188002</v>
      </c>
      <c r="AG117" s="1">
        <f t="shared" si="7"/>
        <v>4.8631384039017012E-2</v>
      </c>
    </row>
    <row r="118" spans="1:35">
      <c r="A118" s="1" t="s">
        <v>9</v>
      </c>
      <c r="B118" s="2">
        <v>346</v>
      </c>
      <c r="C118" s="2">
        <f t="shared" si="8"/>
        <v>5.7666666666666666</v>
      </c>
      <c r="G118" s="2">
        <v>16</v>
      </c>
      <c r="H118" s="2">
        <v>5</v>
      </c>
      <c r="I118" s="2" t="s">
        <v>181</v>
      </c>
      <c r="J118" s="2" t="s">
        <v>215</v>
      </c>
      <c r="K118" s="2">
        <v>1</v>
      </c>
      <c r="L118" s="2">
        <v>4</v>
      </c>
      <c r="M118" s="2">
        <v>50</v>
      </c>
      <c r="N118" s="2">
        <v>0</v>
      </c>
      <c r="O118" s="2">
        <v>0</v>
      </c>
      <c r="R118" s="2">
        <v>0</v>
      </c>
      <c r="T118" s="2">
        <v>0</v>
      </c>
      <c r="U118" s="2">
        <v>2000</v>
      </c>
      <c r="Y118" s="2">
        <v>0</v>
      </c>
      <c r="Z118" s="2" t="s">
        <v>216</v>
      </c>
      <c r="AA118" s="5" t="s">
        <v>225</v>
      </c>
      <c r="AB118" s="2" t="s">
        <v>218</v>
      </c>
      <c r="AC118" s="2" t="s">
        <v>218</v>
      </c>
      <c r="AE118" s="2">
        <v>0.74630787257089704</v>
      </c>
      <c r="AF118" s="2">
        <v>0.69767648853188002</v>
      </c>
      <c r="AG118" s="1">
        <f t="shared" si="7"/>
        <v>4.8631384039017012E-2</v>
      </c>
    </row>
    <row r="119" spans="1:35">
      <c r="A119" s="1" t="s">
        <v>9</v>
      </c>
      <c r="B119" s="2">
        <v>231</v>
      </c>
      <c r="C119" s="2">
        <f t="shared" si="8"/>
        <v>3.85</v>
      </c>
      <c r="G119" s="2">
        <v>16</v>
      </c>
      <c r="H119" s="2">
        <v>5</v>
      </c>
      <c r="I119" s="2" t="s">
        <v>181</v>
      </c>
      <c r="J119" s="2" t="s">
        <v>215</v>
      </c>
      <c r="K119" s="2">
        <v>1</v>
      </c>
      <c r="L119" s="2">
        <v>4</v>
      </c>
      <c r="M119" s="2" t="s">
        <v>226</v>
      </c>
      <c r="N119" s="2">
        <v>0</v>
      </c>
      <c r="O119" s="2">
        <v>0</v>
      </c>
      <c r="R119" s="2">
        <v>0</v>
      </c>
      <c r="T119" s="2">
        <v>0</v>
      </c>
      <c r="U119" s="2">
        <v>2000</v>
      </c>
      <c r="Y119" s="2">
        <v>0</v>
      </c>
      <c r="Z119" s="2" t="s">
        <v>216</v>
      </c>
      <c r="AA119" s="2" t="s">
        <v>216</v>
      </c>
      <c r="AB119" s="2" t="s">
        <v>218</v>
      </c>
      <c r="AC119" s="2" t="s">
        <v>218</v>
      </c>
      <c r="AE119" s="2">
        <v>0.74644245748845295</v>
      </c>
      <c r="AF119" s="2">
        <v>0.69655578617435199</v>
      </c>
      <c r="AG119" s="1">
        <f t="shared" si="7"/>
        <v>4.9886671314100961E-2</v>
      </c>
    </row>
    <row r="120" spans="1:35">
      <c r="A120" s="1" t="s">
        <v>9</v>
      </c>
      <c r="B120" s="2">
        <v>484</v>
      </c>
      <c r="C120" s="2">
        <f t="shared" si="8"/>
        <v>8.0666666666666664</v>
      </c>
      <c r="G120" s="2">
        <v>16</v>
      </c>
      <c r="H120" s="2">
        <v>5</v>
      </c>
      <c r="I120" s="2" t="s">
        <v>181</v>
      </c>
      <c r="J120" s="2" t="s">
        <v>215</v>
      </c>
      <c r="K120" s="2">
        <v>1</v>
      </c>
      <c r="L120" s="2">
        <v>4</v>
      </c>
      <c r="M120" s="2" t="s">
        <v>227</v>
      </c>
      <c r="N120" s="2">
        <v>0</v>
      </c>
      <c r="O120" s="2">
        <v>0</v>
      </c>
      <c r="R120" s="2">
        <v>0</v>
      </c>
      <c r="T120" s="2">
        <v>0</v>
      </c>
      <c r="U120" s="2">
        <v>2000</v>
      </c>
      <c r="Y120" s="2">
        <v>0</v>
      </c>
      <c r="Z120" s="2" t="s">
        <v>216</v>
      </c>
      <c r="AA120" s="2" t="s">
        <v>216</v>
      </c>
      <c r="AB120" s="2" t="s">
        <v>218</v>
      </c>
      <c r="AC120" s="2" t="s">
        <v>218</v>
      </c>
      <c r="AE120" s="2">
        <v>0.74652734251743802</v>
      </c>
      <c r="AF120" s="2">
        <v>0.69637167670268696</v>
      </c>
      <c r="AG120" s="1">
        <f t="shared" si="7"/>
        <v>5.015566581475106E-2</v>
      </c>
    </row>
    <row r="121" spans="1:35" s="52" customFormat="1">
      <c r="A121" s="52" t="s">
        <v>9</v>
      </c>
      <c r="B121" s="53"/>
      <c r="C121" s="53">
        <f t="shared" si="8"/>
        <v>0</v>
      </c>
      <c r="G121" s="53">
        <v>16</v>
      </c>
      <c r="H121" s="53">
        <v>5</v>
      </c>
      <c r="I121" s="53" t="s">
        <v>181</v>
      </c>
      <c r="J121" s="53" t="s">
        <v>215</v>
      </c>
      <c r="K121" s="53">
        <v>1</v>
      </c>
      <c r="L121" s="53">
        <v>4</v>
      </c>
      <c r="M121" s="53">
        <v>80</v>
      </c>
      <c r="N121" s="53">
        <v>0</v>
      </c>
      <c r="O121" s="53">
        <v>0</v>
      </c>
      <c r="P121" s="53"/>
      <c r="Q121" s="53"/>
      <c r="R121" s="53">
        <v>0</v>
      </c>
      <c r="S121" s="53"/>
      <c r="T121" s="53">
        <v>0</v>
      </c>
      <c r="U121" s="53">
        <v>2000</v>
      </c>
      <c r="V121" s="53"/>
      <c r="W121" s="53"/>
      <c r="X121" s="53"/>
      <c r="Y121" s="53">
        <v>0</v>
      </c>
      <c r="Z121" s="53" t="s">
        <v>216</v>
      </c>
      <c r="AA121" s="53" t="s">
        <v>216</v>
      </c>
      <c r="AB121" s="53" t="s">
        <v>230</v>
      </c>
      <c r="AC121" s="53" t="s">
        <v>230</v>
      </c>
      <c r="AD121" s="53"/>
      <c r="AE121" s="53">
        <v>0.74656960043926601</v>
      </c>
      <c r="AF121" s="53">
        <v>0.69709866631264295</v>
      </c>
      <c r="AG121" s="1">
        <f t="shared" si="7"/>
        <v>4.9470934126623067E-2</v>
      </c>
      <c r="AH121" s="53"/>
      <c r="AI121" s="53"/>
    </row>
    <row r="122" spans="1:35">
      <c r="A122" s="1" t="s">
        <v>9</v>
      </c>
      <c r="B122" s="2">
        <v>900</v>
      </c>
      <c r="C122" s="2">
        <f t="shared" si="8"/>
        <v>15</v>
      </c>
      <c r="G122" s="2">
        <v>16</v>
      </c>
      <c r="H122" s="2">
        <v>5</v>
      </c>
      <c r="I122" s="2" t="s">
        <v>181</v>
      </c>
      <c r="J122" s="2" t="s">
        <v>215</v>
      </c>
      <c r="K122" s="2">
        <v>1</v>
      </c>
      <c r="L122" s="2">
        <v>4</v>
      </c>
      <c r="M122" s="2">
        <v>80</v>
      </c>
      <c r="N122" s="2">
        <v>0</v>
      </c>
      <c r="O122" s="2">
        <v>0</v>
      </c>
      <c r="R122" s="2">
        <v>0</v>
      </c>
      <c r="T122" s="2">
        <v>0</v>
      </c>
      <c r="U122" s="2">
        <v>2000</v>
      </c>
      <c r="Y122" s="2">
        <v>0</v>
      </c>
      <c r="Z122" s="2" t="s">
        <v>229</v>
      </c>
      <c r="AA122" s="2" t="s">
        <v>229</v>
      </c>
      <c r="AB122" s="2" t="s">
        <v>230</v>
      </c>
      <c r="AC122" s="2" t="s">
        <v>230</v>
      </c>
      <c r="AE122" s="2">
        <v>0.74641095285594194</v>
      </c>
      <c r="AF122" s="2">
        <v>0.69705921019465</v>
      </c>
      <c r="AG122" s="1">
        <f t="shared" si="7"/>
        <v>4.9351742661291942E-2</v>
      </c>
    </row>
    <row r="123" spans="1:35">
      <c r="A123" s="1" t="s">
        <v>9</v>
      </c>
      <c r="B123" s="2">
        <v>407</v>
      </c>
      <c r="C123" s="2">
        <f t="shared" si="8"/>
        <v>6.7833333333333332</v>
      </c>
      <c r="G123" s="2">
        <v>16</v>
      </c>
      <c r="H123" s="2">
        <v>5</v>
      </c>
      <c r="I123" s="2" t="s">
        <v>228</v>
      </c>
      <c r="J123" s="2" t="s">
        <v>215</v>
      </c>
      <c r="K123" s="2">
        <v>1</v>
      </c>
      <c r="L123" s="2">
        <v>4</v>
      </c>
      <c r="M123" s="2">
        <v>80</v>
      </c>
      <c r="N123" s="2">
        <v>0</v>
      </c>
      <c r="O123" s="2">
        <v>0</v>
      </c>
      <c r="R123" s="2">
        <v>0</v>
      </c>
      <c r="T123" s="2">
        <v>0</v>
      </c>
      <c r="U123" s="2">
        <v>1500</v>
      </c>
      <c r="Y123" s="2">
        <v>0</v>
      </c>
      <c r="Z123" s="2" t="s">
        <v>229</v>
      </c>
      <c r="AA123" s="2" t="s">
        <v>229</v>
      </c>
      <c r="AB123" s="2" t="s">
        <v>230</v>
      </c>
      <c r="AC123" s="2" t="s">
        <v>230</v>
      </c>
      <c r="AE123" s="2">
        <v>0.74604777506664699</v>
      </c>
      <c r="AF123" s="2">
        <v>0.69664766710544901</v>
      </c>
      <c r="AG123" s="1">
        <f t="shared" si="7"/>
        <v>4.9400107961197981E-2</v>
      </c>
    </row>
    <row r="124" spans="1:35" s="52" customFormat="1">
      <c r="A124" s="52" t="s">
        <v>9</v>
      </c>
      <c r="B124" s="53">
        <v>314</v>
      </c>
      <c r="C124" s="53">
        <f t="shared" si="8"/>
        <v>5.2333333333333334</v>
      </c>
      <c r="G124" s="53">
        <v>16</v>
      </c>
      <c r="H124" s="53">
        <v>5</v>
      </c>
      <c r="I124" s="53" t="s">
        <v>218</v>
      </c>
      <c r="J124" s="53" t="s">
        <v>215</v>
      </c>
      <c r="K124" s="53">
        <v>1</v>
      </c>
      <c r="L124" s="53">
        <v>4</v>
      </c>
      <c r="M124" s="53">
        <v>80</v>
      </c>
      <c r="N124" s="53">
        <v>0</v>
      </c>
      <c r="O124" s="53">
        <v>0</v>
      </c>
      <c r="P124" s="53"/>
      <c r="Q124" s="53"/>
      <c r="R124" s="53">
        <v>0</v>
      </c>
      <c r="S124" s="53"/>
      <c r="T124" s="53">
        <v>0</v>
      </c>
      <c r="U124" s="53">
        <v>1200</v>
      </c>
      <c r="V124" s="53"/>
      <c r="W124" s="53"/>
      <c r="X124" s="53"/>
      <c r="Y124" s="53">
        <v>0</v>
      </c>
      <c r="Z124" s="53" t="s">
        <v>229</v>
      </c>
      <c r="AA124" s="53" t="s">
        <v>229</v>
      </c>
      <c r="AB124" s="53" t="s">
        <v>230</v>
      </c>
      <c r="AC124" s="53" t="s">
        <v>230</v>
      </c>
      <c r="AD124" s="53"/>
      <c r="AE124" s="53">
        <v>0.74783697657457304</v>
      </c>
      <c r="AF124" s="53">
        <v>0.69010731079898402</v>
      </c>
      <c r="AG124" s="1">
        <f t="shared" si="7"/>
        <v>5.7729665775589023E-2</v>
      </c>
      <c r="AH124" s="53"/>
      <c r="AI124" s="53"/>
    </row>
    <row r="125" spans="1:35" s="52" customFormat="1">
      <c r="A125" s="52" t="s">
        <v>9</v>
      </c>
      <c r="B125" s="53">
        <v>315</v>
      </c>
      <c r="C125" s="53">
        <f t="shared" ref="C125:C136" si="9">B125/60</f>
        <v>5.25</v>
      </c>
      <c r="G125" s="53">
        <v>16</v>
      </c>
      <c r="H125" s="53">
        <v>5</v>
      </c>
      <c r="I125" s="53" t="s">
        <v>218</v>
      </c>
      <c r="J125" s="54" t="s">
        <v>231</v>
      </c>
      <c r="K125" s="53">
        <v>1</v>
      </c>
      <c r="L125" s="53">
        <v>4</v>
      </c>
      <c r="M125" s="53">
        <v>80</v>
      </c>
      <c r="N125" s="53">
        <v>0</v>
      </c>
      <c r="O125" s="53">
        <v>0</v>
      </c>
      <c r="P125" s="53"/>
      <c r="Q125" s="53"/>
      <c r="R125" s="53">
        <v>0</v>
      </c>
      <c r="S125" s="53"/>
      <c r="T125" s="53">
        <v>0</v>
      </c>
      <c r="U125" s="53">
        <v>1200</v>
      </c>
      <c r="V125" s="53"/>
      <c r="W125" s="53"/>
      <c r="X125" s="53"/>
      <c r="Y125" s="53">
        <v>0</v>
      </c>
      <c r="Z125" s="53" t="s">
        <v>229</v>
      </c>
      <c r="AA125" s="53" t="s">
        <v>229</v>
      </c>
      <c r="AB125" s="53" t="s">
        <v>230</v>
      </c>
      <c r="AC125" s="53" t="s">
        <v>230</v>
      </c>
      <c r="AD125" s="53"/>
      <c r="AE125" s="53">
        <v>0.74767656554869699</v>
      </c>
      <c r="AF125" s="53">
        <v>0.69062971443599896</v>
      </c>
      <c r="AG125" s="1">
        <f t="shared" si="7"/>
        <v>5.7046851112698027E-2</v>
      </c>
      <c r="AH125" s="53"/>
      <c r="AI125" s="53"/>
    </row>
    <row r="126" spans="1:35">
      <c r="A126" s="52" t="s">
        <v>9</v>
      </c>
      <c r="B126" s="2">
        <v>406</v>
      </c>
      <c r="C126" s="53">
        <f t="shared" si="9"/>
        <v>6.7666666666666666</v>
      </c>
      <c r="D126" s="52"/>
      <c r="E126" s="52"/>
      <c r="F126" s="52"/>
      <c r="G126" s="2">
        <v>16</v>
      </c>
      <c r="H126" s="2">
        <v>5</v>
      </c>
      <c r="I126" s="48" t="s">
        <v>232</v>
      </c>
      <c r="J126" s="2" t="s">
        <v>215</v>
      </c>
      <c r="K126" s="53">
        <v>1</v>
      </c>
      <c r="L126" s="53">
        <v>4</v>
      </c>
      <c r="M126" s="53">
        <v>80</v>
      </c>
      <c r="N126" s="53">
        <v>0</v>
      </c>
      <c r="O126" s="53">
        <v>0</v>
      </c>
      <c r="P126" s="53"/>
      <c r="Q126" s="53"/>
      <c r="R126" s="53">
        <v>0</v>
      </c>
      <c r="S126" s="53"/>
      <c r="T126" s="53">
        <v>0</v>
      </c>
      <c r="U126" s="48">
        <v>1500</v>
      </c>
      <c r="V126" s="48"/>
      <c r="W126" s="48"/>
      <c r="X126" s="48"/>
      <c r="Y126" s="53">
        <v>0</v>
      </c>
      <c r="Z126" s="53" t="s">
        <v>229</v>
      </c>
      <c r="AA126" s="53" t="s">
        <v>229</v>
      </c>
      <c r="AB126" s="53" t="s">
        <v>230</v>
      </c>
      <c r="AC126" s="53" t="s">
        <v>230</v>
      </c>
      <c r="AD126" s="53"/>
      <c r="AE126" s="2">
        <v>0.74776298435261701</v>
      </c>
      <c r="AF126" s="2">
        <v>0.69098340811971903</v>
      </c>
      <c r="AG126" s="1">
        <f t="shared" si="7"/>
        <v>5.6779576232897977E-2</v>
      </c>
    </row>
    <row r="127" spans="1:35" s="52" customFormat="1">
      <c r="A127" s="52" t="s">
        <v>9</v>
      </c>
      <c r="B127" s="53">
        <v>294</v>
      </c>
      <c r="C127" s="53">
        <f t="shared" si="9"/>
        <v>4.9000000000000004</v>
      </c>
      <c r="G127" s="53">
        <v>16</v>
      </c>
      <c r="H127" s="53">
        <v>5</v>
      </c>
      <c r="I127" s="53" t="s">
        <v>218</v>
      </c>
      <c r="J127" s="53" t="s">
        <v>215</v>
      </c>
      <c r="K127" s="53">
        <v>1</v>
      </c>
      <c r="L127" s="53">
        <v>4</v>
      </c>
      <c r="M127" s="54">
        <v>75</v>
      </c>
      <c r="N127" s="53">
        <v>0</v>
      </c>
      <c r="O127" s="53">
        <v>0</v>
      </c>
      <c r="P127" s="53"/>
      <c r="Q127" s="53"/>
      <c r="R127" s="53">
        <v>0</v>
      </c>
      <c r="S127" s="53"/>
      <c r="T127" s="53">
        <v>0</v>
      </c>
      <c r="U127" s="53">
        <v>1200</v>
      </c>
      <c r="V127" s="53"/>
      <c r="W127" s="53"/>
      <c r="X127" s="53"/>
      <c r="Y127" s="53">
        <v>0</v>
      </c>
      <c r="Z127" s="53" t="s">
        <v>229</v>
      </c>
      <c r="AA127" s="53" t="s">
        <v>229</v>
      </c>
      <c r="AB127" s="53" t="s">
        <v>230</v>
      </c>
      <c r="AC127" s="53" t="s">
        <v>230</v>
      </c>
      <c r="AD127" s="53"/>
      <c r="AE127" s="53">
        <v>0.74783244853489905</v>
      </c>
      <c r="AF127" s="53">
        <v>0.69020383804020902</v>
      </c>
      <c r="AG127" s="1">
        <f t="shared" si="7"/>
        <v>5.7628610494690036E-2</v>
      </c>
      <c r="AH127" s="53"/>
      <c r="AI127" s="53"/>
    </row>
    <row r="128" spans="1:35">
      <c r="A128" s="1" t="s">
        <v>9</v>
      </c>
      <c r="B128" s="2">
        <v>420</v>
      </c>
      <c r="C128" s="53">
        <f t="shared" si="9"/>
        <v>7</v>
      </c>
      <c r="G128" s="2">
        <v>16</v>
      </c>
      <c r="H128" s="2">
        <v>5</v>
      </c>
      <c r="I128" s="2" t="s">
        <v>218</v>
      </c>
      <c r="J128" s="2" t="s">
        <v>215</v>
      </c>
      <c r="K128" s="48">
        <v>2</v>
      </c>
      <c r="L128" s="2">
        <v>4</v>
      </c>
      <c r="M128" s="2">
        <v>80</v>
      </c>
      <c r="N128" s="2">
        <v>0</v>
      </c>
      <c r="O128" s="2">
        <v>0</v>
      </c>
      <c r="R128" s="2">
        <v>0</v>
      </c>
      <c r="T128" s="2">
        <v>0</v>
      </c>
      <c r="U128" s="2">
        <v>1200</v>
      </c>
      <c r="Y128" s="2">
        <v>0</v>
      </c>
      <c r="Z128" s="53" t="s">
        <v>229</v>
      </c>
      <c r="AA128" s="53" t="s">
        <v>229</v>
      </c>
      <c r="AB128" s="53" t="s">
        <v>230</v>
      </c>
      <c r="AC128" s="53" t="s">
        <v>230</v>
      </c>
      <c r="AD128" s="53"/>
      <c r="AE128" s="2">
        <v>0.74782729680505799</v>
      </c>
      <c r="AF128" s="2">
        <v>0.69038087037848805</v>
      </c>
      <c r="AG128" s="1">
        <f t="shared" si="7"/>
        <v>5.7446426426569941E-2</v>
      </c>
    </row>
    <row r="129" spans="1:35">
      <c r="A129" s="1" t="s">
        <v>9</v>
      </c>
      <c r="B129" s="2">
        <v>336</v>
      </c>
      <c r="C129" s="53">
        <f t="shared" si="9"/>
        <v>5.6</v>
      </c>
      <c r="G129" s="2">
        <v>16</v>
      </c>
      <c r="H129" s="2">
        <v>5</v>
      </c>
      <c r="I129" s="2" t="s">
        <v>218</v>
      </c>
      <c r="J129" s="2" t="s">
        <v>215</v>
      </c>
      <c r="K129" s="48">
        <v>2</v>
      </c>
      <c r="L129" s="2">
        <v>4</v>
      </c>
      <c r="M129" s="2">
        <v>80</v>
      </c>
      <c r="N129" s="2">
        <v>0</v>
      </c>
      <c r="O129" s="2">
        <v>0</v>
      </c>
      <c r="R129" s="2">
        <v>0</v>
      </c>
      <c r="T129" s="2">
        <v>0</v>
      </c>
      <c r="U129" s="48">
        <v>1300</v>
      </c>
      <c r="V129" s="48"/>
      <c r="W129" s="48"/>
      <c r="X129" s="48"/>
      <c r="Y129" s="2">
        <v>0</v>
      </c>
      <c r="Z129" s="53" t="s">
        <v>229</v>
      </c>
      <c r="AA129" s="53" t="s">
        <v>229</v>
      </c>
      <c r="AB129" s="53" t="s">
        <v>230</v>
      </c>
      <c r="AC129" s="53" t="s">
        <v>230</v>
      </c>
      <c r="AD129" s="53"/>
      <c r="AE129" s="2">
        <v>0.74779495966576004</v>
      </c>
      <c r="AF129" s="2">
        <v>0.690547556797935</v>
      </c>
      <c r="AG129" s="1">
        <f t="shared" si="7"/>
        <v>5.7247402867825037E-2</v>
      </c>
    </row>
    <row r="130" spans="1:35">
      <c r="A130" s="1" t="s">
        <v>9</v>
      </c>
      <c r="B130" s="2">
        <v>350</v>
      </c>
      <c r="C130" s="53">
        <f t="shared" si="9"/>
        <v>5.833333333333333</v>
      </c>
      <c r="G130" s="2">
        <v>16</v>
      </c>
      <c r="H130" s="2">
        <v>5</v>
      </c>
      <c r="I130" s="2" t="s">
        <v>218</v>
      </c>
      <c r="J130" s="2" t="s">
        <v>215</v>
      </c>
      <c r="K130" s="2">
        <v>1</v>
      </c>
      <c r="L130" s="2">
        <v>4</v>
      </c>
      <c r="M130" s="2">
        <v>80</v>
      </c>
      <c r="N130" s="2">
        <v>0</v>
      </c>
      <c r="O130" s="2">
        <v>0</v>
      </c>
      <c r="R130" s="2">
        <v>0</v>
      </c>
      <c r="T130" s="2">
        <v>0</v>
      </c>
      <c r="U130" s="48">
        <v>1300</v>
      </c>
      <c r="V130" s="48"/>
      <c r="W130" s="48"/>
      <c r="X130" s="48"/>
      <c r="Y130" s="2">
        <v>0</v>
      </c>
      <c r="Z130" s="53" t="s">
        <v>229</v>
      </c>
      <c r="AA130" s="53" t="s">
        <v>229</v>
      </c>
      <c r="AB130" s="53" t="s">
        <v>230</v>
      </c>
      <c r="AC130" s="53" t="s">
        <v>230</v>
      </c>
      <c r="AD130" s="53"/>
      <c r="AE130" s="2">
        <v>0.74779707512223204</v>
      </c>
      <c r="AF130" s="2">
        <v>0.69042341624211001</v>
      </c>
      <c r="AG130" s="1">
        <f t="shared" si="7"/>
        <v>5.7373658880122025E-2</v>
      </c>
    </row>
    <row r="131" spans="1:35">
      <c r="A131" s="1" t="s">
        <v>9</v>
      </c>
      <c r="B131" s="2">
        <v>315</v>
      </c>
      <c r="C131" s="2">
        <f t="shared" si="9"/>
        <v>5.25</v>
      </c>
      <c r="G131" s="2">
        <v>16</v>
      </c>
      <c r="H131" s="2">
        <v>5</v>
      </c>
      <c r="I131" s="2" t="s">
        <v>218</v>
      </c>
      <c r="J131" s="2" t="s">
        <v>215</v>
      </c>
      <c r="K131" s="2">
        <v>1</v>
      </c>
      <c r="L131" s="2">
        <v>4</v>
      </c>
      <c r="M131" s="48">
        <v>85</v>
      </c>
      <c r="N131" s="2">
        <v>0</v>
      </c>
      <c r="O131" s="2">
        <v>0</v>
      </c>
      <c r="R131" s="2">
        <v>0</v>
      </c>
      <c r="T131" s="2">
        <v>0</v>
      </c>
      <c r="U131" s="2">
        <v>1200</v>
      </c>
      <c r="Y131" s="2">
        <v>0</v>
      </c>
      <c r="Z131" s="53" t="s">
        <v>229</v>
      </c>
      <c r="AA131" s="53" t="s">
        <v>229</v>
      </c>
      <c r="AB131" s="53" t="s">
        <v>230</v>
      </c>
      <c r="AC131" s="53" t="s">
        <v>230</v>
      </c>
      <c r="AD131" s="53"/>
      <c r="AE131" s="2">
        <v>0.74779963887517498</v>
      </c>
      <c r="AF131" s="2">
        <v>0.69013854050850298</v>
      </c>
      <c r="AG131" s="1">
        <f t="shared" si="7"/>
        <v>5.7661098366671992E-2</v>
      </c>
    </row>
    <row r="132" spans="1:35">
      <c r="A132" s="1" t="s">
        <v>9</v>
      </c>
      <c r="B132" s="2">
        <v>242</v>
      </c>
      <c r="C132" s="2">
        <f t="shared" si="9"/>
        <v>4.0333333333333332</v>
      </c>
      <c r="G132" s="48">
        <v>17</v>
      </c>
      <c r="H132" s="2">
        <v>5</v>
      </c>
      <c r="I132" s="2" t="s">
        <v>218</v>
      </c>
      <c r="J132" s="2" t="s">
        <v>215</v>
      </c>
      <c r="K132" s="2">
        <v>1</v>
      </c>
      <c r="L132" s="2">
        <v>4</v>
      </c>
      <c r="M132" s="2">
        <v>80</v>
      </c>
      <c r="N132" s="2">
        <v>0</v>
      </c>
      <c r="O132" s="2">
        <v>0</v>
      </c>
      <c r="R132" s="2">
        <v>0</v>
      </c>
      <c r="T132" s="2">
        <v>0</v>
      </c>
      <c r="U132" s="2">
        <v>1200</v>
      </c>
      <c r="Y132" s="2">
        <v>0</v>
      </c>
      <c r="Z132" s="53" t="s">
        <v>229</v>
      </c>
      <c r="AA132" s="53" t="s">
        <v>229</v>
      </c>
      <c r="AB132" s="53" t="s">
        <v>230</v>
      </c>
      <c r="AC132" s="53" t="s">
        <v>230</v>
      </c>
      <c r="AD132" s="53"/>
      <c r="AE132" s="2">
        <v>0.74781597900561503</v>
      </c>
      <c r="AF132" s="2">
        <v>0.69052760694594795</v>
      </c>
      <c r="AG132" s="1">
        <f t="shared" si="7"/>
        <v>5.7288372059667081E-2</v>
      </c>
    </row>
    <row r="133" spans="1:35" s="52" customFormat="1">
      <c r="A133" s="52" t="s">
        <v>9</v>
      </c>
      <c r="B133" s="53">
        <v>415</v>
      </c>
      <c r="C133" s="53">
        <f t="shared" si="9"/>
        <v>6.916666666666667</v>
      </c>
      <c r="G133" s="54">
        <v>17</v>
      </c>
      <c r="H133" s="53">
        <v>5</v>
      </c>
      <c r="I133" s="53" t="s">
        <v>218</v>
      </c>
      <c r="J133" s="53" t="s">
        <v>215</v>
      </c>
      <c r="K133" s="53">
        <v>1</v>
      </c>
      <c r="L133" s="53">
        <v>4</v>
      </c>
      <c r="M133" s="53">
        <v>80</v>
      </c>
      <c r="N133" s="53">
        <v>0</v>
      </c>
      <c r="O133" s="53">
        <v>0</v>
      </c>
      <c r="P133" s="53"/>
      <c r="Q133" s="53"/>
      <c r="R133" s="53">
        <v>0</v>
      </c>
      <c r="S133" s="53"/>
      <c r="T133" s="53">
        <v>0</v>
      </c>
      <c r="U133" s="53">
        <v>1200</v>
      </c>
      <c r="V133" s="53"/>
      <c r="W133" s="53"/>
      <c r="X133" s="53"/>
      <c r="Y133" s="53">
        <v>0</v>
      </c>
      <c r="Z133" s="53" t="s">
        <v>229</v>
      </c>
      <c r="AA133" s="53" t="s">
        <v>229</v>
      </c>
      <c r="AB133" s="53" t="s">
        <v>230</v>
      </c>
      <c r="AC133" s="53" t="s">
        <v>230</v>
      </c>
      <c r="AD133" s="53"/>
      <c r="AE133" s="53">
        <v>0.74785097740693796</v>
      </c>
      <c r="AF133" s="53">
        <v>0.69059838874997004</v>
      </c>
      <c r="AG133" s="1">
        <f t="shared" si="7"/>
        <v>5.7252588656967918E-2</v>
      </c>
      <c r="AH133" s="53"/>
      <c r="AI133" s="53"/>
    </row>
    <row r="134" spans="1:35">
      <c r="A134" s="1" t="s">
        <v>9</v>
      </c>
      <c r="B134" s="2">
        <v>436</v>
      </c>
      <c r="C134" s="2">
        <f t="shared" si="9"/>
        <v>7.2666666666666666</v>
      </c>
      <c r="G134" s="48">
        <v>17</v>
      </c>
      <c r="H134" s="2">
        <v>5</v>
      </c>
      <c r="I134" s="2" t="s">
        <v>218</v>
      </c>
      <c r="J134" s="2" t="s">
        <v>215</v>
      </c>
      <c r="K134" s="2">
        <v>1</v>
      </c>
      <c r="L134" s="2">
        <v>4</v>
      </c>
      <c r="M134" s="2">
        <v>80</v>
      </c>
      <c r="N134" s="2">
        <v>0</v>
      </c>
      <c r="O134" s="2">
        <v>0</v>
      </c>
      <c r="R134" s="2">
        <v>0</v>
      </c>
      <c r="T134" s="2">
        <v>0</v>
      </c>
      <c r="U134" s="2">
        <v>1200</v>
      </c>
      <c r="Y134" s="2">
        <v>0</v>
      </c>
      <c r="Z134" s="53" t="s">
        <v>229</v>
      </c>
      <c r="AA134" s="53" t="s">
        <v>229</v>
      </c>
      <c r="AB134" s="53" t="s">
        <v>230</v>
      </c>
      <c r="AC134" s="53" t="s">
        <v>230</v>
      </c>
      <c r="AD134" s="53"/>
      <c r="AE134" s="2">
        <v>0.74785380394379197</v>
      </c>
      <c r="AF134" s="2">
        <v>0.69067749293897596</v>
      </c>
      <c r="AG134" s="1">
        <f t="shared" si="7"/>
        <v>5.7176311004816016E-2</v>
      </c>
    </row>
    <row r="135" spans="1:35" s="57" customFormat="1">
      <c r="A135" s="57" t="s">
        <v>9</v>
      </c>
      <c r="B135" s="58">
        <v>445</v>
      </c>
      <c r="C135" s="58">
        <f t="shared" si="9"/>
        <v>7.416666666666667</v>
      </c>
      <c r="G135" s="58">
        <v>17</v>
      </c>
      <c r="H135" s="58">
        <v>5</v>
      </c>
      <c r="I135" s="58" t="s">
        <v>218</v>
      </c>
      <c r="J135" s="58" t="s">
        <v>215</v>
      </c>
      <c r="K135" s="58">
        <v>1</v>
      </c>
      <c r="L135" s="58">
        <v>4</v>
      </c>
      <c r="M135" s="58">
        <v>80</v>
      </c>
      <c r="N135" s="58">
        <v>0</v>
      </c>
      <c r="O135" s="58">
        <v>0</v>
      </c>
      <c r="P135" s="58"/>
      <c r="Q135" s="58"/>
      <c r="R135" s="58">
        <v>0</v>
      </c>
      <c r="S135" s="58"/>
      <c r="T135" s="58">
        <v>0</v>
      </c>
      <c r="U135" s="58">
        <v>1200</v>
      </c>
      <c r="V135" s="58"/>
      <c r="W135" s="58"/>
      <c r="X135" s="58"/>
      <c r="Y135" s="58">
        <v>0</v>
      </c>
      <c r="Z135" s="58" t="s">
        <v>229</v>
      </c>
      <c r="AA135" s="58" t="s">
        <v>229</v>
      </c>
      <c r="AB135" s="58" t="s">
        <v>230</v>
      </c>
      <c r="AC135" s="58" t="s">
        <v>230</v>
      </c>
      <c r="AD135" s="58"/>
      <c r="AE135" s="58">
        <v>0.74784102626780702</v>
      </c>
      <c r="AF135" s="58">
        <v>0.69057398454087604</v>
      </c>
      <c r="AG135" s="1">
        <f t="shared" si="7"/>
        <v>5.7267041726930978E-2</v>
      </c>
      <c r="AH135" s="58"/>
      <c r="AI135" s="58"/>
    </row>
    <row r="136" spans="1:35" ht="29">
      <c r="A136" s="57" t="s">
        <v>233</v>
      </c>
      <c r="B136" s="2">
        <v>630</v>
      </c>
      <c r="C136" s="2">
        <f t="shared" si="9"/>
        <v>10.5</v>
      </c>
      <c r="D136" s="57"/>
      <c r="E136" s="57"/>
      <c r="F136" s="57"/>
      <c r="G136" s="58">
        <v>17</v>
      </c>
      <c r="H136" s="58">
        <v>5</v>
      </c>
      <c r="I136" s="58" t="s">
        <v>218</v>
      </c>
      <c r="J136" s="58" t="s">
        <v>215</v>
      </c>
      <c r="K136" s="58">
        <v>1</v>
      </c>
      <c r="L136" s="58">
        <v>4</v>
      </c>
      <c r="M136" s="58">
        <v>80</v>
      </c>
      <c r="N136" s="58">
        <v>0</v>
      </c>
      <c r="O136" s="58">
        <v>0</v>
      </c>
      <c r="P136" s="58"/>
      <c r="Q136" s="58"/>
      <c r="R136" s="58">
        <v>0</v>
      </c>
      <c r="S136" s="58"/>
      <c r="T136" s="58">
        <v>0</v>
      </c>
      <c r="U136" s="58">
        <v>1200</v>
      </c>
      <c r="V136" s="58"/>
      <c r="W136" s="58"/>
      <c r="X136" s="58"/>
      <c r="Y136" s="58">
        <v>0</v>
      </c>
      <c r="Z136" s="58" t="s">
        <v>229</v>
      </c>
      <c r="AA136" s="58" t="s">
        <v>229</v>
      </c>
      <c r="AB136" s="58" t="s">
        <v>230</v>
      </c>
      <c r="AC136" s="58" t="s">
        <v>230</v>
      </c>
      <c r="AD136" s="58"/>
      <c r="AE136" s="2">
        <v>0.747812314442593</v>
      </c>
      <c r="AF136" s="2">
        <v>0.69077888182671698</v>
      </c>
      <c r="AG136" s="1">
        <f t="shared" si="7"/>
        <v>5.7033432615876012E-2</v>
      </c>
    </row>
    <row r="137" spans="1:35" ht="29">
      <c r="A137" s="57" t="s">
        <v>234</v>
      </c>
      <c r="B137" s="2">
        <v>405</v>
      </c>
      <c r="C137" s="2">
        <f>B137/60</f>
        <v>6.75</v>
      </c>
      <c r="D137" s="57"/>
      <c r="E137" s="57"/>
      <c r="F137" s="57"/>
      <c r="G137" s="58">
        <v>17</v>
      </c>
      <c r="H137" s="58">
        <v>5</v>
      </c>
      <c r="I137" s="58" t="s">
        <v>218</v>
      </c>
      <c r="J137" s="58" t="s">
        <v>215</v>
      </c>
      <c r="K137" s="58">
        <v>1</v>
      </c>
      <c r="L137" s="58">
        <v>4</v>
      </c>
      <c r="M137" s="58">
        <v>80</v>
      </c>
      <c r="N137" s="58">
        <v>0</v>
      </c>
      <c r="O137" s="58">
        <v>0</v>
      </c>
      <c r="P137" s="58"/>
      <c r="Q137" s="58"/>
      <c r="R137" s="58">
        <v>0</v>
      </c>
      <c r="S137" s="58"/>
      <c r="T137" s="58">
        <v>0</v>
      </c>
      <c r="U137" s="58">
        <v>1200</v>
      </c>
      <c r="V137" s="58"/>
      <c r="W137" s="58"/>
      <c r="X137" s="58"/>
      <c r="Y137" s="58">
        <v>0</v>
      </c>
      <c r="Z137" s="58" t="s">
        <v>229</v>
      </c>
      <c r="AA137" s="58" t="s">
        <v>229</v>
      </c>
      <c r="AB137" s="58" t="s">
        <v>230</v>
      </c>
      <c r="AC137" s="58" t="s">
        <v>230</v>
      </c>
      <c r="AD137" s="58"/>
      <c r="AE137" s="2">
        <v>0.74784377675984204</v>
      </c>
      <c r="AF137" s="2">
        <v>0.69083632394278804</v>
      </c>
      <c r="AG137" s="1">
        <f t="shared" si="7"/>
        <v>5.7007452817053994E-2</v>
      </c>
    </row>
    <row r="138" spans="1:35" s="52" customFormat="1" ht="29">
      <c r="A138" s="59" t="s">
        <v>235</v>
      </c>
      <c r="B138" s="53">
        <v>560</v>
      </c>
      <c r="C138" s="53">
        <f t="shared" ref="C138:C143" si="10">B138/60</f>
        <v>9.3333333333333339</v>
      </c>
      <c r="D138" s="59"/>
      <c r="E138" s="59"/>
      <c r="F138" s="59"/>
      <c r="G138" s="55">
        <v>17</v>
      </c>
      <c r="H138" s="55">
        <v>5</v>
      </c>
      <c r="I138" s="55" t="s">
        <v>218</v>
      </c>
      <c r="J138" s="55" t="s">
        <v>215</v>
      </c>
      <c r="K138" s="55">
        <v>1</v>
      </c>
      <c r="L138" s="55">
        <v>4</v>
      </c>
      <c r="M138" s="55">
        <v>80</v>
      </c>
      <c r="N138" s="55">
        <v>0</v>
      </c>
      <c r="O138" s="55">
        <v>0</v>
      </c>
      <c r="P138" s="55"/>
      <c r="Q138" s="55"/>
      <c r="R138" s="55">
        <v>0</v>
      </c>
      <c r="S138" s="55"/>
      <c r="T138" s="55">
        <v>0</v>
      </c>
      <c r="U138" s="55">
        <v>1200</v>
      </c>
      <c r="V138" s="55"/>
      <c r="W138" s="55"/>
      <c r="X138" s="55"/>
      <c r="Y138" s="55">
        <v>0</v>
      </c>
      <c r="Z138" s="55" t="s">
        <v>229</v>
      </c>
      <c r="AA138" s="55" t="s">
        <v>229</v>
      </c>
      <c r="AB138" s="55" t="s">
        <v>230</v>
      </c>
      <c r="AC138" s="55" t="s">
        <v>230</v>
      </c>
      <c r="AD138" s="55"/>
      <c r="AE138" s="53">
        <v>0.74788133370135901</v>
      </c>
      <c r="AF138" s="53">
        <v>0.69038392382754599</v>
      </c>
      <c r="AG138" s="1">
        <f t="shared" si="7"/>
        <v>5.7497409873813021E-2</v>
      </c>
      <c r="AH138" s="53" t="s">
        <v>271</v>
      </c>
      <c r="AI138" s="53" t="s">
        <v>272</v>
      </c>
    </row>
    <row r="139" spans="1:35" ht="29">
      <c r="A139" s="59" t="s">
        <v>236</v>
      </c>
      <c r="B139" s="2">
        <v>320</v>
      </c>
      <c r="C139" s="2">
        <f t="shared" si="10"/>
        <v>5.333333333333333</v>
      </c>
      <c r="G139" s="58">
        <v>17</v>
      </c>
      <c r="H139" s="58">
        <v>5</v>
      </c>
      <c r="I139" s="58" t="s">
        <v>218</v>
      </c>
      <c r="J139" s="58" t="s">
        <v>215</v>
      </c>
      <c r="K139" s="58">
        <v>1</v>
      </c>
      <c r="L139" s="58">
        <v>4</v>
      </c>
      <c r="M139" s="58">
        <v>85</v>
      </c>
      <c r="N139" s="58">
        <v>0</v>
      </c>
      <c r="O139" s="58">
        <v>0</v>
      </c>
      <c r="P139" s="58"/>
      <c r="Q139" s="58"/>
      <c r="R139" s="58">
        <v>0</v>
      </c>
      <c r="S139" s="58"/>
      <c r="T139" s="58">
        <v>0</v>
      </c>
      <c r="U139" s="58">
        <v>1200</v>
      </c>
      <c r="V139" s="58"/>
      <c r="W139" s="58"/>
      <c r="X139" s="58"/>
      <c r="Y139" s="58">
        <v>0</v>
      </c>
      <c r="Z139" s="58" t="s">
        <v>229</v>
      </c>
      <c r="AA139" s="58" t="s">
        <v>229</v>
      </c>
      <c r="AB139" s="58" t="s">
        <v>230</v>
      </c>
      <c r="AC139" s="58" t="s">
        <v>230</v>
      </c>
      <c r="AD139" s="58"/>
      <c r="AE139" s="2">
        <v>0.74782416394250295</v>
      </c>
      <c r="AF139" s="2">
        <v>0.690542287862008</v>
      </c>
      <c r="AG139" s="1">
        <f t="shared" si="7"/>
        <v>5.7281876080494953E-2</v>
      </c>
    </row>
    <row r="140" spans="1:35">
      <c r="A140" s="1" t="s">
        <v>165</v>
      </c>
      <c r="B140" s="2">
        <v>87</v>
      </c>
      <c r="C140" s="2">
        <f t="shared" si="10"/>
        <v>1.45</v>
      </c>
      <c r="G140" s="58">
        <v>17</v>
      </c>
      <c r="H140" s="58">
        <v>5</v>
      </c>
      <c r="I140" s="58" t="s">
        <v>237</v>
      </c>
      <c r="J140" s="58">
        <v>0</v>
      </c>
      <c r="K140" s="58">
        <v>0</v>
      </c>
      <c r="L140" s="58">
        <v>0</v>
      </c>
      <c r="M140" s="58">
        <v>0</v>
      </c>
      <c r="N140" s="58" t="s">
        <v>238</v>
      </c>
      <c r="O140" s="58">
        <v>0</v>
      </c>
      <c r="P140" s="58"/>
      <c r="Q140" s="58"/>
      <c r="R140" s="58">
        <v>4</v>
      </c>
      <c r="S140" s="58"/>
      <c r="T140" s="58">
        <v>0</v>
      </c>
      <c r="U140" s="58">
        <v>2000</v>
      </c>
      <c r="V140" s="58" t="s">
        <v>240</v>
      </c>
      <c r="W140" s="58"/>
      <c r="X140" s="58"/>
      <c r="Y140" s="58">
        <v>0</v>
      </c>
      <c r="Z140" s="58">
        <v>0</v>
      </c>
      <c r="AA140" s="58">
        <v>0</v>
      </c>
      <c r="AB140" s="58">
        <v>0</v>
      </c>
      <c r="AC140" s="58">
        <v>0</v>
      </c>
      <c r="AD140" s="58"/>
      <c r="AE140" s="2">
        <v>0.74663426459899396</v>
      </c>
      <c r="AF140" s="2" t="s">
        <v>241</v>
      </c>
      <c r="AH140" s="1"/>
      <c r="AI140" s="1"/>
    </row>
    <row r="141" spans="1:35" ht="58">
      <c r="A141" s="1" t="s">
        <v>165</v>
      </c>
      <c r="B141" s="2">
        <v>683</v>
      </c>
      <c r="C141" s="2">
        <f t="shared" si="10"/>
        <v>11.383333333333333</v>
      </c>
      <c r="G141" s="2">
        <v>17</v>
      </c>
      <c r="H141" s="2">
        <v>5</v>
      </c>
      <c r="I141" s="2" t="s">
        <v>248</v>
      </c>
      <c r="J141" s="2">
        <v>0</v>
      </c>
      <c r="K141" s="2">
        <v>0</v>
      </c>
      <c r="L141" s="2">
        <v>0</v>
      </c>
      <c r="M141" s="2">
        <v>0</v>
      </c>
      <c r="N141" s="2" t="s">
        <v>245</v>
      </c>
      <c r="O141" s="2">
        <v>0</v>
      </c>
      <c r="R141" s="2" t="s">
        <v>243</v>
      </c>
      <c r="T141" s="2">
        <v>0</v>
      </c>
      <c r="U141" s="2" t="s">
        <v>244</v>
      </c>
      <c r="V141" s="2" t="s">
        <v>246</v>
      </c>
      <c r="Y141" s="58">
        <v>0</v>
      </c>
      <c r="Z141" s="58">
        <v>0</v>
      </c>
      <c r="AA141" s="58">
        <v>0</v>
      </c>
      <c r="AB141" s="58">
        <v>0</v>
      </c>
      <c r="AC141" s="58">
        <v>0</v>
      </c>
      <c r="AD141" s="58"/>
      <c r="AE141" s="2">
        <v>0.74381636067210699</v>
      </c>
      <c r="AF141" s="2" t="s">
        <v>242</v>
      </c>
      <c r="AH141" s="1"/>
      <c r="AI141" s="1"/>
    </row>
    <row r="142" spans="1:35" ht="58">
      <c r="A142" s="1" t="s">
        <v>247</v>
      </c>
      <c r="B142" s="2">
        <v>1885</v>
      </c>
      <c r="C142" s="2">
        <f t="shared" si="10"/>
        <v>31.416666666666668</v>
      </c>
      <c r="G142" s="2">
        <v>17</v>
      </c>
      <c r="H142" s="2">
        <v>5</v>
      </c>
      <c r="I142" s="2" t="s">
        <v>248</v>
      </c>
      <c r="J142" s="2">
        <v>0</v>
      </c>
      <c r="K142" s="2">
        <v>0</v>
      </c>
      <c r="L142" s="2">
        <v>0</v>
      </c>
      <c r="M142" s="2">
        <v>0</v>
      </c>
      <c r="N142" s="2" t="s">
        <v>245</v>
      </c>
      <c r="O142" s="2">
        <v>0</v>
      </c>
      <c r="R142" s="2" t="s">
        <v>250</v>
      </c>
      <c r="T142" s="2">
        <v>0</v>
      </c>
      <c r="U142" s="2" t="s">
        <v>251</v>
      </c>
      <c r="V142" s="2" t="s">
        <v>252</v>
      </c>
      <c r="Y142" s="58">
        <v>0</v>
      </c>
      <c r="Z142" s="58">
        <v>0</v>
      </c>
      <c r="AA142" s="58">
        <v>0</v>
      </c>
      <c r="AB142" s="58">
        <v>0</v>
      </c>
      <c r="AC142" s="58">
        <v>0</v>
      </c>
      <c r="AD142" s="58"/>
      <c r="AE142" s="2">
        <v>0.74571868007452702</v>
      </c>
      <c r="AF142" s="2" t="s">
        <v>249</v>
      </c>
      <c r="AH142" s="1"/>
      <c r="AI142" s="1"/>
    </row>
    <row r="143" spans="1:35">
      <c r="A143" s="1" t="s">
        <v>165</v>
      </c>
      <c r="B143" s="2">
        <v>60</v>
      </c>
      <c r="C143" s="2">
        <f t="shared" si="10"/>
        <v>1</v>
      </c>
      <c r="G143" s="2">
        <v>17</v>
      </c>
      <c r="H143" s="2">
        <v>5</v>
      </c>
      <c r="I143" s="2" t="s">
        <v>253</v>
      </c>
      <c r="J143" s="2">
        <v>0</v>
      </c>
      <c r="K143" s="2">
        <v>0</v>
      </c>
      <c r="L143" s="2">
        <v>0</v>
      </c>
      <c r="M143" s="2">
        <v>0</v>
      </c>
      <c r="N143" s="2" t="s">
        <v>254</v>
      </c>
      <c r="O143" s="2">
        <v>0</v>
      </c>
      <c r="R143" s="2">
        <v>6</v>
      </c>
      <c r="T143" s="2">
        <v>0</v>
      </c>
      <c r="U143" s="2">
        <v>1500</v>
      </c>
      <c r="V143" s="48">
        <v>0.5</v>
      </c>
      <c r="W143" s="48"/>
      <c r="X143" s="48"/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E143" s="2">
        <v>0.74641786986812897</v>
      </c>
      <c r="AF143" s="2" t="s">
        <v>255</v>
      </c>
      <c r="AH143" s="1"/>
      <c r="AI143" s="1"/>
    </row>
    <row r="144" spans="1:35">
      <c r="A144" s="1" t="s">
        <v>165</v>
      </c>
      <c r="B144" s="2">
        <v>63</v>
      </c>
      <c r="C144" s="2">
        <f t="shared" ref="C144:C151" si="11">B144/60</f>
        <v>1.05</v>
      </c>
      <c r="G144" s="2">
        <v>17</v>
      </c>
      <c r="H144" s="2">
        <v>5</v>
      </c>
      <c r="I144" s="2" t="s">
        <v>253</v>
      </c>
      <c r="J144" s="2">
        <v>0</v>
      </c>
      <c r="K144" s="2">
        <v>0</v>
      </c>
      <c r="L144" s="2">
        <v>0</v>
      </c>
      <c r="M144" s="2">
        <v>0</v>
      </c>
      <c r="N144" s="2" t="s">
        <v>254</v>
      </c>
      <c r="O144" s="2">
        <v>0</v>
      </c>
      <c r="R144" s="48">
        <v>8</v>
      </c>
      <c r="S144" s="48"/>
      <c r="T144" s="2">
        <v>0</v>
      </c>
      <c r="U144" s="2">
        <v>1500</v>
      </c>
      <c r="V144" s="5">
        <v>0.5</v>
      </c>
      <c r="W144" s="5"/>
      <c r="X144" s="5"/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E144" s="2">
        <v>0.74671491994156602</v>
      </c>
      <c r="AF144" s="2" t="s">
        <v>256</v>
      </c>
      <c r="AH144" s="1"/>
      <c r="AI144" s="1"/>
    </row>
    <row r="145" spans="1:35">
      <c r="A145" s="1" t="s">
        <v>165</v>
      </c>
      <c r="B145" s="2">
        <v>61</v>
      </c>
      <c r="C145" s="2">
        <f t="shared" si="11"/>
        <v>1.0166666666666666</v>
      </c>
      <c r="G145" s="2">
        <v>17</v>
      </c>
      <c r="H145" s="2">
        <v>5</v>
      </c>
      <c r="I145" s="2" t="s">
        <v>253</v>
      </c>
      <c r="J145" s="2">
        <v>0</v>
      </c>
      <c r="K145" s="2">
        <v>0</v>
      </c>
      <c r="L145" s="2">
        <v>0</v>
      </c>
      <c r="M145" s="2">
        <v>0</v>
      </c>
      <c r="N145" s="2" t="s">
        <v>254</v>
      </c>
      <c r="O145" s="2">
        <v>0</v>
      </c>
      <c r="R145" s="48">
        <v>10</v>
      </c>
      <c r="S145" s="48"/>
      <c r="T145" s="2">
        <v>0</v>
      </c>
      <c r="U145" s="2">
        <v>1500</v>
      </c>
      <c r="V145" s="5">
        <v>0.5</v>
      </c>
      <c r="W145" s="5"/>
      <c r="X145" s="5"/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E145" s="2">
        <v>0.747000008900923</v>
      </c>
      <c r="AF145" s="2" t="s">
        <v>257</v>
      </c>
      <c r="AH145" s="1"/>
      <c r="AI145" s="1"/>
    </row>
    <row r="146" spans="1:35">
      <c r="A146" s="1" t="s">
        <v>165</v>
      </c>
      <c r="B146" s="2">
        <v>61</v>
      </c>
      <c r="C146" s="2">
        <f t="shared" si="11"/>
        <v>1.0166666666666666</v>
      </c>
      <c r="G146" s="2">
        <v>17</v>
      </c>
      <c r="H146" s="2">
        <v>5</v>
      </c>
      <c r="I146" s="2" t="s">
        <v>253</v>
      </c>
      <c r="J146" s="2">
        <v>0</v>
      </c>
      <c r="K146" s="2">
        <v>0</v>
      </c>
      <c r="L146" s="2">
        <v>0</v>
      </c>
      <c r="M146" s="2">
        <v>0</v>
      </c>
      <c r="N146" s="2" t="s">
        <v>254</v>
      </c>
      <c r="O146" s="2">
        <v>0</v>
      </c>
      <c r="R146" s="48">
        <v>12</v>
      </c>
      <c r="S146" s="48"/>
      <c r="T146" s="2">
        <v>0</v>
      </c>
      <c r="U146" s="2">
        <v>1500</v>
      </c>
      <c r="V146" s="5">
        <v>0.5</v>
      </c>
      <c r="W146" s="5"/>
      <c r="X146" s="5"/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E146" s="2">
        <v>0.74654986343583196</v>
      </c>
      <c r="AF146" s="2" t="s">
        <v>258</v>
      </c>
      <c r="AH146" s="1"/>
      <c r="AI146" s="1"/>
    </row>
    <row r="147" spans="1:35">
      <c r="A147" s="1" t="s">
        <v>165</v>
      </c>
      <c r="B147" s="2">
        <v>44</v>
      </c>
      <c r="C147" s="2">
        <f t="shared" si="11"/>
        <v>0.73333333333333328</v>
      </c>
      <c r="G147" s="2">
        <v>17</v>
      </c>
      <c r="H147" s="2">
        <v>5</v>
      </c>
      <c r="I147" s="48" t="s">
        <v>218</v>
      </c>
      <c r="J147" s="2">
        <v>0</v>
      </c>
      <c r="K147" s="2">
        <v>0</v>
      </c>
      <c r="L147" s="2">
        <v>0</v>
      </c>
      <c r="M147" s="2">
        <v>0</v>
      </c>
      <c r="N147" s="2" t="s">
        <v>254</v>
      </c>
      <c r="O147" s="2">
        <v>0</v>
      </c>
      <c r="R147" s="2">
        <v>10</v>
      </c>
      <c r="T147" s="2">
        <v>0</v>
      </c>
      <c r="U147" s="2">
        <v>1500</v>
      </c>
      <c r="V147" s="5">
        <v>0.5</v>
      </c>
      <c r="W147" s="5"/>
      <c r="X147" s="5"/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E147" s="2">
        <v>0.74667323266251195</v>
      </c>
      <c r="AF147" s="2" t="s">
        <v>259</v>
      </c>
      <c r="AH147" s="1"/>
      <c r="AI147" s="1"/>
    </row>
    <row r="148" spans="1:35">
      <c r="A148" s="1" t="s">
        <v>165</v>
      </c>
      <c r="B148" s="2">
        <v>45</v>
      </c>
      <c r="C148" s="2">
        <f t="shared" si="11"/>
        <v>0.75</v>
      </c>
      <c r="G148" s="2">
        <v>17</v>
      </c>
      <c r="H148" s="2">
        <v>5</v>
      </c>
      <c r="I148" s="5" t="s">
        <v>218</v>
      </c>
      <c r="J148" s="2">
        <v>0</v>
      </c>
      <c r="K148" s="2">
        <v>0</v>
      </c>
      <c r="L148" s="2">
        <v>0</v>
      </c>
      <c r="M148" s="2">
        <v>0</v>
      </c>
      <c r="N148" s="2" t="s">
        <v>254</v>
      </c>
      <c r="O148" s="2">
        <v>0</v>
      </c>
      <c r="R148" s="2">
        <v>10</v>
      </c>
      <c r="T148" s="2">
        <v>0</v>
      </c>
      <c r="U148" s="2">
        <v>1500</v>
      </c>
      <c r="V148" s="48">
        <v>0.7</v>
      </c>
      <c r="W148" s="48"/>
      <c r="X148" s="48"/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E148" s="2">
        <v>0.74674250335979198</v>
      </c>
      <c r="AF148" s="2" t="s">
        <v>260</v>
      </c>
      <c r="AH148" s="1"/>
      <c r="AI148" s="1"/>
    </row>
    <row r="149" spans="1:35">
      <c r="A149" s="1" t="s">
        <v>165</v>
      </c>
      <c r="B149" s="2">
        <v>46</v>
      </c>
      <c r="C149" s="2">
        <f t="shared" si="11"/>
        <v>0.76666666666666672</v>
      </c>
      <c r="G149" s="2">
        <v>17</v>
      </c>
      <c r="H149" s="2">
        <v>5</v>
      </c>
      <c r="I149" s="5" t="s">
        <v>218</v>
      </c>
      <c r="J149" s="2">
        <v>0</v>
      </c>
      <c r="K149" s="2">
        <v>0</v>
      </c>
      <c r="L149" s="2">
        <v>0</v>
      </c>
      <c r="M149" s="2">
        <v>0</v>
      </c>
      <c r="N149" s="2" t="s">
        <v>254</v>
      </c>
      <c r="O149" s="2">
        <v>0</v>
      </c>
      <c r="R149" s="2">
        <v>10</v>
      </c>
      <c r="T149" s="2">
        <v>0</v>
      </c>
      <c r="U149" s="48">
        <v>1300</v>
      </c>
      <c r="V149" s="62">
        <v>0.7</v>
      </c>
      <c r="W149" s="62"/>
      <c r="X149" s="62"/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E149" s="2">
        <v>0.74639748188425004</v>
      </c>
      <c r="AF149" s="2" t="s">
        <v>261</v>
      </c>
      <c r="AH149" s="1"/>
      <c r="AI149" s="1"/>
    </row>
    <row r="150" spans="1:35">
      <c r="A150" s="1" t="s">
        <v>165</v>
      </c>
      <c r="B150" s="2">
        <v>50</v>
      </c>
      <c r="C150" s="2">
        <f t="shared" si="11"/>
        <v>0.83333333333333337</v>
      </c>
      <c r="G150" s="2">
        <v>17</v>
      </c>
      <c r="H150" s="48">
        <v>6</v>
      </c>
      <c r="I150" s="2" t="s">
        <v>218</v>
      </c>
      <c r="J150" s="2">
        <v>0</v>
      </c>
      <c r="K150" s="2">
        <v>0</v>
      </c>
      <c r="L150" s="2">
        <v>0</v>
      </c>
      <c r="M150" s="2">
        <v>0</v>
      </c>
      <c r="N150" s="2" t="s">
        <v>254</v>
      </c>
      <c r="O150" s="2">
        <v>0</v>
      </c>
      <c r="R150" s="2">
        <v>10</v>
      </c>
      <c r="T150" s="2">
        <v>0</v>
      </c>
      <c r="U150" s="2">
        <v>1500</v>
      </c>
      <c r="V150" s="2">
        <v>0.7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E150" s="2">
        <v>0.74668835086310104</v>
      </c>
      <c r="AF150" s="2" t="s">
        <v>262</v>
      </c>
      <c r="AH150" s="1"/>
      <c r="AI150" s="1"/>
    </row>
    <row r="151" spans="1:35">
      <c r="A151" s="1" t="s">
        <v>165</v>
      </c>
      <c r="B151" s="2">
        <v>67</v>
      </c>
      <c r="C151" s="2">
        <f t="shared" si="11"/>
        <v>1.1166666666666667</v>
      </c>
      <c r="G151" s="2">
        <v>17</v>
      </c>
      <c r="H151" s="2">
        <v>6</v>
      </c>
      <c r="I151" s="48" t="s">
        <v>253</v>
      </c>
      <c r="J151" s="2">
        <v>0</v>
      </c>
      <c r="K151" s="2">
        <v>0</v>
      </c>
      <c r="L151" s="2">
        <v>0</v>
      </c>
      <c r="M151" s="2">
        <v>0</v>
      </c>
      <c r="N151" s="2" t="s">
        <v>254</v>
      </c>
      <c r="O151" s="2">
        <v>0</v>
      </c>
      <c r="R151" s="2">
        <v>10</v>
      </c>
      <c r="T151" s="2">
        <v>0</v>
      </c>
      <c r="U151" s="2">
        <v>1500</v>
      </c>
      <c r="V151" s="48">
        <v>0.5</v>
      </c>
      <c r="W151" s="48"/>
      <c r="X151" s="48"/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E151" s="2">
        <v>0.74665566876242795</v>
      </c>
      <c r="AF151" s="2" t="s">
        <v>263</v>
      </c>
      <c r="AH151" s="1"/>
      <c r="AI151" s="1"/>
    </row>
    <row r="152" spans="1:35" s="75" customFormat="1">
      <c r="A152" s="75" t="s">
        <v>165</v>
      </c>
      <c r="B152" s="76">
        <v>58</v>
      </c>
      <c r="C152" s="76">
        <f t="shared" ref="C152:C158" si="12">B152/60</f>
        <v>0.96666666666666667</v>
      </c>
      <c r="G152" s="76">
        <v>17</v>
      </c>
      <c r="H152" s="77">
        <v>5</v>
      </c>
      <c r="I152" s="78" t="s">
        <v>253</v>
      </c>
      <c r="J152" s="78">
        <v>0</v>
      </c>
      <c r="K152" s="78">
        <v>0</v>
      </c>
      <c r="L152" s="78">
        <v>0</v>
      </c>
      <c r="M152" s="78">
        <v>0</v>
      </c>
      <c r="N152" s="78" t="s">
        <v>254</v>
      </c>
      <c r="O152" s="78">
        <v>0</v>
      </c>
      <c r="P152" s="78"/>
      <c r="Q152" s="78"/>
      <c r="R152" s="78">
        <v>10</v>
      </c>
      <c r="S152" s="78"/>
      <c r="T152" s="78">
        <v>0</v>
      </c>
      <c r="U152" s="78">
        <v>1500</v>
      </c>
      <c r="V152" s="78">
        <v>0.5</v>
      </c>
      <c r="W152" s="78"/>
      <c r="X152" s="78"/>
      <c r="Y152" s="78">
        <v>0</v>
      </c>
      <c r="Z152" s="78">
        <v>0</v>
      </c>
      <c r="AA152" s="76">
        <v>0</v>
      </c>
      <c r="AB152" s="76">
        <v>0</v>
      </c>
      <c r="AC152" s="76">
        <v>0</v>
      </c>
      <c r="AD152" s="76"/>
      <c r="AE152" s="76">
        <v>0.74707840742951703</v>
      </c>
      <c r="AF152" s="76" t="s">
        <v>264</v>
      </c>
    </row>
    <row r="153" spans="1:35">
      <c r="A153" s="1" t="s">
        <v>165</v>
      </c>
      <c r="B153" s="2">
        <v>61</v>
      </c>
      <c r="C153" s="2">
        <f t="shared" si="12"/>
        <v>1.0166666666666666</v>
      </c>
      <c r="G153" s="2">
        <v>17</v>
      </c>
      <c r="H153" s="2">
        <v>5</v>
      </c>
      <c r="I153" s="48" t="s">
        <v>265</v>
      </c>
      <c r="J153" s="2">
        <v>0</v>
      </c>
      <c r="K153" s="2">
        <v>0</v>
      </c>
      <c r="L153" s="2">
        <v>0</v>
      </c>
      <c r="M153" s="2">
        <v>0</v>
      </c>
      <c r="N153" s="2" t="s">
        <v>254</v>
      </c>
      <c r="O153" s="2">
        <v>0</v>
      </c>
      <c r="R153" s="2">
        <v>10</v>
      </c>
      <c r="T153" s="2">
        <v>0</v>
      </c>
      <c r="U153" s="2">
        <v>1500</v>
      </c>
      <c r="V153" s="62">
        <v>0.5</v>
      </c>
      <c r="W153" s="62"/>
      <c r="X153" s="62"/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E153" s="2">
        <v>0.74665621947409899</v>
      </c>
      <c r="AF153" s="2" t="s">
        <v>266</v>
      </c>
      <c r="AH153" s="1"/>
      <c r="AI153" s="1"/>
    </row>
    <row r="154" spans="1:35" s="64" customFormat="1" ht="29">
      <c r="A154" s="64" t="s">
        <v>270</v>
      </c>
      <c r="B154" s="65">
        <v>4200</v>
      </c>
      <c r="C154" s="65">
        <f t="shared" si="12"/>
        <v>70</v>
      </c>
      <c r="G154" s="65">
        <v>17</v>
      </c>
      <c r="H154" s="65">
        <v>5</v>
      </c>
      <c r="I154" s="65">
        <v>0</v>
      </c>
      <c r="J154" s="65">
        <v>0</v>
      </c>
      <c r="K154" s="65">
        <v>0</v>
      </c>
      <c r="L154" s="65">
        <v>8</v>
      </c>
      <c r="M154" s="65">
        <v>0</v>
      </c>
      <c r="N154" s="65">
        <v>0.6</v>
      </c>
      <c r="O154" s="65">
        <v>0.6</v>
      </c>
      <c r="P154" s="65"/>
      <c r="Q154" s="65"/>
      <c r="R154" s="65">
        <v>6</v>
      </c>
      <c r="S154" s="65"/>
      <c r="T154" s="65">
        <v>4</v>
      </c>
      <c r="U154" s="65">
        <v>1000</v>
      </c>
      <c r="V154" s="65">
        <v>0</v>
      </c>
      <c r="W154" s="65"/>
      <c r="X154" s="65"/>
      <c r="Y154" s="65">
        <v>0</v>
      </c>
      <c r="Z154" s="65">
        <v>0</v>
      </c>
      <c r="AA154" s="65">
        <v>0</v>
      </c>
      <c r="AB154" s="65">
        <v>0</v>
      </c>
      <c r="AC154" s="65"/>
      <c r="AD154" s="65"/>
      <c r="AE154" s="66">
        <v>0.74085556117151996</v>
      </c>
      <c r="AF154" s="67" t="s">
        <v>268</v>
      </c>
      <c r="AG154" s="64" t="e">
        <f>AE154-AF154</f>
        <v>#VALUE!</v>
      </c>
      <c r="AH154" s="65"/>
      <c r="AI154" s="65"/>
    </row>
    <row r="155" spans="1:35" s="71" customFormat="1" ht="29">
      <c r="A155" s="68" t="s">
        <v>270</v>
      </c>
      <c r="B155" s="69">
        <v>1106</v>
      </c>
      <c r="C155" s="69">
        <f t="shared" si="12"/>
        <v>18.433333333333334</v>
      </c>
      <c r="D155" s="68"/>
      <c r="E155" s="68"/>
      <c r="F155" s="68"/>
      <c r="G155" s="69">
        <v>17</v>
      </c>
      <c r="H155" s="69">
        <v>5</v>
      </c>
      <c r="I155" s="63">
        <v>0</v>
      </c>
      <c r="J155" s="63">
        <v>0</v>
      </c>
      <c r="K155" s="63">
        <v>0</v>
      </c>
      <c r="L155" s="63">
        <v>8</v>
      </c>
      <c r="M155" s="63">
        <v>0</v>
      </c>
      <c r="N155" s="63">
        <v>0.6</v>
      </c>
      <c r="O155" s="63">
        <v>0.6</v>
      </c>
      <c r="P155" s="63"/>
      <c r="Q155" s="63"/>
      <c r="R155" s="72">
        <v>5</v>
      </c>
      <c r="S155" s="72"/>
      <c r="T155" s="63">
        <v>4</v>
      </c>
      <c r="U155" s="63">
        <v>1000</v>
      </c>
      <c r="V155" s="63">
        <v>0</v>
      </c>
      <c r="W155" s="63"/>
      <c r="X155" s="63"/>
      <c r="Y155" s="63">
        <v>0</v>
      </c>
      <c r="Z155" s="63">
        <v>0</v>
      </c>
      <c r="AA155" s="63">
        <v>0</v>
      </c>
      <c r="AB155" s="63">
        <v>0</v>
      </c>
      <c r="AC155" s="63"/>
      <c r="AD155" s="84"/>
      <c r="AE155" s="70">
        <v>0.74088816906716803</v>
      </c>
      <c r="AF155" s="70" t="s">
        <v>269</v>
      </c>
      <c r="AH155" s="70"/>
      <c r="AI155" s="70"/>
    </row>
    <row r="156" spans="1:35">
      <c r="B156" s="2">
        <v>560</v>
      </c>
      <c r="C156" s="2">
        <f t="shared" si="12"/>
        <v>9.3333333333333339</v>
      </c>
    </row>
    <row r="157" spans="1:35" ht="29">
      <c r="A157" s="1" t="s">
        <v>274</v>
      </c>
      <c r="B157" s="2">
        <v>76</v>
      </c>
      <c r="C157" s="2">
        <f t="shared" si="12"/>
        <v>1.2666666666666666</v>
      </c>
      <c r="G157" s="2">
        <v>17</v>
      </c>
      <c r="H157" s="2">
        <v>5</v>
      </c>
      <c r="I157" s="2" t="s">
        <v>265</v>
      </c>
      <c r="J157" s="2">
        <v>0</v>
      </c>
      <c r="K157" s="2">
        <v>0</v>
      </c>
      <c r="L157" s="2">
        <v>0</v>
      </c>
      <c r="M157" s="2">
        <v>0</v>
      </c>
      <c r="N157" s="2" t="s">
        <v>254</v>
      </c>
      <c r="O157" s="2">
        <v>0</v>
      </c>
      <c r="R157" s="2">
        <v>10</v>
      </c>
      <c r="T157" s="2">
        <v>0</v>
      </c>
      <c r="U157" s="2">
        <v>1500</v>
      </c>
      <c r="V157" s="2" t="s">
        <v>215</v>
      </c>
      <c r="Y157" s="2">
        <v>0</v>
      </c>
      <c r="Z157" s="2">
        <v>0</v>
      </c>
      <c r="AA157" s="2">
        <v>0</v>
      </c>
      <c r="AB157" s="2">
        <v>0</v>
      </c>
      <c r="AE157" s="2">
        <v>0.74672883001075996</v>
      </c>
      <c r="AF157" s="2" t="s">
        <v>275</v>
      </c>
    </row>
    <row r="158" spans="1:35" ht="29">
      <c r="A158" s="1" t="s">
        <v>274</v>
      </c>
      <c r="B158" s="2">
        <v>56</v>
      </c>
      <c r="C158" s="2">
        <f t="shared" si="12"/>
        <v>0.93333333333333335</v>
      </c>
      <c r="G158" s="2">
        <v>17</v>
      </c>
      <c r="H158" s="2">
        <v>5</v>
      </c>
      <c r="I158" s="2" t="s">
        <v>232</v>
      </c>
      <c r="J158" s="2">
        <v>0</v>
      </c>
      <c r="K158" s="2">
        <v>0</v>
      </c>
      <c r="L158" s="2">
        <v>0</v>
      </c>
      <c r="M158" s="2">
        <v>0</v>
      </c>
      <c r="N158" s="2" t="s">
        <v>254</v>
      </c>
      <c r="O158" s="2">
        <v>0</v>
      </c>
      <c r="R158" s="2">
        <v>10</v>
      </c>
      <c r="T158" s="2">
        <v>0</v>
      </c>
      <c r="U158" s="2">
        <v>1500</v>
      </c>
      <c r="V158" s="2" t="s">
        <v>215</v>
      </c>
      <c r="Y158" s="2">
        <v>0</v>
      </c>
      <c r="Z158" s="2">
        <v>0</v>
      </c>
      <c r="AA158" s="2">
        <v>0</v>
      </c>
      <c r="AB158" s="2">
        <v>0</v>
      </c>
      <c r="AE158" s="2">
        <v>0.74687835620204801</v>
      </c>
      <c r="AF158" s="2" t="s">
        <v>276</v>
      </c>
    </row>
    <row r="159" spans="1:35" ht="29">
      <c r="A159" s="1" t="s">
        <v>274</v>
      </c>
      <c r="B159" s="2">
        <v>58</v>
      </c>
      <c r="C159" s="2">
        <f>B159/60</f>
        <v>0.96666666666666667</v>
      </c>
      <c r="G159" s="2">
        <v>17</v>
      </c>
      <c r="H159" s="2">
        <v>5</v>
      </c>
      <c r="I159" s="2" t="s">
        <v>253</v>
      </c>
      <c r="J159" s="2">
        <v>0</v>
      </c>
      <c r="K159" s="2">
        <v>0</v>
      </c>
      <c r="L159" s="2">
        <v>0</v>
      </c>
      <c r="M159" s="2">
        <v>0</v>
      </c>
      <c r="N159" s="2" t="s">
        <v>254</v>
      </c>
      <c r="O159" s="2">
        <v>0</v>
      </c>
      <c r="R159" s="2">
        <v>10</v>
      </c>
      <c r="T159" s="2">
        <v>0</v>
      </c>
      <c r="U159" s="2">
        <v>1500</v>
      </c>
      <c r="V159" s="2" t="s">
        <v>215</v>
      </c>
      <c r="Y159" s="2">
        <v>0</v>
      </c>
      <c r="Z159" s="2">
        <v>0</v>
      </c>
      <c r="AA159" s="2">
        <v>0</v>
      </c>
      <c r="AB159" s="2">
        <v>0</v>
      </c>
      <c r="AE159" s="2">
        <v>0.74664267245758897</v>
      </c>
      <c r="AF159" s="2" t="s">
        <v>277</v>
      </c>
      <c r="AH159" s="2" t="s">
        <v>278</v>
      </c>
      <c r="AI159" s="2" t="s">
        <v>279</v>
      </c>
    </row>
    <row r="160" spans="1:35" ht="29">
      <c r="A160" s="1" t="s">
        <v>274</v>
      </c>
      <c r="B160" s="2">
        <v>46</v>
      </c>
      <c r="C160" s="2">
        <f>B160/60</f>
        <v>0.76666666666666672</v>
      </c>
      <c r="G160" s="2">
        <v>17</v>
      </c>
      <c r="H160" s="2">
        <v>5</v>
      </c>
      <c r="I160" s="2" t="s">
        <v>218</v>
      </c>
      <c r="J160" s="2">
        <v>0</v>
      </c>
      <c r="K160" s="2">
        <v>0</v>
      </c>
      <c r="L160" s="2">
        <v>0</v>
      </c>
      <c r="M160" s="2">
        <v>0</v>
      </c>
      <c r="N160" s="2" t="s">
        <v>254</v>
      </c>
      <c r="O160" s="2">
        <v>0</v>
      </c>
      <c r="R160" s="2">
        <v>10</v>
      </c>
      <c r="T160" s="2">
        <v>0</v>
      </c>
      <c r="U160" s="2">
        <v>1500</v>
      </c>
      <c r="V160" s="2" t="s">
        <v>215</v>
      </c>
      <c r="Y160" s="2">
        <v>0</v>
      </c>
      <c r="Z160" s="2">
        <v>0</v>
      </c>
      <c r="AA160" s="2">
        <v>0</v>
      </c>
      <c r="AB160" s="2">
        <v>0</v>
      </c>
      <c r="AE160" s="2">
        <v>0.74670403878656599</v>
      </c>
      <c r="AF160" s="2" t="s">
        <v>280</v>
      </c>
      <c r="AH160" s="2" t="s">
        <v>281</v>
      </c>
      <c r="AI160" s="2" t="s">
        <v>282</v>
      </c>
    </row>
    <row r="161" spans="1:35" s="73" customFormat="1" ht="29">
      <c r="A161" s="73" t="s">
        <v>274</v>
      </c>
      <c r="B161" s="74">
        <v>54</v>
      </c>
      <c r="C161" s="74">
        <f t="shared" ref="C161:C168" si="13">B161/60</f>
        <v>0.9</v>
      </c>
      <c r="G161" s="74">
        <v>17</v>
      </c>
      <c r="H161" s="74">
        <v>5</v>
      </c>
      <c r="I161" s="74" t="s">
        <v>218</v>
      </c>
      <c r="J161" s="74">
        <v>0</v>
      </c>
      <c r="K161" s="74">
        <v>0</v>
      </c>
      <c r="L161" s="74">
        <v>0</v>
      </c>
      <c r="M161" s="74">
        <v>0</v>
      </c>
      <c r="N161" s="74" t="s">
        <v>254</v>
      </c>
      <c r="O161" s="74">
        <v>0</v>
      </c>
      <c r="P161" s="74"/>
      <c r="Q161" s="74"/>
      <c r="R161" s="74">
        <v>10</v>
      </c>
      <c r="S161" s="74"/>
      <c r="T161" s="74">
        <v>0</v>
      </c>
      <c r="U161" s="74">
        <v>1200</v>
      </c>
      <c r="V161" s="74" t="s">
        <v>215</v>
      </c>
      <c r="W161" s="74"/>
      <c r="X161" s="74"/>
      <c r="Y161" s="74">
        <v>0</v>
      </c>
      <c r="Z161" s="74">
        <v>0</v>
      </c>
      <c r="AA161" s="74">
        <v>0</v>
      </c>
      <c r="AB161" s="74">
        <v>0</v>
      </c>
      <c r="AC161" s="74"/>
      <c r="AD161" s="74"/>
      <c r="AE161" s="74">
        <v>0.74708675334838104</v>
      </c>
      <c r="AF161" s="74" t="s">
        <v>283</v>
      </c>
      <c r="AH161" s="74" t="s">
        <v>284</v>
      </c>
      <c r="AI161" s="74" t="s">
        <v>285</v>
      </c>
    </row>
    <row r="162" spans="1:35" ht="29">
      <c r="A162" s="1" t="s">
        <v>168</v>
      </c>
      <c r="B162" s="2">
        <v>3401</v>
      </c>
      <c r="C162" s="2">
        <f t="shared" si="13"/>
        <v>56.68333333333333</v>
      </c>
      <c r="G162" s="2">
        <v>17</v>
      </c>
      <c r="AE162" s="2">
        <v>0.74674815999999999</v>
      </c>
      <c r="AH162" s="2" t="s">
        <v>286</v>
      </c>
      <c r="AI162" s="2" t="s">
        <v>287</v>
      </c>
    </row>
    <row r="163" spans="1:35" ht="29">
      <c r="A163" s="1" t="s">
        <v>168</v>
      </c>
      <c r="B163" s="2">
        <v>3238</v>
      </c>
      <c r="C163" s="2">
        <f t="shared" si="13"/>
        <v>53.966666666666669</v>
      </c>
      <c r="D163" s="14"/>
      <c r="E163" s="92"/>
      <c r="F163" s="92"/>
      <c r="G163" s="2">
        <v>17</v>
      </c>
      <c r="AE163" s="2">
        <v>0.74666255999999998</v>
      </c>
    </row>
    <row r="164" spans="1:35" s="79" customFormat="1" ht="29.5" thickBot="1">
      <c r="A164" s="79" t="s">
        <v>169</v>
      </c>
      <c r="B164" s="80">
        <v>17102</v>
      </c>
      <c r="C164" s="80">
        <f t="shared" si="13"/>
        <v>285.03333333333336</v>
      </c>
      <c r="G164" s="80">
        <v>17</v>
      </c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>
        <v>0.74785260807768905</v>
      </c>
      <c r="AF164" s="80"/>
      <c r="AH164" s="80" t="s">
        <v>288</v>
      </c>
      <c r="AI164" s="80" t="s">
        <v>289</v>
      </c>
    </row>
    <row r="165" spans="1:35">
      <c r="A165" s="1" t="s">
        <v>165</v>
      </c>
      <c r="B165" s="2">
        <v>72</v>
      </c>
      <c r="C165" s="2">
        <f t="shared" si="13"/>
        <v>1.2</v>
      </c>
      <c r="G165" s="2">
        <v>27</v>
      </c>
    </row>
    <row r="166" spans="1:35">
      <c r="A166" s="1" t="s">
        <v>165</v>
      </c>
      <c r="C166" s="2">
        <f t="shared" si="13"/>
        <v>0</v>
      </c>
      <c r="G166" s="2">
        <v>18</v>
      </c>
    </row>
    <row r="167" spans="1:35">
      <c r="A167" s="1" t="s">
        <v>165</v>
      </c>
      <c r="B167" s="2">
        <v>102</v>
      </c>
      <c r="C167" s="2">
        <f t="shared" si="13"/>
        <v>1.7</v>
      </c>
      <c r="G167" s="2">
        <v>44</v>
      </c>
      <c r="AE167" s="2">
        <v>0.74728596378999101</v>
      </c>
      <c r="AF167" s="2" t="s">
        <v>290</v>
      </c>
    </row>
    <row r="168" spans="1:35" s="50" customFormat="1">
      <c r="A168" s="50" t="s">
        <v>9</v>
      </c>
      <c r="B168" s="51">
        <v>456</v>
      </c>
      <c r="C168" s="51">
        <f t="shared" si="13"/>
        <v>7.6</v>
      </c>
      <c r="G168" s="51">
        <v>44</v>
      </c>
      <c r="H168" s="56">
        <v>5</v>
      </c>
      <c r="I168" s="56" t="s">
        <v>218</v>
      </c>
      <c r="J168" s="56" t="s">
        <v>215</v>
      </c>
      <c r="K168" s="56">
        <v>1</v>
      </c>
      <c r="L168" s="56">
        <v>4</v>
      </c>
      <c r="M168" s="56">
        <v>80</v>
      </c>
      <c r="N168" s="56">
        <v>0</v>
      </c>
      <c r="O168" s="56">
        <v>0</v>
      </c>
      <c r="P168" s="56"/>
      <c r="Q168" s="56"/>
      <c r="R168" s="56">
        <v>0</v>
      </c>
      <c r="S168" s="56"/>
      <c r="T168" s="56">
        <v>0</v>
      </c>
      <c r="U168" s="56">
        <v>1200</v>
      </c>
      <c r="V168" s="56"/>
      <c r="W168" s="56"/>
      <c r="X168" s="56"/>
      <c r="Y168" s="56">
        <v>0</v>
      </c>
      <c r="Z168" s="56" t="s">
        <v>229</v>
      </c>
      <c r="AA168" s="56" t="s">
        <v>229</v>
      </c>
      <c r="AB168" s="56" t="s">
        <v>230</v>
      </c>
      <c r="AC168" s="56" t="s">
        <v>230</v>
      </c>
      <c r="AD168" s="56"/>
      <c r="AE168" s="51">
        <v>0.74861658039110002</v>
      </c>
      <c r="AF168" s="51">
        <v>0.69160508113411601</v>
      </c>
      <c r="AG168" s="50">
        <f t="shared" ref="AG168" si="14">AE168-AF168</f>
        <v>5.7011499256984011E-2</v>
      </c>
      <c r="AH168" s="51"/>
      <c r="AI168" s="51"/>
    </row>
    <row r="169" spans="1:35">
      <c r="A169" s="1" t="s">
        <v>165</v>
      </c>
      <c r="B169" s="2">
        <v>103</v>
      </c>
      <c r="C169" s="2">
        <f t="shared" ref="C169:C230" si="15">B169/60</f>
        <v>1.7166666666666666</v>
      </c>
      <c r="G169" s="2">
        <v>44</v>
      </c>
      <c r="H169" s="53">
        <v>5</v>
      </c>
      <c r="I169" s="53" t="s">
        <v>218</v>
      </c>
      <c r="J169" s="53">
        <v>0</v>
      </c>
      <c r="K169" s="53">
        <v>0</v>
      </c>
      <c r="L169" s="53">
        <v>0</v>
      </c>
      <c r="M169" s="53">
        <v>0</v>
      </c>
      <c r="N169" s="53" t="s">
        <v>254</v>
      </c>
      <c r="O169" s="53">
        <v>0</v>
      </c>
      <c r="P169" s="53"/>
      <c r="Q169" s="53"/>
      <c r="R169" s="53">
        <v>10</v>
      </c>
      <c r="S169" s="53"/>
      <c r="T169" s="53">
        <v>0</v>
      </c>
      <c r="U169" s="53">
        <v>1200</v>
      </c>
      <c r="V169" s="54" t="s">
        <v>291</v>
      </c>
      <c r="W169" s="54"/>
      <c r="X169" s="54"/>
      <c r="Y169" s="53">
        <v>0</v>
      </c>
      <c r="Z169" s="53">
        <v>0</v>
      </c>
      <c r="AA169" s="53">
        <v>0</v>
      </c>
      <c r="AB169" s="53">
        <v>0</v>
      </c>
      <c r="AC169" s="53"/>
      <c r="AD169" s="53"/>
      <c r="AE169" s="3">
        <v>0.74757639121828101</v>
      </c>
      <c r="AF169" s="3">
        <v>0.76903584534066705</v>
      </c>
      <c r="AG169" s="1">
        <f t="shared" ref="AG169:AG182" si="16">AF169-AE169</f>
        <v>2.1459454122386035E-2</v>
      </c>
    </row>
    <row r="170" spans="1:35">
      <c r="A170" s="1" t="s">
        <v>165</v>
      </c>
      <c r="B170" s="2">
        <v>131</v>
      </c>
      <c r="C170" s="2">
        <f t="shared" si="15"/>
        <v>2.1833333333333331</v>
      </c>
      <c r="G170" s="2">
        <v>44</v>
      </c>
      <c r="H170" s="54">
        <v>8</v>
      </c>
      <c r="I170" s="53" t="s">
        <v>218</v>
      </c>
      <c r="J170" s="53">
        <v>0</v>
      </c>
      <c r="K170" s="53">
        <v>0</v>
      </c>
      <c r="L170" s="53">
        <v>0</v>
      </c>
      <c r="M170" s="53">
        <v>0</v>
      </c>
      <c r="N170" s="53" t="s">
        <v>254</v>
      </c>
      <c r="O170" s="53">
        <v>0</v>
      </c>
      <c r="P170" s="53"/>
      <c r="Q170" s="53"/>
      <c r="R170" s="53">
        <v>10</v>
      </c>
      <c r="S170" s="53"/>
      <c r="T170" s="53">
        <v>0</v>
      </c>
      <c r="U170" s="53">
        <v>1200</v>
      </c>
      <c r="V170" s="81" t="s">
        <v>292</v>
      </c>
      <c r="W170" s="81"/>
      <c r="X170" s="81"/>
      <c r="Y170" s="53">
        <v>0</v>
      </c>
      <c r="Z170" s="53">
        <v>0</v>
      </c>
      <c r="AA170" s="53">
        <v>0</v>
      </c>
      <c r="AB170" s="53">
        <v>0</v>
      </c>
      <c r="AC170" s="53"/>
      <c r="AD170" s="53"/>
      <c r="AE170" s="3">
        <v>0.747492636436078</v>
      </c>
      <c r="AF170" s="3">
        <v>0.76881283571675896</v>
      </c>
      <c r="AG170" s="1">
        <f t="shared" si="16"/>
        <v>2.1320199280680963E-2</v>
      </c>
    </row>
    <row r="171" spans="1:35">
      <c r="A171" s="1" t="s">
        <v>165</v>
      </c>
      <c r="B171" s="2">
        <v>129</v>
      </c>
      <c r="C171" s="2">
        <f t="shared" si="15"/>
        <v>2.15</v>
      </c>
      <c r="G171" s="2">
        <v>44</v>
      </c>
      <c r="H171" s="54">
        <v>8</v>
      </c>
      <c r="I171" s="53" t="s">
        <v>218</v>
      </c>
      <c r="J171" s="53">
        <v>0</v>
      </c>
      <c r="K171" s="53">
        <v>0</v>
      </c>
      <c r="L171" s="53">
        <v>0</v>
      </c>
      <c r="M171" s="53">
        <v>0</v>
      </c>
      <c r="N171" s="53" t="s">
        <v>254</v>
      </c>
      <c r="O171" s="53">
        <v>0</v>
      </c>
      <c r="P171" s="53"/>
      <c r="Q171" s="53"/>
      <c r="R171" s="53">
        <v>10</v>
      </c>
      <c r="S171" s="53"/>
      <c r="T171" s="53">
        <v>0</v>
      </c>
      <c r="U171" s="53">
        <v>1200</v>
      </c>
      <c r="V171" s="54" t="s">
        <v>291</v>
      </c>
      <c r="W171" s="54"/>
      <c r="X171" s="54"/>
      <c r="Y171" s="53">
        <v>0</v>
      </c>
      <c r="Z171" s="53">
        <v>0</v>
      </c>
      <c r="AA171" s="53">
        <v>0</v>
      </c>
      <c r="AB171" s="53">
        <v>0</v>
      </c>
      <c r="AC171" s="53"/>
      <c r="AD171" s="53"/>
      <c r="AE171" s="3">
        <v>0.74785353349407302</v>
      </c>
      <c r="AF171" s="3">
        <v>0.76702322629042596</v>
      </c>
      <c r="AG171" s="1">
        <f t="shared" si="16"/>
        <v>1.9169692796352944E-2</v>
      </c>
    </row>
    <row r="172" spans="1:35">
      <c r="A172" s="1" t="s">
        <v>165</v>
      </c>
      <c r="B172" s="2">
        <v>157</v>
      </c>
      <c r="C172" s="2">
        <f t="shared" si="15"/>
        <v>2.6166666666666667</v>
      </c>
      <c r="G172" s="2">
        <v>44</v>
      </c>
      <c r="H172" s="54">
        <v>10</v>
      </c>
      <c r="I172" s="53" t="s">
        <v>218</v>
      </c>
      <c r="J172" s="53">
        <v>0</v>
      </c>
      <c r="K172" s="53">
        <v>0</v>
      </c>
      <c r="L172" s="53">
        <v>0</v>
      </c>
      <c r="M172" s="53">
        <v>0</v>
      </c>
      <c r="N172" s="53" t="s">
        <v>254</v>
      </c>
      <c r="O172" s="53">
        <v>0</v>
      </c>
      <c r="P172" s="53"/>
      <c r="Q172" s="53"/>
      <c r="R172" s="53">
        <v>10</v>
      </c>
      <c r="S172" s="53"/>
      <c r="T172" s="53">
        <v>0</v>
      </c>
      <c r="U172" s="53">
        <v>1200</v>
      </c>
      <c r="V172" s="82" t="s">
        <v>291</v>
      </c>
      <c r="W172" s="82"/>
      <c r="X172" s="82"/>
      <c r="Y172" s="53">
        <v>0</v>
      </c>
      <c r="Z172" s="53">
        <v>0</v>
      </c>
      <c r="AA172" s="53">
        <v>0</v>
      </c>
      <c r="AB172" s="53">
        <v>0</v>
      </c>
      <c r="AC172" s="53"/>
      <c r="AD172" s="53"/>
      <c r="AE172" s="3">
        <v>0.74752854308237404</v>
      </c>
      <c r="AF172" s="3">
        <v>0.76918782536665198</v>
      </c>
      <c r="AG172" s="1">
        <f t="shared" si="16"/>
        <v>2.1659282284277936E-2</v>
      </c>
    </row>
    <row r="173" spans="1:35" ht="29">
      <c r="A173" s="1" t="s">
        <v>165</v>
      </c>
      <c r="B173" s="2">
        <v>366</v>
      </c>
      <c r="C173" s="2">
        <f t="shared" si="15"/>
        <v>6.1</v>
      </c>
      <c r="G173" s="2">
        <v>44</v>
      </c>
      <c r="H173" s="55">
        <v>10</v>
      </c>
      <c r="I173" s="54" t="s">
        <v>295</v>
      </c>
      <c r="J173" s="53">
        <v>0</v>
      </c>
      <c r="K173" s="53">
        <v>0</v>
      </c>
      <c r="L173" s="53">
        <v>0</v>
      </c>
      <c r="M173" s="53">
        <v>0</v>
      </c>
      <c r="N173" s="54" t="s">
        <v>294</v>
      </c>
      <c r="O173" s="53">
        <v>0</v>
      </c>
      <c r="P173" s="53"/>
      <c r="Q173" s="53"/>
      <c r="R173" s="53">
        <v>10</v>
      </c>
      <c r="S173" s="53">
        <v>15</v>
      </c>
      <c r="T173" s="53">
        <v>0</v>
      </c>
      <c r="U173" s="53">
        <v>1200</v>
      </c>
      <c r="V173" s="54" t="s">
        <v>215</v>
      </c>
      <c r="W173" s="54"/>
      <c r="X173" s="54"/>
      <c r="Y173" s="53">
        <v>0</v>
      </c>
      <c r="Z173" s="53">
        <v>0</v>
      </c>
      <c r="AA173" s="53">
        <v>0</v>
      </c>
      <c r="AB173" s="53">
        <v>0</v>
      </c>
      <c r="AC173" s="53"/>
      <c r="AD173" s="53"/>
      <c r="AE173" s="3">
        <v>0.74798344564149299</v>
      </c>
      <c r="AF173" s="3">
        <v>0.75760338201623001</v>
      </c>
      <c r="AG173" s="83">
        <f t="shared" si="16"/>
        <v>9.6199363747370148E-3</v>
      </c>
    </row>
    <row r="174" spans="1:35" ht="29">
      <c r="A174" s="1" t="s">
        <v>165</v>
      </c>
      <c r="B174" s="2">
        <v>299</v>
      </c>
      <c r="C174" s="2">
        <f t="shared" si="15"/>
        <v>4.9833333333333334</v>
      </c>
      <c r="G174" s="2">
        <v>44</v>
      </c>
      <c r="H174" s="55">
        <v>10</v>
      </c>
      <c r="I174" s="55" t="s">
        <v>218</v>
      </c>
      <c r="J174" s="53">
        <v>0</v>
      </c>
      <c r="K174" s="53">
        <v>0</v>
      </c>
      <c r="L174" s="53">
        <v>0</v>
      </c>
      <c r="M174" s="53">
        <v>0</v>
      </c>
      <c r="N174" s="54" t="s">
        <v>296</v>
      </c>
      <c r="O174" s="53">
        <v>0</v>
      </c>
      <c r="P174" s="53"/>
      <c r="Q174" s="53"/>
      <c r="R174" s="53">
        <v>10</v>
      </c>
      <c r="S174" s="53">
        <v>15</v>
      </c>
      <c r="T174" s="53">
        <v>0</v>
      </c>
      <c r="U174" s="53">
        <v>1200</v>
      </c>
      <c r="V174" s="55" t="s">
        <v>215</v>
      </c>
      <c r="W174" s="55"/>
      <c r="X174" s="55"/>
      <c r="Y174" s="53">
        <v>0</v>
      </c>
      <c r="Z174" s="53">
        <v>0</v>
      </c>
      <c r="AA174" s="53">
        <v>0</v>
      </c>
      <c r="AB174" s="53">
        <v>0</v>
      </c>
      <c r="AC174" s="53"/>
      <c r="AD174" s="53"/>
      <c r="AE174" s="2">
        <v>0.74744176674515395</v>
      </c>
      <c r="AF174" s="2">
        <v>0.758194166299475</v>
      </c>
      <c r="AG174" s="1">
        <f t="shared" si="16"/>
        <v>1.0752399554321057E-2</v>
      </c>
    </row>
    <row r="175" spans="1:35" ht="29">
      <c r="A175" s="1" t="s">
        <v>165</v>
      </c>
      <c r="B175" s="2">
        <v>309</v>
      </c>
      <c r="C175" s="2">
        <f t="shared" si="15"/>
        <v>5.15</v>
      </c>
      <c r="G175" s="2">
        <v>44</v>
      </c>
      <c r="H175" s="55">
        <v>10</v>
      </c>
      <c r="I175" s="55" t="s">
        <v>218</v>
      </c>
      <c r="J175" s="53">
        <v>0</v>
      </c>
      <c r="K175" s="53">
        <v>0</v>
      </c>
      <c r="L175" s="53">
        <v>0</v>
      </c>
      <c r="M175" s="53">
        <v>0</v>
      </c>
      <c r="N175" s="54" t="s">
        <v>297</v>
      </c>
      <c r="O175" s="53">
        <v>0</v>
      </c>
      <c r="P175" s="53"/>
      <c r="Q175" s="53"/>
      <c r="R175" s="53">
        <v>10</v>
      </c>
      <c r="S175" s="53">
        <v>15</v>
      </c>
      <c r="T175" s="53">
        <v>0</v>
      </c>
      <c r="U175" s="53">
        <v>1200</v>
      </c>
      <c r="V175" s="55" t="s">
        <v>215</v>
      </c>
      <c r="W175" s="55"/>
      <c r="X175" s="55"/>
      <c r="Y175" s="53">
        <v>0</v>
      </c>
      <c r="Z175" s="53">
        <v>0</v>
      </c>
      <c r="AA175" s="53">
        <v>0</v>
      </c>
      <c r="AB175" s="53">
        <v>0</v>
      </c>
      <c r="AC175" s="53"/>
      <c r="AD175" s="53"/>
      <c r="AE175" s="2">
        <v>0.74797769689849802</v>
      </c>
      <c r="AF175" s="2">
        <v>0.75863833895922705</v>
      </c>
      <c r="AG175" s="1">
        <f t="shared" si="16"/>
        <v>1.0660642060729031E-2</v>
      </c>
    </row>
    <row r="176" spans="1:35" ht="29">
      <c r="A176" s="1" t="s">
        <v>165</v>
      </c>
      <c r="B176" s="2">
        <v>465</v>
      </c>
      <c r="C176" s="2">
        <f t="shared" si="15"/>
        <v>7.75</v>
      </c>
      <c r="G176" s="2">
        <v>44</v>
      </c>
      <c r="H176" s="55">
        <v>10</v>
      </c>
      <c r="I176" s="55" t="s">
        <v>218</v>
      </c>
      <c r="J176" s="53">
        <v>0</v>
      </c>
      <c r="K176" s="53">
        <v>0</v>
      </c>
      <c r="L176" s="53">
        <v>0</v>
      </c>
      <c r="M176" s="53">
        <v>0</v>
      </c>
      <c r="N176" s="2" t="s">
        <v>294</v>
      </c>
      <c r="O176" s="2">
        <v>0</v>
      </c>
      <c r="R176" s="2" t="s">
        <v>298</v>
      </c>
      <c r="S176" s="2">
        <v>15</v>
      </c>
      <c r="T176" s="2">
        <v>0</v>
      </c>
      <c r="U176" s="53">
        <v>1200</v>
      </c>
      <c r="V176" s="55" t="s">
        <v>215</v>
      </c>
      <c r="W176" s="55"/>
      <c r="X176" s="55"/>
      <c r="Y176" s="53">
        <v>0</v>
      </c>
      <c r="Z176" s="53">
        <v>0</v>
      </c>
      <c r="AA176" s="53">
        <v>0</v>
      </c>
      <c r="AB176" s="53">
        <v>0</v>
      </c>
      <c r="AC176" s="53"/>
      <c r="AD176" s="53"/>
      <c r="AE176" s="2">
        <v>0.74798728099872502</v>
      </c>
      <c r="AF176" s="2">
        <v>0.75972930988781795</v>
      </c>
      <c r="AG176" s="1">
        <f t="shared" si="16"/>
        <v>1.1742028889092926E-2</v>
      </c>
    </row>
    <row r="177" spans="1:35">
      <c r="A177" s="1" t="s">
        <v>165</v>
      </c>
      <c r="B177" s="2">
        <v>322</v>
      </c>
      <c r="C177" s="2">
        <f t="shared" si="15"/>
        <v>5.3666666666666663</v>
      </c>
      <c r="G177" s="2">
        <v>44</v>
      </c>
      <c r="H177" s="55">
        <v>10</v>
      </c>
      <c r="I177" s="55" t="s">
        <v>218</v>
      </c>
      <c r="J177" s="53">
        <v>0</v>
      </c>
      <c r="K177" s="53">
        <v>0</v>
      </c>
      <c r="L177" s="53">
        <v>0</v>
      </c>
      <c r="M177" s="53">
        <v>0</v>
      </c>
      <c r="N177" s="2" t="s">
        <v>294</v>
      </c>
      <c r="O177" s="2">
        <v>0</v>
      </c>
      <c r="R177" s="2">
        <v>20</v>
      </c>
      <c r="S177" s="2" t="s">
        <v>299</v>
      </c>
      <c r="T177" s="2">
        <v>0</v>
      </c>
      <c r="U177" s="53">
        <v>1200</v>
      </c>
      <c r="V177" s="55" t="s">
        <v>215</v>
      </c>
      <c r="W177" s="55"/>
      <c r="X177" s="55"/>
      <c r="Y177" s="53">
        <v>0</v>
      </c>
      <c r="Z177" s="53">
        <v>0</v>
      </c>
      <c r="AA177" s="53">
        <v>0</v>
      </c>
      <c r="AB177" s="53">
        <v>0</v>
      </c>
      <c r="AC177" s="53"/>
      <c r="AD177" s="53" t="s">
        <v>301</v>
      </c>
      <c r="AE177" s="2">
        <v>0.74781548164796896</v>
      </c>
      <c r="AF177" s="2">
        <v>0.76069777674733896</v>
      </c>
      <c r="AG177" s="1">
        <f t="shared" si="16"/>
        <v>1.288229509937E-2</v>
      </c>
    </row>
    <row r="178" spans="1:35">
      <c r="A178" s="1" t="s">
        <v>165</v>
      </c>
      <c r="B178" s="2">
        <v>136</v>
      </c>
      <c r="C178" s="2">
        <f t="shared" si="15"/>
        <v>2.2666666666666666</v>
      </c>
      <c r="G178" s="2">
        <v>27</v>
      </c>
      <c r="H178" s="55">
        <v>10</v>
      </c>
      <c r="I178" s="55" t="s">
        <v>218</v>
      </c>
      <c r="J178" s="53">
        <v>0</v>
      </c>
      <c r="K178" s="53">
        <v>0</v>
      </c>
      <c r="L178" s="53">
        <v>0</v>
      </c>
      <c r="M178" s="53">
        <v>0</v>
      </c>
      <c r="N178" s="2" t="s">
        <v>294</v>
      </c>
      <c r="O178" s="2">
        <v>0</v>
      </c>
      <c r="R178" s="2">
        <v>20</v>
      </c>
      <c r="S178" s="2">
        <v>15</v>
      </c>
      <c r="T178" s="2">
        <v>0</v>
      </c>
      <c r="U178" s="53">
        <v>1200</v>
      </c>
      <c r="V178" s="55" t="s">
        <v>215</v>
      </c>
      <c r="W178" s="55"/>
      <c r="X178" s="55"/>
      <c r="Y178" s="53">
        <v>0</v>
      </c>
      <c r="Z178" s="53">
        <v>0</v>
      </c>
      <c r="AA178" s="53">
        <v>0</v>
      </c>
      <c r="AB178" s="53">
        <v>0</v>
      </c>
      <c r="AC178" s="53"/>
      <c r="AD178" s="53">
        <v>0.67</v>
      </c>
      <c r="AE178" s="2">
        <v>0.74753869813200702</v>
      </c>
      <c r="AF178" s="2">
        <v>0.75772602952655699</v>
      </c>
      <c r="AG178" s="1">
        <f t="shared" si="16"/>
        <v>1.018733139454997E-2</v>
      </c>
    </row>
    <row r="179" spans="1:35">
      <c r="A179" s="1" t="s">
        <v>165</v>
      </c>
      <c r="B179" s="2">
        <v>80</v>
      </c>
      <c r="C179" s="2">
        <f t="shared" si="15"/>
        <v>1.3333333333333333</v>
      </c>
      <c r="G179" s="2">
        <v>7</v>
      </c>
      <c r="H179" s="55">
        <v>10</v>
      </c>
      <c r="I179" s="55" t="s">
        <v>218</v>
      </c>
      <c r="J179" s="53">
        <v>0</v>
      </c>
      <c r="K179" s="53">
        <v>0</v>
      </c>
      <c r="L179" s="53">
        <v>0</v>
      </c>
      <c r="M179" s="53">
        <v>0</v>
      </c>
      <c r="N179" s="2" t="s">
        <v>294</v>
      </c>
      <c r="O179" s="2">
        <v>0</v>
      </c>
      <c r="R179" s="2">
        <v>20</v>
      </c>
      <c r="S179" s="2">
        <v>15</v>
      </c>
      <c r="T179" s="2">
        <v>0</v>
      </c>
      <c r="U179" s="53">
        <v>1200</v>
      </c>
      <c r="V179" s="55" t="s">
        <v>215</v>
      </c>
      <c r="W179" s="55"/>
      <c r="X179" s="55"/>
      <c r="Y179" s="53">
        <v>0</v>
      </c>
      <c r="Z179" s="53">
        <v>0</v>
      </c>
      <c r="AA179" s="53">
        <v>0</v>
      </c>
      <c r="AB179" s="53">
        <v>0</v>
      </c>
      <c r="AC179" s="53"/>
      <c r="AD179" s="53">
        <v>0.61960000000000004</v>
      </c>
      <c r="AE179" s="2">
        <v>0.73393926865016501</v>
      </c>
      <c r="AF179" s="2">
        <v>0.74092464491315602</v>
      </c>
      <c r="AG179" s="1">
        <f t="shared" si="16"/>
        <v>6.9853762629910054E-3</v>
      </c>
    </row>
    <row r="180" spans="1:35">
      <c r="A180" s="1" t="s">
        <v>165</v>
      </c>
      <c r="B180" s="2">
        <v>104</v>
      </c>
      <c r="C180" s="2">
        <f t="shared" si="15"/>
        <v>1.7333333333333334</v>
      </c>
      <c r="G180" s="2">
        <v>14</v>
      </c>
      <c r="H180" s="55">
        <v>10</v>
      </c>
      <c r="I180" s="55" t="s">
        <v>218</v>
      </c>
      <c r="J180" s="53">
        <v>0</v>
      </c>
      <c r="K180" s="53">
        <v>0</v>
      </c>
      <c r="L180" s="53">
        <v>0</v>
      </c>
      <c r="M180" s="53">
        <v>0</v>
      </c>
      <c r="N180" s="2" t="s">
        <v>294</v>
      </c>
      <c r="O180" s="2">
        <v>0</v>
      </c>
      <c r="R180" s="2">
        <v>20</v>
      </c>
      <c r="S180" s="2">
        <v>15</v>
      </c>
      <c r="T180" s="2">
        <v>0</v>
      </c>
      <c r="U180" s="53">
        <v>1200</v>
      </c>
      <c r="V180" s="55" t="s">
        <v>215</v>
      </c>
      <c r="W180" s="55"/>
      <c r="X180" s="55"/>
      <c r="Y180" s="53">
        <v>0</v>
      </c>
      <c r="Z180" s="53">
        <v>0</v>
      </c>
      <c r="AA180" s="53">
        <v>0</v>
      </c>
      <c r="AB180" s="53">
        <v>0</v>
      </c>
      <c r="AC180" s="53"/>
      <c r="AD180" s="53">
        <v>0.63080000000000003</v>
      </c>
      <c r="AE180" s="2">
        <v>0.73742395347939005</v>
      </c>
      <c r="AF180" s="2">
        <v>0.74541441368729999</v>
      </c>
      <c r="AG180" s="1">
        <f t="shared" si="16"/>
        <v>7.990460207909944E-3</v>
      </c>
    </row>
    <row r="181" spans="1:35">
      <c r="A181" s="1" t="s">
        <v>165</v>
      </c>
      <c r="B181" s="2">
        <v>152</v>
      </c>
      <c r="C181" s="2">
        <f t="shared" si="15"/>
        <v>2.5333333333333332</v>
      </c>
      <c r="G181" s="2">
        <v>27</v>
      </c>
      <c r="H181" s="55">
        <v>10</v>
      </c>
      <c r="I181" s="55" t="s">
        <v>218</v>
      </c>
      <c r="J181" s="53">
        <v>0</v>
      </c>
      <c r="K181" s="53">
        <v>0</v>
      </c>
      <c r="L181" s="53">
        <v>0</v>
      </c>
      <c r="M181" s="53">
        <v>0</v>
      </c>
      <c r="N181" s="2" t="s">
        <v>294</v>
      </c>
      <c r="O181" s="2">
        <v>0</v>
      </c>
      <c r="R181" s="2">
        <v>20</v>
      </c>
      <c r="S181" s="2">
        <v>15</v>
      </c>
      <c r="T181" s="2">
        <v>0</v>
      </c>
      <c r="U181" s="53">
        <v>1200</v>
      </c>
      <c r="V181" s="55" t="s">
        <v>215</v>
      </c>
      <c r="W181" s="55"/>
      <c r="X181" s="55"/>
      <c r="Y181" s="53">
        <v>0</v>
      </c>
      <c r="Z181" s="53">
        <v>0</v>
      </c>
      <c r="AA181" s="53">
        <v>0</v>
      </c>
      <c r="AB181" s="53">
        <v>0</v>
      </c>
      <c r="AC181" s="53"/>
      <c r="AD181" s="2">
        <v>0.67710000000000004</v>
      </c>
      <c r="AE181" s="2">
        <v>0.74781987507604897</v>
      </c>
      <c r="AF181" s="2">
        <v>0.75938152870615405</v>
      </c>
      <c r="AG181" s="1">
        <f t="shared" si="16"/>
        <v>1.1561653630105084E-2</v>
      </c>
    </row>
    <row r="182" spans="1:35">
      <c r="A182" s="1" t="s">
        <v>165</v>
      </c>
      <c r="B182" s="2">
        <v>375</v>
      </c>
      <c r="C182" s="2">
        <f t="shared" si="15"/>
        <v>6.25</v>
      </c>
      <c r="G182" s="2">
        <v>27</v>
      </c>
      <c r="H182" s="55">
        <v>10</v>
      </c>
      <c r="I182" s="55" t="s">
        <v>218</v>
      </c>
      <c r="J182" s="53">
        <v>0</v>
      </c>
      <c r="K182" s="53">
        <v>0</v>
      </c>
      <c r="L182" s="53">
        <v>0</v>
      </c>
      <c r="M182" s="53">
        <v>0</v>
      </c>
      <c r="N182" s="2" t="s">
        <v>294</v>
      </c>
      <c r="O182" s="2">
        <v>0</v>
      </c>
      <c r="R182" s="2">
        <v>20</v>
      </c>
      <c r="S182" s="2">
        <v>15</v>
      </c>
      <c r="T182" s="2">
        <v>0</v>
      </c>
      <c r="U182" s="53">
        <v>1200</v>
      </c>
      <c r="V182" s="48" t="s">
        <v>302</v>
      </c>
      <c r="W182" s="48"/>
      <c r="X182" s="48"/>
      <c r="Y182" s="53">
        <v>0</v>
      </c>
      <c r="Z182" s="53">
        <v>0</v>
      </c>
      <c r="AA182" s="53">
        <v>0</v>
      </c>
      <c r="AB182" s="53">
        <v>0</v>
      </c>
      <c r="AC182" s="53"/>
      <c r="AD182" s="2">
        <v>0.67259999999999998</v>
      </c>
      <c r="AE182" s="2">
        <v>0.74784036424859801</v>
      </c>
      <c r="AF182" s="2">
        <v>0.75977288252559905</v>
      </c>
      <c r="AG182" s="1">
        <f t="shared" si="16"/>
        <v>1.1932518277001036E-2</v>
      </c>
    </row>
    <row r="183" spans="1:35">
      <c r="A183" s="1" t="s">
        <v>165</v>
      </c>
      <c r="B183" s="2">
        <v>1260</v>
      </c>
      <c r="C183" s="2">
        <f t="shared" si="15"/>
        <v>21</v>
      </c>
      <c r="G183" s="2">
        <v>27</v>
      </c>
      <c r="H183" s="55">
        <v>10</v>
      </c>
      <c r="I183" s="55" t="s">
        <v>218</v>
      </c>
      <c r="J183" s="53">
        <v>0</v>
      </c>
      <c r="K183" s="53">
        <v>0</v>
      </c>
      <c r="L183" s="53">
        <v>0</v>
      </c>
      <c r="M183" s="53">
        <v>0</v>
      </c>
      <c r="N183" s="2" t="s">
        <v>294</v>
      </c>
      <c r="O183" s="2">
        <v>0</v>
      </c>
      <c r="R183" s="2">
        <v>20</v>
      </c>
      <c r="S183" s="2">
        <v>15</v>
      </c>
      <c r="T183" s="2">
        <v>0</v>
      </c>
      <c r="U183" s="53">
        <v>1200</v>
      </c>
      <c r="V183" s="48" t="s">
        <v>231</v>
      </c>
      <c r="W183" s="48"/>
      <c r="X183" s="48"/>
      <c r="Y183" s="53">
        <v>0</v>
      </c>
      <c r="Z183" s="53">
        <v>0</v>
      </c>
      <c r="AA183" s="53">
        <v>0</v>
      </c>
      <c r="AB183" s="53">
        <v>0</v>
      </c>
      <c r="AC183" s="53"/>
      <c r="AD183" s="2">
        <v>0.67369999999999997</v>
      </c>
      <c r="AE183" s="2">
        <v>0.74779370461961803</v>
      </c>
      <c r="AF183" s="2">
        <v>0.760159689152478</v>
      </c>
      <c r="AG183" s="1">
        <f t="shared" ref="AG183:AG196" si="17">AF183-AE183</f>
        <v>1.2365984532859975E-2</v>
      </c>
    </row>
    <row r="184" spans="1:35">
      <c r="A184" s="1" t="s">
        <v>165</v>
      </c>
      <c r="B184" s="2">
        <f>21*60</f>
        <v>1260</v>
      </c>
      <c r="C184" s="2">
        <f t="shared" si="15"/>
        <v>21</v>
      </c>
      <c r="G184" s="2">
        <v>27</v>
      </c>
      <c r="H184" s="55">
        <v>10</v>
      </c>
      <c r="I184" s="55" t="s">
        <v>218</v>
      </c>
      <c r="J184" s="53">
        <v>0</v>
      </c>
      <c r="K184" s="53">
        <v>0</v>
      </c>
      <c r="L184" s="53">
        <v>0</v>
      </c>
      <c r="M184" s="53">
        <v>0</v>
      </c>
      <c r="N184" s="2" t="s">
        <v>294</v>
      </c>
      <c r="O184" s="2">
        <v>0</v>
      </c>
      <c r="R184" s="2">
        <v>20</v>
      </c>
      <c r="S184" s="2">
        <v>15</v>
      </c>
      <c r="T184" s="2">
        <v>0</v>
      </c>
      <c r="U184" s="53">
        <v>1200</v>
      </c>
      <c r="V184" s="48" t="s">
        <v>303</v>
      </c>
      <c r="W184" s="48"/>
      <c r="X184" s="48"/>
      <c r="Y184" s="53">
        <v>0</v>
      </c>
      <c r="Z184" s="53">
        <v>0</v>
      </c>
      <c r="AA184" s="53">
        <v>0</v>
      </c>
      <c r="AB184" s="53">
        <v>0</v>
      </c>
      <c r="AC184" s="53"/>
      <c r="AD184" s="2">
        <v>0.67510000000000003</v>
      </c>
      <c r="AE184" s="2">
        <v>0.74781645244593797</v>
      </c>
      <c r="AF184" s="2">
        <v>0.75884790489154696</v>
      </c>
      <c r="AG184" s="1">
        <f t="shared" si="17"/>
        <v>1.1031452445608991E-2</v>
      </c>
    </row>
    <row r="185" spans="1:35">
      <c r="A185" s="1" t="s">
        <v>165</v>
      </c>
      <c r="B185" s="2">
        <v>1190</v>
      </c>
      <c r="C185" s="2">
        <f t="shared" si="15"/>
        <v>19.833333333333332</v>
      </c>
      <c r="G185" s="2">
        <v>27</v>
      </c>
      <c r="H185" s="55">
        <v>10</v>
      </c>
      <c r="I185" s="55" t="s">
        <v>218</v>
      </c>
      <c r="J185" s="53">
        <v>0</v>
      </c>
      <c r="K185" s="53">
        <v>0</v>
      </c>
      <c r="L185" s="53">
        <v>0</v>
      </c>
      <c r="M185" s="53">
        <v>0</v>
      </c>
      <c r="N185" s="2" t="s">
        <v>294</v>
      </c>
      <c r="O185" s="2">
        <v>0</v>
      </c>
      <c r="R185" s="2">
        <v>20</v>
      </c>
      <c r="S185" s="2">
        <v>15</v>
      </c>
      <c r="T185" s="2">
        <v>0</v>
      </c>
      <c r="U185" s="53">
        <v>1200</v>
      </c>
      <c r="V185" s="48" t="s">
        <v>254</v>
      </c>
      <c r="W185" s="48"/>
      <c r="X185" s="48"/>
      <c r="Y185" s="53">
        <v>0</v>
      </c>
      <c r="Z185" s="53">
        <v>0</v>
      </c>
      <c r="AA185" s="53">
        <v>0</v>
      </c>
      <c r="AB185" s="53">
        <v>0</v>
      </c>
      <c r="AC185" s="53"/>
      <c r="AD185" s="2">
        <v>0.66969999999999996</v>
      </c>
      <c r="AE185" s="2">
        <v>0.74781033206455405</v>
      </c>
      <c r="AF185" s="2">
        <v>0.76017205686013101</v>
      </c>
      <c r="AG185" s="1">
        <f t="shared" si="17"/>
        <v>1.2361724795576956E-2</v>
      </c>
    </row>
    <row r="186" spans="1:35">
      <c r="A186" s="1" t="s">
        <v>165</v>
      </c>
      <c r="B186" s="2">
        <v>1199</v>
      </c>
      <c r="C186" s="2">
        <f t="shared" si="15"/>
        <v>19.983333333333334</v>
      </c>
      <c r="D186" s="1">
        <v>1.0069999999999999</v>
      </c>
      <c r="G186" s="2">
        <v>27</v>
      </c>
      <c r="H186" s="55">
        <v>10</v>
      </c>
      <c r="I186" s="55" t="s">
        <v>218</v>
      </c>
      <c r="J186" s="53">
        <v>0</v>
      </c>
      <c r="K186" s="53">
        <v>0</v>
      </c>
      <c r="L186" s="53">
        <v>0</v>
      </c>
      <c r="M186" s="53">
        <v>0</v>
      </c>
      <c r="N186" s="2" t="s">
        <v>294</v>
      </c>
      <c r="O186" s="2">
        <v>0</v>
      </c>
      <c r="R186" s="2">
        <v>20</v>
      </c>
      <c r="S186" s="2">
        <v>15</v>
      </c>
      <c r="T186" s="2">
        <v>0</v>
      </c>
      <c r="U186" s="53">
        <v>1200</v>
      </c>
      <c r="V186" s="48" t="s">
        <v>238</v>
      </c>
      <c r="W186" s="48"/>
      <c r="X186" s="48"/>
      <c r="Y186" s="53">
        <v>0</v>
      </c>
      <c r="Z186" s="53">
        <v>0</v>
      </c>
      <c r="AA186" s="53">
        <v>0</v>
      </c>
      <c r="AB186" s="53">
        <v>0</v>
      </c>
      <c r="AC186" s="53"/>
      <c r="AD186" s="2">
        <v>0.66969999999999996</v>
      </c>
      <c r="AE186" s="2">
        <v>0.74777421568174196</v>
      </c>
      <c r="AF186" s="2">
        <v>0.75969130179361499</v>
      </c>
      <c r="AG186" s="1">
        <f t="shared" si="17"/>
        <v>1.1917086111873032E-2</v>
      </c>
    </row>
    <row r="187" spans="1:35">
      <c r="A187" s="1" t="s">
        <v>165</v>
      </c>
      <c r="B187" s="2">
        <v>1199</v>
      </c>
      <c r="C187" s="2">
        <f t="shared" si="15"/>
        <v>19.983333333333334</v>
      </c>
      <c r="D187" s="1">
        <v>1.0049999999999999</v>
      </c>
      <c r="G187" s="2">
        <v>27</v>
      </c>
      <c r="H187" s="55">
        <v>10</v>
      </c>
      <c r="I187" s="55" t="s">
        <v>218</v>
      </c>
      <c r="J187" s="53">
        <v>0</v>
      </c>
      <c r="K187" s="53">
        <v>0</v>
      </c>
      <c r="L187" s="53">
        <v>0</v>
      </c>
      <c r="M187" s="53">
        <v>0</v>
      </c>
      <c r="N187" s="2" t="s">
        <v>294</v>
      </c>
      <c r="O187" s="2">
        <v>0</v>
      </c>
      <c r="R187" s="2">
        <v>20</v>
      </c>
      <c r="S187" s="2">
        <v>15</v>
      </c>
      <c r="T187" s="2">
        <v>0</v>
      </c>
      <c r="U187" s="53">
        <v>1200</v>
      </c>
      <c r="V187" s="62" t="s">
        <v>238</v>
      </c>
      <c r="W187" s="62"/>
      <c r="X187" s="62"/>
      <c r="Y187" s="53">
        <v>0</v>
      </c>
      <c r="Z187" s="53">
        <v>0</v>
      </c>
      <c r="AA187" s="53">
        <v>0</v>
      </c>
      <c r="AB187" s="53">
        <v>0</v>
      </c>
      <c r="AC187" s="53"/>
      <c r="AD187" s="2">
        <v>0.67100000000000004</v>
      </c>
      <c r="AE187" s="2">
        <v>0.74777421568174196</v>
      </c>
      <c r="AF187" s="2">
        <v>0.75969130179361499</v>
      </c>
      <c r="AG187" s="1">
        <f t="shared" si="17"/>
        <v>1.1917086111873032E-2</v>
      </c>
    </row>
    <row r="188" spans="1:35">
      <c r="A188" s="1" t="s">
        <v>165</v>
      </c>
      <c r="B188" s="2">
        <v>1199</v>
      </c>
      <c r="C188" s="2">
        <f t="shared" si="15"/>
        <v>19.983333333333334</v>
      </c>
      <c r="D188" s="1">
        <v>1.01</v>
      </c>
      <c r="G188" s="2">
        <v>27</v>
      </c>
      <c r="H188" s="55">
        <v>10</v>
      </c>
      <c r="I188" s="55" t="s">
        <v>218</v>
      </c>
      <c r="J188" s="53">
        <v>0</v>
      </c>
      <c r="K188" s="53">
        <v>0</v>
      </c>
      <c r="L188" s="53">
        <v>0</v>
      </c>
      <c r="M188" s="53">
        <v>0</v>
      </c>
      <c r="N188" s="2" t="s">
        <v>294</v>
      </c>
      <c r="O188" s="2">
        <v>0</v>
      </c>
      <c r="R188" s="2">
        <v>20</v>
      </c>
      <c r="S188" s="2">
        <v>15</v>
      </c>
      <c r="T188" s="2">
        <v>0</v>
      </c>
      <c r="U188" s="53">
        <v>1200</v>
      </c>
      <c r="V188" s="62" t="s">
        <v>238</v>
      </c>
      <c r="W188" s="62"/>
      <c r="X188" s="62"/>
      <c r="Y188" s="53">
        <v>0</v>
      </c>
      <c r="Z188" s="53">
        <v>0</v>
      </c>
      <c r="AA188" s="53">
        <v>0</v>
      </c>
      <c r="AB188" s="53">
        <v>0</v>
      </c>
      <c r="AC188" s="53"/>
      <c r="AD188" s="2">
        <v>0.67100000000000004</v>
      </c>
      <c r="AE188" s="2">
        <v>0.74777421568174196</v>
      </c>
      <c r="AF188" s="2">
        <v>0.75969130179361499</v>
      </c>
      <c r="AG188" s="1">
        <f t="shared" si="17"/>
        <v>1.1917086111873032E-2</v>
      </c>
    </row>
    <row r="189" spans="1:35">
      <c r="A189" s="1" t="s">
        <v>165</v>
      </c>
      <c r="B189" s="2">
        <v>1201</v>
      </c>
      <c r="C189" s="2">
        <f t="shared" si="15"/>
        <v>20.016666666666666</v>
      </c>
      <c r="D189" s="1">
        <v>1.01</v>
      </c>
      <c r="G189" s="2">
        <v>27</v>
      </c>
      <c r="H189" s="55">
        <v>10</v>
      </c>
      <c r="I189" s="55" t="s">
        <v>218</v>
      </c>
      <c r="J189" s="53">
        <v>0</v>
      </c>
      <c r="K189" s="53">
        <v>0</v>
      </c>
      <c r="L189" s="53">
        <v>0</v>
      </c>
      <c r="M189" s="53">
        <v>0</v>
      </c>
      <c r="N189" s="2" t="s">
        <v>294</v>
      </c>
      <c r="O189" s="2">
        <v>0</v>
      </c>
      <c r="R189" s="2">
        <v>20</v>
      </c>
      <c r="S189" s="2">
        <v>15</v>
      </c>
      <c r="T189" s="2">
        <v>0</v>
      </c>
      <c r="U189" s="53">
        <v>1200</v>
      </c>
      <c r="V189" s="62" t="s">
        <v>215</v>
      </c>
      <c r="W189" s="62"/>
      <c r="X189" s="62"/>
      <c r="Y189" s="53">
        <v>0</v>
      </c>
      <c r="Z189" s="53">
        <v>0</v>
      </c>
      <c r="AA189" s="53">
        <v>0</v>
      </c>
      <c r="AB189" s="53">
        <v>0</v>
      </c>
      <c r="AC189" s="53"/>
      <c r="AD189" s="2">
        <v>0.67710000000000004</v>
      </c>
      <c r="AE189" s="2">
        <v>0.74781987507604897</v>
      </c>
      <c r="AF189" s="2">
        <v>0.75938152870615405</v>
      </c>
      <c r="AG189" s="1">
        <f t="shared" si="17"/>
        <v>1.1561653630105084E-2</v>
      </c>
    </row>
    <row r="190" spans="1:35">
      <c r="A190" s="1" t="s">
        <v>165</v>
      </c>
      <c r="B190" s="2">
        <v>857</v>
      </c>
      <c r="C190" s="2">
        <f t="shared" si="15"/>
        <v>14.283333333333333</v>
      </c>
      <c r="D190" s="1">
        <v>1.01</v>
      </c>
      <c r="G190" s="2">
        <v>29</v>
      </c>
      <c r="H190" s="55">
        <v>10</v>
      </c>
      <c r="I190" s="55" t="s">
        <v>218</v>
      </c>
      <c r="J190" s="53">
        <v>0</v>
      </c>
      <c r="K190" s="53">
        <v>0</v>
      </c>
      <c r="L190" s="53">
        <v>0</v>
      </c>
      <c r="M190" s="53">
        <v>0</v>
      </c>
      <c r="N190" s="2" t="s">
        <v>294</v>
      </c>
      <c r="O190" s="2">
        <v>0</v>
      </c>
      <c r="R190" s="2">
        <v>20</v>
      </c>
      <c r="S190" s="2">
        <v>15</v>
      </c>
      <c r="T190" s="2">
        <v>0</v>
      </c>
      <c r="U190" s="53">
        <v>1200</v>
      </c>
      <c r="V190" s="62" t="s">
        <v>215</v>
      </c>
      <c r="W190" s="62"/>
      <c r="X190" s="62"/>
      <c r="Y190" s="53">
        <v>0</v>
      </c>
      <c r="Z190" s="53">
        <v>0</v>
      </c>
      <c r="AA190" s="53">
        <v>0</v>
      </c>
      <c r="AB190" s="53">
        <v>0</v>
      </c>
      <c r="AC190" s="53"/>
      <c r="AD190" s="2">
        <v>0.66749999999999998</v>
      </c>
      <c r="AE190" s="2">
        <v>0.747912062860698</v>
      </c>
      <c r="AF190" s="2">
        <v>0.75842171822987303</v>
      </c>
      <c r="AG190" s="1">
        <f t="shared" si="17"/>
        <v>1.0509655369175031E-2</v>
      </c>
    </row>
    <row r="191" spans="1:35">
      <c r="A191" s="1" t="s">
        <v>165</v>
      </c>
      <c r="B191" s="2">
        <v>942</v>
      </c>
      <c r="C191" s="2">
        <f t="shared" si="15"/>
        <v>15.7</v>
      </c>
      <c r="D191" s="1">
        <v>0.99299999999999999</v>
      </c>
      <c r="G191" s="2">
        <v>28</v>
      </c>
      <c r="H191" s="55">
        <v>10</v>
      </c>
      <c r="I191" s="55" t="s">
        <v>218</v>
      </c>
      <c r="J191" s="53">
        <v>0</v>
      </c>
      <c r="K191" s="53">
        <v>0</v>
      </c>
      <c r="L191" s="53">
        <v>0</v>
      </c>
      <c r="M191" s="53">
        <v>0</v>
      </c>
      <c r="N191" s="2" t="s">
        <v>294</v>
      </c>
      <c r="O191" s="2">
        <v>0</v>
      </c>
      <c r="R191" s="2">
        <v>20</v>
      </c>
      <c r="S191" s="2">
        <v>15</v>
      </c>
      <c r="T191" s="2">
        <v>0</v>
      </c>
      <c r="U191" s="53">
        <v>1200</v>
      </c>
      <c r="V191" s="62" t="s">
        <v>215</v>
      </c>
      <c r="W191" s="62"/>
      <c r="X191" s="62"/>
      <c r="Y191" s="53">
        <v>0</v>
      </c>
      <c r="Z191" s="53">
        <v>0</v>
      </c>
      <c r="AA191" s="53">
        <v>0</v>
      </c>
      <c r="AB191" s="53">
        <v>0</v>
      </c>
      <c r="AC191" s="53"/>
      <c r="AD191" s="2">
        <v>0.67149999999999999</v>
      </c>
      <c r="AE191" s="2">
        <v>0.74806207598413199</v>
      </c>
      <c r="AF191" s="2">
        <v>0.75936106651410296</v>
      </c>
      <c r="AG191" s="1">
        <f t="shared" si="17"/>
        <v>1.1298990529970965E-2</v>
      </c>
    </row>
    <row r="192" spans="1:35" s="14" customFormat="1">
      <c r="A192" s="14" t="s">
        <v>165</v>
      </c>
      <c r="B192" s="15">
        <v>942</v>
      </c>
      <c r="C192" s="15">
        <f t="shared" si="15"/>
        <v>15.7</v>
      </c>
      <c r="D192" s="14">
        <v>0.99</v>
      </c>
      <c r="G192" s="15">
        <v>28</v>
      </c>
      <c r="H192" s="85">
        <v>10</v>
      </c>
      <c r="I192" s="85" t="s">
        <v>218</v>
      </c>
      <c r="J192" s="86">
        <v>0</v>
      </c>
      <c r="K192" s="86">
        <v>0</v>
      </c>
      <c r="L192" s="86">
        <v>0</v>
      </c>
      <c r="M192" s="86">
        <v>0</v>
      </c>
      <c r="N192" s="15" t="s">
        <v>294</v>
      </c>
      <c r="O192" s="15">
        <v>0</v>
      </c>
      <c r="P192" s="15"/>
      <c r="Q192" s="15"/>
      <c r="R192" s="15">
        <v>20</v>
      </c>
      <c r="S192" s="15">
        <v>15</v>
      </c>
      <c r="T192" s="15">
        <v>0</v>
      </c>
      <c r="U192" s="86">
        <v>1200</v>
      </c>
      <c r="V192" s="87" t="s">
        <v>215</v>
      </c>
      <c r="W192" s="87"/>
      <c r="X192" s="87"/>
      <c r="Y192" s="86">
        <v>0</v>
      </c>
      <c r="Z192" s="86">
        <v>0</v>
      </c>
      <c r="AA192" s="86">
        <v>0</v>
      </c>
      <c r="AB192" s="86">
        <v>0</v>
      </c>
      <c r="AC192" s="86"/>
      <c r="AD192" s="15">
        <v>0.67149999999999999</v>
      </c>
      <c r="AE192" s="15">
        <v>0.74806207598413199</v>
      </c>
      <c r="AF192" s="15">
        <v>0.75936106651410296</v>
      </c>
      <c r="AG192" s="14">
        <f t="shared" si="17"/>
        <v>1.1298990529970965E-2</v>
      </c>
      <c r="AH192" s="15"/>
      <c r="AI192" s="15"/>
    </row>
    <row r="193" spans="1:35" s="52" customFormat="1">
      <c r="A193" s="52" t="s">
        <v>9</v>
      </c>
      <c r="B193" s="53">
        <v>689</v>
      </c>
      <c r="C193" s="53">
        <f t="shared" si="15"/>
        <v>11.483333333333333</v>
      </c>
      <c r="D193" s="52">
        <v>0.9</v>
      </c>
      <c r="G193" s="53">
        <v>28</v>
      </c>
      <c r="H193" s="55">
        <v>10</v>
      </c>
      <c r="I193" s="55" t="s">
        <v>218</v>
      </c>
      <c r="J193" s="55" t="s">
        <v>215</v>
      </c>
      <c r="K193" s="55">
        <v>1</v>
      </c>
      <c r="L193" s="55">
        <v>4</v>
      </c>
      <c r="M193" s="55">
        <v>80</v>
      </c>
      <c r="N193" s="55">
        <v>0</v>
      </c>
      <c r="O193" s="55">
        <v>0</v>
      </c>
      <c r="P193" s="55"/>
      <c r="Q193" s="55"/>
      <c r="R193" s="55">
        <v>0</v>
      </c>
      <c r="S193" s="55">
        <v>0</v>
      </c>
      <c r="T193" s="55">
        <v>0</v>
      </c>
      <c r="U193" s="55">
        <v>1200</v>
      </c>
      <c r="V193" s="55">
        <v>0</v>
      </c>
      <c r="W193" s="55"/>
      <c r="X193" s="55"/>
      <c r="Y193" s="55">
        <v>0</v>
      </c>
      <c r="Z193" s="55" t="s">
        <v>229</v>
      </c>
      <c r="AA193" s="55" t="s">
        <v>229</v>
      </c>
      <c r="AB193" s="55" t="s">
        <v>230</v>
      </c>
      <c r="AC193" s="55" t="s">
        <v>230</v>
      </c>
      <c r="AD193" s="55"/>
      <c r="AE193" s="88">
        <v>0.74861658039110002</v>
      </c>
      <c r="AF193" s="53">
        <v>0.69160508113411601</v>
      </c>
      <c r="AG193" s="14">
        <f t="shared" si="17"/>
        <v>-5.7011499256984011E-2</v>
      </c>
      <c r="AH193" s="53"/>
      <c r="AI193" s="53"/>
    </row>
    <row r="194" spans="1:35">
      <c r="A194" s="52" t="s">
        <v>9</v>
      </c>
      <c r="B194" s="2">
        <v>1200</v>
      </c>
      <c r="C194" s="2">
        <f t="shared" si="15"/>
        <v>20</v>
      </c>
      <c r="D194" s="1">
        <v>0.9</v>
      </c>
      <c r="G194" s="53">
        <v>28</v>
      </c>
      <c r="H194" s="55">
        <v>10</v>
      </c>
      <c r="I194" s="55" t="s">
        <v>218</v>
      </c>
      <c r="J194" s="55" t="s">
        <v>215</v>
      </c>
      <c r="K194" s="55">
        <v>1</v>
      </c>
      <c r="L194" s="55">
        <v>4</v>
      </c>
      <c r="M194" s="55">
        <v>80</v>
      </c>
      <c r="N194" s="55">
        <v>0</v>
      </c>
      <c r="O194" s="55">
        <v>0</v>
      </c>
      <c r="P194" s="55"/>
      <c r="Q194" s="55"/>
      <c r="R194" s="55">
        <v>0</v>
      </c>
      <c r="S194" s="55">
        <v>0</v>
      </c>
      <c r="T194" s="55">
        <v>0</v>
      </c>
      <c r="U194" s="55">
        <v>1200</v>
      </c>
      <c r="V194" s="55">
        <v>0</v>
      </c>
      <c r="W194" s="55"/>
      <c r="X194" s="55"/>
      <c r="Y194" s="55">
        <v>0</v>
      </c>
      <c r="Z194" s="55" t="s">
        <v>229</v>
      </c>
      <c r="AA194" s="55" t="s">
        <v>229</v>
      </c>
      <c r="AB194" s="55" t="s">
        <v>230</v>
      </c>
      <c r="AC194" s="55" t="s">
        <v>230</v>
      </c>
      <c r="AD194" s="2">
        <v>0.64810000000000001</v>
      </c>
      <c r="AE194" s="2">
        <v>0.74863083848799294</v>
      </c>
      <c r="AF194" s="2">
        <v>0.69058545635142898</v>
      </c>
      <c r="AG194" s="14">
        <f t="shared" si="17"/>
        <v>-5.8045382136563961E-2</v>
      </c>
    </row>
    <row r="195" spans="1:35">
      <c r="A195" s="1" t="s">
        <v>9</v>
      </c>
      <c r="B195" s="2">
        <v>1050</v>
      </c>
      <c r="C195" s="2">
        <f t="shared" si="15"/>
        <v>17.5</v>
      </c>
      <c r="D195" s="1">
        <v>0.9</v>
      </c>
      <c r="G195" s="2">
        <v>28</v>
      </c>
      <c r="H195" s="55">
        <v>10</v>
      </c>
      <c r="I195" s="55" t="s">
        <v>218</v>
      </c>
      <c r="J195" s="55" t="s">
        <v>215</v>
      </c>
      <c r="K195" s="55">
        <v>1</v>
      </c>
      <c r="L195" s="55">
        <v>4</v>
      </c>
      <c r="M195" s="55">
        <v>80</v>
      </c>
      <c r="N195" s="55">
        <v>0</v>
      </c>
      <c r="O195" s="55">
        <v>0</v>
      </c>
      <c r="P195" s="55"/>
      <c r="Q195" s="55"/>
      <c r="R195" s="55">
        <v>0</v>
      </c>
      <c r="S195" s="55">
        <v>0</v>
      </c>
      <c r="T195" s="55">
        <v>0</v>
      </c>
      <c r="U195" s="55">
        <v>1200</v>
      </c>
      <c r="V195" s="55">
        <v>0</v>
      </c>
      <c r="W195" s="55"/>
      <c r="X195" s="55"/>
      <c r="Y195" s="55">
        <v>0</v>
      </c>
      <c r="Z195" s="55" t="s">
        <v>229</v>
      </c>
      <c r="AA195" s="55" t="s">
        <v>229</v>
      </c>
      <c r="AB195" s="2" t="s">
        <v>240</v>
      </c>
      <c r="AC195" s="2" t="s">
        <v>240</v>
      </c>
      <c r="AE195" s="2">
        <v>0.74860657681784004</v>
      </c>
      <c r="AF195" s="91">
        <v>0.69077960042902697</v>
      </c>
      <c r="AG195" s="1">
        <f t="shared" si="17"/>
        <v>-5.7826976388813067E-2</v>
      </c>
    </row>
    <row r="196" spans="1:35">
      <c r="A196" s="1" t="s">
        <v>9</v>
      </c>
      <c r="B196" s="2">
        <v>840</v>
      </c>
      <c r="C196" s="2">
        <f t="shared" si="15"/>
        <v>14</v>
      </c>
      <c r="D196" s="1">
        <v>0.9</v>
      </c>
      <c r="G196" s="2">
        <v>28</v>
      </c>
      <c r="H196" s="55">
        <v>10</v>
      </c>
      <c r="I196" s="55" t="s">
        <v>218</v>
      </c>
      <c r="J196" s="55" t="s">
        <v>215</v>
      </c>
      <c r="K196" s="55">
        <v>1</v>
      </c>
      <c r="L196" s="55">
        <v>4</v>
      </c>
      <c r="M196" s="48">
        <v>60</v>
      </c>
      <c r="N196" s="55">
        <v>0</v>
      </c>
      <c r="O196" s="55">
        <v>0</v>
      </c>
      <c r="P196" s="55"/>
      <c r="Q196" s="55"/>
      <c r="R196" s="55">
        <v>0</v>
      </c>
      <c r="S196" s="55">
        <v>0</v>
      </c>
      <c r="T196" s="55">
        <v>0</v>
      </c>
      <c r="U196" s="55">
        <v>1200</v>
      </c>
      <c r="V196" s="55">
        <v>0</v>
      </c>
      <c r="W196" s="55"/>
      <c r="X196" s="55"/>
      <c r="Y196" s="55">
        <v>0</v>
      </c>
      <c r="Z196" s="55" t="s">
        <v>229</v>
      </c>
      <c r="AA196" s="55" t="s">
        <v>229</v>
      </c>
      <c r="AB196" s="2" t="s">
        <v>240</v>
      </c>
      <c r="AC196" s="2" t="s">
        <v>240</v>
      </c>
      <c r="AE196" s="2">
        <v>0.74858521190334604</v>
      </c>
      <c r="AF196" s="2">
        <v>0.69106603272713296</v>
      </c>
      <c r="AG196" s="1">
        <f t="shared" si="17"/>
        <v>-5.7519179176213076E-2</v>
      </c>
    </row>
    <row r="197" spans="1:35">
      <c r="A197" s="1" t="s">
        <v>9</v>
      </c>
      <c r="B197" s="2">
        <v>875</v>
      </c>
      <c r="C197" s="2">
        <f t="shared" si="15"/>
        <v>14.583333333333334</v>
      </c>
      <c r="D197" s="1">
        <v>0.9</v>
      </c>
      <c r="G197" s="2">
        <v>28</v>
      </c>
      <c r="H197" s="55">
        <v>10</v>
      </c>
      <c r="I197" s="55" t="s">
        <v>218</v>
      </c>
      <c r="J197" s="55" t="s">
        <v>215</v>
      </c>
      <c r="K197" s="55">
        <v>1</v>
      </c>
      <c r="L197" s="55">
        <v>4</v>
      </c>
      <c r="M197" s="48">
        <v>50</v>
      </c>
      <c r="N197" s="55">
        <v>0</v>
      </c>
      <c r="O197" s="55">
        <v>0</v>
      </c>
      <c r="P197" s="55"/>
      <c r="Q197" s="55"/>
      <c r="R197" s="55">
        <v>0</v>
      </c>
      <c r="S197" s="55">
        <v>0</v>
      </c>
      <c r="T197" s="55">
        <v>0</v>
      </c>
      <c r="U197" s="55">
        <v>1200</v>
      </c>
      <c r="V197" s="55">
        <v>0</v>
      </c>
      <c r="W197" s="55"/>
      <c r="X197" s="55"/>
      <c r="Y197" s="55">
        <v>0</v>
      </c>
      <c r="Z197" s="55" t="s">
        <v>229</v>
      </c>
      <c r="AA197" s="55" t="s">
        <v>229</v>
      </c>
      <c r="AB197" s="2" t="s">
        <v>240</v>
      </c>
      <c r="AC197" s="2" t="s">
        <v>240</v>
      </c>
      <c r="AE197" s="2">
        <v>0.74856200443515697</v>
      </c>
      <c r="AF197" s="2">
        <v>0.69125076482459702</v>
      </c>
      <c r="AG197" s="1">
        <f t="shared" ref="AG197:AG241" si="18">AF197-AE197</f>
        <v>-5.731123961055995E-2</v>
      </c>
    </row>
    <row r="198" spans="1:35">
      <c r="A198" s="1" t="s">
        <v>9</v>
      </c>
      <c r="B198" s="2">
        <v>910</v>
      </c>
      <c r="C198" s="2">
        <f t="shared" si="15"/>
        <v>15.166666666666666</v>
      </c>
      <c r="D198" s="1">
        <v>0.9</v>
      </c>
      <c r="G198" s="2">
        <v>28</v>
      </c>
      <c r="H198" s="55">
        <v>10</v>
      </c>
      <c r="I198" s="55" t="s">
        <v>218</v>
      </c>
      <c r="J198" s="55" t="s">
        <v>215</v>
      </c>
      <c r="K198" s="55">
        <v>1</v>
      </c>
      <c r="L198" s="48">
        <v>5</v>
      </c>
      <c r="M198" s="5">
        <v>50</v>
      </c>
      <c r="N198" s="55">
        <v>0</v>
      </c>
      <c r="O198" s="55">
        <v>0</v>
      </c>
      <c r="P198" s="55"/>
      <c r="Q198" s="55"/>
      <c r="R198" s="55">
        <v>0</v>
      </c>
      <c r="S198" s="55">
        <v>0</v>
      </c>
      <c r="T198" s="55">
        <v>0</v>
      </c>
      <c r="U198" s="55">
        <v>1200</v>
      </c>
      <c r="V198" s="55">
        <v>0</v>
      </c>
      <c r="W198" s="55"/>
      <c r="X198" s="55"/>
      <c r="Y198" s="55">
        <v>0</v>
      </c>
      <c r="Z198" s="55" t="s">
        <v>229</v>
      </c>
      <c r="AA198" s="55" t="s">
        <v>229</v>
      </c>
      <c r="AB198" s="2" t="s">
        <v>240</v>
      </c>
      <c r="AC198" s="2" t="s">
        <v>240</v>
      </c>
      <c r="AE198" s="2">
        <v>0.74821550407186899</v>
      </c>
      <c r="AF198" s="91">
        <v>0.698653160161535</v>
      </c>
      <c r="AG198" s="1">
        <f t="shared" si="18"/>
        <v>-4.9562343910333984E-2</v>
      </c>
    </row>
    <row r="199" spans="1:35">
      <c r="A199" s="1" t="s">
        <v>9</v>
      </c>
      <c r="B199" s="2">
        <v>1050</v>
      </c>
      <c r="C199" s="2">
        <f t="shared" si="15"/>
        <v>17.5</v>
      </c>
      <c r="D199" s="1">
        <v>0.9</v>
      </c>
      <c r="G199" s="2">
        <v>28</v>
      </c>
      <c r="H199" s="55">
        <v>10</v>
      </c>
      <c r="I199" s="55" t="s">
        <v>218</v>
      </c>
      <c r="J199" s="48" t="s">
        <v>231</v>
      </c>
      <c r="K199" s="55">
        <v>1</v>
      </c>
      <c r="L199" s="5">
        <v>5</v>
      </c>
      <c r="M199" s="5">
        <v>50</v>
      </c>
      <c r="N199" s="55">
        <v>0</v>
      </c>
      <c r="O199" s="55">
        <v>0</v>
      </c>
      <c r="P199" s="55"/>
      <c r="Q199" s="55"/>
      <c r="R199" s="55">
        <v>0</v>
      </c>
      <c r="S199" s="55">
        <v>0</v>
      </c>
      <c r="T199" s="55">
        <v>0</v>
      </c>
      <c r="U199" s="55">
        <v>1200</v>
      </c>
      <c r="V199" s="55">
        <v>0</v>
      </c>
      <c r="W199" s="55"/>
      <c r="X199" s="55"/>
      <c r="Y199" s="55">
        <v>0</v>
      </c>
      <c r="Z199" s="55" t="s">
        <v>229</v>
      </c>
      <c r="AA199" s="55" t="s">
        <v>229</v>
      </c>
      <c r="AB199" s="2" t="s">
        <v>240</v>
      </c>
      <c r="AC199" s="2" t="s">
        <v>240</v>
      </c>
      <c r="AE199" s="2">
        <v>0.74792111403392902</v>
      </c>
      <c r="AF199" s="2">
        <v>0.699051267586275</v>
      </c>
      <c r="AG199" s="1">
        <f t="shared" si="18"/>
        <v>-4.886984644765402E-2</v>
      </c>
    </row>
    <row r="200" spans="1:35">
      <c r="A200" s="1" t="s">
        <v>9</v>
      </c>
      <c r="B200" s="2">
        <v>940</v>
      </c>
      <c r="C200" s="2">
        <f t="shared" si="15"/>
        <v>15.666666666666666</v>
      </c>
      <c r="D200" s="1">
        <v>0.9</v>
      </c>
      <c r="G200" s="2">
        <v>28</v>
      </c>
      <c r="H200" s="55">
        <v>10</v>
      </c>
      <c r="I200" s="54" t="s">
        <v>181</v>
      </c>
      <c r="J200" s="48" t="s">
        <v>217</v>
      </c>
      <c r="K200" s="55">
        <v>1</v>
      </c>
      <c r="L200" s="5">
        <v>5</v>
      </c>
      <c r="M200" s="5">
        <v>50</v>
      </c>
      <c r="N200" s="55">
        <v>0</v>
      </c>
      <c r="O200" s="55">
        <v>0</v>
      </c>
      <c r="P200" s="55"/>
      <c r="Q200" s="55"/>
      <c r="R200" s="55">
        <v>0</v>
      </c>
      <c r="S200" s="55">
        <v>0</v>
      </c>
      <c r="T200" s="55">
        <v>0</v>
      </c>
      <c r="U200" s="54">
        <v>1100</v>
      </c>
      <c r="V200" s="55">
        <v>0</v>
      </c>
      <c r="W200" s="55"/>
      <c r="X200" s="55"/>
      <c r="Y200" s="55">
        <v>0</v>
      </c>
      <c r="Z200" s="54" t="s">
        <v>304</v>
      </c>
      <c r="AA200" s="54" t="s">
        <v>304</v>
      </c>
      <c r="AB200" s="2" t="s">
        <v>240</v>
      </c>
      <c r="AC200" s="2" t="s">
        <v>240</v>
      </c>
      <c r="AE200" s="2">
        <v>0.74724902808558202</v>
      </c>
      <c r="AF200" s="2">
        <v>0.70433618342759297</v>
      </c>
      <c r="AG200" s="1">
        <f t="shared" si="18"/>
        <v>-4.2912844657989058E-2</v>
      </c>
    </row>
    <row r="201" spans="1:35" s="79" customFormat="1" ht="15" thickBot="1">
      <c r="A201" s="79" t="s">
        <v>9</v>
      </c>
      <c r="B201" s="80">
        <v>770</v>
      </c>
      <c r="C201" s="80">
        <f t="shared" si="15"/>
        <v>12.833333333333334</v>
      </c>
      <c r="D201" s="79">
        <v>0.9</v>
      </c>
      <c r="G201" s="80">
        <v>28</v>
      </c>
      <c r="H201" s="80">
        <v>10</v>
      </c>
      <c r="I201" s="98" t="s">
        <v>228</v>
      </c>
      <c r="J201" s="80" t="s">
        <v>217</v>
      </c>
      <c r="K201" s="80">
        <v>1</v>
      </c>
      <c r="L201" s="80">
        <v>6</v>
      </c>
      <c r="M201" s="98">
        <v>40</v>
      </c>
      <c r="N201" s="99">
        <v>0</v>
      </c>
      <c r="O201" s="99">
        <v>0</v>
      </c>
      <c r="P201" s="99"/>
      <c r="Q201" s="99"/>
      <c r="R201" s="99">
        <v>0</v>
      </c>
      <c r="S201" s="99">
        <v>0</v>
      </c>
      <c r="T201" s="99">
        <v>0</v>
      </c>
      <c r="U201" s="98">
        <v>1000</v>
      </c>
      <c r="V201" s="80">
        <v>0</v>
      </c>
      <c r="W201" s="80"/>
      <c r="X201" s="80"/>
      <c r="Y201" s="80">
        <v>0</v>
      </c>
      <c r="Z201" s="80" t="s">
        <v>304</v>
      </c>
      <c r="AA201" s="80" t="s">
        <v>304</v>
      </c>
      <c r="AB201" s="98" t="s">
        <v>230</v>
      </c>
      <c r="AC201" s="98" t="s">
        <v>230</v>
      </c>
      <c r="AD201" s="80"/>
      <c r="AE201" s="80">
        <v>0.746437243205615</v>
      </c>
      <c r="AF201" s="80">
        <v>0.70777636477397399</v>
      </c>
      <c r="AG201" s="79">
        <f t="shared" si="18"/>
        <v>-3.866087843164101E-2</v>
      </c>
      <c r="AH201" s="80"/>
      <c r="AI201" s="80"/>
    </row>
    <row r="202" spans="1:35">
      <c r="A202" s="1" t="s">
        <v>305</v>
      </c>
      <c r="B202" s="2">
        <v>385</v>
      </c>
      <c r="C202" s="2">
        <f t="shared" si="15"/>
        <v>6.416666666666667</v>
      </c>
      <c r="G202" s="2">
        <v>28</v>
      </c>
      <c r="H202" s="2">
        <v>10</v>
      </c>
      <c r="I202" s="5" t="s">
        <v>218</v>
      </c>
      <c r="J202" s="2" t="s">
        <v>217</v>
      </c>
      <c r="K202" s="2">
        <v>0</v>
      </c>
      <c r="L202" s="2">
        <v>-1</v>
      </c>
      <c r="M202" s="5">
        <v>10</v>
      </c>
      <c r="N202" s="55">
        <v>0</v>
      </c>
      <c r="O202" s="55">
        <v>0</v>
      </c>
      <c r="P202" s="55">
        <v>31</v>
      </c>
      <c r="Q202" s="55"/>
      <c r="R202" s="55">
        <v>0</v>
      </c>
      <c r="S202" s="55">
        <v>0</v>
      </c>
      <c r="T202" s="55">
        <v>0</v>
      </c>
      <c r="U202" s="5">
        <v>500</v>
      </c>
      <c r="V202" s="2">
        <v>0</v>
      </c>
      <c r="Y202" s="2">
        <v>0</v>
      </c>
      <c r="Z202" s="2" t="s">
        <v>217</v>
      </c>
      <c r="AA202" s="2">
        <v>0</v>
      </c>
      <c r="AB202" s="5">
        <v>0</v>
      </c>
      <c r="AC202" s="5">
        <v>0</v>
      </c>
      <c r="AD202" s="2">
        <v>0.65229999999999999</v>
      </c>
      <c r="AE202" s="2">
        <v>0.747213913777237</v>
      </c>
      <c r="AF202" s="2">
        <v>0.69465499197410197</v>
      </c>
      <c r="AG202" s="1">
        <f t="shared" si="18"/>
        <v>-5.2558921803135039E-2</v>
      </c>
    </row>
    <row r="203" spans="1:35">
      <c r="A203" s="1" t="s">
        <v>305</v>
      </c>
      <c r="B203" s="2">
        <v>1267</v>
      </c>
      <c r="C203" s="2">
        <f t="shared" si="15"/>
        <v>21.116666666666667</v>
      </c>
      <c r="G203" s="2">
        <v>28</v>
      </c>
      <c r="H203" s="2">
        <v>15</v>
      </c>
      <c r="I203" s="2" t="s">
        <v>237</v>
      </c>
      <c r="J203" s="2" t="s">
        <v>304</v>
      </c>
      <c r="K203" s="2">
        <v>0</v>
      </c>
      <c r="L203" s="2">
        <v>3</v>
      </c>
      <c r="M203" s="2">
        <v>50</v>
      </c>
      <c r="N203" s="2">
        <v>0</v>
      </c>
      <c r="O203" s="2">
        <v>0</v>
      </c>
      <c r="P203" s="2">
        <v>20</v>
      </c>
      <c r="Q203" s="2">
        <v>5</v>
      </c>
      <c r="R203" s="2">
        <v>0</v>
      </c>
      <c r="S203" s="2">
        <v>0</v>
      </c>
      <c r="T203" s="2">
        <v>0</v>
      </c>
      <c r="U203" s="2">
        <v>1000</v>
      </c>
      <c r="V203" s="2">
        <v>0</v>
      </c>
      <c r="Y203" s="2">
        <v>0</v>
      </c>
      <c r="Z203" s="2" t="s">
        <v>304</v>
      </c>
      <c r="AB203" s="2" t="s">
        <v>240</v>
      </c>
      <c r="AC203" s="2" t="s">
        <v>240</v>
      </c>
      <c r="AE203" s="2">
        <v>0.74749767563185299</v>
      </c>
      <c r="AF203" s="2">
        <v>0.68743322198699297</v>
      </c>
      <c r="AG203" s="1">
        <f t="shared" si="18"/>
        <v>-6.0064453644860016E-2</v>
      </c>
    </row>
    <row r="204" spans="1:35">
      <c r="A204" s="1" t="s">
        <v>305</v>
      </c>
      <c r="B204" s="2">
        <v>737</v>
      </c>
      <c r="C204" s="2">
        <f t="shared" si="15"/>
        <v>12.283333333333333</v>
      </c>
      <c r="G204" s="2">
        <v>16</v>
      </c>
      <c r="H204" s="2">
        <v>15</v>
      </c>
      <c r="I204" s="48" t="s">
        <v>218</v>
      </c>
      <c r="J204" s="2" t="s">
        <v>304</v>
      </c>
      <c r="K204" s="2">
        <v>0</v>
      </c>
      <c r="L204" s="2">
        <v>3</v>
      </c>
      <c r="P204" s="48">
        <v>50</v>
      </c>
      <c r="Q204" s="2">
        <v>5</v>
      </c>
      <c r="U204" s="2">
        <v>1000</v>
      </c>
      <c r="AB204" s="2" t="s">
        <v>240</v>
      </c>
      <c r="AC204" s="2" t="s">
        <v>240</v>
      </c>
      <c r="AE204" s="2">
        <v>0.69639066507950897</v>
      </c>
      <c r="AF204" s="2">
        <v>0.65164436401974202</v>
      </c>
      <c r="AG204" s="1">
        <f t="shared" si="18"/>
        <v>-4.4746301059766957E-2</v>
      </c>
    </row>
    <row r="205" spans="1:35">
      <c r="A205" s="1" t="s">
        <v>305</v>
      </c>
      <c r="B205" s="2">
        <f>875+700+400</f>
        <v>1975</v>
      </c>
      <c r="C205" s="2">
        <f t="shared" si="15"/>
        <v>32.916666666666664</v>
      </c>
      <c r="D205" s="1">
        <v>0.9</v>
      </c>
      <c r="E205" s="1" t="s">
        <v>218</v>
      </c>
      <c r="F205" s="1" t="s">
        <v>310</v>
      </c>
      <c r="G205" s="2">
        <v>21</v>
      </c>
      <c r="H205" s="2">
        <v>15</v>
      </c>
      <c r="I205" s="2" t="s">
        <v>218</v>
      </c>
      <c r="J205" s="2" t="s">
        <v>304</v>
      </c>
      <c r="K205" s="2">
        <v>0</v>
      </c>
      <c r="L205" s="2">
        <v>5</v>
      </c>
      <c r="M205" s="2">
        <v>50</v>
      </c>
      <c r="N205" s="2">
        <v>0</v>
      </c>
      <c r="O205" s="2">
        <v>0</v>
      </c>
      <c r="P205" s="2">
        <v>31</v>
      </c>
      <c r="Q205" s="2">
        <v>50</v>
      </c>
      <c r="R205" s="2">
        <v>0</v>
      </c>
      <c r="S205" s="2">
        <v>0</v>
      </c>
      <c r="T205" s="2">
        <v>0</v>
      </c>
      <c r="U205" s="2">
        <v>1000</v>
      </c>
      <c r="V205" s="2">
        <v>0</v>
      </c>
      <c r="Y205" s="2">
        <v>0</v>
      </c>
      <c r="Z205" s="2" t="s">
        <v>304</v>
      </c>
      <c r="AA205" s="2">
        <v>0</v>
      </c>
      <c r="AB205" s="2" t="s">
        <v>240</v>
      </c>
      <c r="AC205" s="2" t="s">
        <v>240</v>
      </c>
      <c r="AD205" s="2">
        <v>0.74660000000000004</v>
      </c>
      <c r="AE205" s="2">
        <v>0.74700664749095103</v>
      </c>
      <c r="AF205" s="2">
        <v>0.70059203225708599</v>
      </c>
      <c r="AG205" s="1">
        <f t="shared" si="18"/>
        <v>-4.6414615233865031E-2</v>
      </c>
    </row>
    <row r="206" spans="1:35">
      <c r="A206" s="1" t="s">
        <v>305</v>
      </c>
      <c r="B206" s="2">
        <f>680</f>
        <v>680</v>
      </c>
      <c r="C206" s="2">
        <f t="shared" si="15"/>
        <v>11.333333333333334</v>
      </c>
      <c r="D206" s="1">
        <v>0.9</v>
      </c>
      <c r="E206" s="1" t="s">
        <v>218</v>
      </c>
      <c r="F206" s="1" t="s">
        <v>311</v>
      </c>
      <c r="G206" s="2">
        <v>19</v>
      </c>
      <c r="H206" s="2">
        <v>15</v>
      </c>
      <c r="I206" s="2" t="s">
        <v>218</v>
      </c>
      <c r="J206" s="2" t="s">
        <v>304</v>
      </c>
      <c r="K206" s="2">
        <v>0</v>
      </c>
      <c r="L206" s="2">
        <v>5</v>
      </c>
      <c r="M206" s="2">
        <v>50</v>
      </c>
      <c r="N206" s="2">
        <v>0</v>
      </c>
      <c r="O206" s="2">
        <v>0</v>
      </c>
      <c r="P206" s="2">
        <v>31</v>
      </c>
      <c r="Q206" s="2">
        <v>50</v>
      </c>
      <c r="R206" s="2">
        <v>0</v>
      </c>
      <c r="S206" s="2">
        <v>0</v>
      </c>
      <c r="T206" s="2">
        <v>0</v>
      </c>
      <c r="U206" s="2">
        <v>1000</v>
      </c>
      <c r="V206" s="2">
        <v>0</v>
      </c>
      <c r="Y206" s="2">
        <v>0</v>
      </c>
      <c r="Z206" s="2" t="s">
        <v>304</v>
      </c>
      <c r="AA206" s="2">
        <v>0</v>
      </c>
      <c r="AB206" s="2" t="s">
        <v>240</v>
      </c>
      <c r="AC206" s="2" t="s">
        <v>240</v>
      </c>
      <c r="AD206" s="2">
        <v>0.74590000000000001</v>
      </c>
      <c r="AE206" s="2">
        <v>0.74691761801934098</v>
      </c>
      <c r="AF206" s="2">
        <v>0.69987414331436404</v>
      </c>
      <c r="AG206" s="1">
        <f t="shared" si="18"/>
        <v>-4.704347470497694E-2</v>
      </c>
    </row>
    <row r="207" spans="1:35">
      <c r="A207" s="1" t="s">
        <v>305</v>
      </c>
      <c r="B207" s="2">
        <f>928+576</f>
        <v>1504</v>
      </c>
      <c r="C207" s="2">
        <f t="shared" si="15"/>
        <v>25.066666666666666</v>
      </c>
      <c r="D207" s="1">
        <v>0.9</v>
      </c>
      <c r="E207" s="1" t="s">
        <v>218</v>
      </c>
      <c r="F207" s="93" t="s">
        <v>310</v>
      </c>
      <c r="G207" s="2">
        <v>17</v>
      </c>
      <c r="H207" s="2">
        <v>15</v>
      </c>
      <c r="I207" s="48" t="s">
        <v>237</v>
      </c>
      <c r="J207" s="2" t="s">
        <v>304</v>
      </c>
      <c r="K207" s="2">
        <v>0</v>
      </c>
      <c r="L207" s="2">
        <v>5</v>
      </c>
      <c r="M207" s="2">
        <v>50</v>
      </c>
      <c r="N207" s="2">
        <v>0</v>
      </c>
      <c r="O207" s="2">
        <v>0</v>
      </c>
      <c r="P207" s="2">
        <v>31</v>
      </c>
      <c r="Q207" s="2">
        <v>50</v>
      </c>
      <c r="R207" s="2">
        <v>0</v>
      </c>
      <c r="S207" s="2">
        <v>0</v>
      </c>
      <c r="T207" s="2">
        <v>0</v>
      </c>
      <c r="U207" s="2">
        <v>1000</v>
      </c>
      <c r="V207" s="2">
        <v>0</v>
      </c>
      <c r="Y207" s="2">
        <v>0</v>
      </c>
      <c r="Z207" s="2" t="s">
        <v>304</v>
      </c>
      <c r="AA207" s="2">
        <v>0</v>
      </c>
      <c r="AB207" s="2" t="s">
        <v>240</v>
      </c>
      <c r="AC207" s="2" t="s">
        <v>240</v>
      </c>
      <c r="AD207" s="2">
        <v>0.74590000000000001</v>
      </c>
      <c r="AE207" s="2">
        <v>0.74647695730560104</v>
      </c>
      <c r="AF207" s="2">
        <v>0.69302164556916301</v>
      </c>
      <c r="AG207" s="1">
        <f t="shared" si="18"/>
        <v>-5.3455311736438027E-2</v>
      </c>
    </row>
    <row r="208" spans="1:35">
      <c r="A208" s="1" t="s">
        <v>305</v>
      </c>
      <c r="B208" s="2">
        <f>840+149+690</f>
        <v>1679</v>
      </c>
      <c r="C208" s="2">
        <f t="shared" si="15"/>
        <v>27.983333333333334</v>
      </c>
      <c r="D208" s="1">
        <v>0.9</v>
      </c>
      <c r="E208" s="1" t="s">
        <v>218</v>
      </c>
      <c r="F208" s="93" t="s">
        <v>312</v>
      </c>
      <c r="G208" s="2" t="s">
        <v>314</v>
      </c>
      <c r="H208" s="2">
        <v>15</v>
      </c>
      <c r="I208" s="62" t="s">
        <v>237</v>
      </c>
      <c r="J208" s="2" t="s">
        <v>304</v>
      </c>
      <c r="K208" s="2">
        <v>0</v>
      </c>
      <c r="L208" s="2">
        <v>5</v>
      </c>
      <c r="M208" s="2">
        <v>50</v>
      </c>
      <c r="N208" s="2">
        <v>0</v>
      </c>
      <c r="O208" s="2">
        <v>0</v>
      </c>
      <c r="P208" s="2">
        <v>31</v>
      </c>
      <c r="Q208" s="2">
        <v>50</v>
      </c>
      <c r="R208" s="2">
        <v>0</v>
      </c>
      <c r="S208" s="2">
        <v>0</v>
      </c>
      <c r="T208" s="2">
        <v>0</v>
      </c>
      <c r="U208" s="2">
        <v>1000</v>
      </c>
      <c r="V208" s="2">
        <v>0</v>
      </c>
      <c r="Y208" s="2">
        <v>0</v>
      </c>
      <c r="Z208" s="2" t="s">
        <v>304</v>
      </c>
      <c r="AA208" s="2">
        <v>0</v>
      </c>
      <c r="AB208" s="2" t="s">
        <v>240</v>
      </c>
      <c r="AC208" s="2" t="s">
        <v>240</v>
      </c>
      <c r="AD208" s="2">
        <v>0.74639999999999995</v>
      </c>
      <c r="AE208" s="2">
        <v>0.74653206342885003</v>
      </c>
      <c r="AF208" s="91">
        <v>0.69325048009474799</v>
      </c>
      <c r="AG208" s="1">
        <f t="shared" si="18"/>
        <v>-5.3281583334102045E-2</v>
      </c>
    </row>
    <row r="209" spans="1:35" s="79" customFormat="1" ht="15" thickBot="1">
      <c r="A209" s="79" t="s">
        <v>305</v>
      </c>
      <c r="B209" s="80"/>
      <c r="C209" s="80">
        <f t="shared" si="15"/>
        <v>0</v>
      </c>
      <c r="D209" s="79">
        <v>0.9</v>
      </c>
      <c r="E209" s="79" t="s">
        <v>218</v>
      </c>
      <c r="F209" s="79" t="s">
        <v>313</v>
      </c>
      <c r="G209" s="80" t="s">
        <v>315</v>
      </c>
      <c r="H209" s="80">
        <v>15</v>
      </c>
      <c r="I209" s="96" t="s">
        <v>237</v>
      </c>
      <c r="J209" s="80" t="s">
        <v>304</v>
      </c>
      <c r="K209" s="80">
        <v>0</v>
      </c>
      <c r="L209" s="80">
        <v>5</v>
      </c>
      <c r="M209" s="80">
        <v>50</v>
      </c>
      <c r="N209" s="80">
        <v>0</v>
      </c>
      <c r="O209" s="80">
        <v>0</v>
      </c>
      <c r="P209" s="80">
        <v>31</v>
      </c>
      <c r="Q209" s="80">
        <v>50</v>
      </c>
      <c r="R209" s="80">
        <v>0</v>
      </c>
      <c r="S209" s="80">
        <v>0</v>
      </c>
      <c r="T209" s="80">
        <v>0</v>
      </c>
      <c r="U209" s="80">
        <v>1000</v>
      </c>
      <c r="V209" s="80">
        <v>0</v>
      </c>
      <c r="W209" s="80"/>
      <c r="X209" s="80"/>
      <c r="Y209" s="80">
        <v>0</v>
      </c>
      <c r="Z209" s="80" t="s">
        <v>304</v>
      </c>
      <c r="AA209" s="80">
        <v>0</v>
      </c>
      <c r="AB209" s="80" t="s">
        <v>240</v>
      </c>
      <c r="AC209" s="80" t="s">
        <v>240</v>
      </c>
      <c r="AD209" s="80">
        <v>0.74629999999999996</v>
      </c>
      <c r="AE209" s="80">
        <v>0.74647891607295003</v>
      </c>
      <c r="AF209" s="80">
        <v>0.69313079389602905</v>
      </c>
      <c r="AG209" s="79">
        <f t="shared" si="18"/>
        <v>-5.3348122176920976E-2</v>
      </c>
      <c r="AH209" s="80"/>
      <c r="AI209" s="80"/>
    </row>
    <row r="210" spans="1:35">
      <c r="A210" s="1" t="s">
        <v>316</v>
      </c>
      <c r="B210" s="2">
        <v>1738</v>
      </c>
      <c r="C210" s="2">
        <f t="shared" si="15"/>
        <v>28.966666666666665</v>
      </c>
      <c r="D210" s="1">
        <v>0.9</v>
      </c>
      <c r="G210" s="2">
        <v>26</v>
      </c>
      <c r="H210" s="2">
        <v>10</v>
      </c>
      <c r="I210" s="2" t="s">
        <v>218</v>
      </c>
      <c r="L210" s="2">
        <v>6</v>
      </c>
      <c r="U210" s="2">
        <v>1000</v>
      </c>
      <c r="V210" s="2">
        <v>3</v>
      </c>
      <c r="AD210" s="2">
        <v>0.74760000000000004</v>
      </c>
      <c r="AE210" s="2">
        <v>0.74887584508193095</v>
      </c>
      <c r="AF210" s="2">
        <v>0.68873523200008901</v>
      </c>
      <c r="AG210" s="1">
        <f t="shared" si="18"/>
        <v>-6.0140613081841932E-2</v>
      </c>
    </row>
    <row r="211" spans="1:35">
      <c r="A211" s="1" t="s">
        <v>316</v>
      </c>
      <c r="B211" s="2">
        <v>2205</v>
      </c>
      <c r="C211" s="2">
        <f t="shared" si="15"/>
        <v>36.75</v>
      </c>
      <c r="D211" s="1">
        <v>0.9</v>
      </c>
      <c r="E211" s="1" t="s">
        <v>218</v>
      </c>
      <c r="F211" s="1" t="s">
        <v>312</v>
      </c>
      <c r="G211" s="2" t="s">
        <v>314</v>
      </c>
      <c r="H211" s="2">
        <v>10</v>
      </c>
      <c r="I211" s="2" t="s">
        <v>218</v>
      </c>
      <c r="L211" s="2">
        <v>6</v>
      </c>
      <c r="U211" s="2">
        <v>1000</v>
      </c>
      <c r="V211" s="2">
        <v>3</v>
      </c>
      <c r="AD211" s="2">
        <v>0.749</v>
      </c>
      <c r="AE211" s="2">
        <v>0.74886610950533095</v>
      </c>
      <c r="AF211" s="2">
        <v>0.68936264091976196</v>
      </c>
      <c r="AG211" s="1">
        <f t="shared" si="18"/>
        <v>-5.9503468585568986E-2</v>
      </c>
    </row>
    <row r="212" spans="1:35">
      <c r="A212" s="1" t="s">
        <v>316</v>
      </c>
      <c r="B212" s="2">
        <f>1120</f>
        <v>1120</v>
      </c>
      <c r="C212" s="2">
        <f t="shared" si="15"/>
        <v>18.666666666666668</v>
      </c>
      <c r="D212" s="1">
        <v>0.9</v>
      </c>
      <c r="E212" s="93" t="s">
        <v>240</v>
      </c>
      <c r="F212" s="1" t="s">
        <v>312</v>
      </c>
      <c r="G212" s="2">
        <v>26</v>
      </c>
      <c r="H212" s="2">
        <v>3</v>
      </c>
      <c r="I212" s="48" t="s">
        <v>230</v>
      </c>
      <c r="L212" s="2">
        <v>6</v>
      </c>
      <c r="U212" s="48">
        <v>1500</v>
      </c>
      <c r="V212" s="48">
        <v>5</v>
      </c>
      <c r="W212" s="48" t="s">
        <v>215</v>
      </c>
      <c r="X212" s="48">
        <v>64</v>
      </c>
      <c r="AE212" s="2">
        <v>0.74243922825258202</v>
      </c>
      <c r="AF212" s="2">
        <v>0.74275349145653502</v>
      </c>
      <c r="AG212" s="1">
        <f t="shared" si="18"/>
        <v>3.1426320395300245E-4</v>
      </c>
    </row>
    <row r="213" spans="1:35">
      <c r="A213" s="1" t="s">
        <v>316</v>
      </c>
      <c r="B213" s="2">
        <v>860</v>
      </c>
      <c r="C213" s="2">
        <f t="shared" si="15"/>
        <v>14.333333333333334</v>
      </c>
      <c r="D213" s="1">
        <v>0.9</v>
      </c>
      <c r="E213" s="93" t="s">
        <v>240</v>
      </c>
      <c r="F213" s="1" t="s">
        <v>312</v>
      </c>
      <c r="G213" s="2" t="s">
        <v>319</v>
      </c>
      <c r="H213" s="2">
        <v>3</v>
      </c>
      <c r="I213" s="48" t="s">
        <v>230</v>
      </c>
      <c r="L213" s="2">
        <v>6</v>
      </c>
      <c r="U213" s="48">
        <v>1500</v>
      </c>
      <c r="V213" s="48">
        <v>5</v>
      </c>
      <c r="W213" s="48" t="s">
        <v>215</v>
      </c>
      <c r="X213" s="48">
        <v>64</v>
      </c>
      <c r="AD213" s="2">
        <v>0.68140000000000001</v>
      </c>
      <c r="AE213" s="2">
        <v>0.68369433711982197</v>
      </c>
      <c r="AF213" s="2">
        <v>0.66605645894805199</v>
      </c>
      <c r="AG213" s="1">
        <f t="shared" si="18"/>
        <v>-1.7637878171769983E-2</v>
      </c>
    </row>
    <row r="214" spans="1:35">
      <c r="A214" s="1" t="s">
        <v>316</v>
      </c>
      <c r="B214" s="2">
        <v>498</v>
      </c>
      <c r="C214" s="2">
        <f t="shared" si="15"/>
        <v>8.3000000000000007</v>
      </c>
      <c r="D214" s="1">
        <v>0.9</v>
      </c>
      <c r="E214" s="93" t="s">
        <v>320</v>
      </c>
      <c r="F214" s="1" t="s">
        <v>312</v>
      </c>
      <c r="G214" s="2" t="s">
        <v>321</v>
      </c>
      <c r="H214" s="2">
        <v>3</v>
      </c>
      <c r="I214" s="48" t="s">
        <v>230</v>
      </c>
      <c r="L214" s="2">
        <v>6</v>
      </c>
      <c r="U214" s="48">
        <v>1500</v>
      </c>
      <c r="V214" s="48">
        <v>5</v>
      </c>
      <c r="W214" s="48" t="s">
        <v>215</v>
      </c>
      <c r="X214" s="48">
        <v>64</v>
      </c>
      <c r="AD214" s="2">
        <v>0.74239999999999995</v>
      </c>
      <c r="AE214" s="2">
        <v>0.74213308837023995</v>
      </c>
      <c r="AF214" s="2">
        <v>0.74217984857807495</v>
      </c>
      <c r="AG214" s="94">
        <f t="shared" si="18"/>
        <v>4.6760207835006007E-5</v>
      </c>
    </row>
    <row r="215" spans="1:35">
      <c r="A215" s="1" t="s">
        <v>316</v>
      </c>
      <c r="B215" s="2">
        <v>1119</v>
      </c>
      <c r="C215" s="2">
        <f t="shared" si="15"/>
        <v>18.649999999999999</v>
      </c>
      <c r="D215" s="1">
        <v>0.9</v>
      </c>
      <c r="E215" s="93" t="s">
        <v>320</v>
      </c>
      <c r="F215" s="1" t="s">
        <v>312</v>
      </c>
      <c r="G215" s="2">
        <v>26</v>
      </c>
      <c r="H215" s="2">
        <v>5</v>
      </c>
      <c r="I215" s="48" t="s">
        <v>237</v>
      </c>
      <c r="L215" s="2">
        <v>6</v>
      </c>
      <c r="U215" s="5">
        <v>1500</v>
      </c>
      <c r="V215" s="5">
        <v>5</v>
      </c>
      <c r="W215" s="5" t="s">
        <v>215</v>
      </c>
      <c r="X215" s="5">
        <v>64</v>
      </c>
      <c r="AE215" s="2">
        <v>0.74856884908211296</v>
      </c>
      <c r="AF215" s="2">
        <v>0.687036396110423</v>
      </c>
      <c r="AG215" s="94">
        <f t="shared" si="18"/>
        <v>-6.1532452971689966E-2</v>
      </c>
    </row>
    <row r="216" spans="1:35">
      <c r="A216" s="1" t="s">
        <v>316</v>
      </c>
      <c r="C216" s="2">
        <f t="shared" si="15"/>
        <v>0</v>
      </c>
      <c r="D216" s="1">
        <v>0.9</v>
      </c>
      <c r="E216" s="95" t="s">
        <v>320</v>
      </c>
      <c r="F216" s="95" t="s">
        <v>310</v>
      </c>
      <c r="G216" s="2" t="s">
        <v>322</v>
      </c>
      <c r="H216" s="2">
        <v>5</v>
      </c>
      <c r="I216" s="2" t="s">
        <v>237</v>
      </c>
      <c r="L216" s="2">
        <v>6</v>
      </c>
      <c r="U216" s="5">
        <v>1500</v>
      </c>
      <c r="V216" s="5">
        <v>5</v>
      </c>
      <c r="W216" s="5" t="s">
        <v>215</v>
      </c>
      <c r="X216" s="5">
        <v>64</v>
      </c>
      <c r="AD216" s="2">
        <v>0.74850000000000005</v>
      </c>
      <c r="AE216" s="2">
        <v>0.74844716449347604</v>
      </c>
      <c r="AF216" s="2">
        <v>0.68690817219033096</v>
      </c>
      <c r="AG216" s="94">
        <f t="shared" si="18"/>
        <v>-6.1538992303145079E-2</v>
      </c>
    </row>
    <row r="217" spans="1:35">
      <c r="A217" s="1" t="s">
        <v>316</v>
      </c>
      <c r="B217" s="2">
        <v>1085</v>
      </c>
      <c r="C217" s="2">
        <f t="shared" si="15"/>
        <v>18.083333333333332</v>
      </c>
      <c r="D217" s="1">
        <v>0.9</v>
      </c>
      <c r="E217" s="1" t="s">
        <v>320</v>
      </c>
      <c r="F217" s="1" t="s">
        <v>310</v>
      </c>
      <c r="G217" s="2">
        <v>27</v>
      </c>
      <c r="H217" s="2">
        <v>5</v>
      </c>
      <c r="I217" s="48" t="s">
        <v>323</v>
      </c>
      <c r="L217" s="48">
        <v>7</v>
      </c>
      <c r="U217" s="48">
        <v>2000</v>
      </c>
      <c r="V217" s="48">
        <v>10</v>
      </c>
      <c r="W217" s="5" t="s">
        <v>215</v>
      </c>
      <c r="X217" s="5">
        <v>64</v>
      </c>
      <c r="AE217" s="2">
        <v>0.74835038519625896</v>
      </c>
      <c r="AF217" s="2">
        <v>0.68776902564914499</v>
      </c>
      <c r="AG217" s="1">
        <f t="shared" si="18"/>
        <v>-6.0581359547113967E-2</v>
      </c>
    </row>
    <row r="218" spans="1:35">
      <c r="A218" s="1" t="s">
        <v>316</v>
      </c>
      <c r="B218" s="2">
        <v>1080</v>
      </c>
      <c r="C218" s="2">
        <f t="shared" si="15"/>
        <v>18</v>
      </c>
      <c r="D218" s="1">
        <v>0.9</v>
      </c>
      <c r="E218" s="1" t="s">
        <v>265</v>
      </c>
      <c r="F218" s="1" t="s">
        <v>310</v>
      </c>
      <c r="G218" s="2" t="s">
        <v>324</v>
      </c>
      <c r="H218" s="2">
        <v>5</v>
      </c>
      <c r="I218" s="62" t="s">
        <v>323</v>
      </c>
      <c r="J218" s="62"/>
      <c r="K218" s="62"/>
      <c r="L218" s="62">
        <v>7</v>
      </c>
      <c r="M218" s="62"/>
      <c r="N218" s="62"/>
      <c r="O218" s="62"/>
      <c r="P218" s="62"/>
      <c r="Q218" s="62"/>
      <c r="R218" s="62"/>
      <c r="S218" s="62"/>
      <c r="T218" s="62"/>
      <c r="U218" s="62">
        <v>2000</v>
      </c>
      <c r="V218" s="62">
        <v>10</v>
      </c>
      <c r="W218" s="5" t="s">
        <v>215</v>
      </c>
      <c r="X218" s="5">
        <v>64</v>
      </c>
      <c r="Y218" s="62"/>
      <c r="Z218" s="62"/>
      <c r="AA218" s="62"/>
      <c r="AB218" s="62"/>
      <c r="AC218" s="62"/>
      <c r="AD218" s="2">
        <v>0.74860000000000004</v>
      </c>
      <c r="AE218" s="2">
        <v>0.74829455848702597</v>
      </c>
      <c r="AF218" s="2">
        <v>0.68732980956540402</v>
      </c>
      <c r="AG218" s="1">
        <f t="shared" si="18"/>
        <v>-6.0964748921621958E-2</v>
      </c>
    </row>
    <row r="219" spans="1:35" s="50" customFormat="1">
      <c r="A219" s="50" t="s">
        <v>316</v>
      </c>
      <c r="B219" s="51">
        <v>2408</v>
      </c>
      <c r="C219" s="51">
        <f t="shared" si="15"/>
        <v>40.133333333333333</v>
      </c>
      <c r="D219" s="50">
        <v>0.9</v>
      </c>
      <c r="E219" s="50" t="s">
        <v>265</v>
      </c>
      <c r="F219" s="50" t="s">
        <v>325</v>
      </c>
      <c r="G219" s="51" t="s">
        <v>326</v>
      </c>
      <c r="H219" s="51">
        <v>5</v>
      </c>
      <c r="I219" s="100" t="s">
        <v>323</v>
      </c>
      <c r="J219" s="100"/>
      <c r="K219" s="100"/>
      <c r="L219" s="100">
        <v>7</v>
      </c>
      <c r="M219" s="100"/>
      <c r="N219" s="100"/>
      <c r="O219" s="100"/>
      <c r="P219" s="100"/>
      <c r="Q219" s="100"/>
      <c r="R219" s="100"/>
      <c r="S219" s="100"/>
      <c r="T219" s="100"/>
      <c r="U219" s="100">
        <v>2000</v>
      </c>
      <c r="V219" s="100">
        <v>10</v>
      </c>
      <c r="W219" s="56" t="s">
        <v>215</v>
      </c>
      <c r="X219" s="56">
        <v>64</v>
      </c>
      <c r="Y219" s="100"/>
      <c r="Z219" s="100"/>
      <c r="AA219" s="100"/>
      <c r="AB219" s="100"/>
      <c r="AC219" s="100"/>
      <c r="AD219" s="51">
        <v>0.74870000000000003</v>
      </c>
      <c r="AE219" s="51">
        <v>0.74837079955051899</v>
      </c>
      <c r="AF219" s="51">
        <v>0.68745089667217096</v>
      </c>
      <c r="AG219" s="50">
        <f t="shared" si="18"/>
        <v>-6.0919902878348031E-2</v>
      </c>
      <c r="AH219" s="51"/>
      <c r="AI219" s="51"/>
    </row>
    <row r="220" spans="1:35">
      <c r="A220" s="1" t="s">
        <v>316</v>
      </c>
      <c r="B220" s="2">
        <v>1433</v>
      </c>
      <c r="C220" s="2">
        <f t="shared" si="15"/>
        <v>23.883333333333333</v>
      </c>
      <c r="D220" s="1">
        <v>0.9</v>
      </c>
      <c r="G220" s="2">
        <v>30</v>
      </c>
      <c r="H220" s="2">
        <v>5</v>
      </c>
      <c r="I220" s="62" t="s">
        <v>323</v>
      </c>
      <c r="J220" s="62"/>
      <c r="K220" s="62"/>
      <c r="L220" s="62">
        <v>7</v>
      </c>
      <c r="M220" s="62"/>
      <c r="N220" s="62"/>
      <c r="O220" s="62"/>
      <c r="P220" s="62"/>
      <c r="Q220" s="62"/>
      <c r="R220" s="62"/>
      <c r="S220" s="62"/>
      <c r="T220" s="62"/>
      <c r="U220" s="62">
        <v>2000</v>
      </c>
      <c r="V220" s="62">
        <v>10</v>
      </c>
      <c r="W220" s="5" t="s">
        <v>215</v>
      </c>
      <c r="X220" s="5">
        <v>64</v>
      </c>
      <c r="Y220" s="62"/>
      <c r="Z220" s="62"/>
      <c r="AA220" s="62"/>
      <c r="AB220" s="62"/>
      <c r="AC220" s="62"/>
      <c r="AE220" s="2">
        <v>0.747713070128045</v>
      </c>
      <c r="AF220" s="2">
        <v>0.68861021718550297</v>
      </c>
      <c r="AG220" s="1">
        <f t="shared" si="18"/>
        <v>-5.9102852942542028E-2</v>
      </c>
    </row>
    <row r="221" spans="1:35">
      <c r="A221" s="1" t="s">
        <v>316</v>
      </c>
      <c r="B221" s="2">
        <v>1288</v>
      </c>
      <c r="C221" s="2">
        <f t="shared" si="15"/>
        <v>21.466666666666665</v>
      </c>
      <c r="D221" s="1">
        <v>0.9</v>
      </c>
      <c r="E221" s="1" t="s">
        <v>327</v>
      </c>
      <c r="F221" s="1" t="s">
        <v>312</v>
      </c>
      <c r="G221" s="2" t="s">
        <v>328</v>
      </c>
      <c r="H221" s="2">
        <v>5</v>
      </c>
      <c r="I221" s="62" t="s">
        <v>323</v>
      </c>
      <c r="J221" s="62"/>
      <c r="K221" s="62"/>
      <c r="L221" s="62">
        <v>7</v>
      </c>
      <c r="M221" s="62"/>
      <c r="N221" s="62"/>
      <c r="O221" s="62"/>
      <c r="P221" s="62"/>
      <c r="Q221" s="62"/>
      <c r="R221" s="62"/>
      <c r="S221" s="62"/>
      <c r="T221" s="62"/>
      <c r="U221" s="62">
        <v>2000</v>
      </c>
      <c r="V221" s="62">
        <v>10</v>
      </c>
      <c r="W221" s="5" t="s">
        <v>215</v>
      </c>
      <c r="X221" s="5">
        <v>64</v>
      </c>
      <c r="Y221" s="62"/>
      <c r="Z221" s="62"/>
      <c r="AA221" s="62"/>
      <c r="AB221" s="62"/>
      <c r="AC221" s="62"/>
      <c r="AD221" s="2">
        <v>0.74839999999999995</v>
      </c>
      <c r="AE221" s="2">
        <v>0.74790765839385398</v>
      </c>
      <c r="AF221" s="2">
        <v>0.68865840297789105</v>
      </c>
      <c r="AG221" s="1">
        <f t="shared" si="18"/>
        <v>-5.9249255415962931E-2</v>
      </c>
    </row>
    <row r="222" spans="1:35">
      <c r="A222" s="1" t="s">
        <v>316</v>
      </c>
      <c r="B222" s="2">
        <v>1283</v>
      </c>
      <c r="C222" s="2">
        <f t="shared" si="15"/>
        <v>21.383333333333333</v>
      </c>
      <c r="D222" s="1">
        <v>0.9</v>
      </c>
      <c r="E222" s="1" t="s">
        <v>327</v>
      </c>
      <c r="F222" s="1" t="s">
        <v>312</v>
      </c>
      <c r="G222" s="2" t="s">
        <v>328</v>
      </c>
      <c r="H222" s="2">
        <v>5</v>
      </c>
      <c r="I222" s="48" t="s">
        <v>329</v>
      </c>
      <c r="J222" s="48"/>
      <c r="K222" s="48"/>
      <c r="L222" s="48">
        <v>6</v>
      </c>
      <c r="U222" s="2">
        <v>2000</v>
      </c>
      <c r="V222" s="2">
        <v>15</v>
      </c>
      <c r="W222" s="2" t="s">
        <v>291</v>
      </c>
      <c r="X222" s="5">
        <v>64</v>
      </c>
      <c r="AD222" s="2">
        <v>0.74670000000000003</v>
      </c>
      <c r="AE222" s="2">
        <v>0.74613964272713995</v>
      </c>
      <c r="AF222" s="2">
        <v>0.68158317760522102</v>
      </c>
      <c r="AG222" s="1">
        <f t="shared" si="18"/>
        <v>-6.4556465121918927E-2</v>
      </c>
    </row>
    <row r="223" spans="1:35">
      <c r="A223" s="1" t="s">
        <v>316</v>
      </c>
      <c r="B223" s="2">
        <v>1482</v>
      </c>
      <c r="C223" s="2">
        <f t="shared" si="15"/>
        <v>24.7</v>
      </c>
      <c r="D223" s="1">
        <v>0.85</v>
      </c>
      <c r="E223" s="1" t="s">
        <v>327</v>
      </c>
      <c r="F223" s="1" t="s">
        <v>312</v>
      </c>
      <c r="G223" s="2" t="s">
        <v>328</v>
      </c>
      <c r="H223" s="2">
        <v>5</v>
      </c>
      <c r="I223" s="5" t="s">
        <v>329</v>
      </c>
      <c r="J223" s="48"/>
      <c r="K223" s="48"/>
      <c r="L223" s="48">
        <v>7</v>
      </c>
      <c r="U223" s="2">
        <v>2000</v>
      </c>
      <c r="V223" s="2">
        <v>15</v>
      </c>
      <c r="W223" s="2" t="s">
        <v>291</v>
      </c>
      <c r="X223" s="5">
        <v>64</v>
      </c>
      <c r="AD223" s="2">
        <v>0.74729999999999996</v>
      </c>
      <c r="AE223" s="2">
        <v>0.746740190125465</v>
      </c>
      <c r="AF223" s="2">
        <v>0.68472813729916304</v>
      </c>
      <c r="AG223" s="1">
        <f t="shared" si="18"/>
        <v>-6.2012052826301955E-2</v>
      </c>
    </row>
    <row r="224" spans="1:35">
      <c r="A224" s="1" t="s">
        <v>316</v>
      </c>
      <c r="B224" s="2">
        <v>2779</v>
      </c>
      <c r="C224" s="2">
        <f t="shared" si="15"/>
        <v>46.31666666666667</v>
      </c>
      <c r="D224" s="1">
        <v>0.8</v>
      </c>
      <c r="E224" s="1" t="s">
        <v>327</v>
      </c>
      <c r="F224" s="1" t="s">
        <v>312</v>
      </c>
      <c r="G224" s="2">
        <v>32</v>
      </c>
      <c r="H224" s="2">
        <v>5</v>
      </c>
      <c r="I224" s="48" t="s">
        <v>323</v>
      </c>
      <c r="L224" s="2">
        <v>7</v>
      </c>
      <c r="U224" s="62">
        <v>2000</v>
      </c>
      <c r="V224" s="48">
        <v>10</v>
      </c>
      <c r="W224" s="48" t="s">
        <v>215</v>
      </c>
      <c r="X224" s="5">
        <v>64</v>
      </c>
      <c r="AD224" s="2">
        <v>0.74819999999999998</v>
      </c>
      <c r="AE224" s="2">
        <v>0.747698827056136</v>
      </c>
      <c r="AF224" s="2">
        <v>0.68807886853770495</v>
      </c>
      <c r="AG224" s="1">
        <f t="shared" si="18"/>
        <v>-5.9619958518431049E-2</v>
      </c>
    </row>
    <row r="225" spans="1:35">
      <c r="A225" s="1" t="s">
        <v>316</v>
      </c>
      <c r="B225" s="2">
        <v>2765</v>
      </c>
      <c r="C225" s="2">
        <f t="shared" si="15"/>
        <v>46.083333333333336</v>
      </c>
      <c r="G225" s="2">
        <v>32</v>
      </c>
      <c r="H225" s="2">
        <v>5</v>
      </c>
      <c r="I225" s="48" t="s">
        <v>333</v>
      </c>
      <c r="L225" s="2">
        <v>7</v>
      </c>
      <c r="U225" s="62">
        <v>2000</v>
      </c>
      <c r="V225" s="5">
        <v>10</v>
      </c>
      <c r="W225" s="5" t="s">
        <v>215</v>
      </c>
      <c r="X225" s="5">
        <v>64</v>
      </c>
      <c r="AE225" s="2">
        <v>0.74721916516258702</v>
      </c>
      <c r="AF225" s="2">
        <v>0.68669510817595503</v>
      </c>
      <c r="AG225" s="1">
        <f t="shared" si="18"/>
        <v>-6.0524056986631991E-2</v>
      </c>
    </row>
    <row r="226" spans="1:35">
      <c r="A226" s="1" t="s">
        <v>316</v>
      </c>
      <c r="B226" s="2">
        <v>1392</v>
      </c>
      <c r="C226" s="2">
        <f t="shared" si="15"/>
        <v>23.2</v>
      </c>
      <c r="D226" s="1">
        <v>0.8</v>
      </c>
      <c r="E226" s="1" t="s">
        <v>237</v>
      </c>
      <c r="F226" s="1" t="s">
        <v>310</v>
      </c>
      <c r="G226" s="2" t="s">
        <v>334</v>
      </c>
      <c r="H226" s="2">
        <v>5</v>
      </c>
      <c r="I226" s="48" t="s">
        <v>333</v>
      </c>
      <c r="L226" s="2">
        <v>7</v>
      </c>
      <c r="U226" s="62">
        <v>2000</v>
      </c>
      <c r="V226" s="5">
        <v>10</v>
      </c>
      <c r="W226" s="5" t="s">
        <v>215</v>
      </c>
      <c r="X226" s="5">
        <v>64</v>
      </c>
      <c r="AD226" s="2">
        <v>0.74780000000000002</v>
      </c>
      <c r="AE226" s="2">
        <v>0.74720911130162404</v>
      </c>
      <c r="AF226" s="2">
        <v>0.68640577808524195</v>
      </c>
      <c r="AG226" s="1">
        <f t="shared" si="18"/>
        <v>-6.0803333216382094E-2</v>
      </c>
    </row>
    <row r="227" spans="1:35">
      <c r="A227" s="1" t="s">
        <v>316</v>
      </c>
      <c r="B227" s="2">
        <v>1520</v>
      </c>
      <c r="C227" s="2">
        <f t="shared" si="15"/>
        <v>25.333333333333332</v>
      </c>
      <c r="D227" s="1">
        <v>0.8</v>
      </c>
      <c r="E227" s="1" t="s">
        <v>237</v>
      </c>
      <c r="F227" s="1" t="s">
        <v>310</v>
      </c>
      <c r="G227" s="2" t="s">
        <v>334</v>
      </c>
      <c r="H227" s="2">
        <v>5</v>
      </c>
      <c r="I227" s="5" t="s">
        <v>333</v>
      </c>
      <c r="L227" s="2">
        <v>7</v>
      </c>
      <c r="U227" s="48">
        <v>2200</v>
      </c>
      <c r="V227" s="5">
        <v>10</v>
      </c>
      <c r="W227" s="5" t="s">
        <v>215</v>
      </c>
      <c r="X227" s="5">
        <v>64</v>
      </c>
      <c r="AD227" s="2">
        <v>0.74790000000000001</v>
      </c>
      <c r="AE227" s="2">
        <v>0.74739240323225298</v>
      </c>
      <c r="AF227" s="2">
        <v>0.687319930615921</v>
      </c>
      <c r="AG227" s="1">
        <f t="shared" si="18"/>
        <v>-6.0072472616331973E-2</v>
      </c>
    </row>
    <row r="228" spans="1:35" s="79" customFormat="1" ht="15" thickBot="1">
      <c r="A228" s="79" t="s">
        <v>316</v>
      </c>
      <c r="B228" s="80">
        <v>1054</v>
      </c>
      <c r="C228" s="80">
        <f t="shared" si="15"/>
        <v>17.566666666666666</v>
      </c>
      <c r="D228" s="79">
        <v>0.8</v>
      </c>
      <c r="E228" s="79" t="s">
        <v>327</v>
      </c>
      <c r="F228" s="79" t="s">
        <v>312</v>
      </c>
      <c r="G228" s="80" t="s">
        <v>331</v>
      </c>
      <c r="H228" s="80">
        <v>5</v>
      </c>
      <c r="I228" s="97" t="s">
        <v>323</v>
      </c>
      <c r="J228" s="80"/>
      <c r="K228" s="80"/>
      <c r="L228" s="80">
        <v>7</v>
      </c>
      <c r="M228" s="80"/>
      <c r="N228" s="80"/>
      <c r="O228" s="80"/>
      <c r="P228" s="80"/>
      <c r="Q228" s="80"/>
      <c r="R228" s="80"/>
      <c r="S228" s="80"/>
      <c r="T228" s="80"/>
      <c r="U228" s="96">
        <v>2000</v>
      </c>
      <c r="V228" s="97">
        <v>10</v>
      </c>
      <c r="W228" s="97" t="s">
        <v>215</v>
      </c>
      <c r="X228" s="97">
        <v>64</v>
      </c>
      <c r="Y228" s="80"/>
      <c r="Z228" s="80"/>
      <c r="AA228" s="80"/>
      <c r="AB228" s="80"/>
      <c r="AC228" s="80"/>
      <c r="AD228" s="80">
        <v>0.74809999999999999</v>
      </c>
      <c r="AE228" s="80">
        <v>0.74759682765006796</v>
      </c>
      <c r="AF228" s="80">
        <v>0.68803704127639298</v>
      </c>
      <c r="AG228" s="79">
        <f t="shared" si="18"/>
        <v>-5.9559786373674983E-2</v>
      </c>
      <c r="AH228" s="80"/>
      <c r="AI228" s="80"/>
    </row>
    <row r="229" spans="1:35">
      <c r="A229" s="1" t="s">
        <v>305</v>
      </c>
      <c r="B229" s="2">
        <v>1033</v>
      </c>
      <c r="C229" s="2">
        <f t="shared" si="15"/>
        <v>17.216666666666665</v>
      </c>
      <c r="D229" s="1">
        <v>0.8</v>
      </c>
      <c r="G229" s="2">
        <v>32</v>
      </c>
      <c r="H229" s="2">
        <v>15</v>
      </c>
      <c r="I229" s="62" t="s">
        <v>237</v>
      </c>
      <c r="J229" s="2" t="s">
        <v>304</v>
      </c>
      <c r="K229" s="2">
        <v>0</v>
      </c>
      <c r="L229" s="2">
        <v>5</v>
      </c>
      <c r="M229" s="2">
        <v>50</v>
      </c>
      <c r="N229" s="2">
        <v>0</v>
      </c>
      <c r="O229" s="2">
        <v>0</v>
      </c>
      <c r="P229" s="2">
        <v>31</v>
      </c>
      <c r="Q229" s="2">
        <v>50</v>
      </c>
      <c r="R229" s="2">
        <v>0</v>
      </c>
      <c r="S229" s="2">
        <v>0</v>
      </c>
      <c r="T229" s="2">
        <v>0</v>
      </c>
      <c r="U229" s="2">
        <v>1000</v>
      </c>
      <c r="V229" s="2">
        <v>0</v>
      </c>
      <c r="Y229" s="2">
        <v>0</v>
      </c>
      <c r="Z229" s="2" t="s">
        <v>304</v>
      </c>
      <c r="AA229" s="2">
        <v>0</v>
      </c>
      <c r="AB229" s="2" t="s">
        <v>240</v>
      </c>
      <c r="AC229" s="2" t="s">
        <v>240</v>
      </c>
      <c r="AE229" s="2">
        <v>0.74676254116954499</v>
      </c>
      <c r="AF229" s="2">
        <v>0.69403541508669497</v>
      </c>
      <c r="AG229" s="1">
        <f t="shared" si="18"/>
        <v>-5.2727126082850018E-2</v>
      </c>
    </row>
    <row r="230" spans="1:35" s="79" customFormat="1" ht="15" thickBot="1">
      <c r="A230" s="79" t="s">
        <v>305</v>
      </c>
      <c r="B230" s="80">
        <v>520</v>
      </c>
      <c r="C230" s="80">
        <f t="shared" si="15"/>
        <v>8.6666666666666661</v>
      </c>
      <c r="D230" s="79">
        <v>0.8</v>
      </c>
      <c r="E230" s="79" t="s">
        <v>218</v>
      </c>
      <c r="F230" s="79" t="s">
        <v>325</v>
      </c>
      <c r="G230" s="80" t="s">
        <v>332</v>
      </c>
      <c r="H230" s="80">
        <v>15</v>
      </c>
      <c r="I230" s="96" t="s">
        <v>237</v>
      </c>
      <c r="J230" s="80" t="s">
        <v>304</v>
      </c>
      <c r="K230" s="80">
        <v>0</v>
      </c>
      <c r="L230" s="80">
        <v>5</v>
      </c>
      <c r="M230" s="80">
        <v>50</v>
      </c>
      <c r="N230" s="80">
        <v>0</v>
      </c>
      <c r="O230" s="80">
        <v>0</v>
      </c>
      <c r="P230" s="80">
        <v>31</v>
      </c>
      <c r="Q230" s="80">
        <v>50</v>
      </c>
      <c r="R230" s="80">
        <v>0</v>
      </c>
      <c r="S230" s="80">
        <v>0</v>
      </c>
      <c r="T230" s="80">
        <v>0</v>
      </c>
      <c r="U230" s="80">
        <v>1000</v>
      </c>
      <c r="V230" s="80">
        <v>0</v>
      </c>
      <c r="W230" s="80"/>
      <c r="X230" s="80"/>
      <c r="Y230" s="80">
        <v>0</v>
      </c>
      <c r="Z230" s="80" t="s">
        <v>304</v>
      </c>
      <c r="AA230" s="80">
        <v>0</v>
      </c>
      <c r="AB230" s="80" t="s">
        <v>240</v>
      </c>
      <c r="AC230" s="80" t="s">
        <v>240</v>
      </c>
      <c r="AD230" s="80">
        <v>0.747</v>
      </c>
      <c r="AE230" s="80">
        <v>0.747072729211959</v>
      </c>
      <c r="AF230" s="80">
        <v>0.69278639283256405</v>
      </c>
      <c r="AG230" s="79">
        <f t="shared" si="18"/>
        <v>-5.428633637939495E-2</v>
      </c>
      <c r="AH230" s="80"/>
      <c r="AI230" s="80"/>
    </row>
    <row r="231" spans="1:35" ht="15" thickBot="1">
      <c r="A231" s="92" t="s">
        <v>9</v>
      </c>
      <c r="B231" s="61">
        <v>870</v>
      </c>
      <c r="C231" s="61">
        <f t="shared" ref="C231:C233" si="19">B231/60</f>
        <v>14.5</v>
      </c>
      <c r="D231" s="92">
        <v>0.8</v>
      </c>
      <c r="E231" s="92"/>
      <c r="F231" s="92"/>
      <c r="G231" s="61">
        <v>32</v>
      </c>
      <c r="H231" s="55">
        <v>10</v>
      </c>
      <c r="I231" s="55" t="s">
        <v>218</v>
      </c>
      <c r="J231" s="55" t="s">
        <v>215</v>
      </c>
      <c r="K231" s="55">
        <v>1</v>
      </c>
      <c r="L231" s="55">
        <v>4</v>
      </c>
      <c r="M231" s="55">
        <v>80</v>
      </c>
      <c r="N231" s="55">
        <v>0</v>
      </c>
      <c r="O231" s="55">
        <v>0</v>
      </c>
      <c r="P231" s="55"/>
      <c r="Q231" s="55"/>
      <c r="R231" s="55">
        <v>0</v>
      </c>
      <c r="S231" s="55">
        <v>0</v>
      </c>
      <c r="T231" s="55">
        <v>0</v>
      </c>
      <c r="U231" s="55">
        <v>1200</v>
      </c>
      <c r="V231" s="55">
        <v>0</v>
      </c>
      <c r="W231" s="55"/>
      <c r="X231" s="55"/>
      <c r="Y231" s="55">
        <v>0</v>
      </c>
      <c r="Z231" s="55" t="s">
        <v>229</v>
      </c>
      <c r="AA231" s="55" t="s">
        <v>229</v>
      </c>
      <c r="AB231" s="55" t="s">
        <v>230</v>
      </c>
      <c r="AC231" s="55" t="s">
        <v>230</v>
      </c>
      <c r="AD231" s="80">
        <v>0.69889999999999997</v>
      </c>
      <c r="AE231" s="2">
        <v>0.74822654958180002</v>
      </c>
      <c r="AF231" s="2">
        <v>0.69263763831534397</v>
      </c>
      <c r="AG231" s="1">
        <f t="shared" si="18"/>
        <v>-5.5588911266456043E-2</v>
      </c>
    </row>
    <row r="232" spans="1:35" ht="15" thickBot="1">
      <c r="A232" s="92" t="s">
        <v>316</v>
      </c>
      <c r="B232" s="61">
        <v>2814</v>
      </c>
      <c r="C232" s="61">
        <f t="shared" si="19"/>
        <v>46.9</v>
      </c>
      <c r="D232" s="92">
        <v>0.8</v>
      </c>
      <c r="E232" s="1" t="s">
        <v>237</v>
      </c>
      <c r="F232" s="1" t="s">
        <v>310</v>
      </c>
      <c r="G232" s="61">
        <v>40</v>
      </c>
      <c r="H232" s="2">
        <v>5</v>
      </c>
      <c r="I232" s="97" t="s">
        <v>323</v>
      </c>
      <c r="J232" s="80"/>
      <c r="K232" s="80"/>
      <c r="L232" s="80">
        <v>7</v>
      </c>
      <c r="M232" s="80"/>
      <c r="N232" s="80"/>
      <c r="O232" s="80"/>
      <c r="P232" s="80"/>
      <c r="Q232" s="80"/>
      <c r="R232" s="80"/>
      <c r="S232" s="80"/>
      <c r="T232" s="80"/>
      <c r="U232" s="96">
        <v>2000</v>
      </c>
      <c r="V232" s="97">
        <v>10</v>
      </c>
      <c r="W232" s="97" t="s">
        <v>215</v>
      </c>
      <c r="X232" s="97">
        <v>64</v>
      </c>
      <c r="Y232" s="80"/>
      <c r="Z232" s="80"/>
      <c r="AA232" s="80"/>
      <c r="AB232" s="80"/>
      <c r="AC232" s="80"/>
      <c r="AD232" s="2">
        <v>0.74829999999999997</v>
      </c>
      <c r="AE232" s="2">
        <v>0.747764121958575</v>
      </c>
      <c r="AF232" s="2">
        <v>0.68888056765950001</v>
      </c>
      <c r="AG232" s="1">
        <f t="shared" si="18"/>
        <v>-5.8883554299074992E-2</v>
      </c>
    </row>
    <row r="233" spans="1:35" s="79" customFormat="1" ht="15" thickBot="1">
      <c r="A233" s="79" t="s">
        <v>316</v>
      </c>
      <c r="B233" s="80">
        <v>1267</v>
      </c>
      <c r="C233" s="80">
        <f t="shared" si="19"/>
        <v>21.116666666666667</v>
      </c>
      <c r="D233" s="79">
        <v>0.8</v>
      </c>
      <c r="E233" s="79" t="s">
        <v>237</v>
      </c>
      <c r="F233" s="79" t="s">
        <v>310</v>
      </c>
      <c r="G233" s="80" t="s">
        <v>335</v>
      </c>
      <c r="H233" s="80">
        <v>5</v>
      </c>
      <c r="I233" s="97" t="s">
        <v>323</v>
      </c>
      <c r="J233" s="80"/>
      <c r="K233" s="80"/>
      <c r="L233" s="80">
        <v>7</v>
      </c>
      <c r="M233" s="80"/>
      <c r="N233" s="80"/>
      <c r="O233" s="80"/>
      <c r="P233" s="80"/>
      <c r="Q233" s="80"/>
      <c r="R233" s="80"/>
      <c r="S233" s="80"/>
      <c r="T233" s="80"/>
      <c r="U233" s="96">
        <v>2000</v>
      </c>
      <c r="V233" s="97">
        <v>10</v>
      </c>
      <c r="W233" s="97" t="s">
        <v>215</v>
      </c>
      <c r="X233" s="97">
        <v>64</v>
      </c>
      <c r="Y233" s="80"/>
      <c r="Z233" s="80"/>
      <c r="AA233" s="80"/>
      <c r="AB233" s="80"/>
      <c r="AC233" s="80"/>
      <c r="AD233" s="80">
        <v>0.74819999999999998</v>
      </c>
      <c r="AE233" s="80">
        <v>0.74774560197887396</v>
      </c>
      <c r="AF233" s="80">
        <v>0.68860897193390502</v>
      </c>
      <c r="AG233" s="79">
        <f t="shared" si="18"/>
        <v>-5.9136630044968941E-2</v>
      </c>
      <c r="AH233" s="80"/>
      <c r="AI233" s="80"/>
    </row>
    <row r="234" spans="1:35" s="101" customFormat="1" ht="15" thickBot="1">
      <c r="A234" s="101" t="s">
        <v>9</v>
      </c>
      <c r="B234" s="102">
        <v>1124</v>
      </c>
      <c r="C234" s="102">
        <f t="shared" ref="C234:C241" si="20">B234/60</f>
        <v>18.733333333333334</v>
      </c>
      <c r="D234" s="101">
        <v>0.8</v>
      </c>
      <c r="G234" s="102">
        <v>40</v>
      </c>
      <c r="H234" s="103">
        <v>10</v>
      </c>
      <c r="I234" s="103" t="s">
        <v>218</v>
      </c>
      <c r="J234" s="103" t="s">
        <v>215</v>
      </c>
      <c r="K234" s="103">
        <v>1</v>
      </c>
      <c r="L234" s="103">
        <v>4</v>
      </c>
      <c r="M234" s="103">
        <v>80</v>
      </c>
      <c r="N234" s="103">
        <v>0</v>
      </c>
      <c r="O234" s="103">
        <v>0</v>
      </c>
      <c r="P234" s="103"/>
      <c r="Q234" s="103"/>
      <c r="R234" s="103">
        <v>0</v>
      </c>
      <c r="S234" s="103">
        <v>0</v>
      </c>
      <c r="T234" s="103">
        <v>0</v>
      </c>
      <c r="U234" s="103">
        <v>1200</v>
      </c>
      <c r="V234" s="103">
        <v>0</v>
      </c>
      <c r="W234" s="103"/>
      <c r="X234" s="103"/>
      <c r="Y234" s="103">
        <v>0</v>
      </c>
      <c r="Z234" s="103" t="s">
        <v>229</v>
      </c>
      <c r="AA234" s="103" t="s">
        <v>229</v>
      </c>
      <c r="AB234" s="103" t="s">
        <v>230</v>
      </c>
      <c r="AC234" s="103" t="s">
        <v>230</v>
      </c>
      <c r="AD234" s="102">
        <v>0.70699999999999996</v>
      </c>
      <c r="AE234" s="102">
        <v>0.74835494113947598</v>
      </c>
      <c r="AF234" s="102">
        <v>0.69241133058952797</v>
      </c>
      <c r="AG234" s="101">
        <f t="shared" si="18"/>
        <v>-5.5943610549948009E-2</v>
      </c>
      <c r="AH234" s="102"/>
      <c r="AI234" s="102"/>
    </row>
    <row r="235" spans="1:35">
      <c r="A235" s="1" t="s">
        <v>305</v>
      </c>
      <c r="B235" s="2">
        <v>1015</v>
      </c>
      <c r="C235" s="2">
        <f t="shared" si="20"/>
        <v>16.916666666666668</v>
      </c>
      <c r="D235" s="1">
        <v>0.8</v>
      </c>
      <c r="G235" s="2">
        <v>40</v>
      </c>
      <c r="H235" s="2">
        <v>15</v>
      </c>
      <c r="I235" s="104" t="s">
        <v>237</v>
      </c>
      <c r="J235" s="105" t="s">
        <v>304</v>
      </c>
      <c r="K235" s="105">
        <v>0</v>
      </c>
      <c r="L235" s="105">
        <v>5</v>
      </c>
      <c r="M235" s="105">
        <v>50</v>
      </c>
      <c r="N235" s="105">
        <v>0</v>
      </c>
      <c r="O235" s="105">
        <v>0</v>
      </c>
      <c r="P235" s="105">
        <v>31</v>
      </c>
      <c r="Q235" s="105">
        <v>50</v>
      </c>
      <c r="R235" s="105">
        <v>0</v>
      </c>
      <c r="S235" s="105">
        <v>0</v>
      </c>
      <c r="T235" s="105">
        <v>0</v>
      </c>
      <c r="U235" s="105">
        <v>1000</v>
      </c>
      <c r="V235" s="105">
        <v>0</v>
      </c>
      <c r="W235" s="105"/>
      <c r="X235" s="105"/>
      <c r="Y235" s="105">
        <v>0</v>
      </c>
      <c r="Z235" s="105" t="s">
        <v>304</v>
      </c>
      <c r="AA235" s="105">
        <v>0</v>
      </c>
      <c r="AB235" s="105" t="s">
        <v>240</v>
      </c>
      <c r="AC235" s="105" t="s">
        <v>240</v>
      </c>
      <c r="AE235" s="2">
        <v>0.74651205076294802</v>
      </c>
      <c r="AF235" s="2">
        <v>0.69421291439432398</v>
      </c>
      <c r="AG235" s="1">
        <f t="shared" si="18"/>
        <v>-5.2299136368624044E-2</v>
      </c>
    </row>
    <row r="236" spans="1:35" s="79" customFormat="1" ht="15" thickBot="1">
      <c r="A236" s="79" t="s">
        <v>305</v>
      </c>
      <c r="B236" s="80">
        <v>756</v>
      </c>
      <c r="C236" s="80">
        <f t="shared" si="20"/>
        <v>12.6</v>
      </c>
      <c r="D236" s="79">
        <v>0.8</v>
      </c>
      <c r="E236" s="79" t="s">
        <v>218</v>
      </c>
      <c r="F236" s="79" t="s">
        <v>325</v>
      </c>
      <c r="G236" s="80" t="s">
        <v>336</v>
      </c>
      <c r="H236" s="80">
        <v>15</v>
      </c>
      <c r="I236" s="96" t="s">
        <v>237</v>
      </c>
      <c r="J236" s="80" t="s">
        <v>304</v>
      </c>
      <c r="K236" s="80">
        <v>0</v>
      </c>
      <c r="L236" s="80">
        <v>5</v>
      </c>
      <c r="M236" s="80">
        <v>50</v>
      </c>
      <c r="N236" s="80">
        <v>0</v>
      </c>
      <c r="O236" s="80">
        <v>0</v>
      </c>
      <c r="P236" s="80">
        <v>31</v>
      </c>
      <c r="Q236" s="80">
        <v>50</v>
      </c>
      <c r="R236" s="80">
        <v>0</v>
      </c>
      <c r="S236" s="80">
        <v>0</v>
      </c>
      <c r="T236" s="80">
        <v>0</v>
      </c>
      <c r="U236" s="80">
        <v>1000</v>
      </c>
      <c r="V236" s="80">
        <v>0</v>
      </c>
      <c r="W236" s="80"/>
      <c r="X236" s="80"/>
      <c r="Y236" s="80">
        <v>0</v>
      </c>
      <c r="Z236" s="80" t="s">
        <v>304</v>
      </c>
      <c r="AA236" s="80">
        <v>0</v>
      </c>
      <c r="AB236" s="80" t="s">
        <v>240</v>
      </c>
      <c r="AC236" s="80" t="s">
        <v>240</v>
      </c>
      <c r="AD236" s="80">
        <v>0.747</v>
      </c>
      <c r="AE236" s="80">
        <v>0.74683441701513398</v>
      </c>
      <c r="AF236" s="80">
        <v>0.69380383842495297</v>
      </c>
      <c r="AG236" s="79">
        <f t="shared" si="18"/>
        <v>-5.303057859018101E-2</v>
      </c>
      <c r="AH236" s="80"/>
      <c r="AI236" s="80"/>
    </row>
    <row r="237" spans="1:35" s="14" customFormat="1">
      <c r="A237" s="14" t="s">
        <v>165</v>
      </c>
      <c r="B237" s="15">
        <v>1124</v>
      </c>
      <c r="C237" s="15">
        <f t="shared" si="20"/>
        <v>18.733333333333334</v>
      </c>
      <c r="D237" s="108">
        <v>0.8</v>
      </c>
      <c r="E237" s="106"/>
      <c r="G237" s="15">
        <v>40</v>
      </c>
      <c r="H237" s="85">
        <v>10</v>
      </c>
      <c r="I237" s="85" t="s">
        <v>218</v>
      </c>
      <c r="J237" s="86">
        <v>0</v>
      </c>
      <c r="K237" s="86">
        <v>0</v>
      </c>
      <c r="L237" s="86">
        <v>0</v>
      </c>
      <c r="M237" s="86">
        <v>0</v>
      </c>
      <c r="N237" s="15" t="s">
        <v>294</v>
      </c>
      <c r="O237" s="15">
        <v>0</v>
      </c>
      <c r="P237" s="15"/>
      <c r="Q237" s="15"/>
      <c r="R237" s="15">
        <v>20</v>
      </c>
      <c r="S237" s="15">
        <v>15</v>
      </c>
      <c r="T237" s="15">
        <v>0</v>
      </c>
      <c r="U237" s="86">
        <v>1200</v>
      </c>
      <c r="V237" s="87" t="s">
        <v>215</v>
      </c>
      <c r="W237" s="87"/>
      <c r="X237" s="87"/>
      <c r="Y237" s="86">
        <v>0</v>
      </c>
      <c r="Z237" s="86">
        <v>0</v>
      </c>
      <c r="AA237" s="86">
        <v>0</v>
      </c>
      <c r="AB237" s="86">
        <v>0</v>
      </c>
      <c r="AC237" s="86"/>
      <c r="AD237" s="15"/>
      <c r="AE237" s="15">
        <v>0.74763148262317802</v>
      </c>
      <c r="AF237" s="15">
        <v>0.75842779301948304</v>
      </c>
      <c r="AG237" s="14">
        <f t="shared" si="18"/>
        <v>1.079631039630502E-2</v>
      </c>
      <c r="AH237" s="15"/>
      <c r="AI237" s="15"/>
    </row>
    <row r="238" spans="1:35">
      <c r="A238" s="1" t="s">
        <v>165</v>
      </c>
      <c r="B238" s="2">
        <v>96</v>
      </c>
      <c r="C238" s="2">
        <f t="shared" si="20"/>
        <v>1.6</v>
      </c>
      <c r="D238" s="109">
        <v>0.8</v>
      </c>
      <c r="E238" s="107">
        <v>0.7</v>
      </c>
      <c r="G238" s="2" t="s">
        <v>337</v>
      </c>
      <c r="H238" s="85">
        <v>10</v>
      </c>
      <c r="I238" s="85" t="s">
        <v>218</v>
      </c>
      <c r="J238" s="86">
        <v>0</v>
      </c>
      <c r="K238" s="86">
        <v>0</v>
      </c>
      <c r="L238" s="86">
        <v>0</v>
      </c>
      <c r="M238" s="86">
        <v>0</v>
      </c>
      <c r="N238" s="15" t="s">
        <v>294</v>
      </c>
      <c r="O238" s="15">
        <v>0</v>
      </c>
      <c r="P238" s="15"/>
      <c r="Q238" s="15"/>
      <c r="R238" s="15">
        <v>20</v>
      </c>
      <c r="S238" s="15">
        <v>15</v>
      </c>
      <c r="T238" s="15">
        <v>0</v>
      </c>
      <c r="U238" s="86">
        <v>1200</v>
      </c>
      <c r="V238" s="87" t="s">
        <v>215</v>
      </c>
      <c r="W238" s="87"/>
      <c r="X238" s="87"/>
      <c r="Y238" s="86">
        <v>0</v>
      </c>
      <c r="Z238" s="86">
        <v>0</v>
      </c>
      <c r="AA238" s="86">
        <v>0</v>
      </c>
      <c r="AB238" s="86">
        <v>0</v>
      </c>
      <c r="AC238" s="86"/>
      <c r="AE238" s="2">
        <v>0.73400421491164103</v>
      </c>
      <c r="AF238" s="2">
        <v>0.74474200923445</v>
      </c>
      <c r="AG238" s="1">
        <f t="shared" si="18"/>
        <v>1.0737794322808969E-2</v>
      </c>
    </row>
    <row r="239" spans="1:35">
      <c r="A239" s="1" t="s">
        <v>165</v>
      </c>
      <c r="B239" s="2">
        <v>78</v>
      </c>
      <c r="C239" s="2">
        <f t="shared" si="20"/>
        <v>1.3</v>
      </c>
      <c r="D239" s="109">
        <v>0.8</v>
      </c>
      <c r="E239" s="107">
        <v>0.6</v>
      </c>
      <c r="G239" s="2" t="s">
        <v>338</v>
      </c>
      <c r="H239" s="85">
        <v>10</v>
      </c>
      <c r="I239" s="85" t="s">
        <v>218</v>
      </c>
      <c r="J239" s="86">
        <v>0</v>
      </c>
      <c r="K239" s="86">
        <v>0</v>
      </c>
      <c r="L239" s="86">
        <v>0</v>
      </c>
      <c r="M239" s="86">
        <v>0</v>
      </c>
      <c r="N239" s="15" t="s">
        <v>294</v>
      </c>
      <c r="O239" s="15">
        <v>0</v>
      </c>
      <c r="P239" s="15"/>
      <c r="Q239" s="15"/>
      <c r="R239" s="15">
        <v>20</v>
      </c>
      <c r="S239" s="15">
        <v>15</v>
      </c>
      <c r="T239" s="15">
        <v>0</v>
      </c>
      <c r="U239" s="86">
        <v>1200</v>
      </c>
      <c r="V239" s="87" t="s">
        <v>215</v>
      </c>
      <c r="W239" s="87"/>
      <c r="X239" s="87"/>
      <c r="Y239" s="86">
        <v>0</v>
      </c>
      <c r="Z239" s="86">
        <v>0</v>
      </c>
      <c r="AA239" s="86">
        <v>0</v>
      </c>
      <c r="AB239" s="86">
        <v>0</v>
      </c>
      <c r="AC239" s="86"/>
      <c r="AD239" s="2">
        <v>0.74750000000000005</v>
      </c>
      <c r="AE239" s="2">
        <v>0.73538820730973897</v>
      </c>
      <c r="AF239" s="2">
        <v>0.74610542466999497</v>
      </c>
      <c r="AG239" s="1">
        <f t="shared" si="18"/>
        <v>1.0717217360255993E-2</v>
      </c>
    </row>
    <row r="240" spans="1:35" ht="29">
      <c r="A240" s="1" t="s">
        <v>168</v>
      </c>
      <c r="B240" s="2">
        <v>6048</v>
      </c>
      <c r="C240" s="2">
        <f t="shared" si="20"/>
        <v>100.8</v>
      </c>
      <c r="D240" s="109">
        <v>0.8</v>
      </c>
      <c r="G240" s="2">
        <v>40</v>
      </c>
      <c r="H240" s="2">
        <v>15</v>
      </c>
      <c r="AD240" s="2">
        <v>0.70189999999999997</v>
      </c>
      <c r="AE240" s="2">
        <v>0.74808315695708605</v>
      </c>
      <c r="AF240" s="2">
        <v>0.76114948932176096</v>
      </c>
      <c r="AG240" s="1">
        <f t="shared" si="18"/>
        <v>1.3066332364674915E-2</v>
      </c>
    </row>
    <row r="241" spans="1:33" ht="29">
      <c r="A241" s="1" t="s">
        <v>169</v>
      </c>
      <c r="B241" s="2">
        <v>4643</v>
      </c>
      <c r="C241" s="2">
        <f t="shared" si="20"/>
        <v>77.38333333333334</v>
      </c>
      <c r="D241" s="109">
        <v>0.8</v>
      </c>
      <c r="G241" s="2">
        <v>40</v>
      </c>
      <c r="H241" s="2">
        <v>15</v>
      </c>
      <c r="AD241" s="2">
        <v>0.70220000000000005</v>
      </c>
      <c r="AE241" s="2">
        <v>0.74810208966390801</v>
      </c>
      <c r="AF241" s="2">
        <v>0.76114709479507303</v>
      </c>
      <c r="AG241" s="1">
        <f t="shared" si="18"/>
        <v>1.3045005131165022E-2</v>
      </c>
    </row>
  </sheetData>
  <autoFilter ref="A1:AE205" xr:uid="{00000000-0001-0000-0000-000000000000}"/>
  <sortState xmlns:xlrd2="http://schemas.microsoft.com/office/spreadsheetml/2017/richdata2" ref="A2:AE18">
    <sortCondition descending="1" ref="AE2:AE18"/>
  </sortState>
  <conditionalFormatting sqref="AE228:AE236 AE106:AE117 AE53:AE58 AE27:AE28 AE1:AE23 AE30:AE31 AE33:AE44 AE69:AE75 AE119:AE134 AE136:AE137 AE139:AE153 AE155:AE158 AE160:AE169 AE171 AE174:AE192 AE194:AE196 AE198:AE225 AE238:AE1048576">
    <cfRule type="colorScale" priority="1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24:AE26">
    <cfRule type="colorScale" priority="1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29">
    <cfRule type="colorScale" priority="1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32">
    <cfRule type="colorScale" priority="1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">
    <cfRule type="colorScale" priority="1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:AF40">
    <cfRule type="colorScale" priority="1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1:AF44">
    <cfRule type="colorScale" priority="1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228:AE236 AE106:AE117 AE53:AE58 AE1:AE44 AE69:AE75 AE119:AE134 AE136:AE137 AE139:AE153 AE155:AE158 AE160:AE169 AE171 AE174:AE192 AE194:AE196 AE198:AE225 AE238:AE1048576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23">
      <colorScale>
        <cfvo type="min"/>
        <cfvo type="max"/>
        <color rgb="FFFF7128"/>
        <color theme="0"/>
      </colorScale>
    </cfRule>
  </conditionalFormatting>
  <conditionalFormatting sqref="AE45:AF52">
    <cfRule type="colorScale" priority="1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5:AF52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41">
      <colorScale>
        <cfvo type="min"/>
        <cfvo type="max"/>
        <color rgb="FFFF7128"/>
        <color theme="0"/>
      </colorScale>
    </cfRule>
  </conditionalFormatting>
  <conditionalFormatting sqref="AF54">
    <cfRule type="colorScale" priority="1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17">
      <colorScale>
        <cfvo type="min"/>
        <cfvo type="max"/>
        <color rgb="FFFF7128"/>
        <color theme="0"/>
      </colorScale>
    </cfRule>
  </conditionalFormatting>
  <conditionalFormatting sqref="AE59:AE68">
    <cfRule type="colorScale" priority="1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9:AE68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15">
      <colorScale>
        <cfvo type="min"/>
        <cfvo type="max"/>
        <color rgb="FFFF7128"/>
        <color theme="0"/>
      </colorScale>
    </cfRule>
  </conditionalFormatting>
  <conditionalFormatting sqref="AE76:AF83 AE84:AE85">
    <cfRule type="colorScale" priority="1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76:AF83 AE84:AE85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11">
      <colorScale>
        <cfvo type="min"/>
        <cfvo type="max"/>
        <color rgb="FFFF7128"/>
        <color theme="0"/>
      </colorScale>
    </cfRule>
  </conditionalFormatting>
  <conditionalFormatting sqref="AE86">
    <cfRule type="colorScale" priority="10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86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08">
      <colorScale>
        <cfvo type="min"/>
        <cfvo type="max"/>
        <color rgb="FFFF7128"/>
        <color theme="0"/>
      </colorScale>
    </cfRule>
  </conditionalFormatting>
  <conditionalFormatting sqref="AH1">
    <cfRule type="colorScale" priority="1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9:AH96">
    <cfRule type="colorScale" priority="1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9:AH96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01">
      <colorScale>
        <cfvo type="min"/>
        <cfvo type="max"/>
        <color rgb="FFFF7128"/>
        <color theme="0"/>
      </colorScale>
    </cfRule>
  </conditionalFormatting>
  <conditionalFormatting sqref="AE96:AE97">
    <cfRule type="colorScale" priority="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96:AE97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95">
      <colorScale>
        <cfvo type="min"/>
        <cfvo type="max"/>
        <color rgb="FFFF7128"/>
        <color theme="0"/>
      </colorScale>
    </cfRule>
  </conditionalFormatting>
  <conditionalFormatting sqref="AF96:AF97">
    <cfRule type="colorScale" priority="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F97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92">
      <colorScale>
        <cfvo type="min"/>
        <cfvo type="max"/>
        <color rgb="FFFF7128"/>
        <color theme="0"/>
      </colorScale>
    </cfRule>
  </conditionalFormatting>
  <conditionalFormatting sqref="AF98:AF101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8:AF10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80">
      <colorScale>
        <cfvo type="min"/>
        <cfvo type="max"/>
        <color rgb="FFFF7128"/>
        <color theme="0"/>
      </colorScale>
    </cfRule>
  </conditionalFormatting>
  <conditionalFormatting sqref="AE102:AE105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02:AE10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4">
      <colorScale>
        <cfvo type="min"/>
        <cfvo type="max"/>
        <color rgb="FFFF7128"/>
        <color theme="0"/>
      </colorScale>
    </cfRule>
  </conditionalFormatting>
  <conditionalFormatting sqref="AE98:AE101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98:AE101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1">
      <colorScale>
        <cfvo type="min"/>
        <cfvo type="max"/>
        <color rgb="FFFF7128"/>
        <color theme="0"/>
      </colorScale>
    </cfRule>
  </conditionalFormatting>
  <conditionalFormatting sqref="AE228:AE236 AE1:AE117 AE119:AE134 AE136:AE137 AE139:AE153 AE155:AE158 AE160:AE169 AE171 AE174:AE192 AE194:AE196 AE198:AE225 AE238:AE1048576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01:AE103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01:AE103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6">
      <colorScale>
        <cfvo type="min"/>
        <cfvo type="max"/>
        <color rgb="FFFF7128"/>
        <color theme="0"/>
      </colorScale>
    </cfRule>
  </conditionalFormatting>
  <conditionalFormatting sqref="AH85:AH88">
    <cfRule type="colorScale" priority="1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5:AH88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57">
      <colorScale>
        <cfvo type="min"/>
        <cfvo type="max"/>
        <color rgb="FFFF7128"/>
        <color theme="0"/>
      </colorScale>
    </cfRule>
  </conditionalFormatting>
  <conditionalFormatting sqref="AF84:AF95">
    <cfRule type="colorScale" priority="16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4:AF95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63">
      <colorScale>
        <cfvo type="min"/>
        <cfvo type="max"/>
        <color rgb="FFFF7128"/>
        <color theme="0"/>
      </colorScale>
    </cfRule>
  </conditionalFormatting>
  <conditionalFormatting sqref="AE87:AE95">
    <cfRule type="colorScale" priority="1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87:AE95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69">
      <colorScale>
        <cfvo type="min"/>
        <cfvo type="max"/>
        <color rgb="FFFF7128"/>
        <color theme="0"/>
      </colorScale>
    </cfRule>
  </conditionalFormatting>
  <conditionalFormatting sqref="AE118">
    <cfRule type="colorScale" priority="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1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1">
      <colorScale>
        <cfvo type="min"/>
        <cfvo type="max"/>
        <color rgb="FFFF7128"/>
        <color theme="0"/>
      </colorScale>
    </cfRule>
  </conditionalFormatting>
  <conditionalFormatting sqref="AE11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35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35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7">
      <colorScale>
        <cfvo type="min"/>
        <cfvo type="max"/>
        <color rgb="FFFF7128"/>
        <color theme="0"/>
      </colorScale>
    </cfRule>
  </conditionalFormatting>
  <conditionalFormatting sqref="AE135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38">
    <cfRule type="colorScale" priority="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38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3">
      <colorScale>
        <cfvo type="min"/>
        <cfvo type="max"/>
        <color rgb="FFFF7128"/>
        <color theme="0"/>
      </colorScale>
    </cfRule>
  </conditionalFormatting>
  <conditionalFormatting sqref="AE138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54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5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6">
      <colorScale>
        <cfvo type="min"/>
        <cfvo type="max"/>
        <color rgb="FFFF7128"/>
        <color theme="0"/>
      </colorScale>
    </cfRule>
  </conditionalFormatting>
  <conditionalFormatting sqref="AE154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154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4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50">
      <colorScale>
        <cfvo type="min"/>
        <cfvo type="max"/>
        <color rgb="FFFF7128"/>
        <color theme="0"/>
      </colorScale>
    </cfRule>
  </conditionalFormatting>
  <conditionalFormatting sqref="AE159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59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2">
      <colorScale>
        <cfvo type="min"/>
        <cfvo type="max"/>
        <color rgb="FFFF7128"/>
        <color theme="0"/>
      </colorScale>
    </cfRule>
  </conditionalFormatting>
  <conditionalFormatting sqref="AE159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70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70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8">
      <colorScale>
        <cfvo type="min"/>
        <cfvo type="max"/>
        <color rgb="FFFF7128"/>
        <color theme="0"/>
      </colorScale>
    </cfRule>
  </conditionalFormatting>
  <conditionalFormatting sqref="AE170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72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7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">
      <colorScale>
        <cfvo type="min"/>
        <cfvo type="max"/>
        <color rgb="FFFF7128"/>
        <color theme="0"/>
      </colorScale>
    </cfRule>
  </conditionalFormatting>
  <conditionalFormatting sqref="AE17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173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73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0">
      <colorScale>
        <cfvo type="min"/>
        <cfvo type="max"/>
        <color rgb="FFFF7128"/>
        <color theme="0"/>
      </colorScale>
    </cfRule>
  </conditionalFormatting>
  <conditionalFormatting sqref="AE173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D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6">
      <colorScale>
        <cfvo type="min"/>
        <cfvo type="max"/>
        <color rgb="FFFF7128"/>
        <color theme="0"/>
      </colorScale>
    </cfRule>
  </conditionalFormatting>
  <conditionalFormatting sqref="AD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32:AD236 AD1:AD192 AD194:AD196 AD198:AD217 AD219:AD225 AD228:AD230 AD238:AD104857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93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9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1">
      <colorScale>
        <cfvo type="min"/>
        <cfvo type="max"/>
        <color rgb="FFFF7128"/>
        <color theme="0"/>
      </colorScale>
    </cfRule>
  </conditionalFormatting>
  <conditionalFormatting sqref="AE19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9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197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19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16">
      <colorScale>
        <cfvo type="min"/>
        <cfvo type="max"/>
        <color rgb="FFFF7128"/>
        <color theme="0"/>
      </colorScale>
    </cfRule>
  </conditionalFormatting>
  <conditionalFormatting sqref="AE19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19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3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6:AE227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226:AE22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9">
      <colorScale>
        <cfvo type="min"/>
        <cfvo type="max"/>
        <color rgb="FFFF7128"/>
        <color theme="0"/>
      </colorScale>
    </cfRule>
  </conditionalFormatting>
  <conditionalFormatting sqref="AE226:AE22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26:AD22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3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2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">
      <colorScale>
        <cfvo type="min"/>
        <cfvo type="max"/>
        <color rgb="FFFF7128"/>
        <color theme="0"/>
      </colorScale>
    </cfRule>
  </conditionalFormatting>
  <conditionalFormatting sqref="AE2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2A87-A6A6-4985-8216-D3225538C956}">
  <dimension ref="A1:D24"/>
  <sheetViews>
    <sheetView topLeftCell="A7" workbookViewId="0">
      <selection activeCell="A24" sqref="A24"/>
    </sheetView>
  </sheetViews>
  <sheetFormatPr defaultRowHeight="14.5"/>
  <cols>
    <col min="1" max="1" width="30.1796875" customWidth="1"/>
    <col min="2" max="3" width="23.81640625" bestFit="1" customWidth="1"/>
    <col min="4" max="4" width="25.26953125" bestFit="1" customWidth="1"/>
  </cols>
  <sheetData>
    <row r="1" spans="1:4">
      <c r="A1" s="7" t="s">
        <v>25</v>
      </c>
      <c r="B1" s="7" t="s">
        <v>25</v>
      </c>
      <c r="C1" s="7" t="s">
        <v>25</v>
      </c>
      <c r="D1" s="7" t="s">
        <v>25</v>
      </c>
    </row>
    <row r="2" spans="1:4">
      <c r="A2" s="7" t="s">
        <v>26</v>
      </c>
      <c r="B2" s="7" t="s">
        <v>33</v>
      </c>
      <c r="C2" s="7" t="s">
        <v>38</v>
      </c>
      <c r="D2" s="27" t="s">
        <v>44</v>
      </c>
    </row>
    <row r="3" spans="1:4">
      <c r="A3" s="7" t="s">
        <v>27</v>
      </c>
      <c r="B3" s="7" t="s">
        <v>34</v>
      </c>
      <c r="C3" s="7" t="s">
        <v>39</v>
      </c>
      <c r="D3" s="27" t="s">
        <v>45</v>
      </c>
    </row>
    <row r="4" spans="1:4">
      <c r="A4" s="7" t="s">
        <v>28</v>
      </c>
      <c r="B4" s="27" t="s">
        <v>35</v>
      </c>
      <c r="C4" s="7" t="s">
        <v>40</v>
      </c>
      <c r="D4" s="7" t="s">
        <v>46</v>
      </c>
    </row>
    <row r="5" spans="1:4">
      <c r="A5" s="7" t="s">
        <v>29</v>
      </c>
      <c r="B5" s="7" t="s">
        <v>36</v>
      </c>
      <c r="C5" s="7" t="s">
        <v>41</v>
      </c>
      <c r="D5" s="27" t="s">
        <v>47</v>
      </c>
    </row>
    <row r="6" spans="1:4">
      <c r="A6" s="7" t="s">
        <v>30</v>
      </c>
      <c r="B6" s="7" t="s">
        <v>37</v>
      </c>
      <c r="C6" s="7" t="s">
        <v>42</v>
      </c>
      <c r="D6" s="7" t="s">
        <v>48</v>
      </c>
    </row>
    <row r="7" spans="1:4">
      <c r="A7" s="7" t="s">
        <v>32</v>
      </c>
      <c r="B7" s="7" t="s">
        <v>31</v>
      </c>
      <c r="C7" s="7" t="s">
        <v>43</v>
      </c>
      <c r="D7" s="7" t="s">
        <v>43</v>
      </c>
    </row>
    <row r="8" spans="1:4">
      <c r="D8" s="7" t="s">
        <v>49</v>
      </c>
    </row>
    <row r="10" spans="1:4" ht="21.5" customHeight="1">
      <c r="A10" s="30" t="s">
        <v>55</v>
      </c>
    </row>
    <row r="11" spans="1:4" ht="21.5" customHeight="1">
      <c r="A11" s="30"/>
    </row>
    <row r="12" spans="1:4">
      <c r="A12" s="29" t="s">
        <v>25</v>
      </c>
    </row>
    <row r="13" spans="1:4">
      <c r="A13" s="29" t="s">
        <v>50</v>
      </c>
    </row>
    <row r="14" spans="1:4">
      <c r="A14" s="29" t="s">
        <v>51</v>
      </c>
    </row>
    <row r="15" spans="1:4">
      <c r="A15" s="29" t="s">
        <v>52</v>
      </c>
    </row>
    <row r="16" spans="1:4">
      <c r="A16" s="29" t="s">
        <v>53</v>
      </c>
    </row>
    <row r="17" spans="1:1">
      <c r="A17" s="29" t="s">
        <v>54</v>
      </c>
    </row>
    <row r="18" spans="1:1">
      <c r="A18" s="28"/>
    </row>
    <row r="19" spans="1:1">
      <c r="A19" s="29" t="s">
        <v>56</v>
      </c>
    </row>
    <row r="20" spans="1:1">
      <c r="A20" s="29" t="s">
        <v>57</v>
      </c>
    </row>
    <row r="21" spans="1:1">
      <c r="A21" s="29" t="s">
        <v>58</v>
      </c>
    </row>
    <row r="22" spans="1:1">
      <c r="A22" s="29" t="s">
        <v>59</v>
      </c>
    </row>
    <row r="23" spans="1:1">
      <c r="A23" s="29" t="s">
        <v>60</v>
      </c>
    </row>
    <row r="24" spans="1:1">
      <c r="A24" s="29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B2-5E4D-4288-9215-C3A91B95C0BB}">
  <dimension ref="A1:E42"/>
  <sheetViews>
    <sheetView topLeftCell="A4" workbookViewId="0">
      <selection activeCell="C42" sqref="C42"/>
    </sheetView>
  </sheetViews>
  <sheetFormatPr defaultRowHeight="14.5"/>
  <cols>
    <col min="1" max="1" width="40" bestFit="1" customWidth="1"/>
    <col min="3" max="3" width="27" bestFit="1" customWidth="1"/>
    <col min="5" max="5" width="27.1796875" bestFit="1" customWidth="1"/>
  </cols>
  <sheetData>
    <row r="1" spans="1:5">
      <c r="A1" s="31" t="s">
        <v>73</v>
      </c>
      <c r="C1" s="31" t="s">
        <v>25</v>
      </c>
      <c r="E1" s="31" t="s">
        <v>56</v>
      </c>
    </row>
    <row r="2" spans="1:5">
      <c r="A2" t="s">
        <v>62</v>
      </c>
      <c r="C2" s="31" t="s">
        <v>74</v>
      </c>
      <c r="E2" s="31" t="s">
        <v>80</v>
      </c>
    </row>
    <row r="3" spans="1:5">
      <c r="A3" t="s">
        <v>63</v>
      </c>
      <c r="C3" s="31" t="s">
        <v>75</v>
      </c>
      <c r="E3" s="31" t="s">
        <v>81</v>
      </c>
    </row>
    <row r="4" spans="1:5">
      <c r="A4" t="s">
        <v>64</v>
      </c>
      <c r="C4" s="31" t="s">
        <v>76</v>
      </c>
      <c r="E4" s="31" t="s">
        <v>82</v>
      </c>
    </row>
    <row r="5" spans="1:5">
      <c r="A5" t="s">
        <v>65</v>
      </c>
      <c r="C5" s="31" t="s">
        <v>77</v>
      </c>
      <c r="E5" s="31" t="s">
        <v>83</v>
      </c>
    </row>
    <row r="6" spans="1:5">
      <c r="A6" t="s">
        <v>66</v>
      </c>
      <c r="C6" s="31" t="s">
        <v>78</v>
      </c>
      <c r="E6" s="31" t="s">
        <v>84</v>
      </c>
    </row>
    <row r="7" spans="1:5">
      <c r="A7" t="s">
        <v>67</v>
      </c>
    </row>
    <row r="8" spans="1:5">
      <c r="A8" t="s">
        <v>85</v>
      </c>
    </row>
    <row r="9" spans="1:5">
      <c r="A9" t="s">
        <v>86</v>
      </c>
    </row>
    <row r="10" spans="1:5">
      <c r="A10" t="s">
        <v>70</v>
      </c>
    </row>
    <row r="11" spans="1:5">
      <c r="A11" t="s">
        <v>72</v>
      </c>
    </row>
    <row r="12" spans="1:5">
      <c r="A12" s="7" t="s">
        <v>79</v>
      </c>
    </row>
    <row r="13" spans="1:5" s="32" customFormat="1"/>
    <row r="15" spans="1:5">
      <c r="A15" s="7" t="s">
        <v>87</v>
      </c>
      <c r="C15" s="7" t="s">
        <v>25</v>
      </c>
      <c r="E15" s="7" t="s">
        <v>56</v>
      </c>
    </row>
    <row r="16" spans="1:5">
      <c r="A16" t="s">
        <v>71</v>
      </c>
      <c r="C16" s="7" t="s">
        <v>88</v>
      </c>
      <c r="E16" s="7" t="s">
        <v>94</v>
      </c>
    </row>
    <row r="17" spans="1:5">
      <c r="C17" s="7" t="s">
        <v>89</v>
      </c>
      <c r="E17" s="7" t="s">
        <v>95</v>
      </c>
    </row>
    <row r="18" spans="1:5">
      <c r="A18" t="s">
        <v>62</v>
      </c>
      <c r="C18" s="7" t="s">
        <v>90</v>
      </c>
      <c r="E18" s="7" t="s">
        <v>96</v>
      </c>
    </row>
    <row r="19" spans="1:5">
      <c r="A19" t="s">
        <v>63</v>
      </c>
      <c r="C19" s="7" t="s">
        <v>91</v>
      </c>
      <c r="E19" s="7" t="s">
        <v>97</v>
      </c>
    </row>
    <row r="20" spans="1:5">
      <c r="A20" t="s">
        <v>64</v>
      </c>
      <c r="C20" s="7" t="s">
        <v>92</v>
      </c>
      <c r="E20" s="7" t="s">
        <v>98</v>
      </c>
    </row>
    <row r="21" spans="1:5">
      <c r="A21" t="s">
        <v>65</v>
      </c>
    </row>
    <row r="22" spans="1:5">
      <c r="A22" t="s">
        <v>66</v>
      </c>
    </row>
    <row r="23" spans="1:5">
      <c r="A23" t="s">
        <v>67</v>
      </c>
    </row>
    <row r="24" spans="1:5">
      <c r="A24" t="s">
        <v>68</v>
      </c>
    </row>
    <row r="25" spans="1:5">
      <c r="A25" t="s">
        <v>69</v>
      </c>
    </row>
    <row r="26" spans="1:5">
      <c r="A26" t="s">
        <v>70</v>
      </c>
    </row>
    <row r="27" spans="1:5">
      <c r="A27" s="7" t="s">
        <v>93</v>
      </c>
    </row>
    <row r="30" spans="1:5">
      <c r="A30" s="7" t="s">
        <v>87</v>
      </c>
      <c r="C30" s="7" t="s">
        <v>25</v>
      </c>
      <c r="E30" s="7" t="s">
        <v>56</v>
      </c>
    </row>
    <row r="31" spans="1:5">
      <c r="A31" t="s">
        <v>71</v>
      </c>
      <c r="C31" s="7" t="s">
        <v>99</v>
      </c>
      <c r="E31" s="7" t="s">
        <v>105</v>
      </c>
    </row>
    <row r="32" spans="1:5">
      <c r="C32" s="7" t="s">
        <v>100</v>
      </c>
      <c r="E32" s="7" t="s">
        <v>106</v>
      </c>
    </row>
    <row r="33" spans="1:5">
      <c r="A33" t="s">
        <v>62</v>
      </c>
      <c r="C33" s="7" t="s">
        <v>101</v>
      </c>
      <c r="E33" s="7" t="s">
        <v>107</v>
      </c>
    </row>
    <row r="34" spans="1:5">
      <c r="A34" t="s">
        <v>63</v>
      </c>
      <c r="C34" s="7" t="s">
        <v>102</v>
      </c>
      <c r="E34" s="7" t="s">
        <v>108</v>
      </c>
    </row>
    <row r="35" spans="1:5">
      <c r="A35" t="s">
        <v>64</v>
      </c>
      <c r="C35" s="7" t="s">
        <v>103</v>
      </c>
      <c r="E35" s="7" t="s">
        <v>109</v>
      </c>
    </row>
    <row r="36" spans="1:5">
      <c r="A36" t="s">
        <v>65</v>
      </c>
    </row>
    <row r="37" spans="1:5">
      <c r="A37" t="s">
        <v>66</v>
      </c>
      <c r="C37" s="7" t="s">
        <v>25</v>
      </c>
    </row>
    <row r="38" spans="1:5">
      <c r="A38" t="s">
        <v>67</v>
      </c>
      <c r="C38" s="7" t="s">
        <v>112</v>
      </c>
    </row>
    <row r="39" spans="1:5">
      <c r="A39" t="s">
        <v>110</v>
      </c>
      <c r="C39" s="7" t="s">
        <v>113</v>
      </c>
    </row>
    <row r="40" spans="1:5">
      <c r="A40" t="s">
        <v>111</v>
      </c>
      <c r="C40" s="7" t="s">
        <v>114</v>
      </c>
    </row>
    <row r="41" spans="1:5">
      <c r="A41" t="s">
        <v>70</v>
      </c>
      <c r="C41" s="7" t="s">
        <v>115</v>
      </c>
    </row>
    <row r="42" spans="1:5">
      <c r="A42" s="7" t="s">
        <v>104</v>
      </c>
      <c r="C42" s="7" t="s">
        <v>116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A560-D955-42D9-9E17-00AB2F5DE62D}">
  <dimension ref="A1:G27"/>
  <sheetViews>
    <sheetView workbookViewId="0">
      <selection activeCell="H17" sqref="H17"/>
    </sheetView>
  </sheetViews>
  <sheetFormatPr defaultRowHeight="14.5"/>
  <cols>
    <col min="1" max="1" width="22.36328125" style="34" customWidth="1"/>
    <col min="2" max="3" width="8.7265625" style="35"/>
    <col min="4" max="16384" width="8.7265625" style="33"/>
  </cols>
  <sheetData>
    <row r="1" spans="1:7">
      <c r="B1" s="35" t="s">
        <v>119</v>
      </c>
      <c r="C1" s="35" t="s">
        <v>120</v>
      </c>
      <c r="F1" s="35" t="s">
        <v>119</v>
      </c>
      <c r="G1" s="35" t="s">
        <v>120</v>
      </c>
    </row>
    <row r="2" spans="1:7">
      <c r="A2" s="34" t="s">
        <v>118</v>
      </c>
      <c r="B2" s="35">
        <v>6569</v>
      </c>
      <c r="C2" s="36">
        <f>B2/60</f>
        <v>109.48333333333333</v>
      </c>
      <c r="F2" s="33">
        <v>998</v>
      </c>
      <c r="G2" s="39">
        <f>F2/60</f>
        <v>16.633333333333333</v>
      </c>
    </row>
    <row r="3" spans="1:7">
      <c r="A3" s="34" t="s">
        <v>151</v>
      </c>
      <c r="F3" s="34" t="s">
        <v>151</v>
      </c>
    </row>
    <row r="4" spans="1:7">
      <c r="A4" s="34" t="s">
        <v>160</v>
      </c>
      <c r="F4" s="34" t="s">
        <v>160</v>
      </c>
    </row>
    <row r="5" spans="1:7">
      <c r="A5" s="37" t="s">
        <v>121</v>
      </c>
      <c r="F5" s="37" t="s">
        <v>25</v>
      </c>
    </row>
    <row r="6" spans="1:7">
      <c r="A6" s="37" t="s">
        <v>122</v>
      </c>
      <c r="F6" s="37" t="s">
        <v>140</v>
      </c>
    </row>
    <row r="7" spans="1:7">
      <c r="A7" s="37" t="s">
        <v>123</v>
      </c>
      <c r="F7" s="37" t="s">
        <v>141</v>
      </c>
    </row>
    <row r="8" spans="1:7">
      <c r="A8" s="37" t="s">
        <v>124</v>
      </c>
      <c r="F8" s="37" t="s">
        <v>142</v>
      </c>
    </row>
    <row r="9" spans="1:7">
      <c r="A9" s="37" t="s">
        <v>125</v>
      </c>
      <c r="F9" s="37" t="s">
        <v>143</v>
      </c>
    </row>
    <row r="10" spans="1:7">
      <c r="A10" s="37" t="s">
        <v>126</v>
      </c>
      <c r="F10" s="37" t="s">
        <v>144</v>
      </c>
    </row>
    <row r="11" spans="1:7">
      <c r="A11" s="38"/>
      <c r="F11" s="38"/>
    </row>
    <row r="12" spans="1:7">
      <c r="A12" s="37" t="s">
        <v>127</v>
      </c>
      <c r="F12" s="37" t="s">
        <v>56</v>
      </c>
    </row>
    <row r="13" spans="1:7">
      <c r="A13" s="37" t="s">
        <v>128</v>
      </c>
      <c r="F13" s="37" t="s">
        <v>145</v>
      </c>
    </row>
    <row r="14" spans="1:7">
      <c r="A14" s="37" t="s">
        <v>129</v>
      </c>
      <c r="F14" s="37" t="s">
        <v>146</v>
      </c>
    </row>
    <row r="15" spans="1:7">
      <c r="A15" s="37" t="s">
        <v>130</v>
      </c>
      <c r="F15" s="37" t="s">
        <v>147</v>
      </c>
    </row>
    <row r="16" spans="1:7">
      <c r="A16" s="37" t="s">
        <v>131</v>
      </c>
      <c r="F16" s="37" t="s">
        <v>148</v>
      </c>
    </row>
    <row r="17" spans="1:6">
      <c r="A17" s="37" t="s">
        <v>132</v>
      </c>
      <c r="F17" s="37" t="s">
        <v>149</v>
      </c>
    </row>
    <row r="18" spans="1:6">
      <c r="A18" s="37" t="s">
        <v>133</v>
      </c>
      <c r="F18" s="37" t="s">
        <v>150</v>
      </c>
    </row>
    <row r="19" spans="1:6">
      <c r="A19" s="38"/>
    </row>
    <row r="20" spans="1:6">
      <c r="A20" s="37" t="s">
        <v>134</v>
      </c>
      <c r="F20" s="37" t="s">
        <v>152</v>
      </c>
    </row>
    <row r="21" spans="1:6">
      <c r="A21" s="37" t="s">
        <v>135</v>
      </c>
      <c r="F21" s="37" t="s">
        <v>153</v>
      </c>
    </row>
    <row r="22" spans="1:6">
      <c r="A22" s="37" t="s">
        <v>136</v>
      </c>
      <c r="F22" s="37" t="s">
        <v>154</v>
      </c>
    </row>
    <row r="23" spans="1:6">
      <c r="A23" s="37" t="s">
        <v>137</v>
      </c>
      <c r="F23" s="37" t="s">
        <v>155</v>
      </c>
    </row>
    <row r="24" spans="1:6">
      <c r="A24" s="37" t="s">
        <v>138</v>
      </c>
      <c r="F24" s="37" t="s">
        <v>156</v>
      </c>
    </row>
    <row r="25" spans="1:6">
      <c r="A25" s="37" t="s">
        <v>139</v>
      </c>
      <c r="F25" s="37" t="s">
        <v>157</v>
      </c>
    </row>
    <row r="26" spans="1:6">
      <c r="F26" s="37" t="s">
        <v>158</v>
      </c>
    </row>
    <row r="27" spans="1:6">
      <c r="F27" s="37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5664F-4C07-42DE-A660-CF7FC60AD54F}">
  <dimension ref="D2:E7"/>
  <sheetViews>
    <sheetView workbookViewId="0">
      <selection activeCell="E2" sqref="E2"/>
    </sheetView>
  </sheetViews>
  <sheetFormatPr defaultRowHeight="14.5"/>
  <cols>
    <col min="4" max="4" width="11.90625" bestFit="1" customWidth="1"/>
  </cols>
  <sheetData>
    <row r="2" spans="4:5">
      <c r="D2" s="89">
        <v>45000</v>
      </c>
      <c r="E2" s="90"/>
    </row>
    <row r="7" spans="4:5">
      <c r="D7" s="89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Aleksandar Osmanli</cp:lastModifiedBy>
  <dcterms:created xsi:type="dcterms:W3CDTF">2015-06-05T18:17:20Z</dcterms:created>
  <dcterms:modified xsi:type="dcterms:W3CDTF">2024-11-27T15:12:32Z</dcterms:modified>
</cp:coreProperties>
</file>