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840" yWindow="210" windowWidth="21975" windowHeight="12765" activeTab="1"/>
  </bookViews>
  <sheets>
    <sheet name="A1. China" sheetId="19" r:id="rId1"/>
    <sheet name="A2. South Korea" sheetId="30" r:id="rId2"/>
    <sheet name="A3. Japan" sheetId="31" r:id="rId3"/>
    <sheet name="A4. Mongolia" sheetId="32" r:id="rId4"/>
    <sheet name="A5. Germany" sheetId="33" r:id="rId5"/>
    <sheet name="A6. France" sheetId="34" r:id="rId6"/>
    <sheet name="A7. UK" sheetId="35" r:id="rId7"/>
    <sheet name="A8. Poland" sheetId="36" r:id="rId8"/>
    <sheet name="A9. USA" sheetId="41" r:id="rId9"/>
    <sheet name="A10. Australia" sheetId="42" r:id="rId10"/>
  </sheets>
  <calcPr calcId="152511"/>
</workbook>
</file>

<file path=xl/calcChain.xml><?xml version="1.0" encoding="utf-8"?>
<calcChain xmlns="http://schemas.openxmlformats.org/spreadsheetml/2006/main">
  <c r="P5" i="41" l="1"/>
  <c r="P6" i="41"/>
  <c r="P7" i="41"/>
  <c r="P8" i="41"/>
  <c r="P9" i="41"/>
  <c r="P10" i="41"/>
  <c r="P11" i="41"/>
  <c r="P12" i="41"/>
  <c r="P4" i="41"/>
  <c r="P5" i="36"/>
  <c r="P6" i="36"/>
  <c r="P7" i="36"/>
  <c r="P8" i="36"/>
  <c r="P9" i="36"/>
  <c r="P10" i="36"/>
  <c r="P11" i="36"/>
  <c r="P12" i="36"/>
  <c r="P4" i="36"/>
  <c r="P4" i="35"/>
  <c r="P5" i="33"/>
  <c r="P6" i="33"/>
  <c r="P7" i="33"/>
  <c r="P8" i="33"/>
  <c r="P9" i="33"/>
  <c r="P10" i="33"/>
  <c r="P11" i="33"/>
  <c r="P12" i="33"/>
  <c r="P4" i="33"/>
  <c r="P5" i="32"/>
  <c r="P6" i="32"/>
  <c r="P7" i="32"/>
  <c r="P8" i="32"/>
  <c r="P9" i="32"/>
  <c r="P10" i="32"/>
  <c r="P11" i="32"/>
  <c r="P12" i="32"/>
  <c r="P4" i="32"/>
  <c r="P5" i="31"/>
  <c r="P6" i="31"/>
  <c r="P7" i="31"/>
  <c r="P8" i="31"/>
  <c r="P9" i="31"/>
  <c r="P10" i="31"/>
  <c r="P11" i="31"/>
  <c r="P12" i="31"/>
  <c r="P4" i="31"/>
  <c r="P5" i="30"/>
  <c r="P6" i="30"/>
  <c r="P7" i="30"/>
  <c r="P8" i="30"/>
  <c r="P9" i="30"/>
  <c r="P10" i="30"/>
  <c r="P11" i="30"/>
  <c r="P12" i="30"/>
  <c r="P4" i="30"/>
  <c r="P5" i="19"/>
  <c r="P6" i="19"/>
  <c r="P7" i="19"/>
  <c r="P8" i="19"/>
  <c r="P9" i="19"/>
  <c r="P10" i="19"/>
  <c r="P11" i="19"/>
  <c r="P12" i="19"/>
  <c r="P4" i="19"/>
  <c r="E5" i="42" l="1"/>
  <c r="E6" i="42"/>
  <c r="E7" i="42"/>
  <c r="E8" i="42"/>
  <c r="E9" i="42"/>
  <c r="E10" i="42"/>
  <c r="E11" i="42"/>
  <c r="E12" i="42"/>
  <c r="E4" i="42"/>
  <c r="E5" i="19"/>
  <c r="E6" i="19"/>
  <c r="E7" i="19"/>
  <c r="E8" i="19"/>
  <c r="E9" i="19"/>
  <c r="E10" i="19"/>
  <c r="E11" i="19"/>
  <c r="E12" i="19"/>
  <c r="E4" i="19"/>
  <c r="O4" i="19" l="1"/>
  <c r="N4" i="19" l="1"/>
  <c r="P5" i="34" l="1"/>
  <c r="P6" i="34"/>
  <c r="P7" i="34"/>
  <c r="P8" i="34"/>
  <c r="P9" i="34"/>
  <c r="P10" i="34"/>
  <c r="P11" i="34"/>
  <c r="P12" i="34"/>
  <c r="P4" i="34"/>
  <c r="P5" i="35"/>
  <c r="P6" i="35"/>
  <c r="P7" i="35"/>
  <c r="P8" i="35"/>
  <c r="P9" i="35"/>
  <c r="P10" i="35"/>
  <c r="P11" i="35"/>
  <c r="P12" i="35"/>
  <c r="N8" i="42" l="1"/>
  <c r="M5" i="42"/>
  <c r="P12" i="42"/>
  <c r="N12" i="42"/>
  <c r="M12" i="42"/>
  <c r="P11" i="42"/>
  <c r="N11" i="42"/>
  <c r="M11" i="42"/>
  <c r="P10" i="42"/>
  <c r="N10" i="42"/>
  <c r="M10" i="42"/>
  <c r="P9" i="42"/>
  <c r="N9" i="42"/>
  <c r="M9" i="42"/>
  <c r="P8" i="42"/>
  <c r="M8" i="42"/>
  <c r="P7" i="42"/>
  <c r="N7" i="42"/>
  <c r="M7" i="42"/>
  <c r="P6" i="42"/>
  <c r="N6" i="42"/>
  <c r="M6" i="42"/>
  <c r="P5" i="42"/>
  <c r="N5" i="42"/>
  <c r="P4" i="42"/>
  <c r="N4" i="42"/>
  <c r="M4" i="42"/>
  <c r="N8" i="41"/>
  <c r="M5" i="41"/>
  <c r="N12" i="41"/>
  <c r="M12" i="41"/>
  <c r="N11" i="41"/>
  <c r="M11" i="41"/>
  <c r="N10" i="41"/>
  <c r="M10" i="41"/>
  <c r="N9" i="41"/>
  <c r="M9" i="41"/>
  <c r="M8" i="41"/>
  <c r="N7" i="41"/>
  <c r="M7" i="41"/>
  <c r="N6" i="41"/>
  <c r="M6" i="41"/>
  <c r="N5" i="41"/>
  <c r="N4" i="41"/>
  <c r="M4" i="41"/>
  <c r="N12" i="36"/>
  <c r="M12" i="36"/>
  <c r="N11" i="36"/>
  <c r="M11" i="36"/>
  <c r="N10" i="36"/>
  <c r="M10" i="36"/>
  <c r="N9" i="36"/>
  <c r="M9" i="36"/>
  <c r="N8" i="36"/>
  <c r="M8" i="36"/>
  <c r="N7" i="36"/>
  <c r="M7" i="36"/>
  <c r="N6" i="36"/>
  <c r="M6" i="36"/>
  <c r="N5" i="36"/>
  <c r="M5" i="36"/>
  <c r="N4" i="36"/>
  <c r="M4" i="36"/>
  <c r="N7" i="35"/>
  <c r="M4" i="35"/>
  <c r="N12" i="35"/>
  <c r="M12" i="35"/>
  <c r="N11" i="35"/>
  <c r="M11" i="35"/>
  <c r="N10" i="35"/>
  <c r="M10" i="35"/>
  <c r="N9" i="35"/>
  <c r="M9" i="35"/>
  <c r="N8" i="35"/>
  <c r="M8" i="35"/>
  <c r="M7" i="35"/>
  <c r="N6" i="35"/>
  <c r="M6" i="35"/>
  <c r="N5" i="35"/>
  <c r="M5" i="35"/>
  <c r="N4" i="35"/>
  <c r="N12" i="34"/>
  <c r="M12" i="34"/>
  <c r="N11" i="34"/>
  <c r="M11" i="34"/>
  <c r="N10" i="34"/>
  <c r="M10" i="34"/>
  <c r="N9" i="34"/>
  <c r="M9" i="34"/>
  <c r="N8" i="34"/>
  <c r="M8" i="34"/>
  <c r="N7" i="34"/>
  <c r="M7" i="34"/>
  <c r="N6" i="34"/>
  <c r="M6" i="34"/>
  <c r="N5" i="34"/>
  <c r="M5" i="34"/>
  <c r="N4" i="34"/>
  <c r="M4" i="34"/>
  <c r="N6" i="33"/>
  <c r="M4" i="33"/>
  <c r="N12" i="33"/>
  <c r="M12" i="33"/>
  <c r="N11" i="33"/>
  <c r="M11" i="33"/>
  <c r="N10" i="33"/>
  <c r="M10" i="33"/>
  <c r="N9" i="33"/>
  <c r="M9" i="33"/>
  <c r="N8" i="33"/>
  <c r="M8" i="33"/>
  <c r="N7" i="33"/>
  <c r="M7" i="33"/>
  <c r="M6" i="33"/>
  <c r="N5" i="33"/>
  <c r="M5" i="33"/>
  <c r="N4" i="33"/>
  <c r="N12" i="32"/>
  <c r="M12" i="32"/>
  <c r="N11" i="32"/>
  <c r="M11" i="32"/>
  <c r="N10" i="32"/>
  <c r="M10" i="32"/>
  <c r="N9" i="32"/>
  <c r="M9" i="32"/>
  <c r="N8" i="32"/>
  <c r="M8" i="32"/>
  <c r="N7" i="32"/>
  <c r="M7" i="32"/>
  <c r="N6" i="32"/>
  <c r="M6" i="32"/>
  <c r="N5" i="32"/>
  <c r="M5" i="32"/>
  <c r="N4" i="32"/>
  <c r="M4" i="32"/>
  <c r="N12" i="31"/>
  <c r="M12" i="31"/>
  <c r="N11" i="31"/>
  <c r="M11" i="31"/>
  <c r="N10" i="31"/>
  <c r="M10" i="31"/>
  <c r="N9" i="31"/>
  <c r="M9" i="31"/>
  <c r="N8" i="31"/>
  <c r="M8" i="31"/>
  <c r="N7" i="31"/>
  <c r="M7" i="31"/>
  <c r="N6" i="31"/>
  <c r="M6" i="31"/>
  <c r="N5" i="31"/>
  <c r="M5" i="31"/>
  <c r="N4" i="31"/>
  <c r="M4" i="31"/>
  <c r="N12" i="30"/>
  <c r="M12" i="30"/>
  <c r="N11" i="30"/>
  <c r="M11" i="30"/>
  <c r="N10" i="30"/>
  <c r="M10" i="30"/>
  <c r="N9" i="30"/>
  <c r="M9" i="30"/>
  <c r="N8" i="30"/>
  <c r="M8" i="30"/>
  <c r="N7" i="30"/>
  <c r="M7" i="30"/>
  <c r="N6" i="30"/>
  <c r="M6" i="30"/>
  <c r="N5" i="30"/>
  <c r="M5" i="30"/>
  <c r="N4" i="30"/>
  <c r="M4" i="30"/>
  <c r="N9" i="19"/>
  <c r="N8" i="19"/>
  <c r="M12" i="19"/>
  <c r="M4" i="19"/>
  <c r="N5" i="19"/>
  <c r="N6" i="19"/>
  <c r="N7" i="19"/>
  <c r="N10" i="19"/>
  <c r="N11" i="19"/>
  <c r="N12" i="19"/>
  <c r="M5" i="19"/>
  <c r="M6" i="19"/>
  <c r="M7" i="19"/>
  <c r="M10" i="19"/>
  <c r="M11" i="19"/>
  <c r="M9" i="19" l="1"/>
  <c r="M8" i="19"/>
  <c r="O12" i="42" l="1"/>
  <c r="O11" i="42"/>
  <c r="O10" i="42"/>
  <c r="O9" i="42"/>
  <c r="O8" i="42"/>
  <c r="O7" i="42"/>
  <c r="O6" i="42"/>
  <c r="O5" i="42"/>
  <c r="O4" i="42"/>
  <c r="E12" i="41"/>
  <c r="O12" i="41" s="1"/>
  <c r="E11" i="41"/>
  <c r="O11" i="41" s="1"/>
  <c r="E10" i="41"/>
  <c r="O10" i="41" s="1"/>
  <c r="E9" i="41"/>
  <c r="O9" i="41" s="1"/>
  <c r="E8" i="41"/>
  <c r="O8" i="41" s="1"/>
  <c r="E7" i="41"/>
  <c r="O7" i="41" s="1"/>
  <c r="E6" i="41"/>
  <c r="O6" i="41" s="1"/>
  <c r="E5" i="41"/>
  <c r="O5" i="41" s="1"/>
  <c r="E4" i="41"/>
  <c r="O4" i="41" s="1"/>
  <c r="E12" i="36"/>
  <c r="O12" i="36" s="1"/>
  <c r="E11" i="36"/>
  <c r="O11" i="36" s="1"/>
  <c r="E10" i="36"/>
  <c r="O10" i="36" s="1"/>
  <c r="E9" i="36"/>
  <c r="O9" i="36" s="1"/>
  <c r="E8" i="36"/>
  <c r="O8" i="36" s="1"/>
  <c r="E7" i="36"/>
  <c r="O7" i="36" s="1"/>
  <c r="E6" i="36"/>
  <c r="O6" i="36" s="1"/>
  <c r="E5" i="36"/>
  <c r="O5" i="36" s="1"/>
  <c r="E4" i="36"/>
  <c r="O4" i="36" s="1"/>
  <c r="E12" i="35"/>
  <c r="O12" i="35" s="1"/>
  <c r="E11" i="35"/>
  <c r="O11" i="35" s="1"/>
  <c r="E10" i="35"/>
  <c r="O10" i="35" s="1"/>
  <c r="E9" i="35"/>
  <c r="O9" i="35" s="1"/>
  <c r="E8" i="35"/>
  <c r="O8" i="35" s="1"/>
  <c r="E7" i="35"/>
  <c r="O7" i="35" s="1"/>
  <c r="E6" i="35"/>
  <c r="O6" i="35" s="1"/>
  <c r="E5" i="35"/>
  <c r="O5" i="35" s="1"/>
  <c r="E4" i="35"/>
  <c r="O4" i="35" s="1"/>
  <c r="E12" i="34"/>
  <c r="O12" i="34" s="1"/>
  <c r="E11" i="34"/>
  <c r="O11" i="34" s="1"/>
  <c r="E10" i="34"/>
  <c r="O10" i="34" s="1"/>
  <c r="E9" i="34"/>
  <c r="O9" i="34" s="1"/>
  <c r="E8" i="34"/>
  <c r="O8" i="34" s="1"/>
  <c r="E7" i="34"/>
  <c r="O7" i="34" s="1"/>
  <c r="E6" i="34"/>
  <c r="O6" i="34" s="1"/>
  <c r="E5" i="34"/>
  <c r="O5" i="34" s="1"/>
  <c r="E4" i="34"/>
  <c r="O4" i="34" s="1"/>
  <c r="E12" i="33"/>
  <c r="O12" i="33" s="1"/>
  <c r="E11" i="33"/>
  <c r="O11" i="33" s="1"/>
  <c r="E10" i="33"/>
  <c r="O10" i="33" s="1"/>
  <c r="E9" i="33"/>
  <c r="O9" i="33" s="1"/>
  <c r="E8" i="33"/>
  <c r="O8" i="33" s="1"/>
  <c r="E7" i="33"/>
  <c r="O7" i="33" s="1"/>
  <c r="E6" i="33"/>
  <c r="O6" i="33" s="1"/>
  <c r="E5" i="33"/>
  <c r="O5" i="33" s="1"/>
  <c r="E4" i="33"/>
  <c r="O4" i="33" s="1"/>
  <c r="E12" i="32"/>
  <c r="O12" i="32" s="1"/>
  <c r="E11" i="32"/>
  <c r="O11" i="32" s="1"/>
  <c r="E10" i="32"/>
  <c r="O10" i="32" s="1"/>
  <c r="E9" i="32"/>
  <c r="O9" i="32" s="1"/>
  <c r="E8" i="32"/>
  <c r="O8" i="32" s="1"/>
  <c r="E7" i="32"/>
  <c r="O7" i="32" s="1"/>
  <c r="E6" i="32"/>
  <c r="O6" i="32" s="1"/>
  <c r="E5" i="32"/>
  <c r="O5" i="32" s="1"/>
  <c r="E4" i="32"/>
  <c r="O4" i="32" s="1"/>
  <c r="E12" i="31"/>
  <c r="O12" i="31" s="1"/>
  <c r="E11" i="31"/>
  <c r="O11" i="31" s="1"/>
  <c r="E10" i="31"/>
  <c r="O10" i="31" s="1"/>
  <c r="E9" i="31"/>
  <c r="O9" i="31" s="1"/>
  <c r="E8" i="31"/>
  <c r="O8" i="31" s="1"/>
  <c r="E7" i="31"/>
  <c r="O7" i="31" s="1"/>
  <c r="E6" i="31"/>
  <c r="O6" i="31" s="1"/>
  <c r="E5" i="31"/>
  <c r="O5" i="31" s="1"/>
  <c r="E4" i="31"/>
  <c r="O4" i="31" s="1"/>
  <c r="E12" i="30"/>
  <c r="O12" i="30" s="1"/>
  <c r="E11" i="30"/>
  <c r="O11" i="30" s="1"/>
  <c r="E10" i="30"/>
  <c r="O10" i="30" s="1"/>
  <c r="E9" i="30"/>
  <c r="O9" i="30" s="1"/>
  <c r="E8" i="30"/>
  <c r="O8" i="30" s="1"/>
  <c r="E7" i="30"/>
  <c r="O7" i="30" s="1"/>
  <c r="E6" i="30"/>
  <c r="O6" i="30" s="1"/>
  <c r="E5" i="30"/>
  <c r="O5" i="30" s="1"/>
  <c r="E4" i="30"/>
  <c r="O4" i="30" s="1"/>
  <c r="O12" i="19" l="1"/>
  <c r="O11" i="19"/>
  <c r="O10" i="19"/>
  <c r="O9" i="19"/>
  <c r="O8" i="19"/>
  <c r="O7" i="19"/>
  <c r="O6" i="19"/>
  <c r="O5" i="19"/>
</calcChain>
</file>

<file path=xl/sharedStrings.xml><?xml version="1.0" encoding="utf-8"?>
<sst xmlns="http://schemas.openxmlformats.org/spreadsheetml/2006/main" count="300" uniqueCount="60">
  <si>
    <t>Year</t>
  </si>
  <si>
    <t>Arrivals</t>
  </si>
  <si>
    <t>CPI Origin</t>
  </si>
  <si>
    <t>Russia Inflation Rate</t>
  </si>
  <si>
    <t xml:space="preserve">Russia Inflation Rate </t>
  </si>
  <si>
    <t>Population (million)</t>
  </si>
  <si>
    <t>Price (CPI_O/CPI)</t>
  </si>
  <si>
    <t>A1. China</t>
  </si>
  <si>
    <t>A2. South Korea</t>
  </si>
  <si>
    <t>A3. Japan</t>
  </si>
  <si>
    <t>A4. Mongolia</t>
  </si>
  <si>
    <t>A5. Germany</t>
  </si>
  <si>
    <t>A6. France</t>
  </si>
  <si>
    <t>A7. UK</t>
  </si>
  <si>
    <t>A8. Poland</t>
  </si>
  <si>
    <t>A9. USA</t>
  </si>
  <si>
    <t>A10. Australia</t>
  </si>
  <si>
    <t>Y</t>
  </si>
  <si>
    <t>X1</t>
  </si>
  <si>
    <t>X2</t>
  </si>
  <si>
    <t>X3</t>
  </si>
  <si>
    <t>The financial crisis</t>
  </si>
  <si>
    <t>The Russian Financial crisis</t>
  </si>
  <si>
    <t>The international sanction against Russia</t>
  </si>
  <si>
    <t>Ln(Y)</t>
  </si>
  <si>
    <t>Ln(X1)</t>
  </si>
  <si>
    <t>Ln(X2)</t>
  </si>
  <si>
    <t>Ln(X3)</t>
  </si>
  <si>
    <t>D1</t>
  </si>
  <si>
    <t>D2</t>
  </si>
  <si>
    <t>D3</t>
  </si>
  <si>
    <t>Income ($US)</t>
  </si>
  <si>
    <t>Currency(to  RUB)</t>
  </si>
  <si>
    <t xml:space="preserve">Population </t>
  </si>
  <si>
    <t>Population</t>
  </si>
  <si>
    <t>Y (Arrivals)</t>
  </si>
  <si>
    <t>X1 (Income ($US))</t>
  </si>
  <si>
    <t>X2 (Price (CPI_O/CPI))</t>
  </si>
  <si>
    <t>X3 (Currency(to  RUB))</t>
  </si>
  <si>
    <t>Trend</t>
  </si>
  <si>
    <t>Exchange Rate (RUB/KRW)</t>
  </si>
  <si>
    <t>Exchange Rate (RUB/JPY)</t>
  </si>
  <si>
    <t>Exchange Rate (RUB/PLN)</t>
  </si>
  <si>
    <t>Exchange Rate (RUB/USD)</t>
  </si>
  <si>
    <t>Exchange Rate (RUB/AUD)</t>
  </si>
  <si>
    <t>Exchange Rate (RUB/EUR)</t>
  </si>
  <si>
    <t>Exchange Rate (RUB/CNY)</t>
  </si>
  <si>
    <t>Exchange Rate (RUB/GBP)</t>
  </si>
  <si>
    <t>Exchange Rate (RUB/MNT)</t>
  </si>
  <si>
    <t>Exchange Rate (MNT/RUB)</t>
  </si>
  <si>
    <t>Exchange Rate (CNY/RUB)</t>
  </si>
  <si>
    <t>GDP Per Capita (USD)</t>
  </si>
  <si>
    <t>Exchange Rate (KRW/RUB)</t>
  </si>
  <si>
    <t>CPI Destination</t>
  </si>
  <si>
    <t>Exchange Rate (JPY/RUB)</t>
  </si>
  <si>
    <t>Exchange Rate (EUR/RUB)</t>
  </si>
  <si>
    <t>Exchange Rate (GBP/RUB)</t>
  </si>
  <si>
    <t>Exchange Rate (PLN/RUB)</t>
  </si>
  <si>
    <t>Exchange Rate (USD/RUB)</t>
  </si>
  <si>
    <t>Exchange Rate (AUD/RUB)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</si>
</sst>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ySplit="1" topLeftCell="A2" activePane="bottomLeft" state="frozen"/>
      <selection activeCell="F141" sqref="F141"/>
      <selection pane="bottomLeft" activeCell="M20" sqref="M20"/>
    </sheetView>
  </sheetViews>
  <sheetFormatPr defaultRowHeight="15" x14ac:dyDescent="0.25"/>
  <cols>
    <col min="1" max="1" width="8.7109375" customWidth="1"/>
    <col min="2" max="2" width="9.28515625" bestFit="1" customWidth="1"/>
    <col min="3" max="3" width="13.28515625" customWidth="1"/>
    <col min="4" max="4" width="16.85546875" customWidth="1"/>
    <col min="5" max="6" width="16.140625" style="4" customWidth="1"/>
    <col min="7" max="7" width="13.28515625" customWidth="1"/>
    <col min="8" max="8" width="14.5703125" customWidth="1"/>
    <col min="9" max="9" width="11.42578125" customWidth="1"/>
    <col min="10" max="10" width="12.7109375" customWidth="1"/>
    <col min="12" max="12" width="11.140625" customWidth="1"/>
    <col min="13" max="13" width="11.85546875" customWidth="1"/>
    <col min="14" max="14" width="12" bestFit="1" customWidth="1"/>
    <col min="15" max="15" width="12.28515625" customWidth="1"/>
    <col min="16" max="16" width="15.855468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21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21" x14ac:dyDescent="0.25">
      <c r="A2" s="16" t="s">
        <v>7</v>
      </c>
      <c r="B2" s="16"/>
      <c r="Q2" s="5"/>
    </row>
    <row r="3" spans="1:21" ht="45" customHeight="1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46</v>
      </c>
      <c r="G3" s="9" t="s">
        <v>50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35</v>
      </c>
      <c r="N3" s="9" t="s">
        <v>36</v>
      </c>
      <c r="O3" s="10" t="s">
        <v>37</v>
      </c>
      <c r="P3" s="9" t="s">
        <v>38</v>
      </c>
      <c r="Q3" s="9" t="s">
        <v>21</v>
      </c>
      <c r="R3" s="9" t="s">
        <v>22</v>
      </c>
      <c r="S3" s="9" t="s">
        <v>23</v>
      </c>
    </row>
    <row r="4" spans="1:21" x14ac:dyDescent="0.25">
      <c r="A4" s="2">
        <v>1</v>
      </c>
      <c r="B4" s="2">
        <v>2008</v>
      </c>
      <c r="C4" s="2">
        <v>7643</v>
      </c>
      <c r="D4" s="2">
        <v>3805</v>
      </c>
      <c r="E4" s="11">
        <f>I4/K4</f>
        <v>1.1886792452830188</v>
      </c>
      <c r="F4" s="2">
        <v>0.28000000000000003</v>
      </c>
      <c r="G4" s="2">
        <v>3.5794999999999999</v>
      </c>
      <c r="H4" s="2">
        <v>0.14099999999999999</v>
      </c>
      <c r="I4" s="12">
        <v>126</v>
      </c>
      <c r="J4" s="2">
        <v>1328020000</v>
      </c>
      <c r="K4" s="2">
        <v>106</v>
      </c>
      <c r="M4" s="3">
        <f>LN(C4/J4)</f>
        <v>-12.065409472885328</v>
      </c>
      <c r="N4" s="3">
        <f>LN(D4/J4)</f>
        <v>-12.762883677832427</v>
      </c>
      <c r="O4" s="3">
        <f>LN(E4)</f>
        <v>0.17284281283941083</v>
      </c>
      <c r="P4" s="3">
        <f>LN(F4)</f>
        <v>-1.2729656758128873</v>
      </c>
      <c r="Q4" s="2">
        <v>1</v>
      </c>
      <c r="R4" s="2">
        <v>0</v>
      </c>
      <c r="S4" s="2">
        <v>0</v>
      </c>
      <c r="T4" s="13"/>
      <c r="U4" s="14"/>
    </row>
    <row r="5" spans="1:21" x14ac:dyDescent="0.25">
      <c r="A5" s="2">
        <v>2</v>
      </c>
      <c r="B5" s="2">
        <v>2009</v>
      </c>
      <c r="C5" s="2">
        <v>6872</v>
      </c>
      <c r="D5" s="2">
        <v>4142</v>
      </c>
      <c r="E5" s="11">
        <f t="shared" ref="E5:E12" si="0">I5/K5</f>
        <v>1.0242424242424244</v>
      </c>
      <c r="F5" s="2">
        <v>0.215</v>
      </c>
      <c r="G5" s="2">
        <v>4.6516999999999999</v>
      </c>
      <c r="H5" s="2">
        <v>0.111</v>
      </c>
      <c r="I5" s="12">
        <v>101.4</v>
      </c>
      <c r="J5" s="2">
        <v>1334500000</v>
      </c>
      <c r="K5" s="2">
        <v>99</v>
      </c>
      <c r="M5" s="3">
        <f t="shared" ref="M5:M12" si="1">LN(C5/J5)</f>
        <v>-12.176612063144761</v>
      </c>
      <c r="N5" s="3">
        <f t="shared" ref="N5:N12" si="2">LN(D5/J5)</f>
        <v>-12.682888484853324</v>
      </c>
      <c r="O5" s="3">
        <f t="shared" ref="O5:O12" si="3">LN(E5)</f>
        <v>2.3953241022493015E-2</v>
      </c>
      <c r="P5" s="3">
        <f t="shared" ref="P5:P12" si="4">LN(F5)</f>
        <v>-1.5371172508544744</v>
      </c>
      <c r="Q5" s="2">
        <v>1</v>
      </c>
      <c r="R5" s="2">
        <v>0</v>
      </c>
      <c r="S5" s="2">
        <v>0</v>
      </c>
      <c r="T5" s="13"/>
      <c r="U5" s="14"/>
    </row>
    <row r="6" spans="1:21" x14ac:dyDescent="0.25">
      <c r="A6" s="2">
        <v>3</v>
      </c>
      <c r="B6" s="2">
        <v>2010</v>
      </c>
      <c r="C6" s="2">
        <v>6215</v>
      </c>
      <c r="D6" s="2">
        <v>4560.5</v>
      </c>
      <c r="E6" s="11">
        <f t="shared" si="0"/>
        <v>1.066019417475728</v>
      </c>
      <c r="F6" s="2">
        <v>0.223</v>
      </c>
      <c r="G6" s="2">
        <v>4.4882</v>
      </c>
      <c r="H6" s="2">
        <v>6.8599999999999994E-2</v>
      </c>
      <c r="I6" s="12">
        <v>109.8</v>
      </c>
      <c r="J6" s="2">
        <v>1340910000</v>
      </c>
      <c r="K6" s="2">
        <v>103</v>
      </c>
      <c r="M6" s="3">
        <f t="shared" si="1"/>
        <v>-12.28189332095493</v>
      </c>
      <c r="N6" s="3">
        <f t="shared" si="2"/>
        <v>-12.591426779279528</v>
      </c>
      <c r="O6" s="3">
        <f t="shared" si="3"/>
        <v>6.3931540845794374E-2</v>
      </c>
      <c r="P6" s="3">
        <f t="shared" si="4"/>
        <v>-1.5005835075220182</v>
      </c>
      <c r="Q6" s="2">
        <v>0</v>
      </c>
      <c r="R6" s="2">
        <v>0</v>
      </c>
      <c r="S6" s="2">
        <v>0</v>
      </c>
      <c r="T6" s="13"/>
      <c r="U6" s="14"/>
    </row>
    <row r="7" spans="1:21" x14ac:dyDescent="0.25">
      <c r="A7" s="2">
        <v>4</v>
      </c>
      <c r="B7" s="2">
        <v>2011</v>
      </c>
      <c r="C7" s="2">
        <v>13286</v>
      </c>
      <c r="D7" s="2">
        <v>4971.5</v>
      </c>
      <c r="E7" s="11">
        <f t="shared" si="0"/>
        <v>1.0587677725118483</v>
      </c>
      <c r="F7" s="2">
        <v>0.22</v>
      </c>
      <c r="G7" s="2">
        <v>4.5495000000000001</v>
      </c>
      <c r="H7" s="2">
        <v>8.4599999999999995E-2</v>
      </c>
      <c r="I7" s="12">
        <v>111.7</v>
      </c>
      <c r="J7" s="2">
        <v>1347350000</v>
      </c>
      <c r="K7" s="2">
        <v>105.5</v>
      </c>
      <c r="M7" s="3">
        <f t="shared" si="1"/>
        <v>-11.52693940907184</v>
      </c>
      <c r="N7" s="3">
        <f t="shared" si="2"/>
        <v>-12.509928652876898</v>
      </c>
      <c r="O7" s="3">
        <f t="shared" si="3"/>
        <v>5.7105753159033781E-2</v>
      </c>
      <c r="P7" s="3">
        <f t="shared" si="4"/>
        <v>-1.5141277326297755</v>
      </c>
      <c r="Q7" s="2">
        <v>0</v>
      </c>
      <c r="R7" s="2">
        <v>0</v>
      </c>
      <c r="S7" s="2">
        <v>0</v>
      </c>
      <c r="T7" s="13"/>
      <c r="U7" s="14"/>
    </row>
    <row r="8" spans="1:21" x14ac:dyDescent="0.25">
      <c r="A8" s="2">
        <v>5</v>
      </c>
      <c r="B8" s="2">
        <v>2012</v>
      </c>
      <c r="C8" s="2">
        <v>13487</v>
      </c>
      <c r="D8" s="2">
        <v>5336.1</v>
      </c>
      <c r="E8" s="11">
        <f t="shared" si="0"/>
        <v>1.0029268292682927</v>
      </c>
      <c r="F8" s="2">
        <v>0.20300000000000001</v>
      </c>
      <c r="G8" s="2">
        <v>4.9218000000000002</v>
      </c>
      <c r="H8" s="2">
        <v>5.0599999999999999E-2</v>
      </c>
      <c r="I8" s="12">
        <v>102.8</v>
      </c>
      <c r="J8" s="2">
        <v>1354040000</v>
      </c>
      <c r="K8" s="2">
        <v>102.5</v>
      </c>
      <c r="M8" s="3">
        <f t="shared" si="1"/>
        <v>-11.516877015580766</v>
      </c>
      <c r="N8" s="3">
        <f t="shared" si="2"/>
        <v>-12.444108225048083</v>
      </c>
      <c r="O8" s="3">
        <f t="shared" si="3"/>
        <v>2.9225544426018666E-3</v>
      </c>
      <c r="P8" s="3">
        <f t="shared" si="4"/>
        <v>-1.5945492999403497</v>
      </c>
      <c r="Q8" s="2">
        <v>0</v>
      </c>
      <c r="R8" s="2">
        <v>0</v>
      </c>
      <c r="S8" s="2">
        <v>0</v>
      </c>
      <c r="T8" s="13"/>
      <c r="U8" s="14"/>
    </row>
    <row r="9" spans="1:21" x14ac:dyDescent="0.25">
      <c r="A9" s="2">
        <v>6</v>
      </c>
      <c r="B9" s="2">
        <v>2013</v>
      </c>
      <c r="C9" s="2">
        <v>14769</v>
      </c>
      <c r="D9" s="2">
        <v>5721.7</v>
      </c>
      <c r="E9" s="11">
        <f t="shared" si="0"/>
        <v>0.99512670565302142</v>
      </c>
      <c r="F9" s="2">
        <v>0.193</v>
      </c>
      <c r="G9" s="2">
        <v>5.1833</v>
      </c>
      <c r="H9" s="2">
        <v>6.7699999999999996E-2</v>
      </c>
      <c r="I9" s="12">
        <v>102.1</v>
      </c>
      <c r="J9" s="2">
        <v>1360720000</v>
      </c>
      <c r="K9" s="2">
        <v>102.6</v>
      </c>
      <c r="M9" s="3">
        <f t="shared" si="1"/>
        <v>-11.430994139943801</v>
      </c>
      <c r="N9" s="3">
        <f t="shared" si="2"/>
        <v>-12.379258565355066</v>
      </c>
      <c r="O9" s="3">
        <f t="shared" si="3"/>
        <v>-4.8852075660493158E-3</v>
      </c>
      <c r="P9" s="3">
        <f t="shared" si="4"/>
        <v>-1.6450650900772514</v>
      </c>
      <c r="Q9" s="2">
        <v>0</v>
      </c>
      <c r="R9" s="2">
        <v>0</v>
      </c>
      <c r="S9" s="2">
        <v>0</v>
      </c>
      <c r="T9" s="13"/>
      <c r="U9" s="14"/>
    </row>
    <row r="10" spans="1:21" x14ac:dyDescent="0.25">
      <c r="A10" s="2">
        <v>7</v>
      </c>
      <c r="B10" s="2">
        <v>2014</v>
      </c>
      <c r="C10" s="2">
        <v>34892</v>
      </c>
      <c r="D10" s="2">
        <v>6108.2</v>
      </c>
      <c r="E10" s="11">
        <f t="shared" si="0"/>
        <v>1.1460784313725492</v>
      </c>
      <c r="F10" s="2">
        <v>0.16300000000000001</v>
      </c>
      <c r="G10" s="2">
        <v>6.2591999999999999</v>
      </c>
      <c r="H10" s="2">
        <v>7.8E-2</v>
      </c>
      <c r="I10" s="12">
        <v>116.9</v>
      </c>
      <c r="J10" s="2">
        <v>1367820000</v>
      </c>
      <c r="K10" s="2">
        <v>102</v>
      </c>
      <c r="M10" s="3">
        <f t="shared" si="1"/>
        <v>-10.576471212989023</v>
      </c>
      <c r="N10" s="3">
        <f t="shared" si="2"/>
        <v>-12.31909665879731</v>
      </c>
      <c r="O10" s="3">
        <f t="shared" si="3"/>
        <v>0.13634605519375179</v>
      </c>
      <c r="P10" s="3">
        <f t="shared" si="4"/>
        <v>-1.8140050781753747</v>
      </c>
      <c r="Q10" s="2">
        <v>0</v>
      </c>
      <c r="R10" s="2">
        <v>1</v>
      </c>
      <c r="S10" s="2">
        <v>0</v>
      </c>
      <c r="T10" s="13"/>
      <c r="U10" s="14"/>
    </row>
    <row r="11" spans="1:21" x14ac:dyDescent="0.25">
      <c r="A11" s="2">
        <v>8</v>
      </c>
      <c r="B11" s="2">
        <v>2015</v>
      </c>
      <c r="C11" s="2">
        <v>42371</v>
      </c>
      <c r="D11" s="2">
        <v>6497.5</v>
      </c>
      <c r="E11" s="11">
        <f t="shared" si="0"/>
        <v>1.1607495069033531</v>
      </c>
      <c r="F11" s="2">
        <v>0.10299999999999999</v>
      </c>
      <c r="G11" s="2">
        <v>9.7335999999999991</v>
      </c>
      <c r="H11" s="2">
        <v>0.1555</v>
      </c>
      <c r="I11" s="12">
        <v>117.7</v>
      </c>
      <c r="J11" s="2">
        <v>1374320000</v>
      </c>
      <c r="K11" s="2">
        <v>101.4</v>
      </c>
      <c r="M11" s="3">
        <f t="shared" si="1"/>
        <v>-10.387005455335464</v>
      </c>
      <c r="N11" s="3">
        <f t="shared" si="2"/>
        <v>-12.262052133766819</v>
      </c>
      <c r="O11" s="3">
        <f t="shared" si="3"/>
        <v>0.14906592310914829</v>
      </c>
      <c r="P11" s="3">
        <f t="shared" si="4"/>
        <v>-2.2730262907525014</v>
      </c>
      <c r="Q11" s="2">
        <v>0</v>
      </c>
      <c r="R11" s="2">
        <v>1</v>
      </c>
      <c r="S11" s="2">
        <v>1</v>
      </c>
      <c r="T11" s="13"/>
      <c r="U11" s="14"/>
    </row>
    <row r="12" spans="1:21" x14ac:dyDescent="0.25">
      <c r="A12" s="2">
        <v>9</v>
      </c>
      <c r="B12" s="2">
        <v>2016</v>
      </c>
      <c r="C12" s="2">
        <v>46782</v>
      </c>
      <c r="D12" s="2">
        <v>6890</v>
      </c>
      <c r="E12" s="11">
        <f t="shared" si="0"/>
        <v>0.97058823529411764</v>
      </c>
      <c r="F12" s="2">
        <v>0.106</v>
      </c>
      <c r="G12" s="2">
        <v>9.5408000000000008</v>
      </c>
      <c r="H12" s="2">
        <v>7.0699999999999999E-2</v>
      </c>
      <c r="I12" s="12">
        <v>99</v>
      </c>
      <c r="J12" s="2">
        <v>1377000000</v>
      </c>
      <c r="K12" s="2">
        <v>102</v>
      </c>
      <c r="M12" s="3">
        <f t="shared" si="1"/>
        <v>-10.289919264155275</v>
      </c>
      <c r="N12" s="3">
        <f t="shared" si="2"/>
        <v>-12.205346692685225</v>
      </c>
      <c r="O12" s="3">
        <f t="shared" si="3"/>
        <v>-2.985296314968116E-2</v>
      </c>
      <c r="P12" s="3">
        <f t="shared" si="4"/>
        <v>-2.2443161848700699</v>
      </c>
      <c r="Q12" s="2">
        <v>0</v>
      </c>
      <c r="R12" s="2">
        <v>0</v>
      </c>
      <c r="S12" s="2">
        <v>1</v>
      </c>
      <c r="T12" s="13"/>
      <c r="U12" s="14"/>
    </row>
    <row r="14" spans="1:21" x14ac:dyDescent="0.25">
      <c r="E14"/>
      <c r="F14"/>
    </row>
    <row r="15" spans="1:21" x14ac:dyDescent="0.25">
      <c r="E15"/>
      <c r="F15"/>
    </row>
    <row r="16" spans="1:21" x14ac:dyDescent="0.25">
      <c r="E16"/>
      <c r="F16"/>
    </row>
    <row r="17" spans="5:6" x14ac:dyDescent="0.25">
      <c r="E17"/>
      <c r="F17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8554687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18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16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44</v>
      </c>
      <c r="G3" s="9" t="s">
        <v>59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1275</v>
      </c>
      <c r="D4" s="2">
        <v>51749.895100000002</v>
      </c>
      <c r="E4" s="3">
        <f>I4/K4</f>
        <v>1.3725490196078431</v>
      </c>
      <c r="F4" s="2">
        <v>4.7800000000000002E-2</v>
      </c>
      <c r="G4" s="2">
        <v>21.047000000000001</v>
      </c>
      <c r="H4" s="2">
        <v>0.14099999999999999</v>
      </c>
      <c r="I4" s="12">
        <v>126</v>
      </c>
      <c r="J4" s="2">
        <v>21480000</v>
      </c>
      <c r="K4" s="2">
        <v>91.8</v>
      </c>
      <c r="M4" s="3">
        <f>LN(C4/J4)</f>
        <v>-9.7319313700124113</v>
      </c>
      <c r="N4" s="3">
        <f>LN(D4/J4)</f>
        <v>-6.0284551435325175</v>
      </c>
      <c r="O4" s="3">
        <f t="shared" ref="O4:O12" si="0">LN(E4)</f>
        <v>0.31666960932503324</v>
      </c>
      <c r="P4" s="3">
        <f t="shared" ref="P4:P12" si="1">LN(F4)</f>
        <v>-3.0407296394847267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983</v>
      </c>
      <c r="D5" s="2">
        <v>51616.694499999998</v>
      </c>
      <c r="E5" s="3">
        <f t="shared" ref="E5:E12" si="2">I5/K5</f>
        <v>1.0856531049250535</v>
      </c>
      <c r="F5" s="2">
        <v>4.02E-2</v>
      </c>
      <c r="G5" s="2">
        <v>24.985299999999999</v>
      </c>
      <c r="H5" s="2">
        <v>0.111</v>
      </c>
      <c r="I5" s="12">
        <v>101.4</v>
      </c>
      <c r="J5" s="2">
        <v>21870000</v>
      </c>
      <c r="K5" s="2">
        <v>93.4</v>
      </c>
      <c r="M5" s="3">
        <f>LN(C5/J5)</f>
        <v>-10.010017272505785</v>
      </c>
      <c r="N5" s="3">
        <f t="shared" ref="N5:N12" si="3">LN(D5/J5)</f>
        <v>-6.0490259566883422</v>
      </c>
      <c r="O5" s="3">
        <f t="shared" si="0"/>
        <v>8.2181745922285832E-2</v>
      </c>
      <c r="P5" s="3">
        <f t="shared" si="1"/>
        <v>-3.2138882833571616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1184</v>
      </c>
      <c r="D6" s="2">
        <v>51845.654799999997</v>
      </c>
      <c r="E6" s="3">
        <f t="shared" si="2"/>
        <v>1.1425598335067639</v>
      </c>
      <c r="F6" s="2">
        <v>3.5900000000000001E-2</v>
      </c>
      <c r="G6" s="2">
        <v>27.949000000000002</v>
      </c>
      <c r="H6" s="2">
        <v>6.8599999999999994E-2</v>
      </c>
      <c r="I6" s="12">
        <v>109.8</v>
      </c>
      <c r="J6" s="2">
        <v>22170000</v>
      </c>
      <c r="K6" s="2">
        <v>96.1</v>
      </c>
      <c r="M6" s="3">
        <f t="shared" ref="M6:M12" si="4">LN(C6/J6)</f>
        <v>-9.8375967661485433</v>
      </c>
      <c r="N6" s="3">
        <f>LN(D6/J6)</f>
        <v>-6.0582241747252006</v>
      </c>
      <c r="O6" s="3">
        <f t="shared" si="0"/>
        <v>0.13327121309918358</v>
      </c>
      <c r="P6" s="3">
        <f t="shared" si="1"/>
        <v>-3.3270179834879037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1563</v>
      </c>
      <c r="D7" s="2">
        <v>52346.902399999999</v>
      </c>
      <c r="E7" s="3">
        <f t="shared" si="2"/>
        <v>1.1248741188318228</v>
      </c>
      <c r="F7" s="2">
        <v>3.3000000000000002E-2</v>
      </c>
      <c r="G7" s="2">
        <v>30.314</v>
      </c>
      <c r="H7" s="2">
        <v>8.4599999999999995E-2</v>
      </c>
      <c r="I7" s="12">
        <v>111.7</v>
      </c>
      <c r="J7" s="2">
        <v>22520000</v>
      </c>
      <c r="K7" s="2">
        <v>99.3</v>
      </c>
      <c r="M7" s="3">
        <f t="shared" si="4"/>
        <v>-9.5755520308142863</v>
      </c>
      <c r="N7" s="3">
        <f>LN(D7/J7)</f>
        <v>-6.0642663176524128</v>
      </c>
      <c r="O7" s="3">
        <f t="shared" si="0"/>
        <v>0.11767113502402811</v>
      </c>
      <c r="P7" s="3">
        <f t="shared" si="1"/>
        <v>-3.4112477175156566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1692</v>
      </c>
      <c r="D8" s="2">
        <v>53321.879300000001</v>
      </c>
      <c r="E8" s="3">
        <f t="shared" si="2"/>
        <v>1.0178217821782178</v>
      </c>
      <c r="F8" s="2">
        <v>3.1099999999999999E-2</v>
      </c>
      <c r="G8" s="2">
        <v>32.156500000000001</v>
      </c>
      <c r="H8" s="2">
        <v>5.0599999999999999E-2</v>
      </c>
      <c r="I8" s="12">
        <v>102.8</v>
      </c>
      <c r="J8" s="2">
        <v>22920000</v>
      </c>
      <c r="K8" s="2">
        <v>101</v>
      </c>
      <c r="M8" s="3">
        <f t="shared" si="4"/>
        <v>-9.5138539096446451</v>
      </c>
      <c r="N8" s="3">
        <f>LN(D8/J8)</f>
        <v>-6.0634184304528613</v>
      </c>
      <c r="O8" s="3">
        <f t="shared" si="0"/>
        <v>1.7664836179805299E-2</v>
      </c>
      <c r="P8" s="3">
        <f t="shared" si="1"/>
        <v>-3.4705474597969488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1738</v>
      </c>
      <c r="D9" s="2">
        <v>53703.574699999997</v>
      </c>
      <c r="E9" s="3">
        <f t="shared" si="2"/>
        <v>0.98647342995169074</v>
      </c>
      <c r="F9" s="2">
        <v>3.2500000000000001E-2</v>
      </c>
      <c r="G9" s="2">
        <v>30.803999999999998</v>
      </c>
      <c r="H9" s="2">
        <v>6.7699999999999996E-2</v>
      </c>
      <c r="I9" s="12">
        <v>102.1</v>
      </c>
      <c r="J9" s="2">
        <v>23290000</v>
      </c>
      <c r="K9" s="2">
        <v>103.5</v>
      </c>
      <c r="M9" s="3">
        <f t="shared" si="4"/>
        <v>-9.5030443360351864</v>
      </c>
      <c r="N9" s="3">
        <f t="shared" si="3"/>
        <v>-6.0722997956089122</v>
      </c>
      <c r="O9" s="3">
        <f t="shared" si="0"/>
        <v>-1.3618887534803975E-2</v>
      </c>
      <c r="P9" s="3">
        <f t="shared" si="1"/>
        <v>-3.4265151896464454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2239</v>
      </c>
      <c r="D10" s="2">
        <v>54232.658300000003</v>
      </c>
      <c r="E10" s="3">
        <f t="shared" si="2"/>
        <v>1.1028301886792453</v>
      </c>
      <c r="F10" s="2">
        <v>2.93E-2</v>
      </c>
      <c r="G10" s="2">
        <v>34.654200000000003</v>
      </c>
      <c r="H10" s="2">
        <v>7.8E-2</v>
      </c>
      <c r="I10" s="12">
        <v>116.9</v>
      </c>
      <c r="J10" s="2">
        <v>23610000</v>
      </c>
      <c r="K10" s="2">
        <v>106</v>
      </c>
      <c r="M10" s="3">
        <f t="shared" si="4"/>
        <v>-9.2633962924629412</v>
      </c>
      <c r="N10" s="3">
        <f t="shared" si="3"/>
        <v>-6.0761423514348039</v>
      </c>
      <c r="O10" s="3">
        <f t="shared" si="0"/>
        <v>9.7879774365955616E-2</v>
      </c>
      <c r="P10" s="3">
        <f t="shared" si="1"/>
        <v>-3.5301677629591155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2318</v>
      </c>
      <c r="D11" s="2">
        <v>54708.18</v>
      </c>
      <c r="E11" s="3">
        <f t="shared" si="2"/>
        <v>1.0938661710037176</v>
      </c>
      <c r="F11" s="2">
        <v>2.1899999999999999E-2</v>
      </c>
      <c r="G11" s="2">
        <v>45.948099999999997</v>
      </c>
      <c r="H11" s="2">
        <v>0.1555</v>
      </c>
      <c r="I11" s="12">
        <v>117.7</v>
      </c>
      <c r="J11" s="2">
        <v>23940000</v>
      </c>
      <c r="K11" s="2">
        <v>107.6</v>
      </c>
      <c r="M11" s="3">
        <f t="shared" si="4"/>
        <v>-9.2426012341944048</v>
      </c>
      <c r="N11" s="3">
        <f t="shared" si="3"/>
        <v>-6.0812927379028539</v>
      </c>
      <c r="O11" s="3">
        <f t="shared" si="0"/>
        <v>8.9718366538547145E-2</v>
      </c>
      <c r="P11" s="3">
        <f t="shared" si="1"/>
        <v>-3.8212686421596818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2806</v>
      </c>
      <c r="D12" s="2">
        <v>56000</v>
      </c>
      <c r="E12" s="3">
        <f t="shared" si="2"/>
        <v>0.90825688073394495</v>
      </c>
      <c r="F12" s="2">
        <v>2.12E-2</v>
      </c>
      <c r="G12" s="2">
        <v>47.995699999999999</v>
      </c>
      <c r="H12" s="2">
        <v>7.0699999999999999E-2</v>
      </c>
      <c r="I12" s="12">
        <v>99</v>
      </c>
      <c r="J12" s="2">
        <v>24130000</v>
      </c>
      <c r="K12" s="2">
        <v>109</v>
      </c>
      <c r="M12" s="3">
        <f t="shared" si="4"/>
        <v>-9.0594511769388077</v>
      </c>
      <c r="N12" s="3">
        <f t="shared" si="3"/>
        <v>-6.0658594678839277</v>
      </c>
      <c r="O12" s="3">
        <f t="shared" si="0"/>
        <v>-9.6228032094553773E-2</v>
      </c>
      <c r="P12" s="3">
        <f t="shared" si="1"/>
        <v>-3.8537540973041704</v>
      </c>
      <c r="Q12" s="2">
        <v>0</v>
      </c>
      <c r="R12" s="2">
        <v>0</v>
      </c>
      <c r="S12" s="2">
        <v>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J1"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16.85546875" customWidth="1"/>
    <col min="3" max="3" width="13.28515625" customWidth="1"/>
    <col min="4" max="4" width="14.42578125" customWidth="1"/>
    <col min="5" max="6" width="11.42578125" style="4" customWidth="1"/>
    <col min="7" max="7" width="13.28515625" customWidth="1"/>
    <col min="8" max="8" width="14.5703125" customWidth="1"/>
    <col min="9" max="9" width="11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8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40</v>
      </c>
      <c r="G3" s="9" t="s">
        <v>52</v>
      </c>
      <c r="H3" s="9" t="s">
        <v>3</v>
      </c>
      <c r="I3" s="9" t="s">
        <v>53</v>
      </c>
      <c r="J3" s="9" t="s">
        <v>34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4178</v>
      </c>
      <c r="D4" s="2">
        <v>20848.560000000001</v>
      </c>
      <c r="E4" s="3">
        <f t="shared" ref="E4:E12" si="0">I4/K4</f>
        <v>1.4634146341463417</v>
      </c>
      <c r="F4" s="2">
        <v>44.0383</v>
      </c>
      <c r="G4" s="2">
        <v>2.29E-2</v>
      </c>
      <c r="H4" s="2">
        <v>0.14099999999999999</v>
      </c>
      <c r="I4" s="12">
        <v>126</v>
      </c>
      <c r="J4" s="2">
        <v>48950000</v>
      </c>
      <c r="K4" s="2">
        <v>86.1</v>
      </c>
      <c r="M4" s="3">
        <f>LN(C4/J4)</f>
        <v>-9.3687219848242815</v>
      </c>
      <c r="N4" s="3">
        <f>LN(D4/J4)</f>
        <v>-7.7612697668471267</v>
      </c>
      <c r="O4" s="3">
        <f>LN(E4)</f>
        <v>0.38077249551779302</v>
      </c>
      <c r="P4" s="3">
        <f>LN(F4)</f>
        <v>3.7850597098378596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3462</v>
      </c>
      <c r="D5" s="2">
        <v>20896.45</v>
      </c>
      <c r="E5" s="3">
        <f t="shared" si="0"/>
        <v>1.1457627118644069</v>
      </c>
      <c r="F5" s="2">
        <v>40.183</v>
      </c>
      <c r="G5" s="2">
        <v>2.4899999999999999E-2</v>
      </c>
      <c r="H5" s="2">
        <v>0.111</v>
      </c>
      <c r="I5" s="12">
        <v>101.4</v>
      </c>
      <c r="J5" s="2">
        <v>49180000</v>
      </c>
      <c r="K5" s="2">
        <v>88.5</v>
      </c>
      <c r="M5" s="3">
        <f t="shared" ref="M5:M12" si="1">LN(C5/J5)</f>
        <v>-9.5613958590161658</v>
      </c>
      <c r="N5" s="3">
        <f t="shared" ref="N5:N12" si="2">LN(D5/J5)</f>
        <v>-7.7636630276859906</v>
      </c>
      <c r="O5" s="3">
        <f t="shared" ref="O5:O12" si="3">LN(E5)</f>
        <v>0.13607053914319908</v>
      </c>
      <c r="P5" s="3">
        <f t="shared" ref="P5:P12" si="4">LN(F5)</f>
        <v>3.693444020611516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2995</v>
      </c>
      <c r="D6" s="2">
        <v>22151.21</v>
      </c>
      <c r="E6" s="3">
        <f t="shared" si="0"/>
        <v>1.2065934065934065</v>
      </c>
      <c r="F6" s="2">
        <v>38.065100000000001</v>
      </c>
      <c r="G6" s="2">
        <v>2.63E-2</v>
      </c>
      <c r="H6" s="2">
        <v>6.8599999999999994E-2</v>
      </c>
      <c r="I6" s="12">
        <v>109.8</v>
      </c>
      <c r="J6" s="2">
        <v>49410000</v>
      </c>
      <c r="K6" s="2">
        <v>91</v>
      </c>
      <c r="M6" s="3">
        <f t="shared" si="1"/>
        <v>-9.7109638802723826</v>
      </c>
      <c r="N6" s="3">
        <f t="shared" si="2"/>
        <v>-7.7100159893011773</v>
      </c>
      <c r="O6" s="3">
        <f t="shared" si="3"/>
        <v>0.18780102255858017</v>
      </c>
      <c r="P6" s="3">
        <f t="shared" si="4"/>
        <v>3.6392978518399741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5683</v>
      </c>
      <c r="D7" s="2">
        <v>22796.47</v>
      </c>
      <c r="E7" s="3">
        <f t="shared" si="0"/>
        <v>1.182010582010582</v>
      </c>
      <c r="F7" s="2">
        <v>37.7301</v>
      </c>
      <c r="G7" s="2">
        <v>2.6499999999999999E-2</v>
      </c>
      <c r="H7" s="2">
        <v>8.4599999999999995E-2</v>
      </c>
      <c r="I7" s="12">
        <v>111.7</v>
      </c>
      <c r="J7" s="2">
        <v>49780000</v>
      </c>
      <c r="K7" s="2">
        <v>94.5</v>
      </c>
      <c r="M7" s="3">
        <f t="shared" si="1"/>
        <v>-9.0778893136065992</v>
      </c>
      <c r="N7" s="3">
        <f t="shared" si="2"/>
        <v>-7.6887628765091511</v>
      </c>
      <c r="O7" s="3">
        <f t="shared" si="3"/>
        <v>0.16721687157545792</v>
      </c>
      <c r="P7" s="3">
        <f t="shared" si="4"/>
        <v>3.6304581843835204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5841</v>
      </c>
      <c r="D8" s="2">
        <v>23214.13</v>
      </c>
      <c r="E8" s="3">
        <f t="shared" si="0"/>
        <v>1.0619834710743801</v>
      </c>
      <c r="F8" s="2">
        <v>36.323099999999997</v>
      </c>
      <c r="G8" s="2">
        <v>2.76E-2</v>
      </c>
      <c r="H8" s="2">
        <v>5.0599999999999999E-2</v>
      </c>
      <c r="I8" s="12">
        <v>102.8</v>
      </c>
      <c r="J8" s="2">
        <v>50000000</v>
      </c>
      <c r="K8" s="2">
        <v>96.8</v>
      </c>
      <c r="M8" s="3">
        <f t="shared" si="1"/>
        <v>-9.0548762693521105</v>
      </c>
      <c r="N8" s="3">
        <f t="shared" si="2"/>
        <v>-7.6750171394106088</v>
      </c>
      <c r="O8" s="3">
        <f t="shared" si="3"/>
        <v>6.0138358738533314E-2</v>
      </c>
      <c r="P8" s="3">
        <f t="shared" si="4"/>
        <v>3.592453902513689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5149</v>
      </c>
      <c r="D9" s="2">
        <v>23784.09</v>
      </c>
      <c r="E9" s="3">
        <f t="shared" si="0"/>
        <v>1.0407747196738022</v>
      </c>
      <c r="F9" s="2">
        <v>34.4</v>
      </c>
      <c r="G9" s="2">
        <v>2.9100000000000001E-2</v>
      </c>
      <c r="H9" s="2">
        <v>6.7699999999999996E-2</v>
      </c>
      <c r="I9" s="12">
        <v>102.1</v>
      </c>
      <c r="J9" s="2">
        <v>50220000</v>
      </c>
      <c r="K9" s="2">
        <v>98.1</v>
      </c>
      <c r="M9" s="3">
        <f t="shared" si="1"/>
        <v>-9.1853661116475713</v>
      </c>
      <c r="N9" s="3">
        <f t="shared" si="2"/>
        <v>-7.6551517629664305</v>
      </c>
      <c r="O9" s="3">
        <f t="shared" si="3"/>
        <v>3.9965358599302427E-2</v>
      </c>
      <c r="P9" s="3">
        <f t="shared" si="4"/>
        <v>3.5380565643793527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8394</v>
      </c>
      <c r="D10" s="2">
        <v>24479.24</v>
      </c>
      <c r="E10" s="3">
        <f t="shared" si="0"/>
        <v>1.177240684793555</v>
      </c>
      <c r="F10" s="2">
        <v>27.850300000000001</v>
      </c>
      <c r="G10" s="2">
        <v>3.6499999999999998E-2</v>
      </c>
      <c r="H10" s="2">
        <v>7.8E-2</v>
      </c>
      <c r="I10" s="12">
        <v>116.9</v>
      </c>
      <c r="J10" s="2">
        <v>50424000</v>
      </c>
      <c r="K10" s="2">
        <v>99.3</v>
      </c>
      <c r="M10" s="3">
        <f t="shared" si="1"/>
        <v>-8.7007053662815466</v>
      </c>
      <c r="N10" s="3">
        <f t="shared" si="2"/>
        <v>-7.6303971197823843</v>
      </c>
      <c r="O10" s="3">
        <f t="shared" si="3"/>
        <v>0.16317329742689596</v>
      </c>
      <c r="P10" s="3">
        <f t="shared" si="4"/>
        <v>3.3268437383080944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10583</v>
      </c>
      <c r="D11" s="2">
        <v>25022.799999999999</v>
      </c>
      <c r="E11" s="3">
        <f t="shared" si="0"/>
        <v>1.177</v>
      </c>
      <c r="F11" s="2">
        <v>18.6433</v>
      </c>
      <c r="G11" s="2">
        <v>5.3999999999999999E-2</v>
      </c>
      <c r="H11" s="2">
        <v>0.1555</v>
      </c>
      <c r="I11" s="12">
        <v>117.7</v>
      </c>
      <c r="J11" s="2">
        <v>50600000</v>
      </c>
      <c r="K11" s="2">
        <v>100</v>
      </c>
      <c r="M11" s="3">
        <f t="shared" si="1"/>
        <v>-8.4724579151639698</v>
      </c>
      <c r="N11" s="3">
        <f t="shared" si="2"/>
        <v>-7.611919446026679</v>
      </c>
      <c r="O11" s="3">
        <f t="shared" si="3"/>
        <v>0.16296882827813972</v>
      </c>
      <c r="P11" s="3">
        <f t="shared" si="4"/>
        <v>2.9254868322145664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11296</v>
      </c>
      <c r="D12" s="2">
        <v>25171</v>
      </c>
      <c r="E12" s="3">
        <f t="shared" si="0"/>
        <v>0.98019801980198018</v>
      </c>
      <c r="F12" s="2">
        <v>18.340699999999998</v>
      </c>
      <c r="G12" s="2">
        <v>5.5399999999999998E-2</v>
      </c>
      <c r="H12" s="2">
        <v>7.0699999999999999E-2</v>
      </c>
      <c r="I12" s="12">
        <v>99</v>
      </c>
      <c r="J12" s="2">
        <v>50800000</v>
      </c>
      <c r="K12" s="2">
        <v>101</v>
      </c>
      <c r="M12" s="3">
        <f t="shared" si="1"/>
        <v>-8.4112029528156871</v>
      </c>
      <c r="N12" s="3">
        <f t="shared" si="2"/>
        <v>-7.6099590953714502</v>
      </c>
      <c r="O12" s="3">
        <f t="shared" si="3"/>
        <v>-2.0000666706669543E-2</v>
      </c>
      <c r="P12" s="3">
        <f t="shared" si="4"/>
        <v>2.9091226340388729</v>
      </c>
      <c r="Q12" s="2">
        <v>0</v>
      </c>
      <c r="R12" s="2">
        <v>0</v>
      </c>
      <c r="S12" s="2">
        <v>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425781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9</v>
      </c>
      <c r="B2" s="17"/>
      <c r="C2" s="15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41</v>
      </c>
      <c r="G3" s="9" t="s">
        <v>54</v>
      </c>
      <c r="H3" s="9" t="s">
        <v>3</v>
      </c>
      <c r="I3" s="9" t="s">
        <v>53</v>
      </c>
      <c r="J3" s="9" t="s">
        <v>5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1873</v>
      </c>
      <c r="D4" s="2">
        <v>43404.6</v>
      </c>
      <c r="E4" s="3">
        <f t="shared" ref="E4:E12" si="0">I4/K4</f>
        <v>1.2791878172588833</v>
      </c>
      <c r="F4" s="2">
        <v>4.1862000000000004</v>
      </c>
      <c r="G4" s="2">
        <v>0.24160000000000001</v>
      </c>
      <c r="H4" s="2">
        <v>0.14099999999999999</v>
      </c>
      <c r="I4" s="12">
        <v>126</v>
      </c>
      <c r="J4" s="2">
        <v>127690000</v>
      </c>
      <c r="K4" s="2">
        <v>98.5</v>
      </c>
      <c r="M4" s="3">
        <f>LN(C4/J4)</f>
        <v>-11.129819306956776</v>
      </c>
      <c r="N4" s="3">
        <f>LN(D4/J4)</f>
        <v>-7.9867953041455841</v>
      </c>
      <c r="O4" s="3">
        <f>LN(E4)</f>
        <v>0.24622535877343485</v>
      </c>
      <c r="P4" s="3">
        <f>LN(F4)</f>
        <v>1.4317934011911089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1364</v>
      </c>
      <c r="D5" s="2">
        <v>41010.800000000003</v>
      </c>
      <c r="E5" s="3">
        <f t="shared" si="0"/>
        <v>1.0432098765432098</v>
      </c>
      <c r="F5" s="2">
        <v>2.9540999999999999</v>
      </c>
      <c r="G5" s="2">
        <v>0.33960000000000001</v>
      </c>
      <c r="H5" s="2">
        <v>0.111</v>
      </c>
      <c r="I5" s="12">
        <v>101.4</v>
      </c>
      <c r="J5" s="2">
        <v>127510000</v>
      </c>
      <c r="K5" s="2">
        <v>97.2</v>
      </c>
      <c r="M5" s="3">
        <f t="shared" ref="M5:M12" si="1">LN(C5/J5)</f>
        <v>-11.445528512456317</v>
      </c>
      <c r="N5" s="3">
        <f t="shared" ref="N5:N12" si="2">LN(D5/J5)</f>
        <v>-8.0421146252266773</v>
      </c>
      <c r="O5" s="3">
        <f t="shared" ref="O5:O12" si="3">LN(E5)</f>
        <v>4.2302379690689368E-2</v>
      </c>
      <c r="P5" s="3">
        <f t="shared" ref="P5:P12" si="4">LN(F5)</f>
        <v>1.083194035939729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879</v>
      </c>
      <c r="D6" s="2">
        <v>42935.3</v>
      </c>
      <c r="E6" s="3">
        <f t="shared" si="0"/>
        <v>1.1378238341968911</v>
      </c>
      <c r="F6" s="2">
        <v>2.8923999999999999</v>
      </c>
      <c r="G6" s="2">
        <v>0.34699999999999998</v>
      </c>
      <c r="H6" s="2">
        <v>6.8599999999999994E-2</v>
      </c>
      <c r="I6" s="12">
        <v>109.8</v>
      </c>
      <c r="J6" s="2">
        <v>127600000</v>
      </c>
      <c r="K6" s="2">
        <v>96.5</v>
      </c>
      <c r="M6" s="3">
        <f t="shared" si="1"/>
        <v>-11.885626031189787</v>
      </c>
      <c r="N6" s="3">
        <f t="shared" si="2"/>
        <v>-7.9969613184863961</v>
      </c>
      <c r="O6" s="3">
        <f t="shared" si="3"/>
        <v>0.12911752073048999</v>
      </c>
      <c r="P6" s="3">
        <f t="shared" si="4"/>
        <v>1.0620866073186597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1936</v>
      </c>
      <c r="D7" s="2">
        <v>42824.7</v>
      </c>
      <c r="E7" s="3">
        <f t="shared" si="0"/>
        <v>1.161122661122661</v>
      </c>
      <c r="F7" s="2">
        <v>2.7204999999999999</v>
      </c>
      <c r="G7" s="2">
        <v>0.36940000000000001</v>
      </c>
      <c r="H7" s="2">
        <v>8.4599999999999995E-2</v>
      </c>
      <c r="I7" s="12">
        <v>111.7</v>
      </c>
      <c r="J7" s="2">
        <v>127800000</v>
      </c>
      <c r="K7" s="2">
        <v>96.2</v>
      </c>
      <c r="M7" s="3">
        <f t="shared" si="1"/>
        <v>-11.097597832071186</v>
      </c>
      <c r="N7" s="3">
        <f t="shared" si="2"/>
        <v>-8.0011067819938653</v>
      </c>
      <c r="O7" s="3">
        <f t="shared" si="3"/>
        <v>0.14938734840349416</v>
      </c>
      <c r="P7" s="3">
        <f t="shared" si="4"/>
        <v>1.0008156869438429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2148</v>
      </c>
      <c r="D8" s="2">
        <v>43658.2</v>
      </c>
      <c r="E8" s="3">
        <f t="shared" si="0"/>
        <v>1.0686070686070686</v>
      </c>
      <c r="F8" s="2">
        <v>2.5741000000000001</v>
      </c>
      <c r="G8" s="2">
        <v>0.3896</v>
      </c>
      <c r="H8" s="2">
        <v>5.0599999999999999E-2</v>
      </c>
      <c r="I8" s="12">
        <v>102.8</v>
      </c>
      <c r="J8" s="2">
        <v>127520000</v>
      </c>
      <c r="K8" s="2">
        <v>96.2</v>
      </c>
      <c r="M8" s="3">
        <f t="shared" si="1"/>
        <v>-10.991491317377424</v>
      </c>
      <c r="N8" s="3">
        <f t="shared" si="2"/>
        <v>-7.9796373714204742</v>
      </c>
      <c r="O8" s="3">
        <f t="shared" si="3"/>
        <v>6.6355995349403882E-2</v>
      </c>
      <c r="P8" s="3">
        <f t="shared" si="4"/>
        <v>0.94549995845814172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2382</v>
      </c>
      <c r="D9" s="2">
        <v>44327.199999999997</v>
      </c>
      <c r="E9" s="3">
        <f t="shared" si="0"/>
        <v>1.0580310880829016</v>
      </c>
      <c r="F9" s="2">
        <v>3.0629</v>
      </c>
      <c r="G9" s="2">
        <v>0.32669999999999999</v>
      </c>
      <c r="H9" s="2">
        <v>6.7699999999999996E-2</v>
      </c>
      <c r="I9" s="12">
        <v>102.1</v>
      </c>
      <c r="J9" s="2">
        <v>127300000</v>
      </c>
      <c r="K9" s="2">
        <v>96.5</v>
      </c>
      <c r="M9" s="3">
        <f t="shared" si="1"/>
        <v>-10.88636131361239</v>
      </c>
      <c r="N9" s="3">
        <f t="shared" si="2"/>
        <v>-7.9627033004271874</v>
      </c>
      <c r="O9" s="3">
        <f t="shared" si="3"/>
        <v>5.6409716825679655E-2</v>
      </c>
      <c r="P9" s="3">
        <f t="shared" si="4"/>
        <v>1.1193621795867068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4791</v>
      </c>
      <c r="D10" s="2">
        <v>44386.1</v>
      </c>
      <c r="E10" s="3">
        <f t="shared" si="0"/>
        <v>1.1784274193548387</v>
      </c>
      <c r="F10" s="2">
        <v>2.7866</v>
      </c>
      <c r="G10" s="2">
        <v>0.36259999999999998</v>
      </c>
      <c r="H10" s="2">
        <v>7.8E-2</v>
      </c>
      <c r="I10" s="12">
        <v>116.9</v>
      </c>
      <c r="J10" s="2">
        <v>127020000</v>
      </c>
      <c r="K10" s="2">
        <v>99.2</v>
      </c>
      <c r="M10" s="3">
        <f t="shared" si="1"/>
        <v>-10.18536067545598</v>
      </c>
      <c r="N10" s="3">
        <f t="shared" si="2"/>
        <v>-7.9591734759963204</v>
      </c>
      <c r="O10" s="3">
        <f t="shared" si="3"/>
        <v>0.16418085418719566</v>
      </c>
      <c r="P10" s="3">
        <f t="shared" si="4"/>
        <v>1.0248222146973542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4883</v>
      </c>
      <c r="D11" s="2">
        <v>44656.800000000003</v>
      </c>
      <c r="E11" s="3">
        <f t="shared" si="0"/>
        <v>1.177</v>
      </c>
      <c r="F11" s="2">
        <v>1.9981</v>
      </c>
      <c r="G11" s="2">
        <v>0.50600000000000001</v>
      </c>
      <c r="H11" s="2">
        <v>0.1555</v>
      </c>
      <c r="I11" s="12">
        <v>117.7</v>
      </c>
      <c r="J11" s="2">
        <v>126820000</v>
      </c>
      <c r="K11" s="2">
        <v>100</v>
      </c>
      <c r="M11" s="3">
        <f t="shared" si="1"/>
        <v>-10.1647642521745</v>
      </c>
      <c r="N11" s="3">
        <f t="shared" si="2"/>
        <v>-7.9515174458946181</v>
      </c>
      <c r="O11" s="3">
        <f t="shared" si="3"/>
        <v>0.16296882827813972</v>
      </c>
      <c r="P11" s="3">
        <f t="shared" si="4"/>
        <v>0.69219672902394991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5368</v>
      </c>
      <c r="D12" s="2">
        <v>37304</v>
      </c>
      <c r="E12" s="3">
        <f t="shared" si="0"/>
        <v>0.99198396793587174</v>
      </c>
      <c r="F12" s="2">
        <v>1.7345999999999999</v>
      </c>
      <c r="G12" s="2">
        <v>0.59050000000000002</v>
      </c>
      <c r="H12" s="2">
        <v>7.0699999999999999E-2</v>
      </c>
      <c r="I12" s="12">
        <v>99</v>
      </c>
      <c r="J12" s="2">
        <v>126860000</v>
      </c>
      <c r="K12" s="2">
        <v>99.8</v>
      </c>
      <c r="M12" s="3">
        <f t="shared" si="1"/>
        <v>-10.070383995518508</v>
      </c>
      <c r="N12" s="3">
        <f t="shared" si="2"/>
        <v>-8.1317388356818689</v>
      </c>
      <c r="O12" s="3">
        <f t="shared" si="3"/>
        <v>-8.0483331828283718E-3</v>
      </c>
      <c r="P12" s="3">
        <f t="shared" si="4"/>
        <v>0.5507768392682183</v>
      </c>
      <c r="Q12" s="2">
        <v>0</v>
      </c>
      <c r="R12" s="2">
        <v>0</v>
      </c>
      <c r="S12" s="2">
        <v>1</v>
      </c>
    </row>
    <row r="15" spans="1:19" x14ac:dyDescent="0.25">
      <c r="E15"/>
    </row>
    <row r="16" spans="1:19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G1"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6" width="11.42578125" style="4" customWidth="1"/>
    <col min="7" max="7" width="13.28515625" customWidth="1"/>
    <col min="8" max="8" width="14.5703125" customWidth="1"/>
    <col min="9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10</v>
      </c>
      <c r="B2" s="17"/>
      <c r="C2" s="5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48</v>
      </c>
      <c r="G3" s="9" t="s">
        <v>49</v>
      </c>
      <c r="H3" s="9" t="s">
        <v>4</v>
      </c>
      <c r="I3" s="9" t="s">
        <v>53</v>
      </c>
      <c r="J3" s="9" t="s">
        <v>34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2437</v>
      </c>
      <c r="D4" s="2">
        <v>2603.4083999999998</v>
      </c>
      <c r="E4" s="3">
        <f t="shared" ref="E4:E12" si="0">I4/K4</f>
        <v>1.4750298517946197</v>
      </c>
      <c r="F4" s="2">
        <v>47.714476572191998</v>
      </c>
      <c r="G4" s="2">
        <v>2.0958000000000001E-2</v>
      </c>
      <c r="H4" s="2">
        <v>0.14099999999999999</v>
      </c>
      <c r="I4" s="12">
        <v>126</v>
      </c>
      <c r="J4" s="2">
        <v>2640000</v>
      </c>
      <c r="K4" s="2">
        <v>85.421999999999997</v>
      </c>
      <c r="M4" s="3">
        <f t="shared" ref="M4:M12" si="1">LN(C4/J4)</f>
        <v>-6.9877664214972928</v>
      </c>
      <c r="N4" s="3">
        <f t="shared" ref="N4:N12" si="2">LN(D4/J4)</f>
        <v>-6.9217126865454484</v>
      </c>
      <c r="O4" s="3">
        <f>LN(E4)</f>
        <v>0.38867822809181424</v>
      </c>
      <c r="P4" s="3">
        <f>LN(F4)</f>
        <v>3.8652348439293869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2338</v>
      </c>
      <c r="D5" s="2">
        <v>2531.9582999999998</v>
      </c>
      <c r="E5" s="3">
        <f t="shared" si="0"/>
        <v>1.1169122992531888</v>
      </c>
      <c r="F5" s="2">
        <v>42.872454448017152</v>
      </c>
      <c r="G5" s="2">
        <v>2.3324999999999999E-2</v>
      </c>
      <c r="H5" s="2">
        <v>0.111</v>
      </c>
      <c r="I5" s="12">
        <v>101.4</v>
      </c>
      <c r="J5" s="2">
        <v>2670000</v>
      </c>
      <c r="K5" s="2">
        <v>90.786000000000001</v>
      </c>
      <c r="M5" s="3">
        <f t="shared" si="1"/>
        <v>-7.040537888344419</v>
      </c>
      <c r="N5" s="3">
        <f t="shared" si="2"/>
        <v>-6.9608407164422967</v>
      </c>
      <c r="O5" s="3">
        <f t="shared" ref="O5:O12" si="3">LN(E5)</f>
        <v>0.11056800245959406</v>
      </c>
      <c r="P5" s="3">
        <f t="shared" ref="P5:P12" si="4">LN(F5)</f>
        <v>3.7582295322487296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2694</v>
      </c>
      <c r="D6" s="2">
        <v>2650.3467999999998</v>
      </c>
      <c r="E6" s="3">
        <f t="shared" si="0"/>
        <v>1.0979999999999999</v>
      </c>
      <c r="F6" s="2">
        <v>47.744091668656004</v>
      </c>
      <c r="G6" s="2">
        <v>2.0944999999999998E-2</v>
      </c>
      <c r="H6" s="2">
        <v>6.8599999999999994E-2</v>
      </c>
      <c r="I6" s="12">
        <v>109.8</v>
      </c>
      <c r="J6" s="2">
        <v>2710000</v>
      </c>
      <c r="K6" s="2">
        <v>100</v>
      </c>
      <c r="M6" s="3">
        <f t="shared" si="1"/>
        <v>-6.9136768358855747</v>
      </c>
      <c r="N6" s="3">
        <f t="shared" si="2"/>
        <v>-6.9300134145135477</v>
      </c>
      <c r="O6" s="3">
        <f t="shared" si="3"/>
        <v>9.3490343087338765E-2</v>
      </c>
      <c r="P6" s="3">
        <f t="shared" si="4"/>
        <v>3.8658553245831389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2534</v>
      </c>
      <c r="D7" s="2">
        <v>3056.3150000000001</v>
      </c>
      <c r="E7" s="3">
        <f t="shared" si="0"/>
        <v>1.0202404004238064</v>
      </c>
      <c r="F7" s="2">
        <v>40.118751504453179</v>
      </c>
      <c r="G7" s="2">
        <v>2.4926E-2</v>
      </c>
      <c r="H7" s="2">
        <v>8.4599999999999995E-2</v>
      </c>
      <c r="I7" s="12">
        <v>111.7</v>
      </c>
      <c r="J7" s="2">
        <v>2750000</v>
      </c>
      <c r="K7" s="2">
        <v>109.48399999999999</v>
      </c>
      <c r="M7" s="3">
        <f t="shared" si="1"/>
        <v>-6.9895571087616695</v>
      </c>
      <c r="N7" s="3">
        <f t="shared" si="2"/>
        <v>-6.8021462487520701</v>
      </c>
      <c r="O7" s="3">
        <f t="shared" si="3"/>
        <v>2.0038286216441256E-2</v>
      </c>
      <c r="P7" s="3">
        <f t="shared" si="4"/>
        <v>3.6918438435779519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2659</v>
      </c>
      <c r="D8" s="2">
        <v>3372.6271000000002</v>
      </c>
      <c r="E8" s="3">
        <f t="shared" si="0"/>
        <v>0.81658590833267131</v>
      </c>
      <c r="F8" s="2">
        <v>43.012602692588928</v>
      </c>
      <c r="G8" s="2">
        <v>2.3248999999999999E-2</v>
      </c>
      <c r="H8" s="2">
        <v>5.0599999999999999E-2</v>
      </c>
      <c r="I8" s="12">
        <v>102.8</v>
      </c>
      <c r="J8" s="2">
        <v>2800000</v>
      </c>
      <c r="K8" s="2">
        <v>125.89</v>
      </c>
      <c r="M8" s="3">
        <f t="shared" si="1"/>
        <v>-6.9594245839024129</v>
      </c>
      <c r="N8" s="3">
        <f t="shared" si="2"/>
        <v>-6.7216827005979791</v>
      </c>
      <c r="O8" s="3">
        <f t="shared" si="3"/>
        <v>-0.20262315675710324</v>
      </c>
      <c r="P8" s="3">
        <f t="shared" si="4"/>
        <v>3.7614931586264486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2457</v>
      </c>
      <c r="D9" s="2">
        <v>3698.5524999999998</v>
      </c>
      <c r="E9" s="3">
        <f t="shared" si="0"/>
        <v>0.74677081961937353</v>
      </c>
      <c r="F9" s="2">
        <v>45.158959537572251</v>
      </c>
      <c r="G9" s="2">
        <v>2.2144E-2</v>
      </c>
      <c r="H9" s="2">
        <v>6.7699999999999996E-2</v>
      </c>
      <c r="I9" s="12">
        <v>102.1</v>
      </c>
      <c r="J9" s="2">
        <v>2930000</v>
      </c>
      <c r="K9" s="2">
        <v>136.72200000000001</v>
      </c>
      <c r="M9" s="3">
        <f t="shared" si="1"/>
        <v>-7.0838166084720706</v>
      </c>
      <c r="N9" s="3">
        <f t="shared" si="2"/>
        <v>-6.6748161751221788</v>
      </c>
      <c r="O9" s="3">
        <f t="shared" si="3"/>
        <v>-0.291996941967404</v>
      </c>
      <c r="P9" s="3">
        <f t="shared" si="4"/>
        <v>3.8101886995468779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4376</v>
      </c>
      <c r="D10" s="2">
        <v>3920.6729</v>
      </c>
      <c r="E10" s="3">
        <f t="shared" si="0"/>
        <v>0.75648741344722714</v>
      </c>
      <c r="F10" s="2">
        <v>50.140393100681912</v>
      </c>
      <c r="G10" s="2">
        <v>1.9944E-2</v>
      </c>
      <c r="H10" s="2">
        <v>7.8E-2</v>
      </c>
      <c r="I10" s="12">
        <v>116.9</v>
      </c>
      <c r="J10" s="2">
        <v>2990000</v>
      </c>
      <c r="K10" s="2">
        <v>154.53</v>
      </c>
      <c r="M10" s="3">
        <f t="shared" si="1"/>
        <v>-6.5268936012650522</v>
      </c>
      <c r="N10" s="3">
        <f t="shared" si="2"/>
        <v>-6.6367653691506723</v>
      </c>
      <c r="O10" s="3">
        <f t="shared" si="3"/>
        <v>-0.27906938376758073</v>
      </c>
      <c r="P10" s="3">
        <f t="shared" si="4"/>
        <v>3.9148269327608802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4294</v>
      </c>
      <c r="D11" s="2">
        <v>3946.3</v>
      </c>
      <c r="E11" s="3">
        <f t="shared" si="0"/>
        <v>0.72007586185800365</v>
      </c>
      <c r="F11" s="2">
        <v>31.628554258784831</v>
      </c>
      <c r="G11" s="2">
        <v>3.1616999999999999E-2</v>
      </c>
      <c r="H11" s="2">
        <v>0.1555</v>
      </c>
      <c r="I11" s="12">
        <v>117.7</v>
      </c>
      <c r="J11" s="2">
        <v>3060000</v>
      </c>
      <c r="K11" s="2">
        <v>163.45500000000001</v>
      </c>
      <c r="M11" s="3">
        <f t="shared" si="1"/>
        <v>-6.5689514954898369</v>
      </c>
      <c r="N11" s="3">
        <f t="shared" si="2"/>
        <v>-6.6533917638800562</v>
      </c>
      <c r="O11" s="3">
        <f t="shared" si="3"/>
        <v>-0.32839870883072819</v>
      </c>
      <c r="P11" s="3">
        <f t="shared" si="4"/>
        <v>3.4540603283622278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4685</v>
      </c>
      <c r="D12" s="2">
        <v>4011</v>
      </c>
      <c r="E12" s="3">
        <f t="shared" si="0"/>
        <v>0.62937062937062938</v>
      </c>
      <c r="F12" s="2">
        <v>27.262813522355508</v>
      </c>
      <c r="G12" s="2">
        <v>3.6679999999999997E-2</v>
      </c>
      <c r="H12" s="2">
        <v>7.0699999999999999E-2</v>
      </c>
      <c r="I12" s="12">
        <v>99</v>
      </c>
      <c r="J12" s="2">
        <v>3120000</v>
      </c>
      <c r="K12" s="2">
        <v>157.30000000000001</v>
      </c>
      <c r="M12" s="3">
        <f t="shared" si="1"/>
        <v>-6.5012223651131427</v>
      </c>
      <c r="N12" s="3">
        <f t="shared" si="2"/>
        <v>-6.6565476940156119</v>
      </c>
      <c r="O12" s="3">
        <f t="shared" si="3"/>
        <v>-0.46303495992964222</v>
      </c>
      <c r="P12" s="3">
        <f t="shared" si="4"/>
        <v>3.3055236315938732</v>
      </c>
      <c r="Q12" s="2">
        <v>0</v>
      </c>
      <c r="R12" s="2">
        <v>0</v>
      </c>
      <c r="S12" s="2">
        <v>1</v>
      </c>
    </row>
    <row r="14" spans="1:19" x14ac:dyDescent="0.25">
      <c r="E14"/>
      <c r="F14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1406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11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45</v>
      </c>
      <c r="G3" s="9" t="s">
        <v>55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6374</v>
      </c>
      <c r="D4" s="2">
        <v>42367.62</v>
      </c>
      <c r="E4" s="3">
        <f t="shared" ref="E4:E12" si="0">I4/K4</f>
        <v>1.2778904665314403</v>
      </c>
      <c r="F4" s="2">
        <v>2.75E-2</v>
      </c>
      <c r="G4" s="2">
        <v>36.4285</v>
      </c>
      <c r="H4" s="2">
        <v>0.14099999999999999</v>
      </c>
      <c r="I4" s="12">
        <v>126</v>
      </c>
      <c r="J4" s="2">
        <v>82220000</v>
      </c>
      <c r="K4" s="2">
        <v>98.6</v>
      </c>
      <c r="M4" s="3">
        <f>LN(C4/J4)</f>
        <v>-9.4649266444567246</v>
      </c>
      <c r="N4" s="3">
        <f>LN(D4/J4)</f>
        <v>-7.5707694692107808</v>
      </c>
      <c r="O4" s="3">
        <f t="shared" ref="O4:O12" si="1">LN(E4)</f>
        <v>0.24521064534288839</v>
      </c>
      <c r="P4" s="3">
        <f>LN(F4)</f>
        <v>-3.5935692743096115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4967</v>
      </c>
      <c r="D5" s="2">
        <v>40088.49</v>
      </c>
      <c r="E5" s="3">
        <f t="shared" si="0"/>
        <v>1.025278058645096</v>
      </c>
      <c r="F5" s="2">
        <v>2.2700000000000001E-2</v>
      </c>
      <c r="G5" s="2">
        <v>44.133200000000002</v>
      </c>
      <c r="H5" s="2">
        <v>0.111</v>
      </c>
      <c r="I5" s="12">
        <v>101.4</v>
      </c>
      <c r="J5" s="2">
        <v>82000000</v>
      </c>
      <c r="K5" s="2">
        <v>98.9</v>
      </c>
      <c r="M5" s="3">
        <f t="shared" ref="M5:M12" si="2">LN(C5/J5)</f>
        <v>-9.7116584901211773</v>
      </c>
      <c r="N5" s="3">
        <f t="shared" ref="N5:N12" si="3">LN(D5/J5)</f>
        <v>-7.623385265554508</v>
      </c>
      <c r="O5" s="3">
        <f t="shared" si="1"/>
        <v>2.4963852528416326E-2</v>
      </c>
      <c r="P5" s="3">
        <f t="shared" ref="P5:P12" si="4">LN(F5)</f>
        <v>-3.7853903544947798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5218</v>
      </c>
      <c r="D6" s="2">
        <v>41788.04</v>
      </c>
      <c r="E6" s="3">
        <f t="shared" si="0"/>
        <v>1.0979999999999999</v>
      </c>
      <c r="F6" s="2">
        <v>2.4899999999999999E-2</v>
      </c>
      <c r="G6" s="2">
        <v>40.279699999999998</v>
      </c>
      <c r="H6" s="2">
        <v>6.8599999999999994E-2</v>
      </c>
      <c r="I6" s="12">
        <v>109.8</v>
      </c>
      <c r="J6" s="2">
        <v>81800000</v>
      </c>
      <c r="K6" s="2">
        <v>100</v>
      </c>
      <c r="M6" s="3">
        <f t="shared" si="2"/>
        <v>-9.6599183358763021</v>
      </c>
      <c r="N6" s="3">
        <f>LN(D6/J6)</f>
        <v>-7.5794223484034378</v>
      </c>
      <c r="O6" s="3">
        <f t="shared" si="1"/>
        <v>9.3490343087338765E-2</v>
      </c>
      <c r="P6" s="3">
        <f t="shared" si="4"/>
        <v>-3.6928874755114753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6826</v>
      </c>
      <c r="D7" s="2">
        <v>43306.5</v>
      </c>
      <c r="E7" s="3">
        <f t="shared" si="0"/>
        <v>1.0940254652301666</v>
      </c>
      <c r="F7" s="2">
        <v>2.4500000000000001E-2</v>
      </c>
      <c r="G7" s="2">
        <v>40.883299999999998</v>
      </c>
      <c r="H7" s="2">
        <v>8.4599999999999995E-2</v>
      </c>
      <c r="I7" s="12">
        <v>111.7</v>
      </c>
      <c r="J7" s="2">
        <v>80220000</v>
      </c>
      <c r="K7" s="2">
        <v>102.1</v>
      </c>
      <c r="M7" s="3">
        <f t="shared" si="2"/>
        <v>-9.371789288839528</v>
      </c>
      <c r="N7" s="3">
        <f t="shared" si="3"/>
        <v>-7.5242254001083593</v>
      </c>
      <c r="O7" s="3">
        <f t="shared" si="1"/>
        <v>8.9863980904535276E-2</v>
      </c>
      <c r="P7" s="3">
        <f t="shared" si="4"/>
        <v>-3.7090821614314557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6943</v>
      </c>
      <c r="D8" s="2">
        <v>44261.9</v>
      </c>
      <c r="E8" s="3">
        <f t="shared" si="0"/>
        <v>0.98751200768491842</v>
      </c>
      <c r="F8" s="2">
        <v>2.5100000000000001E-2</v>
      </c>
      <c r="G8" s="2">
        <v>39.896900000000002</v>
      </c>
      <c r="H8" s="2">
        <v>5.0599999999999999E-2</v>
      </c>
      <c r="I8" s="12">
        <v>102.8</v>
      </c>
      <c r="J8" s="2">
        <v>80330000</v>
      </c>
      <c r="K8" s="2">
        <v>104.1</v>
      </c>
      <c r="M8" s="3">
        <f t="shared" si="2"/>
        <v>-9.3561644713967222</v>
      </c>
      <c r="N8" s="3">
        <f t="shared" si="3"/>
        <v>-7.5037741673145115</v>
      </c>
      <c r="O8" s="3">
        <f>LN(E8)</f>
        <v>-1.2566622599858388E-2</v>
      </c>
      <c r="P8" s="3">
        <f t="shared" si="4"/>
        <v>-3.6848874328443988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7439</v>
      </c>
      <c r="D9" s="2">
        <v>43554.21</v>
      </c>
      <c r="E9" s="3">
        <f t="shared" si="0"/>
        <v>0.9659413434247871</v>
      </c>
      <c r="F9" s="2">
        <v>2.3699999999999999E-2</v>
      </c>
      <c r="G9" s="2">
        <v>42.322800000000001</v>
      </c>
      <c r="H9" s="2">
        <v>6.7699999999999996E-2</v>
      </c>
      <c r="I9" s="12">
        <v>102.1</v>
      </c>
      <c r="J9" s="2">
        <v>80520000</v>
      </c>
      <c r="K9" s="2">
        <v>105.7</v>
      </c>
      <c r="M9" s="3">
        <f t="shared" si="2"/>
        <v>-9.2895244485445243</v>
      </c>
      <c r="N9" s="3">
        <f t="shared" si="3"/>
        <v>-7.5222545106338217</v>
      </c>
      <c r="O9" s="3">
        <f t="shared" si="1"/>
        <v>-3.4652167705572112E-2</v>
      </c>
      <c r="P9" s="3">
        <f t="shared" si="4"/>
        <v>-3.7422802308410517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13921</v>
      </c>
      <c r="D10" s="2">
        <v>44877.55</v>
      </c>
      <c r="E10" s="3">
        <f t="shared" si="0"/>
        <v>1.0966228893058163</v>
      </c>
      <c r="F10" s="2">
        <v>1.9900000000000001E-2</v>
      </c>
      <c r="G10" s="2">
        <v>50.970700000000001</v>
      </c>
      <c r="H10" s="2">
        <v>7.8E-2</v>
      </c>
      <c r="I10" s="12">
        <v>116.9</v>
      </c>
      <c r="J10" s="2">
        <v>80770000</v>
      </c>
      <c r="K10" s="2">
        <v>106.6</v>
      </c>
      <c r="M10" s="3">
        <f t="shared" si="2"/>
        <v>-8.6659623970299116</v>
      </c>
      <c r="N10" s="3">
        <f t="shared" si="3"/>
        <v>-7.4954232187298153</v>
      </c>
      <c r="O10" s="3">
        <f t="shared" si="1"/>
        <v>9.2235356746278724E-2</v>
      </c>
      <c r="P10" s="3">
        <f t="shared" si="4"/>
        <v>-3.9170355472516905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7938</v>
      </c>
      <c r="D11" s="2">
        <v>45408.31</v>
      </c>
      <c r="E11" s="3">
        <f t="shared" si="0"/>
        <v>1.1020599250936329</v>
      </c>
      <c r="F11" s="2">
        <v>1.49E-2</v>
      </c>
      <c r="G11" s="2">
        <v>67.940600000000003</v>
      </c>
      <c r="H11" s="2">
        <v>0.1555</v>
      </c>
      <c r="I11" s="12">
        <v>117.7</v>
      </c>
      <c r="J11" s="2">
        <v>81200000</v>
      </c>
      <c r="K11" s="2">
        <v>106.8</v>
      </c>
      <c r="M11" s="3">
        <f t="shared" si="2"/>
        <v>-9.2330091717888951</v>
      </c>
      <c r="N11" s="3">
        <f t="shared" si="3"/>
        <v>-7.4889753982046026</v>
      </c>
      <c r="O11" s="3">
        <f t="shared" si="1"/>
        <v>9.7181087740136549E-2</v>
      </c>
      <c r="P11" s="3">
        <f t="shared" si="4"/>
        <v>-4.2063940660307235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8252</v>
      </c>
      <c r="D12" s="2">
        <v>46200</v>
      </c>
      <c r="E12" s="3">
        <f t="shared" si="0"/>
        <v>0.92178770949720668</v>
      </c>
      <c r="F12" s="2">
        <v>1.44E-2</v>
      </c>
      <c r="G12" s="2">
        <v>70.328299999999999</v>
      </c>
      <c r="H12" s="2">
        <v>7.0699999999999999E-2</v>
      </c>
      <c r="I12" s="12">
        <v>99</v>
      </c>
      <c r="J12" s="2">
        <v>82180000</v>
      </c>
      <c r="K12" s="2">
        <v>107.4</v>
      </c>
      <c r="M12" s="3">
        <f t="shared" si="2"/>
        <v>-9.206211647228395</v>
      </c>
      <c r="N12" s="3">
        <f t="shared" si="3"/>
        <v>-7.4836874443497079</v>
      </c>
      <c r="O12" s="3">
        <f t="shared" si="1"/>
        <v>-8.1440331940174415E-2</v>
      </c>
      <c r="P12" s="3">
        <f t="shared" si="4"/>
        <v>-4.240527072400182</v>
      </c>
      <c r="Q12" s="2">
        <v>0</v>
      </c>
      <c r="R12" s="2">
        <v>0</v>
      </c>
      <c r="S12" s="2">
        <v>1</v>
      </c>
    </row>
    <row r="15" spans="1:19" x14ac:dyDescent="0.25">
      <c r="E15"/>
    </row>
    <row r="16" spans="1:19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57031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12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45</v>
      </c>
      <c r="G3" s="9" t="s">
        <v>55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4261</v>
      </c>
      <c r="D4" s="2">
        <v>41547.769999999997</v>
      </c>
      <c r="E4" s="3">
        <f t="shared" ref="E4:E12" si="0">I4/K4</f>
        <v>1.351931330472103</v>
      </c>
      <c r="F4" s="2">
        <v>2.75E-2</v>
      </c>
      <c r="G4" s="2">
        <v>36.4285</v>
      </c>
      <c r="H4" s="2">
        <v>0.14099999999999999</v>
      </c>
      <c r="I4" s="12">
        <v>126</v>
      </c>
      <c r="J4" s="2">
        <v>63960000</v>
      </c>
      <c r="K4" s="2">
        <v>93.2</v>
      </c>
      <c r="M4" s="3">
        <f>LN(C4/J4)</f>
        <v>-9.6165092924301163</v>
      </c>
      <c r="N4" s="3">
        <f>LN(D4/J4)</f>
        <v>-7.3391693173635089</v>
      </c>
      <c r="O4" s="3">
        <f t="shared" ref="O4:O12" si="1">LN(E4)</f>
        <v>0.30153418525993247</v>
      </c>
      <c r="P4" s="3">
        <f t="shared" ref="P4:P12" si="2">LN(G4)</f>
        <v>3.5953514353168767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3782</v>
      </c>
      <c r="D5" s="2">
        <v>40118.769999999997</v>
      </c>
      <c r="E5" s="3">
        <f t="shared" si="0"/>
        <v>1.0870497427101202</v>
      </c>
      <c r="F5" s="2">
        <v>2.2700000000000001E-2</v>
      </c>
      <c r="G5" s="2">
        <v>44.133200000000002</v>
      </c>
      <c r="H5" s="2">
        <v>0.111</v>
      </c>
      <c r="I5" s="12">
        <v>101.4</v>
      </c>
      <c r="J5" s="2">
        <v>64300000</v>
      </c>
      <c r="K5" s="2">
        <v>93.28</v>
      </c>
      <c r="M5" s="3">
        <f t="shared" ref="M5:M12" si="3">LN(C5/J5)</f>
        <v>-9.7410619399894447</v>
      </c>
      <c r="N5" s="3">
        <f t="shared" ref="N5:N12" si="4">LN(D5/J5)</f>
        <v>-7.3794706056278656</v>
      </c>
      <c r="O5" s="3">
        <f t="shared" si="1"/>
        <v>8.3467368554900681E-2</v>
      </c>
      <c r="P5" s="3">
        <f t="shared" si="2"/>
        <v>3.7872123336821981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3973</v>
      </c>
      <c r="D6" s="2">
        <v>40705.769999999997</v>
      </c>
      <c r="E6" s="3">
        <f t="shared" si="0"/>
        <v>1.1593284764016472</v>
      </c>
      <c r="F6" s="2">
        <v>2.4899999999999999E-2</v>
      </c>
      <c r="G6" s="2">
        <v>40.279699999999998</v>
      </c>
      <c r="H6" s="2">
        <v>6.8599999999999994E-2</v>
      </c>
      <c r="I6" s="12">
        <v>109.8</v>
      </c>
      <c r="J6" s="2">
        <v>64610000</v>
      </c>
      <c r="K6" s="2">
        <v>94.71</v>
      </c>
      <c r="M6" s="3">
        <f t="shared" si="3"/>
        <v>-9.6966029997197491</v>
      </c>
      <c r="N6" s="3">
        <f>LN(D6/J6)</f>
        <v>-7.3697546251101738</v>
      </c>
      <c r="O6" s="3">
        <f t="shared" si="1"/>
        <v>0.14784093783742031</v>
      </c>
      <c r="P6" s="3">
        <f t="shared" si="2"/>
        <v>3.6958476199576809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5967</v>
      </c>
      <c r="D7" s="2">
        <v>41351.65</v>
      </c>
      <c r="E7" s="3">
        <f t="shared" si="0"/>
        <v>1.1549994829903838</v>
      </c>
      <c r="F7" s="2">
        <v>2.4500000000000001E-2</v>
      </c>
      <c r="G7" s="2">
        <v>40.883299999999998</v>
      </c>
      <c r="H7" s="2">
        <v>8.4599999999999995E-2</v>
      </c>
      <c r="I7" s="12">
        <v>111.7</v>
      </c>
      <c r="J7" s="2">
        <v>64930000.000000007</v>
      </c>
      <c r="K7" s="2">
        <v>96.71</v>
      </c>
      <c r="M7" s="3">
        <f t="shared" si="3"/>
        <v>-9.2948207569625882</v>
      </c>
      <c r="N7" s="3">
        <f t="shared" si="4"/>
        <v>-7.3589527215641342</v>
      </c>
      <c r="O7" s="3">
        <f t="shared" si="1"/>
        <v>0.14409989634628334</v>
      </c>
      <c r="P7" s="3">
        <f t="shared" si="2"/>
        <v>3.7107216667078866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6024</v>
      </c>
      <c r="D8" s="2">
        <v>41227.18</v>
      </c>
      <c r="E8" s="3">
        <f t="shared" si="0"/>
        <v>1.0425963488843815</v>
      </c>
      <c r="F8" s="2">
        <v>2.5100000000000001E-2</v>
      </c>
      <c r="G8" s="2">
        <v>39.896900000000002</v>
      </c>
      <c r="H8" s="2">
        <v>5.0599999999999999E-2</v>
      </c>
      <c r="I8" s="12">
        <v>102.8</v>
      </c>
      <c r="J8" s="2">
        <v>65239999.999999993</v>
      </c>
      <c r="K8" s="2">
        <v>98.6</v>
      </c>
      <c r="M8" s="3">
        <f t="shared" si="3"/>
        <v>-9.2900765662373583</v>
      </c>
      <c r="N8" s="3">
        <f t="shared" si="4"/>
        <v>-7.3667303091537573</v>
      </c>
      <c r="O8" s="3">
        <f>LN(E8)</f>
        <v>4.1714091412475118E-2</v>
      </c>
      <c r="P8" s="3">
        <f t="shared" si="2"/>
        <v>3.6862986266418756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6238</v>
      </c>
      <c r="D9" s="2">
        <v>41268.46</v>
      </c>
      <c r="E9" s="3">
        <f t="shared" si="0"/>
        <v>1.0266465560583207</v>
      </c>
      <c r="F9" s="2">
        <v>2.3699999999999999E-2</v>
      </c>
      <c r="G9" s="2">
        <v>42.322800000000001</v>
      </c>
      <c r="H9" s="2">
        <v>6.7699999999999996E-2</v>
      </c>
      <c r="I9" s="12">
        <v>102.1</v>
      </c>
      <c r="J9" s="2">
        <v>65560000</v>
      </c>
      <c r="K9" s="2">
        <v>99.45</v>
      </c>
      <c r="M9" s="3">
        <f t="shared" si="3"/>
        <v>-9.2600614146721547</v>
      </c>
      <c r="N9" s="3">
        <f t="shared" si="4"/>
        <v>-7.3706225050306022</v>
      </c>
      <c r="O9" s="3">
        <f t="shared" si="1"/>
        <v>2.6297719870638572E-2</v>
      </c>
      <c r="P9" s="3">
        <f t="shared" si="2"/>
        <v>3.7453259479322862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11861</v>
      </c>
      <c r="D10" s="2">
        <v>41204.01</v>
      </c>
      <c r="E10" s="3">
        <f t="shared" si="0"/>
        <v>1.169467787114846</v>
      </c>
      <c r="F10" s="2">
        <v>1.9900000000000001E-2</v>
      </c>
      <c r="G10" s="2">
        <v>50.970700000000001</v>
      </c>
      <c r="H10" s="2">
        <v>7.8E-2</v>
      </c>
      <c r="I10" s="12">
        <v>116.9</v>
      </c>
      <c r="J10" s="2">
        <v>66069999.999999993</v>
      </c>
      <c r="K10" s="2">
        <v>99.96</v>
      </c>
      <c r="M10" s="3">
        <f t="shared" si="3"/>
        <v>-8.6252143579767928</v>
      </c>
      <c r="N10" s="3">
        <f t="shared" si="4"/>
        <v>-7.3799344833076299</v>
      </c>
      <c r="O10" s="3">
        <f t="shared" si="1"/>
        <v>0.15654876251127114</v>
      </c>
      <c r="P10" s="3">
        <f t="shared" si="2"/>
        <v>3.9312509578264119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6417</v>
      </c>
      <c r="D11" s="2">
        <v>41533.870000000003</v>
      </c>
      <c r="E11" s="3">
        <f t="shared" si="0"/>
        <v>1.1771177117711773</v>
      </c>
      <c r="F11" s="2">
        <v>1.49E-2</v>
      </c>
      <c r="G11" s="2">
        <v>67.940600000000003</v>
      </c>
      <c r="H11" s="2">
        <v>0.1555</v>
      </c>
      <c r="I11" s="12">
        <v>117.7</v>
      </c>
      <c r="J11" s="2">
        <v>66379999.999999993</v>
      </c>
      <c r="K11" s="2">
        <v>99.99</v>
      </c>
      <c r="M11" s="3">
        <f t="shared" si="3"/>
        <v>-9.2442003665055879</v>
      </c>
      <c r="N11" s="3">
        <f t="shared" si="4"/>
        <v>-7.3766418463238876</v>
      </c>
      <c r="O11" s="3">
        <f t="shared" si="1"/>
        <v>0.16306883327847319</v>
      </c>
      <c r="P11" s="3">
        <f t="shared" si="2"/>
        <v>4.2186337940151963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6103</v>
      </c>
      <c r="D12" s="2">
        <v>42000</v>
      </c>
      <c r="E12" s="3">
        <f t="shared" si="0"/>
        <v>0.98822120183669393</v>
      </c>
      <c r="F12" s="2">
        <v>1.44E-2</v>
      </c>
      <c r="G12" s="2">
        <v>70.328299999999999</v>
      </c>
      <c r="H12" s="2">
        <v>7.0699999999999999E-2</v>
      </c>
      <c r="I12" s="12">
        <v>99</v>
      </c>
      <c r="J12" s="2">
        <v>66629999.999999993</v>
      </c>
      <c r="K12" s="2">
        <v>100.18</v>
      </c>
      <c r="M12" s="3">
        <f t="shared" si="3"/>
        <v>-9.2981297519942245</v>
      </c>
      <c r="N12" s="3">
        <f t="shared" si="4"/>
        <v>-7.3692405872732145</v>
      </c>
      <c r="O12" s="3">
        <f t="shared" si="1"/>
        <v>-1.1848717794880836E-2</v>
      </c>
      <c r="P12" s="3">
        <f t="shared" si="2"/>
        <v>4.2531742782660906</v>
      </c>
      <c r="Q12" s="2">
        <v>0</v>
      </c>
      <c r="R12" s="2">
        <v>0</v>
      </c>
      <c r="S12" s="2">
        <v>1</v>
      </c>
    </row>
    <row r="15" spans="1:19" x14ac:dyDescent="0.25">
      <c r="E15"/>
    </row>
    <row r="16" spans="1:19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21.5703125" bestFit="1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13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47</v>
      </c>
      <c r="G3" s="9" t="s">
        <v>56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1694</v>
      </c>
      <c r="D4" s="2">
        <v>40315.57</v>
      </c>
      <c r="E4" s="3">
        <f t="shared" ref="E4:E12" si="0">I4/K4</f>
        <v>1.4876033057851239</v>
      </c>
      <c r="F4" s="2">
        <v>2.1899999999999999E-2</v>
      </c>
      <c r="G4" s="2">
        <v>45.833399999999997</v>
      </c>
      <c r="H4" s="2">
        <v>0.14099999999999999</v>
      </c>
      <c r="I4" s="12">
        <v>126</v>
      </c>
      <c r="J4" s="2">
        <v>61570000</v>
      </c>
      <c r="K4" s="2">
        <v>84.7</v>
      </c>
      <c r="M4" s="3">
        <f>LN(C4/J4)</f>
        <v>-10.500837421675394</v>
      </c>
      <c r="N4" s="3">
        <f>LN(D4/J4)</f>
        <v>-7.3311922712101527</v>
      </c>
      <c r="O4" s="3">
        <f t="shared" ref="O4:O12" si="1">LN(E4)</f>
        <v>0.39716630529346925</v>
      </c>
      <c r="P4" s="3">
        <f>LN(F4)</f>
        <v>-3.8212686421596818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1328</v>
      </c>
      <c r="D5" s="2">
        <v>38280.17</v>
      </c>
      <c r="E5" s="3">
        <f t="shared" si="0"/>
        <v>1.1722543352601156</v>
      </c>
      <c r="F5" s="2">
        <v>2.0199999999999999E-2</v>
      </c>
      <c r="G5" s="2">
        <v>49.575099999999999</v>
      </c>
      <c r="H5" s="2">
        <v>0.111</v>
      </c>
      <c r="I5" s="12">
        <v>101.4</v>
      </c>
      <c r="J5" s="2">
        <v>62040000</v>
      </c>
      <c r="K5" s="2">
        <v>86.5</v>
      </c>
      <c r="M5" s="3">
        <f t="shared" ref="M5:M12" si="2">LN(C5/J5)</f>
        <v>-10.751860566236234</v>
      </c>
      <c r="N5" s="3">
        <f t="shared" ref="N5:N12" si="3">LN(D5/J5)</f>
        <v>-7.3906026097542448</v>
      </c>
      <c r="O5" s="3">
        <f t="shared" si="1"/>
        <v>0.15892867721924914</v>
      </c>
      <c r="P5" s="3">
        <f t="shared" ref="P5:P12" si="4">LN(F5)</f>
        <v>-3.9020726745749781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1542</v>
      </c>
      <c r="D6" s="2">
        <v>38708.68</v>
      </c>
      <c r="E6" s="3">
        <f t="shared" si="0"/>
        <v>1.2281879194630871</v>
      </c>
      <c r="F6" s="2">
        <v>2.1299999999999999E-2</v>
      </c>
      <c r="G6" s="2">
        <v>46.948399999999999</v>
      </c>
      <c r="H6" s="2">
        <v>6.8599999999999994E-2</v>
      </c>
      <c r="I6" s="12">
        <v>109.8</v>
      </c>
      <c r="J6" s="2">
        <v>62510000</v>
      </c>
      <c r="K6" s="2">
        <v>89.4</v>
      </c>
      <c r="M6" s="3">
        <f t="shared" si="2"/>
        <v>-10.610001547784721</v>
      </c>
      <c r="N6" s="3">
        <f>LN(D6/J6)</f>
        <v>-7.3870179586335452</v>
      </c>
      <c r="O6" s="3">
        <f t="shared" si="1"/>
        <v>0.20553984689596172</v>
      </c>
      <c r="P6" s="3">
        <f t="shared" si="4"/>
        <v>-3.8490482062667577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2391</v>
      </c>
      <c r="D7" s="2">
        <v>38986.870000000003</v>
      </c>
      <c r="E7" s="3">
        <f t="shared" si="0"/>
        <v>1.1959314775160599</v>
      </c>
      <c r="F7" s="2">
        <v>2.12E-2</v>
      </c>
      <c r="G7" s="2">
        <v>47.1158</v>
      </c>
      <c r="H7" s="2">
        <v>8.4599999999999995E-2</v>
      </c>
      <c r="I7" s="12">
        <v>111.7</v>
      </c>
      <c r="J7" s="2">
        <v>63020000</v>
      </c>
      <c r="K7" s="2">
        <v>93.4</v>
      </c>
      <c r="M7" s="3">
        <f t="shared" si="2"/>
        <v>-10.179495726835079</v>
      </c>
      <c r="N7" s="3">
        <f>LN(D7/J7)</f>
        <v>-7.3879824925332311</v>
      </c>
      <c r="O7" s="3">
        <f t="shared" si="1"/>
        <v>0.17892536084035804</v>
      </c>
      <c r="P7" s="3">
        <f t="shared" si="4"/>
        <v>-3.8537540973041704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2508</v>
      </c>
      <c r="D8" s="2">
        <v>39225.08</v>
      </c>
      <c r="E8" s="3">
        <f t="shared" si="0"/>
        <v>1.0708333333333333</v>
      </c>
      <c r="F8" s="2">
        <v>2.0299999999999999E-2</v>
      </c>
      <c r="G8" s="2">
        <v>49.208100000000002</v>
      </c>
      <c r="H8" s="2">
        <v>5.0599999999999999E-2</v>
      </c>
      <c r="I8" s="12">
        <v>102.8</v>
      </c>
      <c r="J8" s="2">
        <v>63500000</v>
      </c>
      <c r="K8" s="2">
        <v>96</v>
      </c>
      <c r="M8" s="3">
        <f t="shared" si="2"/>
        <v>-10.139309562110109</v>
      </c>
      <c r="N8" s="3">
        <f t="shared" si="3"/>
        <v>-7.3894788467481511</v>
      </c>
      <c r="O8" s="3">
        <f>LN(E8)</f>
        <v>6.8437161553228473E-2</v>
      </c>
      <c r="P8" s="3">
        <f t="shared" si="4"/>
        <v>-3.8971343929343956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2764</v>
      </c>
      <c r="D9" s="2">
        <v>39707.96</v>
      </c>
      <c r="E9" s="3">
        <f t="shared" si="0"/>
        <v>1.0365482233502537</v>
      </c>
      <c r="F9" s="2">
        <v>2.01E-2</v>
      </c>
      <c r="G9" s="2">
        <v>49.845999999999997</v>
      </c>
      <c r="H9" s="2">
        <v>6.7699999999999996E-2</v>
      </c>
      <c r="I9" s="12">
        <v>102.1</v>
      </c>
      <c r="J9" s="2">
        <v>63910000</v>
      </c>
      <c r="K9" s="2">
        <v>98.5</v>
      </c>
      <c r="M9" s="3">
        <f t="shared" si="2"/>
        <v>-10.048552216738903</v>
      </c>
      <c r="N9" s="3">
        <f t="shared" si="3"/>
        <v>-7.3836794512710417</v>
      </c>
      <c r="O9" s="3">
        <f>LN(E9)</f>
        <v>3.5896176992576523E-2</v>
      </c>
      <c r="P9" s="3">
        <f t="shared" si="4"/>
        <v>-3.907035463917107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5183</v>
      </c>
      <c r="D10" s="2">
        <v>40620.019999999997</v>
      </c>
      <c r="E10" s="3">
        <f t="shared" si="0"/>
        <v>1.1701701701701701</v>
      </c>
      <c r="F10" s="2">
        <v>1.83E-2</v>
      </c>
      <c r="G10" s="2">
        <v>63.307299999999998</v>
      </c>
      <c r="H10" s="2">
        <v>7.8E-2</v>
      </c>
      <c r="I10" s="12">
        <v>116.9</v>
      </c>
      <c r="J10" s="2">
        <v>64349999.999999993</v>
      </c>
      <c r="K10" s="2">
        <v>99.9</v>
      </c>
      <c r="M10" s="3">
        <f t="shared" si="2"/>
        <v>-9.4267081738167029</v>
      </c>
      <c r="N10" s="3">
        <f t="shared" si="3"/>
        <v>-7.3678311645038637</v>
      </c>
      <c r="O10" s="3">
        <f t="shared" si="1"/>
        <v>0.15714918282351484</v>
      </c>
      <c r="P10" s="3">
        <f t="shared" si="4"/>
        <v>-4.0008542191347614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3745</v>
      </c>
      <c r="D11" s="2">
        <v>41187.68</v>
      </c>
      <c r="E11" s="3">
        <f t="shared" si="0"/>
        <v>1.177</v>
      </c>
      <c r="F11" s="2">
        <v>1.0800000000000001E-2</v>
      </c>
      <c r="G11" s="2">
        <v>93.525099999999995</v>
      </c>
      <c r="H11" s="2">
        <v>0.1555</v>
      </c>
      <c r="I11" s="12">
        <v>117.7</v>
      </c>
      <c r="J11" s="2">
        <v>64879999.999999993</v>
      </c>
      <c r="K11" s="2">
        <v>100</v>
      </c>
      <c r="M11" s="3">
        <f t="shared" si="2"/>
        <v>-9.7598730718201114</v>
      </c>
      <c r="N11" s="3">
        <f t="shared" si="3"/>
        <v>-7.3621555062781514</v>
      </c>
      <c r="O11" s="3">
        <f t="shared" si="1"/>
        <v>0.16296882827813972</v>
      </c>
      <c r="P11" s="3">
        <f t="shared" si="4"/>
        <v>-4.5282091448519628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3672</v>
      </c>
      <c r="D12" s="2">
        <v>42060</v>
      </c>
      <c r="E12" s="3">
        <f t="shared" si="0"/>
        <v>0.98409542743538769</v>
      </c>
      <c r="F12" s="2">
        <v>1.21E-2</v>
      </c>
      <c r="G12" s="2">
        <v>84.375399999999999</v>
      </c>
      <c r="H12" s="2">
        <v>7.0699999999999999E-2</v>
      </c>
      <c r="I12" s="12">
        <v>99</v>
      </c>
      <c r="J12" s="2">
        <v>65379999.999999993</v>
      </c>
      <c r="K12" s="2">
        <v>100.6</v>
      </c>
      <c r="M12" s="3">
        <f t="shared" si="2"/>
        <v>-9.7872352075199576</v>
      </c>
      <c r="N12" s="3">
        <f t="shared" si="3"/>
        <v>-7.3488745100036477</v>
      </c>
      <c r="O12" s="3">
        <f t="shared" si="1"/>
        <v>-1.6032407531048884E-2</v>
      </c>
      <c r="P12" s="3">
        <f t="shared" si="4"/>
        <v>-4.4145498263794414</v>
      </c>
      <c r="Q12" s="2">
        <v>0</v>
      </c>
      <c r="R12" s="2">
        <v>0</v>
      </c>
      <c r="S12" s="2">
        <v>1</v>
      </c>
    </row>
    <row r="14" spans="1:19" x14ac:dyDescent="0.25">
      <c r="E14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8554687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18.28515625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14</v>
      </c>
      <c r="B2" s="17"/>
      <c r="C2" s="5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42</v>
      </c>
      <c r="G3" s="9" t="s">
        <v>57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4803</v>
      </c>
      <c r="D4" s="2">
        <v>11801.59</v>
      </c>
      <c r="E4" s="3">
        <f t="shared" ref="E4:E12" si="0">I4/K4</f>
        <v>0.86183310533515733</v>
      </c>
      <c r="F4" s="2">
        <v>9.6500000000000002E-2</v>
      </c>
      <c r="G4" s="2">
        <v>36.4285</v>
      </c>
      <c r="H4" s="2">
        <v>0.14099999999999999</v>
      </c>
      <c r="I4" s="12">
        <v>126</v>
      </c>
      <c r="J4" s="2">
        <v>38140000</v>
      </c>
      <c r="K4" s="2">
        <v>146.19999999999999</v>
      </c>
      <c r="M4" s="3">
        <f>LN(C4/J4)</f>
        <v>-8.9797781564717223</v>
      </c>
      <c r="N4" s="3">
        <f>LN(D4/J4)</f>
        <v>-8.0807846109974744</v>
      </c>
      <c r="O4" s="3">
        <f t="shared" ref="O4:O12" si="1">LN(E4)</f>
        <v>-0.1486936403642001</v>
      </c>
      <c r="P4" s="3">
        <f>LN(F4)</f>
        <v>-2.3382122706371966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4361</v>
      </c>
      <c r="D5" s="2">
        <v>12126.2</v>
      </c>
      <c r="E5" s="3">
        <f t="shared" si="0"/>
        <v>0.66798418972332019</v>
      </c>
      <c r="F5" s="2">
        <v>9.8199999999999996E-2</v>
      </c>
      <c r="G5" s="2">
        <v>44.133200000000002</v>
      </c>
      <c r="H5" s="2">
        <v>0.111</v>
      </c>
      <c r="I5" s="12">
        <v>101.4</v>
      </c>
      <c r="J5" s="2">
        <v>38170000</v>
      </c>
      <c r="K5" s="2">
        <v>151.80000000000001</v>
      </c>
      <c r="M5" s="3">
        <f t="shared" ref="M5:M12" si="2">LN(C5/J5)</f>
        <v>-9.0771037568786461</v>
      </c>
      <c r="N5" s="3">
        <f t="shared" ref="N5:N12" si="3">LN(D5/J5)</f>
        <v>-8.0544367447406788</v>
      </c>
      <c r="O5" s="3">
        <f t="shared" si="1"/>
        <v>-0.4034907738044467</v>
      </c>
      <c r="P5" s="3">
        <f t="shared" ref="P5:P12" si="4">LN(F5)</f>
        <v>-2.320749063621717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4694</v>
      </c>
      <c r="D6" s="2">
        <v>12599.52</v>
      </c>
      <c r="E6" s="3">
        <f t="shared" si="0"/>
        <v>0.7042976266837716</v>
      </c>
      <c r="F6" s="2">
        <v>9.9299999999999999E-2</v>
      </c>
      <c r="G6" s="2">
        <v>40.279699999999998</v>
      </c>
      <c r="H6" s="2">
        <v>6.8599999999999994E-2</v>
      </c>
      <c r="I6" s="12">
        <v>109.8</v>
      </c>
      <c r="J6" s="2">
        <v>38530000</v>
      </c>
      <c r="K6" s="2">
        <v>155.9</v>
      </c>
      <c r="M6" s="3">
        <f t="shared" si="2"/>
        <v>-9.0129073401913722</v>
      </c>
      <c r="N6" s="3">
        <f>LN(D6/J6)</f>
        <v>-8.0255337196265089</v>
      </c>
      <c r="O6" s="3">
        <f t="shared" si="1"/>
        <v>-0.35055424698830062</v>
      </c>
      <c r="P6" s="3">
        <f t="shared" si="4"/>
        <v>-2.3096097079310103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5429</v>
      </c>
      <c r="D7" s="2">
        <v>13224.48</v>
      </c>
      <c r="E7" s="3">
        <f t="shared" si="0"/>
        <v>0.68738461538461537</v>
      </c>
      <c r="F7" s="2">
        <v>0.1007</v>
      </c>
      <c r="G7" s="2">
        <v>40.883299999999998</v>
      </c>
      <c r="H7" s="2">
        <v>8.4599999999999995E-2</v>
      </c>
      <c r="I7" s="12">
        <v>111.7</v>
      </c>
      <c r="J7" s="2">
        <v>38540000</v>
      </c>
      <c r="K7" s="2">
        <v>162.5</v>
      </c>
      <c r="M7" s="3">
        <f t="shared" si="2"/>
        <v>-8.8676969870450435</v>
      </c>
      <c r="N7" s="3">
        <f>LN(D7/J7)</f>
        <v>-7.9773822844677245</v>
      </c>
      <c r="O7" s="3">
        <f t="shared" si="1"/>
        <v>-0.37486129569463716</v>
      </c>
      <c r="P7" s="3">
        <f t="shared" si="4"/>
        <v>-2.2956094792576205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5892</v>
      </c>
      <c r="D8" s="2">
        <v>13436.98</v>
      </c>
      <c r="E8" s="3">
        <f t="shared" si="0"/>
        <v>0.61008902077151339</v>
      </c>
      <c r="F8" s="2">
        <v>0.10489999999999999</v>
      </c>
      <c r="G8" s="2">
        <v>39.896900000000002</v>
      </c>
      <c r="H8" s="2">
        <v>5.0599999999999999E-2</v>
      </c>
      <c r="I8" s="12">
        <v>102.8</v>
      </c>
      <c r="J8" s="2">
        <v>38530000</v>
      </c>
      <c r="K8" s="2">
        <v>168.5</v>
      </c>
      <c r="M8" s="3">
        <f t="shared" si="2"/>
        <v>-8.7855969390198201</v>
      </c>
      <c r="N8" s="3">
        <f t="shared" si="3"/>
        <v>-7.9611818301555148</v>
      </c>
      <c r="O8" s="3">
        <f>LN(E8)</f>
        <v>-0.49415039677135164</v>
      </c>
      <c r="P8" s="3">
        <f t="shared" si="4"/>
        <v>-2.2547477635798856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5637</v>
      </c>
      <c r="D9" s="2">
        <v>13632.09</v>
      </c>
      <c r="E9" s="3">
        <f t="shared" si="0"/>
        <v>0.5988269794721407</v>
      </c>
      <c r="F9" s="2">
        <v>9.9299999999999999E-2</v>
      </c>
      <c r="G9" s="2">
        <v>42.322800000000001</v>
      </c>
      <c r="H9" s="2">
        <v>6.7699999999999996E-2</v>
      </c>
      <c r="I9" s="12">
        <v>102.1</v>
      </c>
      <c r="J9" s="2">
        <v>38500000</v>
      </c>
      <c r="K9" s="2">
        <v>170.5</v>
      </c>
      <c r="M9" s="3">
        <f t="shared" si="2"/>
        <v>-8.8290615111764374</v>
      </c>
      <c r="N9" s="3">
        <f t="shared" si="3"/>
        <v>-7.9459869480980334</v>
      </c>
      <c r="O9" s="3">
        <f>LN(E9)</f>
        <v>-0.5127825715529517</v>
      </c>
      <c r="P9" s="3">
        <f t="shared" si="4"/>
        <v>-2.3096097079310103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6771</v>
      </c>
      <c r="D10" s="2">
        <v>14090.12</v>
      </c>
      <c r="E10" s="3">
        <f t="shared" si="0"/>
        <v>0.68442622950819676</v>
      </c>
      <c r="F10" s="2">
        <v>8.3199999999999996E-2</v>
      </c>
      <c r="G10" s="2">
        <v>50.970700000000001</v>
      </c>
      <c r="H10" s="2">
        <v>7.8E-2</v>
      </c>
      <c r="I10" s="12">
        <v>116.9</v>
      </c>
      <c r="J10" s="2">
        <v>38480000</v>
      </c>
      <c r="K10" s="2">
        <v>170.8</v>
      </c>
      <c r="M10" s="3">
        <f t="shared" si="2"/>
        <v>-8.6452451182761347</v>
      </c>
      <c r="N10" s="3">
        <f t="shared" si="3"/>
        <v>-7.9124200622268255</v>
      </c>
      <c r="O10" s="3">
        <f t="shared" si="1"/>
        <v>-0.37917441287644671</v>
      </c>
      <c r="P10" s="3">
        <f t="shared" si="4"/>
        <v>-2.486507931154974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4126</v>
      </c>
      <c r="D11" s="2">
        <v>14650.12</v>
      </c>
      <c r="E11" s="3">
        <f t="shared" si="0"/>
        <v>0.69521559362079144</v>
      </c>
      <c r="F11" s="2">
        <v>6.2199999999999998E-2</v>
      </c>
      <c r="G11" s="2">
        <v>67.940600000000003</v>
      </c>
      <c r="H11" s="2">
        <v>0.1555</v>
      </c>
      <c r="I11" s="12">
        <v>117.7</v>
      </c>
      <c r="J11" s="2">
        <v>38440000</v>
      </c>
      <c r="K11" s="2">
        <v>169.3</v>
      </c>
      <c r="M11" s="3">
        <f t="shared" si="2"/>
        <v>-9.1395454484351681</v>
      </c>
      <c r="N11" s="3">
        <f t="shared" si="3"/>
        <v>-7.8724053365284199</v>
      </c>
      <c r="O11" s="3">
        <f t="shared" si="1"/>
        <v>-0.36353327487285869</v>
      </c>
      <c r="P11" s="3">
        <f t="shared" si="4"/>
        <v>-2.7774002792370034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4392</v>
      </c>
      <c r="D12" s="2">
        <v>15200</v>
      </c>
      <c r="E12" s="3">
        <f t="shared" si="0"/>
        <v>0.58893515764425941</v>
      </c>
      <c r="F12" s="2">
        <v>6.3600000000000004E-2</v>
      </c>
      <c r="G12" s="2">
        <v>70.328299999999999</v>
      </c>
      <c r="H12" s="2">
        <v>7.0699999999999999E-2</v>
      </c>
      <c r="I12" s="12">
        <v>99</v>
      </c>
      <c r="J12" s="2">
        <v>38340000</v>
      </c>
      <c r="K12" s="2">
        <v>168.1</v>
      </c>
      <c r="M12" s="3">
        <f t="shared" si="2"/>
        <v>-9.074464312392406</v>
      </c>
      <c r="N12" s="3">
        <f t="shared" si="3"/>
        <v>-7.8329535887474044</v>
      </c>
      <c r="O12" s="3">
        <f t="shared" si="1"/>
        <v>-0.52943919027997988</v>
      </c>
      <c r="P12" s="3">
        <f t="shared" si="4"/>
        <v>-2.7551418086360604</v>
      </c>
      <c r="Q12" s="2">
        <v>0</v>
      </c>
      <c r="R12" s="2">
        <v>0</v>
      </c>
      <c r="S12" s="2">
        <v>1</v>
      </c>
    </row>
    <row r="15" spans="1:19" x14ac:dyDescent="0.25">
      <c r="E15"/>
    </row>
    <row r="16" spans="1:19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3.285156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2.28515625" bestFit="1" customWidth="1"/>
    <col min="18" max="18" width="13.85546875" bestFit="1" customWidth="1"/>
    <col min="19" max="19" width="17.85546875" customWidth="1"/>
  </cols>
  <sheetData>
    <row r="1" spans="1:19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</row>
    <row r="2" spans="1:19" ht="15" customHeight="1" x14ac:dyDescent="0.25">
      <c r="A2" s="17" t="s">
        <v>15</v>
      </c>
      <c r="B2" s="17"/>
    </row>
    <row r="3" spans="1:19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43</v>
      </c>
      <c r="G3" s="9" t="s">
        <v>58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21</v>
      </c>
      <c r="R3" s="9" t="s">
        <v>22</v>
      </c>
      <c r="S3" s="9" t="s">
        <v>23</v>
      </c>
    </row>
    <row r="4" spans="1:19" x14ac:dyDescent="0.25">
      <c r="A4" s="2">
        <v>1</v>
      </c>
      <c r="B4" s="2">
        <v>2008</v>
      </c>
      <c r="C4" s="2">
        <v>1908</v>
      </c>
      <c r="D4" s="2">
        <v>49364.6</v>
      </c>
      <c r="E4" s="3">
        <f t="shared" ref="E4:E12" si="0">I4/K4</f>
        <v>0.58522175724444159</v>
      </c>
      <c r="F4" s="2">
        <v>4.0399999999999998E-2</v>
      </c>
      <c r="G4" s="2">
        <v>24.860099999999999</v>
      </c>
      <c r="H4" s="2">
        <v>0.14099999999999999</v>
      </c>
      <c r="I4" s="12">
        <v>126</v>
      </c>
      <c r="J4" s="2">
        <v>304090000</v>
      </c>
      <c r="K4" s="2">
        <v>215.303</v>
      </c>
      <c r="M4" s="3">
        <f>LN(C4/J4)</f>
        <v>-11.97902341617891</v>
      </c>
      <c r="N4" s="3">
        <f>LN(D4/J4)</f>
        <v>-8.7258454210813383</v>
      </c>
      <c r="O4" s="3">
        <f t="shared" ref="O4:O12" si="1">LN(E4)</f>
        <v>-0.53576443136727925</v>
      </c>
      <c r="P4" s="3">
        <f>LN(F4)</f>
        <v>-3.2089254940150327</v>
      </c>
      <c r="Q4" s="2">
        <v>1</v>
      </c>
      <c r="R4" s="2">
        <v>0</v>
      </c>
      <c r="S4" s="2">
        <v>0</v>
      </c>
    </row>
    <row r="5" spans="1:19" x14ac:dyDescent="0.25">
      <c r="A5" s="2">
        <v>2</v>
      </c>
      <c r="B5" s="2">
        <v>2009</v>
      </c>
      <c r="C5" s="2">
        <v>1124</v>
      </c>
      <c r="D5" s="2">
        <v>47575.6</v>
      </c>
      <c r="E5" s="3">
        <f t="shared" si="0"/>
        <v>0.47264574409076293</v>
      </c>
      <c r="F5" s="2">
        <v>3.1600000000000003E-2</v>
      </c>
      <c r="G5" s="2">
        <v>31.777799999999999</v>
      </c>
      <c r="H5" s="2">
        <v>0.111</v>
      </c>
      <c r="I5" s="12">
        <v>101.4</v>
      </c>
      <c r="J5" s="2">
        <v>306770000</v>
      </c>
      <c r="K5" s="2">
        <v>214.53700000000001</v>
      </c>
      <c r="M5" s="3">
        <f>LN(C5/J5)</f>
        <v>-12.516959808650254</v>
      </c>
      <c r="N5" s="3">
        <f t="shared" ref="N5:N12" si="2">LN(D5/J5)</f>
        <v>-8.7715335353532762</v>
      </c>
      <c r="O5" s="3">
        <f t="shared" si="1"/>
        <v>-0.74940912650807379</v>
      </c>
      <c r="P5" s="3">
        <f t="shared" ref="P5:P12" si="3">LN(F5)</f>
        <v>-3.4545981583892704</v>
      </c>
      <c r="Q5" s="2">
        <v>1</v>
      </c>
      <c r="R5" s="2">
        <v>0</v>
      </c>
      <c r="S5" s="2">
        <v>0</v>
      </c>
    </row>
    <row r="6" spans="1:19" x14ac:dyDescent="0.25">
      <c r="A6" s="2">
        <v>3</v>
      </c>
      <c r="B6" s="2">
        <v>2010</v>
      </c>
      <c r="C6" s="2">
        <v>1465</v>
      </c>
      <c r="D6" s="2">
        <v>48374.1</v>
      </c>
      <c r="E6" s="3">
        <f t="shared" si="0"/>
        <v>0.50354268418518255</v>
      </c>
      <c r="F6" s="2">
        <v>3.2899999999999999E-2</v>
      </c>
      <c r="G6" s="2">
        <v>30.387899999999998</v>
      </c>
      <c r="H6" s="2">
        <v>6.8599999999999994E-2</v>
      </c>
      <c r="I6" s="12">
        <v>109.8</v>
      </c>
      <c r="J6" s="2">
        <v>310599000</v>
      </c>
      <c r="K6" s="2">
        <v>218.05500000000001</v>
      </c>
      <c r="M6" s="3">
        <f t="shared" ref="M6:M12" si="4">LN(C6/J6)</f>
        <v>-12.264402727647495</v>
      </c>
      <c r="N6" s="3">
        <f>LN(D6/J6)</f>
        <v>-8.7672934235908109</v>
      </c>
      <c r="O6" s="3">
        <f t="shared" si="1"/>
        <v>-0.68608679547096785</v>
      </c>
      <c r="P6" s="3">
        <f t="shared" si="3"/>
        <v>-3.4142826212108108</v>
      </c>
      <c r="Q6" s="2">
        <v>0</v>
      </c>
      <c r="R6" s="2">
        <v>0</v>
      </c>
      <c r="S6" s="2">
        <v>0</v>
      </c>
    </row>
    <row r="7" spans="1:19" x14ac:dyDescent="0.25">
      <c r="A7" s="2">
        <v>4</v>
      </c>
      <c r="B7" s="2">
        <v>2011</v>
      </c>
      <c r="C7" s="2">
        <v>2273</v>
      </c>
      <c r="D7" s="2">
        <v>48774.8</v>
      </c>
      <c r="E7" s="3">
        <f t="shared" si="0"/>
        <v>0.49657907254855765</v>
      </c>
      <c r="F7" s="2">
        <v>3.4099999999999998E-2</v>
      </c>
      <c r="G7" s="2">
        <v>29.394300000000001</v>
      </c>
      <c r="H7" s="2">
        <v>8.4599999999999995E-2</v>
      </c>
      <c r="I7" s="12">
        <v>111.7</v>
      </c>
      <c r="J7" s="2">
        <v>312917100</v>
      </c>
      <c r="K7" s="2">
        <v>224.93899999999999</v>
      </c>
      <c r="M7" s="3">
        <f t="shared" si="4"/>
        <v>-11.832593033341247</v>
      </c>
      <c r="N7" s="3">
        <f>LN(D7/J7)</f>
        <v>-8.766479792172186</v>
      </c>
      <c r="O7" s="3">
        <f t="shared" si="1"/>
        <v>-0.70001254826089299</v>
      </c>
      <c r="P7" s="3">
        <f t="shared" si="3"/>
        <v>-3.3784578946926658</v>
      </c>
      <c r="Q7" s="2">
        <v>0</v>
      </c>
      <c r="R7" s="2">
        <v>0</v>
      </c>
      <c r="S7" s="2">
        <v>0</v>
      </c>
    </row>
    <row r="8" spans="1:19" x14ac:dyDescent="0.25">
      <c r="A8" s="2">
        <v>5</v>
      </c>
      <c r="B8" s="2">
        <v>2012</v>
      </c>
      <c r="C8" s="2">
        <v>2231</v>
      </c>
      <c r="D8" s="2">
        <v>49481.2</v>
      </c>
      <c r="E8" s="3">
        <f t="shared" si="0"/>
        <v>0.44774689234039217</v>
      </c>
      <c r="F8" s="2">
        <v>3.2199999999999999E-2</v>
      </c>
      <c r="G8" s="2">
        <v>31.0564</v>
      </c>
      <c r="H8" s="2">
        <v>5.0599999999999999E-2</v>
      </c>
      <c r="I8" s="12">
        <v>102.8</v>
      </c>
      <c r="J8" s="2">
        <v>315219700</v>
      </c>
      <c r="K8" s="2">
        <v>229.59399999999999</v>
      </c>
      <c r="M8" s="3">
        <f t="shared" si="4"/>
        <v>-11.858575219562422</v>
      </c>
      <c r="N8" s="3">
        <f>LN(D8/J8)</f>
        <v>-8.7594323355594899</v>
      </c>
      <c r="O8" s="3">
        <f>LN(E8)</f>
        <v>-0.80352717867870826</v>
      </c>
      <c r="P8" s="3">
        <f t="shared" si="3"/>
        <v>-3.4357888264317746</v>
      </c>
      <c r="Q8" s="2">
        <v>0</v>
      </c>
      <c r="R8" s="2">
        <v>0</v>
      </c>
      <c r="S8" s="2">
        <v>0</v>
      </c>
    </row>
    <row r="9" spans="1:19" x14ac:dyDescent="0.25">
      <c r="A9" s="2">
        <v>6</v>
      </c>
      <c r="B9" s="2">
        <v>2013</v>
      </c>
      <c r="C9" s="2">
        <v>2469</v>
      </c>
      <c r="D9" s="2">
        <v>49941.5</v>
      </c>
      <c r="E9" s="3">
        <f t="shared" si="0"/>
        <v>0.43827830887245284</v>
      </c>
      <c r="F9" s="2">
        <v>3.1399999999999997E-2</v>
      </c>
      <c r="G9" s="2">
        <v>31.857800000000001</v>
      </c>
      <c r="H9" s="2">
        <v>6.7699999999999996E-2</v>
      </c>
      <c r="I9" s="12">
        <v>102.1</v>
      </c>
      <c r="J9" s="2">
        <v>317474000</v>
      </c>
      <c r="K9" s="2">
        <v>232.95699999999999</v>
      </c>
      <c r="M9" s="3">
        <f t="shared" si="4"/>
        <v>-11.764337993834912</v>
      </c>
      <c r="N9" s="3">
        <f t="shared" si="2"/>
        <v>-8.7572988837541477</v>
      </c>
      <c r="O9" s="3">
        <f>LN(E9)</f>
        <v>-0.82490116200752972</v>
      </c>
      <c r="P9" s="3">
        <f t="shared" si="3"/>
        <v>-3.4609473860679296</v>
      </c>
      <c r="Q9" s="2">
        <v>0</v>
      </c>
      <c r="R9" s="2">
        <v>0</v>
      </c>
      <c r="S9" s="2">
        <v>0</v>
      </c>
    </row>
    <row r="10" spans="1:19" x14ac:dyDescent="0.25">
      <c r="A10" s="2">
        <v>7</v>
      </c>
      <c r="B10" s="2">
        <v>2014</v>
      </c>
      <c r="C10" s="2">
        <v>3692</v>
      </c>
      <c r="D10" s="2">
        <v>50727.8</v>
      </c>
      <c r="E10" s="3">
        <f t="shared" si="0"/>
        <v>0.49379899972965668</v>
      </c>
      <c r="F10" s="2">
        <v>2.6499999999999999E-2</v>
      </c>
      <c r="G10" s="2">
        <v>38.565399999999997</v>
      </c>
      <c r="H10" s="2">
        <v>7.8E-2</v>
      </c>
      <c r="I10" s="12">
        <v>116.9</v>
      </c>
      <c r="J10" s="2">
        <v>319849000</v>
      </c>
      <c r="K10" s="2">
        <v>236.73599999999999</v>
      </c>
      <c r="M10" s="3">
        <f t="shared" si="4"/>
        <v>-11.36943597176726</v>
      </c>
      <c r="N10" s="3">
        <f t="shared" si="2"/>
        <v>-8.7491302046137118</v>
      </c>
      <c r="O10" s="3">
        <f t="shared" si="1"/>
        <v>-0.705626727731966</v>
      </c>
      <c r="P10" s="3">
        <f t="shared" si="3"/>
        <v>-3.6306105459899607</v>
      </c>
      <c r="Q10" s="2">
        <v>0</v>
      </c>
      <c r="R10" s="2">
        <v>1</v>
      </c>
      <c r="S10" s="2">
        <v>0</v>
      </c>
    </row>
    <row r="11" spans="1:19" x14ac:dyDescent="0.25">
      <c r="A11" s="2">
        <v>8</v>
      </c>
      <c r="B11" s="2">
        <v>2015</v>
      </c>
      <c r="C11" s="2">
        <v>3241</v>
      </c>
      <c r="D11" s="2">
        <v>51638.1</v>
      </c>
      <c r="E11" s="3">
        <f t="shared" si="0"/>
        <v>0.49658885227641902</v>
      </c>
      <c r="F11" s="2">
        <v>1.6500000000000001E-2</v>
      </c>
      <c r="G11" s="2">
        <v>61.220300000000002</v>
      </c>
      <c r="H11" s="2">
        <v>0.1555</v>
      </c>
      <c r="I11" s="12">
        <v>117.7</v>
      </c>
      <c r="J11" s="2">
        <v>322060100</v>
      </c>
      <c r="K11" s="2">
        <v>237.017</v>
      </c>
      <c r="M11" s="3">
        <f t="shared" si="4"/>
        <v>-11.506611528913677</v>
      </c>
      <c r="N11" s="3">
        <f t="shared" si="2"/>
        <v>-8.7382336809551102</v>
      </c>
      <c r="O11" s="3">
        <f t="shared" si="1"/>
        <v>-0.69999285425423563</v>
      </c>
      <c r="P11" s="3">
        <f t="shared" si="3"/>
        <v>-4.1043948980756024</v>
      </c>
      <c r="Q11" s="2">
        <v>0</v>
      </c>
      <c r="R11" s="2">
        <v>1</v>
      </c>
      <c r="S11" s="2">
        <v>1</v>
      </c>
    </row>
    <row r="12" spans="1:19" x14ac:dyDescent="0.25">
      <c r="A12" s="2">
        <v>9</v>
      </c>
      <c r="B12" s="2">
        <v>2016</v>
      </c>
      <c r="C12" s="2">
        <v>4129</v>
      </c>
      <c r="D12" s="2">
        <v>52800</v>
      </c>
      <c r="E12" s="3">
        <f t="shared" si="0"/>
        <v>0.41248109461649674</v>
      </c>
      <c r="F12" s="2">
        <v>1.5800000000000002E-2</v>
      </c>
      <c r="G12" s="2">
        <v>63.801400000000001</v>
      </c>
      <c r="H12" s="2">
        <v>7.0699999999999999E-2</v>
      </c>
      <c r="I12" s="12">
        <v>99</v>
      </c>
      <c r="J12" s="2">
        <v>324304400</v>
      </c>
      <c r="K12" s="2">
        <v>240.011</v>
      </c>
      <c r="M12" s="3">
        <f t="shared" si="4"/>
        <v>-11.271402612983659</v>
      </c>
      <c r="N12" s="3">
        <f t="shared" si="2"/>
        <v>-8.7229266691753971</v>
      </c>
      <c r="O12" s="3">
        <f t="shared" si="1"/>
        <v>-0.88556490549041955</v>
      </c>
      <c r="P12" s="3">
        <f t="shared" si="3"/>
        <v>-4.1477453389492158</v>
      </c>
      <c r="Q12" s="2">
        <v>0</v>
      </c>
      <c r="R12" s="2">
        <v>0</v>
      </c>
      <c r="S12" s="2">
        <v>1</v>
      </c>
    </row>
    <row r="14" spans="1:19" x14ac:dyDescent="0.25">
      <c r="E14"/>
    </row>
    <row r="15" spans="1:19" x14ac:dyDescent="0.25">
      <c r="E1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A1. China</vt:lpstr>
      <vt:lpstr>A2. South Korea</vt:lpstr>
      <vt:lpstr>A3. Japan</vt:lpstr>
      <vt:lpstr>A4. Mongolia</vt:lpstr>
      <vt:lpstr>A5. Germany</vt:lpstr>
      <vt:lpstr>A6. France</vt:lpstr>
      <vt:lpstr>A7. UK</vt:lpstr>
      <vt:lpstr>A8. Poland</vt:lpstr>
      <vt:lpstr>A9. USA</vt:lpstr>
      <vt:lpstr>A10. Australia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2017-05-23T02:35:42Z</dcterms:modified>
</cp:coreProperties>
</file>