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i.riga.lv\r6vs\Audzekni\apbrencis\My Documents\10_17\"/>
    </mc:Choice>
  </mc:AlternateContent>
  <bookViews>
    <workbookView xWindow="0" yWindow="0" windowWidth="28800" windowHeight="12300" activeTab="7"/>
  </bookViews>
  <sheets>
    <sheet name="V1" sheetId="5" r:id="rId1"/>
    <sheet name="V2" sheetId="4" r:id="rId2"/>
    <sheet name="V3" sheetId="23" r:id="rId3"/>
    <sheet name="V4" sheetId="22" r:id="rId4"/>
    <sheet name="U1" sheetId="8" r:id="rId5"/>
    <sheet name="U2" sheetId="7" r:id="rId6"/>
    <sheet name="Adresācija" sheetId="14" r:id="rId7"/>
    <sheet name="U3" sheetId="18" r:id="rId8"/>
  </sheets>
  <definedNames>
    <definedName name="Order_Details_Extended">#REF!</definedName>
  </definedNames>
  <calcPr calcId="162913"/>
</workbook>
</file>

<file path=xl/calcChain.xml><?xml version="1.0" encoding="utf-8"?>
<calcChain xmlns="http://schemas.openxmlformats.org/spreadsheetml/2006/main">
  <c r="F5" i="18" l="1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4" i="18"/>
  <c r="G5" i="14"/>
  <c r="G6" i="14"/>
  <c r="G7" i="14"/>
  <c r="G8" i="14"/>
  <c r="G9" i="14"/>
  <c r="G10" i="14"/>
  <c r="G4" i="14"/>
  <c r="F5" i="14"/>
  <c r="F6" i="14"/>
  <c r="F7" i="14"/>
  <c r="F8" i="14"/>
  <c r="F9" i="14"/>
  <c r="F10" i="14"/>
  <c r="F4" i="14"/>
  <c r="G5" i="7"/>
  <c r="G6" i="7"/>
  <c r="G7" i="7"/>
  <c r="G8" i="7"/>
  <c r="G9" i="7"/>
  <c r="G10" i="7"/>
  <c r="G11" i="7"/>
  <c r="G12" i="7"/>
  <c r="G4" i="7"/>
  <c r="C12" i="7"/>
  <c r="D12" i="7"/>
  <c r="E12" i="7"/>
  <c r="F12" i="7"/>
  <c r="B12" i="7"/>
  <c r="F5" i="7"/>
  <c r="F6" i="7"/>
  <c r="F7" i="7"/>
  <c r="F8" i="7"/>
  <c r="F9" i="7"/>
  <c r="F10" i="7"/>
  <c r="F11" i="7"/>
  <c r="F4" i="7"/>
  <c r="C14" i="8"/>
  <c r="D14" i="8"/>
  <c r="E14" i="8"/>
  <c r="F14" i="8"/>
  <c r="B14" i="8"/>
  <c r="C13" i="8"/>
  <c r="D13" i="8"/>
  <c r="E13" i="8"/>
  <c r="F13" i="8"/>
  <c r="B13" i="8"/>
  <c r="F6" i="8"/>
  <c r="F7" i="8"/>
  <c r="F8" i="8"/>
  <c r="F9" i="8"/>
  <c r="F10" i="8"/>
  <c r="F11" i="8"/>
  <c r="F12" i="8"/>
  <c r="F5" i="8"/>
  <c r="E6" i="8"/>
  <c r="E7" i="8"/>
  <c r="E8" i="8"/>
  <c r="E9" i="8"/>
  <c r="E10" i="8"/>
  <c r="E11" i="8"/>
  <c r="E12" i="8"/>
  <c r="E5" i="8"/>
  <c r="C3" i="22"/>
  <c r="C2" i="22"/>
  <c r="I7" i="23"/>
  <c r="I9" i="23"/>
  <c r="I5" i="23"/>
  <c r="I3" i="23"/>
  <c r="K5" i="4"/>
  <c r="K4" i="4"/>
  <c r="C6" i="4"/>
  <c r="D6" i="4"/>
  <c r="E6" i="4"/>
  <c r="F6" i="4"/>
  <c r="G6" i="4"/>
  <c r="H6" i="4"/>
  <c r="I6" i="4"/>
  <c r="J6" i="4"/>
  <c r="B6" i="4"/>
</calcChain>
</file>

<file path=xl/sharedStrings.xml><?xml version="1.0" encoding="utf-8"?>
<sst xmlns="http://schemas.openxmlformats.org/spreadsheetml/2006/main" count="196" uniqueCount="152">
  <si>
    <t>Kopā</t>
  </si>
  <si>
    <t>Janvāris</t>
  </si>
  <si>
    <t>Februāris</t>
  </si>
  <si>
    <t>Marts</t>
  </si>
  <si>
    <t>Aprīlis</t>
  </si>
  <si>
    <t>Maijs</t>
  </si>
  <si>
    <t>Jūnijs</t>
  </si>
  <si>
    <t>Kravas</t>
  </si>
  <si>
    <t xml:space="preserve">Vieglie </t>
  </si>
  <si>
    <t>Autobusi</t>
  </si>
  <si>
    <t>Mopēdi</t>
  </si>
  <si>
    <t>Kopā:</t>
  </si>
  <si>
    <t>Motocikli</t>
  </si>
  <si>
    <t>CSDD pirmoreiz reģistrēto vieglo automašīnu skaits</t>
  </si>
  <si>
    <t>VW</t>
  </si>
  <si>
    <t>AUDI</t>
  </si>
  <si>
    <t>OPEL</t>
  </si>
  <si>
    <t>VOLVO</t>
  </si>
  <si>
    <t>BMW</t>
  </si>
  <si>
    <t>TOYOTA</t>
  </si>
  <si>
    <t>FORD</t>
  </si>
  <si>
    <t>MERCEDES BENZ</t>
  </si>
  <si>
    <t>Marka</t>
  </si>
  <si>
    <t>Testu rezultāti</t>
  </si>
  <si>
    <t>Maksimāli</t>
  </si>
  <si>
    <t>1.uzd.</t>
  </si>
  <si>
    <t>2.uzd.</t>
  </si>
  <si>
    <t>3.uzd.</t>
  </si>
  <si>
    <t>4.uzd.</t>
  </si>
  <si>
    <t>Lauris</t>
  </si>
  <si>
    <t>Klāra</t>
  </si>
  <si>
    <t>Marija</t>
  </si>
  <si>
    <t>Piekabes</t>
  </si>
  <si>
    <t>Cik pietrūkst?</t>
  </si>
  <si>
    <t>Stella</t>
  </si>
  <si>
    <t>Vineta</t>
  </si>
  <si>
    <t>Vita</t>
  </si>
  <si>
    <t>Zīle</t>
  </si>
  <si>
    <t>Dzelzceļš</t>
  </si>
  <si>
    <t>Tramvaji</t>
  </si>
  <si>
    <t>Trolejbusi</t>
  </si>
  <si>
    <t>Optimālais lasīšanas ātrums 1. klasē</t>
  </si>
  <si>
    <t>vārdi minūtē</t>
  </si>
  <si>
    <t>Skolēns</t>
  </si>
  <si>
    <t>Izlasīto vārdu skaits</t>
  </si>
  <si>
    <t>Lasīšanas ilgums (minūtes)</t>
  </si>
  <si>
    <t>Lasīšanas ātrums (vārdi minūtē)</t>
  </si>
  <si>
    <t>Skolēna sasniegtā un optimālā lasīšanas ātruma starpība</t>
  </si>
  <si>
    <t>Anita</t>
  </si>
  <si>
    <t>Baiba</t>
  </si>
  <si>
    <t>Centis</t>
  </si>
  <si>
    <t>Daumants</t>
  </si>
  <si>
    <t>Cik vārdus izlasījuši visi skolēni kopā?</t>
  </si>
  <si>
    <t>Egita</t>
  </si>
  <si>
    <t>Ferda</t>
  </si>
  <si>
    <t>Guntis</t>
  </si>
  <si>
    <t>Hilda</t>
  </si>
  <si>
    <t>Imants</t>
  </si>
  <si>
    <t>Jadviga</t>
  </si>
  <si>
    <t>Konrāds</t>
  </si>
  <si>
    <t>Linards</t>
  </si>
  <si>
    <t>Meldra</t>
  </si>
  <si>
    <t>Nauris</t>
  </si>
  <si>
    <t>Olita</t>
  </si>
  <si>
    <t>Pāvels</t>
  </si>
  <si>
    <t>Raitis</t>
  </si>
  <si>
    <t>Sniedze</t>
  </si>
  <si>
    <t>Tālis</t>
  </si>
  <si>
    <t>Undīne</t>
  </si>
  <si>
    <t>Viktors</t>
  </si>
  <si>
    <t>Zaiga</t>
  </si>
  <si>
    <t>Anna</t>
  </si>
  <si>
    <t>Pēteris</t>
  </si>
  <si>
    <t>Solveiga</t>
  </si>
  <si>
    <t>Dana</t>
  </si>
  <si>
    <t>Skolēna sasniegtā un optimālā lasīšanas ātruma attiecība procentos</t>
  </si>
  <si>
    <t>Kvadracikli</t>
  </si>
  <si>
    <t>Vidēji</t>
  </si>
  <si>
    <t>Jūlijs</t>
  </si>
  <si>
    <t>Augusts</t>
  </si>
  <si>
    <t>Septembris</t>
  </si>
  <si>
    <t>CSDD pirmoreiz reģistrēto transporta līdzekļu skaits 2019.gada deviņos mēnešos</t>
  </si>
  <si>
    <t>2018. gads</t>
  </si>
  <si>
    <t>2019.gads</t>
  </si>
  <si>
    <t>Izlaiduma gads</t>
  </si>
  <si>
    <t>Gads</t>
  </si>
  <si>
    <t>2011</t>
  </si>
  <si>
    <t>2012</t>
  </si>
  <si>
    <t>2013</t>
  </si>
  <si>
    <t>2014</t>
  </si>
  <si>
    <t>2015</t>
  </si>
  <si>
    <t>2016</t>
  </si>
  <si>
    <t>2017</t>
  </si>
  <si>
    <t>2018</t>
  </si>
  <si>
    <t>Pasažieru pārvadājumi (milj. cilvēku)</t>
  </si>
  <si>
    <t>Reģistrēto vieglo automašīnu skaits</t>
  </si>
  <si>
    <t>19.oktobris 20:00</t>
  </si>
  <si>
    <t>Stacija</t>
  </si>
  <si>
    <t>Temperatūra (°C)</t>
  </si>
  <si>
    <t>Vēja virziens</t>
  </si>
  <si>
    <t>Vēja ātrums (m/s)</t>
  </si>
  <si>
    <t>Mitrums (%)</t>
  </si>
  <si>
    <t>Spiediens (mm Hg)</t>
  </si>
  <si>
    <t>Ainaži</t>
  </si>
  <si>
    <t>ZR</t>
  </si>
  <si>
    <t>3/5</t>
  </si>
  <si>
    <t>Alūksne</t>
  </si>
  <si>
    <t>0/2</t>
  </si>
  <si>
    <t>Bauska</t>
  </si>
  <si>
    <t>Z</t>
  </si>
  <si>
    <t>Daugavpils</t>
  </si>
  <si>
    <t>DR</t>
  </si>
  <si>
    <t>0/1</t>
  </si>
  <si>
    <t>Dobele</t>
  </si>
  <si>
    <t>R</t>
  </si>
  <si>
    <t>1/2</t>
  </si>
  <si>
    <t>Gulbene</t>
  </si>
  <si>
    <t>Jelgava</t>
  </si>
  <si>
    <t>1/1</t>
  </si>
  <si>
    <t>Kolka</t>
  </si>
  <si>
    <t>1/4</t>
  </si>
  <si>
    <t>Liepāja</t>
  </si>
  <si>
    <t>ZA</t>
  </si>
  <si>
    <t>1/3</t>
  </si>
  <si>
    <t>Mērsrags</t>
  </si>
  <si>
    <t>Pāvilosta</t>
  </si>
  <si>
    <t>DA</t>
  </si>
  <si>
    <t>Priekuļi</t>
  </si>
  <si>
    <t>2/3</t>
  </si>
  <si>
    <t>Rēzekne</t>
  </si>
  <si>
    <t>Rīga - LU</t>
  </si>
  <si>
    <t>Rucava</t>
  </si>
  <si>
    <t>Rūjiena</t>
  </si>
  <si>
    <t>Saldus</t>
  </si>
  <si>
    <t>Skrīveri</t>
  </si>
  <si>
    <t>Skulte</t>
  </si>
  <si>
    <t>2/4</t>
  </si>
  <si>
    <t>Stende</t>
  </si>
  <si>
    <t>Ventspils</t>
  </si>
  <si>
    <t>Zīlāni</t>
  </si>
  <si>
    <t>Zosēni</t>
  </si>
  <si>
    <t>1/5</t>
  </si>
  <si>
    <t>Zemākā temperatūra (funkcija MIN)</t>
  </si>
  <si>
    <t>Augstākais spiediens (funkcija MAX)</t>
  </si>
  <si>
    <t>Staciju skaits, kurās fiksēts vēja virziens (funkcija COUNTA)</t>
  </si>
  <si>
    <t>Skaitlisko datu skaits stacijai Ainaži (funkcija COUNT)</t>
  </si>
  <si>
    <t>Noapaļojamais skaitlis</t>
  </si>
  <si>
    <t>Precizitātes piemērs</t>
  </si>
  <si>
    <t>Formula</t>
  </si>
  <si>
    <t>Vidējais lasīšanas ilgums minūtēs</t>
  </si>
  <si>
    <t>Kopējais</t>
  </si>
  <si>
    <t>Vidējais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</si>
</sst>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&quot;Ls&quot;\ * #,##0.00_-;\-&quot;Ls&quot;\ * #,##0.00_-;_-&quot;Ls&quot;\ * &quot;-&quot;??_-;_-@_-"/>
    <numFmt numFmtId="165" formatCode="_-* #,##0.00\ _L_s_-;\-* #,##0.00\ _L_s_-;_-* &quot;-&quot;??\ _L_s_-;_-@_-"/>
    <numFmt numFmtId="166" formatCode="_(* #,##0.00_);_(* \(#,##0.00\);_(* &quot;-&quot;??_);_(@_)"/>
    <numFmt numFmtId="167" formatCode="_-* #,##0.00\ &quot;Ls&quot;_-;\-* #,##0.00\ &quot;Ls&quot;_-;_-* &quot;-&quot;??\ &quot;Ls&quot;_-;_-@_-"/>
    <numFmt numFmtId="168" formatCode="_(&quot;$&quot;* #,##0.00_);_(&quot;$&quot;* \(#,##0.00\);_(&quot;$&quot;* &quot;-&quot;??_);_(@_)"/>
    <numFmt numFmtId="169" formatCode="_ &quot;Ls&quot;\ * #,##0.00_ ;_ &quot;Ls&quot;\ * \-#,##0.00_ ;_ &quot;Ls&quot;\ * &quot;-&quot;??_ ;_ @_ "/>
  </numFmts>
  <fonts count="24">
    <font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2"/>
      <name val="Arial"/>
      <family val="2"/>
      <charset val="186"/>
    </font>
    <font>
      <sz val="9"/>
      <name val="Geneva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186"/>
    </font>
    <font>
      <sz val="10"/>
      <name val="Arial"/>
      <family val="2"/>
      <charset val="204"/>
    </font>
    <font>
      <sz val="10"/>
      <name val="MS Sans Serif"/>
      <family val="2"/>
      <charset val="186"/>
    </font>
    <font>
      <sz val="11"/>
      <color theme="1"/>
      <name val="Calibri"/>
      <family val="2"/>
      <charset val="186"/>
    </font>
    <font>
      <sz val="8"/>
      <name val="Arial"/>
      <family val="2"/>
      <charset val="186"/>
    </font>
    <font>
      <sz val="12"/>
      <name val="Times New Roman"/>
      <family val="1"/>
      <charset val="186"/>
    </font>
    <font>
      <sz val="12"/>
      <name val="Calibri"/>
      <family val="2"/>
      <charset val="186"/>
      <scheme val="minor"/>
    </font>
    <font>
      <sz val="12"/>
      <color indexed="8"/>
      <name val="Calibri"/>
      <family val="2"/>
      <charset val="186"/>
      <scheme val="minor"/>
    </font>
    <font>
      <b/>
      <sz val="12"/>
      <name val="Calibri"/>
      <family val="2"/>
      <charset val="186"/>
      <scheme val="minor"/>
    </font>
    <font>
      <sz val="12"/>
      <color rgb="FF444444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2"/>
      <color indexed="10"/>
      <name val="Calibri"/>
      <family val="2"/>
      <charset val="186"/>
      <scheme val="minor"/>
    </font>
    <font>
      <sz val="14"/>
      <color theme="1"/>
      <name val="Calibri"/>
      <family val="2"/>
      <charset val="186"/>
      <scheme val="minor"/>
    </font>
    <font>
      <i/>
      <sz val="12"/>
      <name val="Calibri"/>
      <family val="2"/>
      <charset val="186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1" fillId="0" borderId="0"/>
    <xf numFmtId="0" fontId="3" fillId="0" borderId="0"/>
    <xf numFmtId="0" fontId="3" fillId="0" borderId="0"/>
    <xf numFmtId="0" fontId="9" fillId="0" borderId="0"/>
    <xf numFmtId="0" fontId="12" fillId="0" borderId="0" applyFill="0" applyBorder="0"/>
    <xf numFmtId="0" fontId="10" fillId="0" borderId="0"/>
    <xf numFmtId="0" fontId="8" fillId="0" borderId="0"/>
    <xf numFmtId="0" fontId="8" fillId="0" borderId="0"/>
    <xf numFmtId="0" fontId="4" fillId="0" borderId="0"/>
    <xf numFmtId="0" fontId="7" fillId="0" borderId="0"/>
    <xf numFmtId="0" fontId="7" fillId="0" borderId="0"/>
    <xf numFmtId="0" fontId="6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13" fillId="0" borderId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8" fillId="0" borderId="0"/>
    <xf numFmtId="0" fontId="18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2" fillId="0" borderId="0" applyNumberFormat="0" applyBorder="0" applyAlignment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Fill="1" applyBorder="1"/>
    <xf numFmtId="0" fontId="1" fillId="0" borderId="0" xfId="16" applyFont="1"/>
    <xf numFmtId="0" fontId="14" fillId="0" borderId="1" xfId="0" applyFont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" fillId="0" borderId="0" xfId="16" applyFont="1" applyBorder="1"/>
    <xf numFmtId="0" fontId="1" fillId="0" borderId="1" xfId="16" applyFont="1" applyBorder="1"/>
    <xf numFmtId="0" fontId="1" fillId="3" borderId="1" xfId="16" applyFont="1" applyFill="1" applyBorder="1"/>
    <xf numFmtId="0" fontId="15" fillId="0" borderId="1" xfId="0" applyFont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" fillId="0" borderId="1" xfId="0" applyFont="1" applyBorder="1"/>
    <xf numFmtId="0" fontId="17" fillId="4" borderId="1" xfId="0" applyFont="1" applyFill="1" applyBorder="1" applyAlignment="1">
      <alignment horizontal="left" vertical="top" wrapText="1"/>
    </xf>
    <xf numFmtId="0" fontId="16" fillId="5" borderId="2" xfId="46" applyFont="1" applyFill="1" applyBorder="1" applyAlignment="1">
      <alignment horizontal="center"/>
    </xf>
    <xf numFmtId="0" fontId="14" fillId="0" borderId="0" xfId="46" applyFont="1" applyAlignment="1">
      <alignment horizontal="left"/>
    </xf>
    <xf numFmtId="0" fontId="14" fillId="0" borderId="0" xfId="46" applyFont="1"/>
    <xf numFmtId="0" fontId="16" fillId="0" borderId="1" xfId="46" applyFont="1" applyBorder="1" applyAlignment="1">
      <alignment horizontal="center" vertical="center" wrapText="1"/>
    </xf>
    <xf numFmtId="0" fontId="14" fillId="0" borderId="1" xfId="46" applyFont="1" applyBorder="1"/>
    <xf numFmtId="0" fontId="14" fillId="0" borderId="1" xfId="46" applyFont="1" applyBorder="1" applyAlignment="1">
      <alignment horizontal="center"/>
    </xf>
    <xf numFmtId="0" fontId="14" fillId="0" borderId="0" xfId="46" applyFont="1" applyAlignment="1">
      <alignment horizontal="right"/>
    </xf>
    <xf numFmtId="0" fontId="16" fillId="0" borderId="0" xfId="46" applyFont="1"/>
    <xf numFmtId="0" fontId="19" fillId="0" borderId="0" xfId="46" applyFont="1"/>
    <xf numFmtId="0" fontId="16" fillId="0" borderId="0" xfId="46" applyFont="1" applyFill="1" applyBorder="1"/>
    <xf numFmtId="0" fontId="14" fillId="0" borderId="0" xfId="46" applyFont="1" applyFill="1" applyBorder="1"/>
    <xf numFmtId="0" fontId="14" fillId="0" borderId="0" xfId="46" applyFont="1" applyFill="1"/>
    <xf numFmtId="0" fontId="16" fillId="6" borderId="1" xfId="46" applyFont="1" applyFill="1" applyBorder="1" applyAlignment="1">
      <alignment horizontal="center" vertical="center"/>
    </xf>
    <xf numFmtId="10" fontId="16" fillId="6" borderId="1" xfId="46" applyNumberFormat="1" applyFont="1" applyFill="1" applyBorder="1" applyAlignment="1">
      <alignment horizontal="center" vertical="center"/>
    </xf>
    <xf numFmtId="0" fontId="16" fillId="7" borderId="1" xfId="46" applyFont="1" applyFill="1" applyBorder="1"/>
    <xf numFmtId="0" fontId="1" fillId="8" borderId="1" xfId="0" applyFont="1" applyFill="1" applyBorder="1"/>
    <xf numFmtId="0" fontId="20" fillId="0" borderId="0" xfId="0" applyFont="1"/>
    <xf numFmtId="0" fontId="14" fillId="0" borderId="1" xfId="0" applyFont="1" applyFill="1" applyBorder="1" applyAlignment="1"/>
    <xf numFmtId="0" fontId="14" fillId="0" borderId="1" xfId="0" applyNumberFormat="1" applyFont="1" applyFill="1" applyBorder="1"/>
    <xf numFmtId="0" fontId="1" fillId="9" borderId="1" xfId="0" applyFont="1" applyFill="1" applyBorder="1"/>
    <xf numFmtId="0" fontId="16" fillId="9" borderId="1" xfId="0" applyNumberFormat="1" applyFont="1" applyFill="1" applyBorder="1"/>
    <xf numFmtId="0" fontId="2" fillId="0" borderId="1" xfId="0" applyFont="1" applyBorder="1"/>
    <xf numFmtId="0" fontId="21" fillId="0" borderId="1" xfId="0" applyFont="1" applyFill="1" applyBorder="1" applyAlignment="1">
      <alignment horizontal="left"/>
    </xf>
    <xf numFmtId="0" fontId="2" fillId="9" borderId="0" xfId="0" applyFont="1" applyFill="1" applyBorder="1"/>
    <xf numFmtId="0" fontId="7" fillId="0" borderId="0" xfId="25"/>
    <xf numFmtId="49" fontId="7" fillId="0" borderId="0" xfId="25" applyNumberFormat="1"/>
    <xf numFmtId="0" fontId="23" fillId="0" borderId="1" xfId="25" applyFont="1" applyBorder="1" applyAlignment="1">
      <alignment horizontal="center" vertical="center" wrapText="1"/>
    </xf>
    <xf numFmtId="49" fontId="23" fillId="0" borderId="1" xfId="25" applyNumberFormat="1" applyFont="1" applyBorder="1" applyAlignment="1">
      <alignment horizontal="center" vertical="center" wrapText="1"/>
    </xf>
    <xf numFmtId="0" fontId="7" fillId="0" borderId="1" xfId="25" applyBorder="1" applyAlignment="1">
      <alignment vertical="center" wrapText="1"/>
    </xf>
    <xf numFmtId="49" fontId="7" fillId="0" borderId="1" xfId="25" applyNumberFormat="1" applyBorder="1" applyAlignment="1">
      <alignment vertical="center" wrapText="1"/>
    </xf>
    <xf numFmtId="0" fontId="7" fillId="0" borderId="0" xfId="25" applyAlignment="1">
      <alignment wrapText="1"/>
    </xf>
    <xf numFmtId="0" fontId="7" fillId="5" borderId="1" xfId="25" applyFill="1" applyBorder="1"/>
    <xf numFmtId="0" fontId="0" fillId="0" borderId="1" xfId="0" applyBorder="1" applyAlignment="1">
      <alignment wrapText="1"/>
    </xf>
    <xf numFmtId="0" fontId="0" fillId="0" borderId="1" xfId="0" applyBorder="1"/>
    <xf numFmtId="49" fontId="2" fillId="10" borderId="5" xfId="25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0" xfId="46" applyFont="1" applyAlignment="1">
      <alignment horizontal="center"/>
    </xf>
    <xf numFmtId="0" fontId="14" fillId="0" borderId="0" xfId="46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2" fontId="17" fillId="4" borderId="1" xfId="0" applyNumberFormat="1" applyFont="1" applyFill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</cellXfs>
  <cellStyles count="50">
    <cellStyle name="20% - Accent1 2" xfId="1"/>
    <cellStyle name="Atdalītāji 2" xfId="2"/>
    <cellStyle name="Comma 2" xfId="3"/>
    <cellStyle name="Comma 2 2" xfId="4"/>
    <cellStyle name="Comma 3" xfId="5"/>
    <cellStyle name="Comma 3 2" xfId="6"/>
    <cellStyle name="Comma 4" xfId="7"/>
    <cellStyle name="Comma 5" xfId="8"/>
    <cellStyle name="Comma 6" xfId="9"/>
    <cellStyle name="Comma 7" xfId="48"/>
    <cellStyle name="Currency 2" xfId="10"/>
    <cellStyle name="Currency 2 2" xfId="11"/>
    <cellStyle name="Currency 3" xfId="12"/>
    <cellStyle name="Currency 4" xfId="13"/>
    <cellStyle name="Currency 5" xfId="14"/>
    <cellStyle name="Currency 6" xfId="15"/>
    <cellStyle name="Normal" xfId="0" builtinId="0"/>
    <cellStyle name="Normal 10" xfId="49"/>
    <cellStyle name="Normal 2" xfId="16"/>
    <cellStyle name="Normal 2 2" xfId="17"/>
    <cellStyle name="Normal 2 2 2" xfId="18"/>
    <cellStyle name="Normal 2 3" xfId="19"/>
    <cellStyle name="Normal 2 4" xfId="20"/>
    <cellStyle name="Normal 3" xfId="21"/>
    <cellStyle name="Normal 3 2" xfId="22"/>
    <cellStyle name="Normal 3 3" xfId="23"/>
    <cellStyle name="Normal 4" xfId="24"/>
    <cellStyle name="Normal 4 2" xfId="25"/>
    <cellStyle name="Normal 5" xfId="26"/>
    <cellStyle name="Normal 5 2" xfId="27"/>
    <cellStyle name="Normal 6" xfId="28"/>
    <cellStyle name="Normal 7" xfId="29"/>
    <cellStyle name="Normal 8" xfId="30"/>
    <cellStyle name="Normal 9" xfId="46"/>
    <cellStyle name="Parastais 2" xfId="31"/>
    <cellStyle name="Parastais 2 2" xfId="32"/>
    <cellStyle name="Parastais 2 3" xfId="33"/>
    <cellStyle name="Parastais 3" xfId="34"/>
    <cellStyle name="Parastais 4" xfId="35"/>
    <cellStyle name="Parasts 2" xfId="45"/>
    <cellStyle name="Percent 2" xfId="36"/>
    <cellStyle name="Percent 2 2" xfId="37"/>
    <cellStyle name="Percent 3" xfId="38"/>
    <cellStyle name="Percent 4" xfId="39"/>
    <cellStyle name="Percent 5" xfId="47"/>
    <cellStyle name="Procenti 2" xfId="40"/>
    <cellStyle name="Procenti 3" xfId="41"/>
    <cellStyle name="Valūta 2" xfId="42"/>
    <cellStyle name="Valūta 2 2" xfId="43"/>
    <cellStyle name="Valūta 3" xfId="44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12</xdr:row>
      <xdr:rowOff>47625</xdr:rowOff>
    </xdr:from>
    <xdr:to>
      <xdr:col>8</xdr:col>
      <xdr:colOff>133350</xdr:colOff>
      <xdr:row>15</xdr:row>
      <xdr:rowOff>28575</xdr:rowOff>
    </xdr:to>
    <xdr:sp macro="" textlink="">
      <xdr:nvSpPr>
        <xdr:cNvPr id="2" name="TextBox 1"/>
        <xdr:cNvSpPr txBox="1"/>
      </xdr:nvSpPr>
      <xdr:spPr>
        <a:xfrm>
          <a:off x="257175" y="2390775"/>
          <a:ext cx="3867150" cy="581025"/>
        </a:xfrm>
        <a:prstGeom prst="rect">
          <a:avLst/>
        </a:prstGeom>
        <a:solidFill>
          <a:srgbClr val="FFFF00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400" b="1" i="0" baseline="0"/>
            <a:t>Iekrāsotajās šūnās aprēķināt transporta līdzekļu kopējo skaitu.</a:t>
          </a:r>
        </a:p>
        <a:p>
          <a:endParaRPr lang="lv-LV" sz="1400" b="1" i="0"/>
        </a:p>
      </xdr:txBody>
    </xdr:sp>
    <xdr:clientData/>
  </xdr:twoCellAnchor>
  <xdr:twoCellAnchor>
    <xdr:from>
      <xdr:col>0</xdr:col>
      <xdr:colOff>266700</xdr:colOff>
      <xdr:row>16</xdr:row>
      <xdr:rowOff>38101</xdr:rowOff>
    </xdr:from>
    <xdr:to>
      <xdr:col>7</xdr:col>
      <xdr:colOff>257175</xdr:colOff>
      <xdr:row>19</xdr:row>
      <xdr:rowOff>142876</xdr:rowOff>
    </xdr:to>
    <xdr:sp macro="" textlink="">
      <xdr:nvSpPr>
        <xdr:cNvPr id="8" name="TextBox 7"/>
        <xdr:cNvSpPr txBox="1"/>
      </xdr:nvSpPr>
      <xdr:spPr>
        <a:xfrm>
          <a:off x="266700" y="3181351"/>
          <a:ext cx="4314825" cy="7048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/>
            <a:t>Lai summētu vienas rindas vai kolonnas vērtības, ērti veikt automātisko šūnu summēšanu.</a:t>
          </a:r>
        </a:p>
        <a:p>
          <a:r>
            <a:rPr lang="lv-LV" sz="1200"/>
            <a:t>Atlasa šūnu, kurā ievietos</a:t>
          </a:r>
          <a:r>
            <a:rPr lang="lv-LV" sz="1200" baseline="0"/>
            <a:t> funkciju un piespiež pogu </a:t>
          </a:r>
          <a:r>
            <a:rPr lang="lv-LV" sz="1200" b="1" baseline="0"/>
            <a:t>AutoSum</a:t>
          </a:r>
          <a:r>
            <a:rPr lang="lv-LV" sz="1200" baseline="0"/>
            <a:t>:</a:t>
          </a:r>
          <a:endParaRPr lang="lv-LV" sz="1200"/>
        </a:p>
      </xdr:txBody>
    </xdr:sp>
    <xdr:clientData/>
  </xdr:twoCellAnchor>
  <xdr:twoCellAnchor>
    <xdr:from>
      <xdr:col>0</xdr:col>
      <xdr:colOff>209550</xdr:colOff>
      <xdr:row>20</xdr:row>
      <xdr:rowOff>133351</xdr:rowOff>
    </xdr:from>
    <xdr:to>
      <xdr:col>7</xdr:col>
      <xdr:colOff>200025</xdr:colOff>
      <xdr:row>22</xdr:row>
      <xdr:rowOff>38101</xdr:rowOff>
    </xdr:to>
    <xdr:sp macro="" textlink="">
      <xdr:nvSpPr>
        <xdr:cNvPr id="12" name="TextBox 11"/>
        <xdr:cNvSpPr txBox="1"/>
      </xdr:nvSpPr>
      <xdr:spPr>
        <a:xfrm>
          <a:off x="209550" y="4076701"/>
          <a:ext cx="4314825" cy="304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/>
            <a:t>Atceries, ka formulu var dublēt.</a:t>
          </a:r>
        </a:p>
      </xdr:txBody>
    </xdr:sp>
    <xdr:clientData/>
  </xdr:twoCellAnchor>
  <xdr:twoCellAnchor>
    <xdr:from>
      <xdr:col>7</xdr:col>
      <xdr:colOff>477463</xdr:colOff>
      <xdr:row>16</xdr:row>
      <xdr:rowOff>85725</xdr:rowOff>
    </xdr:from>
    <xdr:to>
      <xdr:col>10</xdr:col>
      <xdr:colOff>428625</xdr:colOff>
      <xdr:row>18</xdr:row>
      <xdr:rowOff>180974</xdr:rowOff>
    </xdr:to>
    <xdr:grpSp>
      <xdr:nvGrpSpPr>
        <xdr:cNvPr id="5" name="Group 4"/>
        <xdr:cNvGrpSpPr/>
      </xdr:nvGrpSpPr>
      <xdr:grpSpPr>
        <a:xfrm>
          <a:off x="3992188" y="3228975"/>
          <a:ext cx="1741862" cy="495299"/>
          <a:chOff x="6744913" y="857250"/>
          <a:chExt cx="1779962" cy="495299"/>
        </a:xfrm>
      </xdr:grpSpPr>
      <xdr:cxnSp macro="">
        <xdr:nvCxnSpPr>
          <xdr:cNvPr id="10" name="Straight Arrow Connector 9"/>
          <xdr:cNvCxnSpPr>
            <a:endCxn id="13" idx="3"/>
          </xdr:cNvCxnSpPr>
        </xdr:nvCxnSpPr>
        <xdr:spPr>
          <a:xfrm flipH="1">
            <a:off x="7724688" y="857250"/>
            <a:ext cx="800187" cy="347662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44913" y="1057274"/>
            <a:ext cx="979775" cy="295275"/>
          </a:xfrm>
          <a:prstGeom prst="rect">
            <a:avLst/>
          </a:prstGeom>
          <a:ln w="19050">
            <a:solidFill>
              <a:schemeClr val="accent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8</xdr:row>
      <xdr:rowOff>133351</xdr:rowOff>
    </xdr:from>
    <xdr:to>
      <xdr:col>6</xdr:col>
      <xdr:colOff>428625</xdr:colOff>
      <xdr:row>11</xdr:row>
      <xdr:rowOff>171450</xdr:rowOff>
    </xdr:to>
    <xdr:sp macro="" textlink="">
      <xdr:nvSpPr>
        <xdr:cNvPr id="2" name="TextBox 1"/>
        <xdr:cNvSpPr txBox="1"/>
      </xdr:nvSpPr>
      <xdr:spPr>
        <a:xfrm>
          <a:off x="323850" y="1771651"/>
          <a:ext cx="3876675" cy="638174"/>
        </a:xfrm>
        <a:prstGeom prst="rect">
          <a:avLst/>
        </a:prstGeom>
        <a:solidFill>
          <a:srgbClr val="FFFF00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400" b="1" i="0"/>
            <a:t>Aprēķināt vidējo reģistrēto automašīnu skaitu katrā gadā</a:t>
          </a:r>
          <a:r>
            <a:rPr lang="lv-LV" sz="1400" b="1" i="0" baseline="0"/>
            <a:t> un mēnesī.</a:t>
          </a:r>
        </a:p>
        <a:p>
          <a:endParaRPr lang="lv-LV" sz="1400" b="0" i="0"/>
        </a:p>
      </xdr:txBody>
    </xdr:sp>
    <xdr:clientData/>
  </xdr:twoCellAnchor>
  <xdr:twoCellAnchor>
    <xdr:from>
      <xdr:col>0</xdr:col>
      <xdr:colOff>304800</xdr:colOff>
      <xdr:row>12</xdr:row>
      <xdr:rowOff>114300</xdr:rowOff>
    </xdr:from>
    <xdr:to>
      <xdr:col>4</xdr:col>
      <xdr:colOff>485775</xdr:colOff>
      <xdr:row>15</xdr:row>
      <xdr:rowOff>161925</xdr:rowOff>
    </xdr:to>
    <xdr:sp macro="" textlink="">
      <xdr:nvSpPr>
        <xdr:cNvPr id="6" name="TextBox 5"/>
        <xdr:cNvSpPr txBox="1"/>
      </xdr:nvSpPr>
      <xdr:spPr>
        <a:xfrm>
          <a:off x="304800" y="2552700"/>
          <a:ext cx="2733675" cy="647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/>
            <a:t>Vidējās vērtības aprēķināšanai izmanto funkciju</a:t>
          </a:r>
          <a:r>
            <a:rPr lang="lv-LV" sz="1200" baseline="0"/>
            <a:t> </a:t>
          </a:r>
          <a:r>
            <a:rPr lang="lv-LV" sz="1200" b="1" baseline="0"/>
            <a:t>AVERAGE</a:t>
          </a:r>
          <a:r>
            <a:rPr lang="lv-LV" sz="1200" baseline="0"/>
            <a:t>.</a:t>
          </a:r>
        </a:p>
        <a:p>
          <a:endParaRPr lang="lv-LV" sz="1200"/>
        </a:p>
      </xdr:txBody>
    </xdr:sp>
    <xdr:clientData/>
  </xdr:twoCellAnchor>
  <xdr:twoCellAnchor editAs="oneCell">
    <xdr:from>
      <xdr:col>5</xdr:col>
      <xdr:colOff>190500</xdr:colOff>
      <xdr:row>12</xdr:row>
      <xdr:rowOff>152400</xdr:rowOff>
    </xdr:from>
    <xdr:to>
      <xdr:col>7</xdr:col>
      <xdr:colOff>438150</xdr:colOff>
      <xdr:row>21</xdr:row>
      <xdr:rowOff>47625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590800"/>
          <a:ext cx="14668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180976</xdr:rowOff>
    </xdr:from>
    <xdr:to>
      <xdr:col>5</xdr:col>
      <xdr:colOff>438150</xdr:colOff>
      <xdr:row>14</xdr:row>
      <xdr:rowOff>171450</xdr:rowOff>
    </xdr:to>
    <xdr:sp macro="" textlink="">
      <xdr:nvSpPr>
        <xdr:cNvPr id="3" name="TextBox 2"/>
        <xdr:cNvSpPr txBox="1"/>
      </xdr:nvSpPr>
      <xdr:spPr>
        <a:xfrm>
          <a:off x="57150" y="1514476"/>
          <a:ext cx="3914775" cy="15144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/>
            <a:t>Vērtību noapaļošanai izmanto funkciju</a:t>
          </a:r>
          <a:r>
            <a:rPr lang="lv-LV" sz="1200" baseline="0"/>
            <a:t> </a:t>
          </a:r>
          <a:r>
            <a:rPr lang="lv-LV" sz="1200" b="1" baseline="0"/>
            <a:t>ROUND</a:t>
          </a:r>
          <a:r>
            <a:rPr lang="lv-LV" sz="1200" baseline="0"/>
            <a:t>.</a:t>
          </a:r>
        </a:p>
        <a:p>
          <a:r>
            <a:rPr lang="lv-LV" sz="1200" baseline="0"/>
            <a:t>Kā otro parametru funkcijā norāda, ar kādu precizitāti veikt noapaļošanu, piemēram:</a:t>
          </a:r>
        </a:p>
        <a:p>
          <a:r>
            <a:rPr lang="lv-LV" sz="1200" baseline="0"/>
            <a:t>* skaitlis 2 norāda, jāatstāj divas decimālzīmes aiz komata (punkta)</a:t>
          </a:r>
        </a:p>
        <a:p>
          <a:r>
            <a:rPr lang="lv-LV" sz="1200" baseline="0"/>
            <a:t>* skaitlis 0 norāda, ka jānoapaļo veselos</a:t>
          </a:r>
        </a:p>
        <a:p>
          <a:r>
            <a:rPr lang="lv-LV" sz="1200" baseline="0"/>
            <a:t>* skaitlis -1 norāda, ka jānoapaļo veselos desmitos.</a:t>
          </a:r>
        </a:p>
        <a:p>
          <a:endParaRPr lang="lv-LV" sz="1200" baseline="0"/>
        </a:p>
        <a:p>
          <a:endParaRPr lang="lv-LV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5</xdr:col>
      <xdr:colOff>590550</xdr:colOff>
      <xdr:row>18</xdr:row>
      <xdr:rowOff>114300</xdr:rowOff>
    </xdr:to>
    <xdr:sp macro="" textlink="">
      <xdr:nvSpPr>
        <xdr:cNvPr id="2" name="TextBox 1"/>
        <xdr:cNvSpPr txBox="1"/>
      </xdr:nvSpPr>
      <xdr:spPr>
        <a:xfrm>
          <a:off x="0" y="3057525"/>
          <a:ext cx="4295775" cy="657225"/>
        </a:xfrm>
        <a:prstGeom prst="rect">
          <a:avLst/>
        </a:prstGeom>
        <a:solidFill>
          <a:srgbClr val="FFFF00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400" b="1" i="0"/>
            <a:t>1. Veikt norādītos</a:t>
          </a:r>
          <a:r>
            <a:rPr lang="lv-LV" sz="1400" b="1" i="0" baseline="0"/>
            <a:t> </a:t>
          </a:r>
          <a:r>
            <a:rPr lang="lv-LV" sz="1400" b="1" i="0"/>
            <a:t>aprēķinus.</a:t>
          </a:r>
        </a:p>
        <a:p>
          <a:r>
            <a:rPr lang="lv-LV" sz="1400" b="1" i="0"/>
            <a:t>2. Vidējo vērtību aprēķinot to uzreiz noapaļot veselos.</a:t>
          </a:r>
          <a:endParaRPr lang="lv-LV" sz="1300" b="0" baseline="0"/>
        </a:p>
        <a:p>
          <a:endParaRPr lang="lv-LV" sz="1300" baseline="0"/>
        </a:p>
        <a:p>
          <a:r>
            <a:rPr lang="lv-LV" sz="1300" baseline="0"/>
            <a:t>        </a:t>
          </a:r>
          <a:endParaRPr lang="lv-LV" sz="13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161926</xdr:rowOff>
    </xdr:from>
    <xdr:to>
      <xdr:col>16</xdr:col>
      <xdr:colOff>19050</xdr:colOff>
      <xdr:row>6</xdr:row>
      <xdr:rowOff>57150</xdr:rowOff>
    </xdr:to>
    <xdr:sp macro="" textlink="">
      <xdr:nvSpPr>
        <xdr:cNvPr id="2" name="TextBox 1"/>
        <xdr:cNvSpPr txBox="1"/>
      </xdr:nvSpPr>
      <xdr:spPr>
        <a:xfrm>
          <a:off x="6191250" y="161926"/>
          <a:ext cx="4886325" cy="1285874"/>
        </a:xfrm>
        <a:prstGeom prst="rect">
          <a:avLst/>
        </a:prstGeom>
        <a:solidFill>
          <a:srgbClr val="FFFF00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400" b="1" i="0"/>
            <a:t>1. Aprēķināt kopējo un vidējo pasažieru skaitu pa gadiem.</a:t>
          </a:r>
        </a:p>
        <a:p>
          <a:r>
            <a:rPr lang="lv-LV" sz="1400" b="1" i="0"/>
            <a:t>2. Aprēķināt, kādas ir izmaiņas 2018. gadā, salīdzinājumā ar 2011. gadu.</a:t>
          </a:r>
        </a:p>
        <a:p>
          <a:r>
            <a:rPr lang="lv-LV" sz="1400" b="1" i="0"/>
            <a:t>3. Noskaidrot, ar kuru transporta līdzekli šajā laika periodā (kopā) ir pārvadāts visvairāk pasažieru.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16</xdr:col>
      <xdr:colOff>47625</xdr:colOff>
      <xdr:row>11</xdr:row>
      <xdr:rowOff>95250</xdr:rowOff>
    </xdr:to>
    <xdr:sp macro="" textlink="">
      <xdr:nvSpPr>
        <xdr:cNvPr id="3" name="TextBox 2"/>
        <xdr:cNvSpPr txBox="1"/>
      </xdr:nvSpPr>
      <xdr:spPr>
        <a:xfrm>
          <a:off x="5905500" y="190499"/>
          <a:ext cx="4314825" cy="20859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Gadījumos, kad ir nepieciešams, lai, dublējot formulu, kādas šūnas adrese netiktu mainīta (formula turpinātu vērsties pēc datiem pie vienas un tās pašas šūnas), izmanto </a:t>
          </a:r>
          <a:r>
            <a:rPr lang="lv-LV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absolūtās adreses</a:t>
          </a:r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lv-LV" sz="1200" baseline="0"/>
        </a:p>
        <a:p>
          <a:endParaRPr lang="lv-LV" sz="1200" baseline="0"/>
        </a:p>
        <a:p>
          <a:r>
            <a:rPr lang="lv-LV" sz="1200" baseline="0"/>
            <a:t>Absolūtās adreses iegūšana:</a:t>
          </a:r>
        </a:p>
        <a:p>
          <a:r>
            <a:rPr lang="lv-LV" sz="1200" baseline="0"/>
            <a:t>a) atlasa šūnu, kurā ir formula, kura jāizlabo,</a:t>
          </a:r>
        </a:p>
        <a:p>
          <a:r>
            <a:rPr lang="lv-LV" sz="1200" baseline="0"/>
            <a:t>b) ieklikšķina uz adreses, kura jāmaina uz absolūto adresi,</a:t>
          </a:r>
        </a:p>
        <a:p>
          <a:r>
            <a:rPr lang="lv-LV" sz="1200" baseline="0"/>
            <a:t>c) piespiež taustiņu </a:t>
          </a:r>
          <a:r>
            <a:rPr lang="lv-LV" sz="1200" b="1" baseline="0"/>
            <a:t>F4</a:t>
          </a:r>
          <a:r>
            <a:rPr lang="lv-LV" sz="1200" baseline="0"/>
            <a:t> vai ievada </a:t>
          </a:r>
          <a:r>
            <a:rPr lang="lv-LV" sz="1200" b="1" baseline="0"/>
            <a:t>$</a:t>
          </a:r>
          <a:r>
            <a:rPr lang="lv-LV" sz="1200" baseline="0"/>
            <a:t> zīmes, izmantojot tastatūru.</a:t>
          </a:r>
        </a:p>
        <a:p>
          <a:endParaRPr lang="lv-LV" sz="1200" baseline="0"/>
        </a:p>
        <a:p>
          <a:r>
            <a:rPr lang="lv-LV" sz="1200" baseline="0"/>
            <a:t>Formulas pieraksta piemērs: </a:t>
          </a:r>
          <a:r>
            <a:rPr lang="lv-LV" sz="1200" b="1" baseline="0"/>
            <a:t>= $F$2-F4</a:t>
          </a:r>
        </a:p>
        <a:p>
          <a:endParaRPr lang="lv-LV" sz="1200" baseline="0"/>
        </a:p>
        <a:p>
          <a:endParaRPr lang="lv-LV" sz="1200"/>
        </a:p>
      </xdr:txBody>
    </xdr:sp>
    <xdr:clientData/>
  </xdr:twoCellAnchor>
  <xdr:twoCellAnchor>
    <xdr:from>
      <xdr:col>8</xdr:col>
      <xdr:colOff>342900</xdr:colOff>
      <xdr:row>13</xdr:row>
      <xdr:rowOff>19051</xdr:rowOff>
    </xdr:from>
    <xdr:to>
      <xdr:col>16</xdr:col>
      <xdr:colOff>428625</xdr:colOff>
      <xdr:row>19</xdr:row>
      <xdr:rowOff>28575</xdr:rowOff>
    </xdr:to>
    <xdr:sp macro="" textlink="">
      <xdr:nvSpPr>
        <xdr:cNvPr id="5" name="TextBox 4"/>
        <xdr:cNvSpPr txBox="1"/>
      </xdr:nvSpPr>
      <xdr:spPr>
        <a:xfrm>
          <a:off x="4857750" y="2581276"/>
          <a:ext cx="4962525" cy="1152524"/>
        </a:xfrm>
        <a:prstGeom prst="rect">
          <a:avLst/>
        </a:prstGeom>
        <a:solidFill>
          <a:srgbClr val="FFFF00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400" b="1" i="0"/>
            <a:t>1. Veikt norādītos</a:t>
          </a:r>
          <a:r>
            <a:rPr lang="lv-LV" sz="1400" b="1" i="0" baseline="0"/>
            <a:t> aprēķinus.</a:t>
          </a:r>
        </a:p>
        <a:p>
          <a:r>
            <a:rPr lang="lv-LV" sz="1400" b="1" i="0" baseline="0">
              <a:sym typeface="Symbol"/>
            </a:rPr>
            <a:t>2. Lai aprēķinātu, cik punktu pietrūkst, lietot absolūto adresi (absolūto adresi lietot šūnai, kas satur maksimālo punktu skaitu).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190499</xdr:rowOff>
    </xdr:from>
    <xdr:to>
      <xdr:col>10</xdr:col>
      <xdr:colOff>28575</xdr:colOff>
      <xdr:row>2</xdr:row>
      <xdr:rowOff>428625</xdr:rowOff>
    </xdr:to>
    <xdr:sp macro="" textlink="">
      <xdr:nvSpPr>
        <xdr:cNvPr id="2" name="TextBox 1"/>
        <xdr:cNvSpPr txBox="1"/>
      </xdr:nvSpPr>
      <xdr:spPr>
        <a:xfrm>
          <a:off x="6315075" y="190499"/>
          <a:ext cx="4591050" cy="6667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/>
            <a:t>Visās zaļajās šūnās jābūt formulām.</a:t>
          </a:r>
        </a:p>
        <a:p>
          <a:r>
            <a:rPr lang="lv-LV" sz="1200" baseline="0"/>
            <a:t>Šūnās D4, E4 un F4 formulas jāveido tā, lai tās būtu iespējams kopēt. </a:t>
          </a:r>
        </a:p>
        <a:p>
          <a:r>
            <a:rPr lang="lv-LV" sz="1200" baseline="0"/>
            <a:t>Šūnās H6 un H8 jāizmanto funkcijas.</a:t>
          </a:r>
        </a:p>
        <a:p>
          <a:endParaRPr lang="lv-LV" sz="1200" baseline="0"/>
        </a:p>
        <a:p>
          <a:endParaRPr lang="lv-LV" sz="1200"/>
        </a:p>
      </xdr:txBody>
    </xdr:sp>
    <xdr:clientData/>
  </xdr:twoCellAnchor>
  <xdr:twoCellAnchor>
    <xdr:from>
      <xdr:col>6</xdr:col>
      <xdr:colOff>476251</xdr:colOff>
      <xdr:row>2</xdr:row>
      <xdr:rowOff>895350</xdr:rowOff>
    </xdr:from>
    <xdr:to>
      <xdr:col>6</xdr:col>
      <xdr:colOff>2838451</xdr:colOff>
      <xdr:row>2</xdr:row>
      <xdr:rowOff>1266825</xdr:rowOff>
    </xdr:to>
    <xdr:sp macro="" textlink="">
      <xdr:nvSpPr>
        <xdr:cNvPr id="4" name="TextBox 3"/>
        <xdr:cNvSpPr txBox="1"/>
      </xdr:nvSpPr>
      <xdr:spPr>
        <a:xfrm>
          <a:off x="6381751" y="1323975"/>
          <a:ext cx="2362200" cy="371475"/>
        </a:xfrm>
        <a:prstGeom prst="rect">
          <a:avLst/>
        </a:prstGeom>
        <a:solidFill>
          <a:srgbClr val="FFFF00"/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400" b="1" i="0"/>
            <a:t>Veikt norādītos</a:t>
          </a:r>
          <a:r>
            <a:rPr lang="lv-LV" sz="1400" b="1" i="0" baseline="0"/>
            <a:t> </a:t>
          </a:r>
          <a:r>
            <a:rPr lang="lv-LV" sz="1400" b="1" i="0"/>
            <a:t>aprēķinus.</a:t>
          </a:r>
          <a:endParaRPr lang="lv-LV" sz="1300" b="0" baseline="0"/>
        </a:p>
        <a:p>
          <a:endParaRPr lang="lv-LV" sz="1300" baseline="0"/>
        </a:p>
        <a:p>
          <a:r>
            <a:rPr lang="lv-LV" sz="1300" baseline="0"/>
            <a:t>        </a:t>
          </a:r>
          <a:endParaRPr lang="lv-LV" sz="13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24" sqref="I24"/>
    </sheetView>
  </sheetViews>
  <sheetFormatPr defaultRowHeight="15.75"/>
  <cols>
    <col min="1" max="1" width="10.7109375" style="4" customWidth="1"/>
    <col min="2" max="2" width="8.42578125" style="4" bestFit="1" customWidth="1"/>
    <col min="3" max="3" width="9.5703125" style="4" bestFit="1" customWidth="1"/>
    <col min="4" max="4" width="6.42578125" style="4" bestFit="1" customWidth="1"/>
    <col min="5" max="5" width="6.85546875" style="4" bestFit="1" customWidth="1"/>
    <col min="6" max="7" width="6.140625" style="4" bestFit="1" customWidth="1"/>
    <col min="8" max="8" width="5.5703125" style="4" bestFit="1" customWidth="1"/>
    <col min="9" max="9" width="8.42578125" style="4" bestFit="1" customWidth="1"/>
    <col min="10" max="10" width="11.28515625" style="4" customWidth="1"/>
    <col min="11" max="16384" width="9.140625" style="4"/>
  </cols>
  <sheetData>
    <row r="1" spans="1:11">
      <c r="A1" s="7" t="s">
        <v>81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5"/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78</v>
      </c>
      <c r="I3" s="8" t="s">
        <v>79</v>
      </c>
      <c r="J3" s="8" t="s">
        <v>80</v>
      </c>
      <c r="K3" s="8" t="s">
        <v>0</v>
      </c>
    </row>
    <row r="4" spans="1:11">
      <c r="A4" s="5" t="s">
        <v>7</v>
      </c>
      <c r="B4" s="8">
        <v>749</v>
      </c>
      <c r="C4" s="8">
        <v>745</v>
      </c>
      <c r="D4" s="8">
        <v>862</v>
      </c>
      <c r="E4" s="8">
        <v>765</v>
      </c>
      <c r="F4" s="8">
        <v>829</v>
      </c>
      <c r="G4" s="8">
        <v>809</v>
      </c>
      <c r="H4" s="8">
        <v>761</v>
      </c>
      <c r="I4" s="8">
        <v>743</v>
      </c>
      <c r="J4" s="8">
        <v>808</v>
      </c>
      <c r="K4" s="9"/>
    </row>
    <row r="5" spans="1:11" ht="15" customHeight="1">
      <c r="A5" s="6" t="s">
        <v>8</v>
      </c>
      <c r="B5" s="8">
        <v>4696</v>
      </c>
      <c r="C5" s="8">
        <v>4616</v>
      </c>
      <c r="D5" s="8">
        <v>5953</v>
      </c>
      <c r="E5" s="8">
        <v>6304</v>
      </c>
      <c r="F5" s="8">
        <v>6459</v>
      </c>
      <c r="G5" s="8">
        <v>5673</v>
      </c>
      <c r="H5" s="8">
        <v>6674</v>
      </c>
      <c r="I5" s="8">
        <v>6144</v>
      </c>
      <c r="J5" s="8">
        <v>5526</v>
      </c>
      <c r="K5" s="9"/>
    </row>
    <row r="6" spans="1:11" ht="15" customHeight="1">
      <c r="A6" s="5" t="s">
        <v>9</v>
      </c>
      <c r="B6" s="8">
        <v>41</v>
      </c>
      <c r="C6" s="8">
        <v>17</v>
      </c>
      <c r="D6" s="8">
        <v>24</v>
      </c>
      <c r="E6" s="8">
        <v>30</v>
      </c>
      <c r="F6" s="8">
        <v>33</v>
      </c>
      <c r="G6" s="8">
        <v>25</v>
      </c>
      <c r="H6" s="8">
        <v>22</v>
      </c>
      <c r="I6" s="8">
        <v>20</v>
      </c>
      <c r="J6" s="8">
        <v>21</v>
      </c>
      <c r="K6" s="9"/>
    </row>
    <row r="7" spans="1:11" ht="15" customHeight="1">
      <c r="A7" s="5" t="s">
        <v>12</v>
      </c>
      <c r="B7" s="8">
        <v>113</v>
      </c>
      <c r="C7" s="8">
        <v>149</v>
      </c>
      <c r="D7" s="8">
        <v>349</v>
      </c>
      <c r="E7" s="8">
        <v>741</v>
      </c>
      <c r="F7" s="8">
        <v>578</v>
      </c>
      <c r="G7" s="8">
        <v>496</v>
      </c>
      <c r="H7" s="8">
        <v>476</v>
      </c>
      <c r="I7" s="8">
        <v>348</v>
      </c>
      <c r="J7" s="8">
        <v>219</v>
      </c>
      <c r="K7" s="9"/>
    </row>
    <row r="8" spans="1:11" ht="15" customHeight="1">
      <c r="A8" s="5" t="s">
        <v>32</v>
      </c>
      <c r="B8" s="8">
        <v>433</v>
      </c>
      <c r="C8" s="8">
        <v>502</v>
      </c>
      <c r="D8" s="8">
        <v>711</v>
      </c>
      <c r="E8" s="8">
        <v>877</v>
      </c>
      <c r="F8" s="8">
        <v>911</v>
      </c>
      <c r="G8" s="8">
        <v>698</v>
      </c>
      <c r="H8" s="8">
        <v>723</v>
      </c>
      <c r="I8" s="8">
        <v>679</v>
      </c>
      <c r="J8" s="8">
        <v>554</v>
      </c>
      <c r="K8" s="9"/>
    </row>
    <row r="9" spans="1:11" ht="15" customHeight="1">
      <c r="A9" s="10" t="s">
        <v>10</v>
      </c>
      <c r="B9" s="8">
        <v>39</v>
      </c>
      <c r="C9" s="8">
        <v>51</v>
      </c>
      <c r="D9" s="8">
        <v>151</v>
      </c>
      <c r="E9" s="8">
        <v>214</v>
      </c>
      <c r="F9" s="8">
        <v>217</v>
      </c>
      <c r="G9" s="8">
        <v>233</v>
      </c>
      <c r="H9" s="8">
        <v>251</v>
      </c>
      <c r="I9" s="8">
        <v>210</v>
      </c>
      <c r="J9" s="8">
        <v>137</v>
      </c>
      <c r="K9" s="9"/>
    </row>
    <row r="10" spans="1:11" ht="15" customHeight="1">
      <c r="A10" s="5" t="s">
        <v>76</v>
      </c>
      <c r="B10" s="8">
        <v>20</v>
      </c>
      <c r="C10" s="8">
        <v>23</v>
      </c>
      <c r="D10" s="8">
        <v>14</v>
      </c>
      <c r="E10" s="8">
        <v>27</v>
      </c>
      <c r="F10" s="8">
        <v>13</v>
      </c>
      <c r="G10" s="8">
        <v>11</v>
      </c>
      <c r="H10" s="8">
        <v>21</v>
      </c>
      <c r="I10" s="8">
        <v>15</v>
      </c>
      <c r="J10" s="8">
        <v>13</v>
      </c>
      <c r="K10" s="9"/>
    </row>
    <row r="11" spans="1:11">
      <c r="A11" s="6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9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P13" sqref="P13"/>
    </sheetView>
  </sheetViews>
  <sheetFormatPr defaultRowHeight="15.75"/>
  <cols>
    <col min="1" max="1" width="11" style="1" customWidth="1"/>
    <col min="2" max="2" width="9" style="1" customWidth="1"/>
    <col min="3" max="9" width="9.140625" style="1"/>
    <col min="10" max="10" width="11.28515625" style="1" bestFit="1" customWidth="1"/>
    <col min="11" max="16384" width="9.140625" style="1"/>
  </cols>
  <sheetData>
    <row r="1" spans="1:11" ht="18.75">
      <c r="A1" s="30" t="s">
        <v>13</v>
      </c>
    </row>
    <row r="3" spans="1:11">
      <c r="A3" s="12"/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78</v>
      </c>
      <c r="I3" s="12" t="s">
        <v>79</v>
      </c>
      <c r="J3" s="12" t="s">
        <v>80</v>
      </c>
      <c r="K3" s="12" t="s">
        <v>77</v>
      </c>
    </row>
    <row r="4" spans="1:11">
      <c r="A4" s="12" t="s">
        <v>82</v>
      </c>
      <c r="B4" s="12">
        <v>4730</v>
      </c>
      <c r="C4" s="12">
        <v>4439</v>
      </c>
      <c r="D4" s="12">
        <v>5339</v>
      </c>
      <c r="E4" s="12">
        <v>5498</v>
      </c>
      <c r="F4" s="12">
        <v>6265</v>
      </c>
      <c r="G4" s="12">
        <v>6076</v>
      </c>
      <c r="H4" s="12">
        <v>6196</v>
      </c>
      <c r="I4" s="12">
        <v>6463</v>
      </c>
      <c r="J4" s="12">
        <v>5440</v>
      </c>
      <c r="K4" s="29">
        <f>(B4+C4+D4+E4+F4+G4+H4+I4+J4)/9</f>
        <v>5605.1111111111113</v>
      </c>
    </row>
    <row r="5" spans="1:11">
      <c r="A5" s="12" t="s">
        <v>83</v>
      </c>
      <c r="B5" s="12">
        <v>4696</v>
      </c>
      <c r="C5" s="12">
        <v>4616</v>
      </c>
      <c r="D5" s="12">
        <v>5953</v>
      </c>
      <c r="E5" s="12">
        <v>6304</v>
      </c>
      <c r="F5" s="12">
        <v>6459</v>
      </c>
      <c r="G5" s="12">
        <v>5673</v>
      </c>
      <c r="H5" s="12">
        <v>6674</v>
      </c>
      <c r="I5" s="12">
        <v>6144</v>
      </c>
      <c r="J5" s="12">
        <v>5526</v>
      </c>
      <c r="K5" s="29">
        <f>(B5+C5+D5+E5+F5+G5+H5+I5+J5)/9</f>
        <v>5782.7777777777774</v>
      </c>
    </row>
    <row r="6" spans="1:11">
      <c r="A6" s="12" t="s">
        <v>77</v>
      </c>
      <c r="B6" s="29">
        <f>(B4+B5)/2</f>
        <v>4713</v>
      </c>
      <c r="C6" s="29">
        <f t="shared" ref="C6:J6" si="0">(C4+C5)/2</f>
        <v>4527.5</v>
      </c>
      <c r="D6" s="29">
        <f t="shared" si="0"/>
        <v>5646</v>
      </c>
      <c r="E6" s="29">
        <f t="shared" si="0"/>
        <v>5901</v>
      </c>
      <c r="F6" s="29">
        <f t="shared" si="0"/>
        <v>6362</v>
      </c>
      <c r="G6" s="29">
        <f t="shared" si="0"/>
        <v>5874.5</v>
      </c>
      <c r="H6" s="29">
        <f t="shared" si="0"/>
        <v>6435</v>
      </c>
      <c r="I6" s="29">
        <f t="shared" si="0"/>
        <v>6303.5</v>
      </c>
      <c r="J6" s="29">
        <f t="shared" si="0"/>
        <v>5483</v>
      </c>
      <c r="K6" s="12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I8" sqref="I8"/>
    </sheetView>
  </sheetViews>
  <sheetFormatPr defaultRowHeight="15"/>
  <cols>
    <col min="1" max="1" width="11.42578125" style="44" customWidth="1"/>
    <col min="2" max="2" width="13.5703125" style="38" customWidth="1"/>
    <col min="3" max="3" width="9.140625" style="38"/>
    <col min="4" max="4" width="11.5703125" style="39" customWidth="1"/>
    <col min="5" max="5" width="9.140625" style="38"/>
    <col min="6" max="6" width="12.28515625" style="38" customWidth="1"/>
    <col min="7" max="9" width="9.140625" style="38"/>
    <col min="10" max="10" width="45.140625" style="38" customWidth="1"/>
    <col min="11" max="16384" width="9.140625" style="38"/>
  </cols>
  <sheetData>
    <row r="1" spans="1:10" ht="15.75">
      <c r="A1" s="48" t="s">
        <v>96</v>
      </c>
      <c r="B1" s="48"/>
    </row>
    <row r="2" spans="1:10" ht="30">
      <c r="A2" s="40" t="s">
        <v>97</v>
      </c>
      <c r="B2" s="40" t="s">
        <v>98</v>
      </c>
      <c r="C2" s="40" t="s">
        <v>99</v>
      </c>
      <c r="D2" s="41" t="s">
        <v>100</v>
      </c>
      <c r="E2" s="40" t="s">
        <v>101</v>
      </c>
      <c r="F2" s="40" t="s">
        <v>102</v>
      </c>
    </row>
    <row r="3" spans="1:10">
      <c r="A3" s="42" t="s">
        <v>103</v>
      </c>
      <c r="B3" s="42">
        <v>9.1</v>
      </c>
      <c r="C3" s="42" t="s">
        <v>104</v>
      </c>
      <c r="D3" s="43" t="s">
        <v>105</v>
      </c>
      <c r="E3" s="42">
        <v>73</v>
      </c>
      <c r="F3" s="42">
        <v>765.3</v>
      </c>
      <c r="I3" s="45">
        <f>MIN(B3:B25)</f>
        <v>2.2999999999999998</v>
      </c>
      <c r="J3" s="38" t="s">
        <v>142</v>
      </c>
    </row>
    <row r="4" spans="1:10">
      <c r="A4" s="42" t="s">
        <v>106</v>
      </c>
      <c r="B4" s="42">
        <v>4.9000000000000004</v>
      </c>
      <c r="C4" s="42"/>
      <c r="D4" s="43" t="s">
        <v>107</v>
      </c>
      <c r="E4" s="42">
        <v>94</v>
      </c>
      <c r="F4" s="42">
        <v>765.1</v>
      </c>
    </row>
    <row r="5" spans="1:10">
      <c r="A5" s="42" t="s">
        <v>108</v>
      </c>
      <c r="B5" s="42">
        <v>5.3</v>
      </c>
      <c r="C5" s="42" t="s">
        <v>109</v>
      </c>
      <c r="D5" s="43" t="s">
        <v>107</v>
      </c>
      <c r="E5" s="42">
        <v>94</v>
      </c>
      <c r="F5" s="42">
        <v>766</v>
      </c>
      <c r="I5" s="45">
        <f>MAX(F3:F25)</f>
        <v>766.4</v>
      </c>
      <c r="J5" s="38" t="s">
        <v>143</v>
      </c>
    </row>
    <row r="6" spans="1:10">
      <c r="A6" s="42" t="s">
        <v>110</v>
      </c>
      <c r="B6" s="42">
        <v>2.7</v>
      </c>
      <c r="C6" s="42" t="s">
        <v>111</v>
      </c>
      <c r="D6" s="43" t="s">
        <v>112</v>
      </c>
      <c r="E6" s="42">
        <v>98</v>
      </c>
      <c r="F6" s="42">
        <v>766.1</v>
      </c>
    </row>
    <row r="7" spans="1:10">
      <c r="A7" s="42" t="s">
        <v>113</v>
      </c>
      <c r="B7" s="42">
        <v>5</v>
      </c>
      <c r="C7" s="42" t="s">
        <v>114</v>
      </c>
      <c r="D7" s="43" t="s">
        <v>115</v>
      </c>
      <c r="E7" s="42">
        <v>90</v>
      </c>
      <c r="F7" s="42">
        <v>766.1</v>
      </c>
      <c r="I7" s="45">
        <f>COUNTA(A3:A25)</f>
        <v>23</v>
      </c>
      <c r="J7" s="38" t="s">
        <v>144</v>
      </c>
    </row>
    <row r="8" spans="1:10">
      <c r="A8" s="42" t="s">
        <v>116</v>
      </c>
      <c r="B8" s="42">
        <v>5.9</v>
      </c>
      <c r="C8" s="42" t="s">
        <v>114</v>
      </c>
      <c r="D8" s="43" t="s">
        <v>115</v>
      </c>
      <c r="E8" s="42">
        <v>89</v>
      </c>
      <c r="F8" s="42">
        <v>765.3</v>
      </c>
    </row>
    <row r="9" spans="1:10">
      <c r="A9" s="42" t="s">
        <v>117</v>
      </c>
      <c r="B9" s="42">
        <v>4.9000000000000004</v>
      </c>
      <c r="C9" s="42" t="s">
        <v>109</v>
      </c>
      <c r="D9" s="43" t="s">
        <v>118</v>
      </c>
      <c r="E9" s="42">
        <v>93</v>
      </c>
      <c r="F9" s="42">
        <v>766</v>
      </c>
      <c r="I9" s="45">
        <f>COUNT(B3:F3)</f>
        <v>3</v>
      </c>
      <c r="J9" s="38" t="s">
        <v>145</v>
      </c>
    </row>
    <row r="10" spans="1:10">
      <c r="A10" s="42" t="s">
        <v>119</v>
      </c>
      <c r="B10" s="42">
        <v>4.8</v>
      </c>
      <c r="C10" s="42" t="s">
        <v>104</v>
      </c>
      <c r="D10" s="43" t="s">
        <v>120</v>
      </c>
      <c r="E10" s="42">
        <v>95</v>
      </c>
      <c r="F10" s="42">
        <v>766.1</v>
      </c>
    </row>
    <row r="11" spans="1:10">
      <c r="A11" s="42" t="s">
        <v>121</v>
      </c>
      <c r="B11" s="42">
        <v>5.9</v>
      </c>
      <c r="C11" s="42" t="s">
        <v>122</v>
      </c>
      <c r="D11" s="43" t="s">
        <v>123</v>
      </c>
      <c r="E11" s="42">
        <v>89</v>
      </c>
      <c r="F11" s="42">
        <v>766.3</v>
      </c>
    </row>
    <row r="12" spans="1:10">
      <c r="A12" s="42" t="s">
        <v>124</v>
      </c>
      <c r="B12" s="42">
        <v>2.2999999999999998</v>
      </c>
      <c r="C12" s="42" t="s">
        <v>111</v>
      </c>
      <c r="D12" s="43" t="s">
        <v>118</v>
      </c>
      <c r="E12" s="42">
        <v>99</v>
      </c>
      <c r="F12" s="42">
        <v>766</v>
      </c>
    </row>
    <row r="13" spans="1:10">
      <c r="A13" s="42" t="s">
        <v>125</v>
      </c>
      <c r="B13" s="42">
        <v>3.7</v>
      </c>
      <c r="C13" s="42" t="s">
        <v>126</v>
      </c>
      <c r="D13" s="43" t="s">
        <v>118</v>
      </c>
      <c r="E13" s="42">
        <v>98</v>
      </c>
      <c r="F13" s="42">
        <v>766.3</v>
      </c>
    </row>
    <row r="14" spans="1:10">
      <c r="A14" s="42" t="s">
        <v>127</v>
      </c>
      <c r="B14" s="42">
        <v>5.5</v>
      </c>
      <c r="C14" s="42" t="s">
        <v>111</v>
      </c>
      <c r="D14" s="43" t="s">
        <v>128</v>
      </c>
      <c r="E14" s="42">
        <v>87</v>
      </c>
      <c r="F14" s="42">
        <v>765.7</v>
      </c>
    </row>
    <row r="15" spans="1:10">
      <c r="A15" s="42" t="s">
        <v>129</v>
      </c>
      <c r="B15" s="42">
        <v>5.7</v>
      </c>
      <c r="C15" s="42" t="s">
        <v>114</v>
      </c>
      <c r="D15" s="43" t="s">
        <v>115</v>
      </c>
      <c r="E15" s="42">
        <v>97</v>
      </c>
      <c r="F15" s="42">
        <v>765.4</v>
      </c>
    </row>
    <row r="16" spans="1:10">
      <c r="A16" s="42" t="s">
        <v>130</v>
      </c>
      <c r="B16" s="42">
        <v>7.7</v>
      </c>
      <c r="C16" s="42" t="s">
        <v>114</v>
      </c>
      <c r="D16" s="43" t="s">
        <v>115</v>
      </c>
      <c r="E16" s="42">
        <v>87</v>
      </c>
      <c r="F16" s="42">
        <v>766.1</v>
      </c>
    </row>
    <row r="17" spans="1:6">
      <c r="A17" s="42" t="s">
        <v>131</v>
      </c>
      <c r="B17" s="42">
        <v>4.5</v>
      </c>
      <c r="C17" s="42"/>
      <c r="D17" s="43" t="s">
        <v>112</v>
      </c>
      <c r="E17" s="42">
        <v>94</v>
      </c>
      <c r="F17" s="42">
        <v>766.2</v>
      </c>
    </row>
    <row r="18" spans="1:6">
      <c r="A18" s="42" t="s">
        <v>132</v>
      </c>
      <c r="B18" s="42">
        <v>4.5</v>
      </c>
      <c r="C18" s="42" t="s">
        <v>114</v>
      </c>
      <c r="D18" s="43" t="s">
        <v>115</v>
      </c>
      <c r="E18" s="42">
        <v>98</v>
      </c>
      <c r="F18" s="42">
        <v>765.5</v>
      </c>
    </row>
    <row r="19" spans="1:6">
      <c r="A19" s="42" t="s">
        <v>133</v>
      </c>
      <c r="B19" s="42">
        <v>4.5</v>
      </c>
      <c r="C19" s="42" t="s">
        <v>104</v>
      </c>
      <c r="D19" s="43" t="s">
        <v>118</v>
      </c>
      <c r="E19" s="42">
        <v>97</v>
      </c>
      <c r="F19" s="42">
        <v>766.1</v>
      </c>
    </row>
    <row r="20" spans="1:6">
      <c r="A20" s="42" t="s">
        <v>134</v>
      </c>
      <c r="B20" s="42">
        <v>4.5999999999999996</v>
      </c>
      <c r="C20" s="42"/>
      <c r="D20" s="43" t="s">
        <v>107</v>
      </c>
      <c r="E20" s="42">
        <v>93</v>
      </c>
      <c r="F20" s="42">
        <v>766.1</v>
      </c>
    </row>
    <row r="21" spans="1:6">
      <c r="A21" s="42" t="s">
        <v>135</v>
      </c>
      <c r="B21" s="42">
        <v>8.6</v>
      </c>
      <c r="C21" s="42" t="s">
        <v>104</v>
      </c>
      <c r="D21" s="43" t="s">
        <v>136</v>
      </c>
      <c r="E21" s="42">
        <v>80</v>
      </c>
      <c r="F21" s="42">
        <v>765.6</v>
      </c>
    </row>
    <row r="22" spans="1:6">
      <c r="A22" s="42" t="s">
        <v>137</v>
      </c>
      <c r="B22" s="42">
        <v>3.2</v>
      </c>
      <c r="C22" s="42" t="s">
        <v>126</v>
      </c>
      <c r="D22" s="43" t="s">
        <v>118</v>
      </c>
      <c r="E22" s="42">
        <v>98</v>
      </c>
      <c r="F22" s="42">
        <v>766.4</v>
      </c>
    </row>
    <row r="23" spans="1:6">
      <c r="A23" s="42" t="s">
        <v>138</v>
      </c>
      <c r="B23" s="42">
        <v>8.1999999999999993</v>
      </c>
      <c r="C23" s="42" t="s">
        <v>122</v>
      </c>
      <c r="D23" s="43" t="s">
        <v>123</v>
      </c>
      <c r="E23" s="42">
        <v>76</v>
      </c>
      <c r="F23" s="42">
        <v>766.4</v>
      </c>
    </row>
    <row r="24" spans="1:6">
      <c r="A24" s="42" t="s">
        <v>139</v>
      </c>
      <c r="B24" s="42">
        <v>5.7</v>
      </c>
      <c r="C24" s="42" t="s">
        <v>114</v>
      </c>
      <c r="D24" s="43" t="s">
        <v>120</v>
      </c>
      <c r="E24" s="42">
        <v>89</v>
      </c>
      <c r="F24" s="42">
        <v>765.7</v>
      </c>
    </row>
    <row r="25" spans="1:6">
      <c r="A25" s="42" t="s">
        <v>140</v>
      </c>
      <c r="B25" s="42">
        <v>4.8</v>
      </c>
      <c r="C25" s="42" t="s">
        <v>111</v>
      </c>
      <c r="D25" s="43" t="s">
        <v>141</v>
      </c>
      <c r="E25" s="42">
        <v>90</v>
      </c>
      <c r="F25" s="42">
        <v>765.7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3" sqref="H13"/>
    </sheetView>
  </sheetViews>
  <sheetFormatPr defaultRowHeight="15"/>
  <cols>
    <col min="1" max="1" width="14" customWidth="1"/>
    <col min="2" max="2" width="11.5703125" customWidth="1"/>
  </cols>
  <sheetData>
    <row r="1" spans="1:3" ht="30">
      <c r="A1" s="46" t="s">
        <v>146</v>
      </c>
      <c r="B1" s="46" t="s">
        <v>147</v>
      </c>
      <c r="C1" s="46" t="s">
        <v>148</v>
      </c>
    </row>
    <row r="2" spans="1:3">
      <c r="A2" s="47">
        <v>1234.5678</v>
      </c>
      <c r="B2" s="47">
        <v>1235</v>
      </c>
      <c r="C2" s="47">
        <f>ROUND(A2,0)</f>
        <v>1235</v>
      </c>
    </row>
    <row r="3" spans="1:3">
      <c r="A3" s="47">
        <v>1234.5678</v>
      </c>
      <c r="B3" s="47">
        <v>1200</v>
      </c>
      <c r="C3" s="47">
        <f>ROUND(A3,-10)</f>
        <v>0</v>
      </c>
    </row>
    <row r="4" spans="1:3">
      <c r="A4" s="47">
        <v>1234.5678</v>
      </c>
      <c r="B4" s="47">
        <v>1234.568</v>
      </c>
      <c r="C4" s="47"/>
    </row>
    <row r="5" spans="1:3">
      <c r="A5" s="47">
        <v>1234.5678</v>
      </c>
      <c r="B5" s="47">
        <v>1234.5999999999999</v>
      </c>
      <c r="C5" s="47"/>
    </row>
    <row r="6" spans="1:3">
      <c r="A6" s="47">
        <v>1235.5678</v>
      </c>
      <c r="B6" s="47">
        <v>0</v>
      </c>
      <c r="C6" s="4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15" sqref="I15"/>
    </sheetView>
  </sheetViews>
  <sheetFormatPr defaultRowHeight="15.75"/>
  <cols>
    <col min="1" max="1" width="19" style="1" customWidth="1"/>
    <col min="2" max="16384" width="9.140625" style="1"/>
  </cols>
  <sheetData>
    <row r="1" spans="1:6">
      <c r="A1" s="3" t="s">
        <v>95</v>
      </c>
    </row>
    <row r="2" spans="1:6">
      <c r="A2" s="3"/>
    </row>
    <row r="3" spans="1:6">
      <c r="A3" s="49" t="s">
        <v>22</v>
      </c>
      <c r="B3" s="50" t="s">
        <v>84</v>
      </c>
      <c r="C3" s="50"/>
      <c r="D3" s="50"/>
      <c r="E3" s="51" t="s">
        <v>0</v>
      </c>
      <c r="F3" s="53" t="s">
        <v>77</v>
      </c>
    </row>
    <row r="4" spans="1:6">
      <c r="A4" s="49"/>
      <c r="B4" s="35">
        <v>2016</v>
      </c>
      <c r="C4" s="35">
        <v>2017</v>
      </c>
      <c r="D4" s="35">
        <v>2018</v>
      </c>
      <c r="E4" s="52"/>
      <c r="F4" s="54"/>
    </row>
    <row r="5" spans="1:6">
      <c r="A5" s="36" t="s">
        <v>14</v>
      </c>
      <c r="B5" s="31">
        <v>2208</v>
      </c>
      <c r="C5" s="31">
        <v>2346</v>
      </c>
      <c r="D5" s="31">
        <v>2697</v>
      </c>
      <c r="E5" s="34">
        <f>B5+C5+D5</f>
        <v>7251</v>
      </c>
      <c r="F5" s="33">
        <f>ROUND(E5/3,0)</f>
        <v>2417</v>
      </c>
    </row>
    <row r="6" spans="1:6">
      <c r="A6" s="36" t="s">
        <v>15</v>
      </c>
      <c r="B6" s="32">
        <v>493</v>
      </c>
      <c r="C6" s="32">
        <v>417</v>
      </c>
      <c r="D6" s="32">
        <v>322</v>
      </c>
      <c r="E6" s="34">
        <f t="shared" ref="E6:E12" si="0">B6+C6+D6</f>
        <v>1232</v>
      </c>
      <c r="F6" s="33">
        <f t="shared" ref="F6:F12" si="1">ROUND(E6/3,0)</f>
        <v>411</v>
      </c>
    </row>
    <row r="7" spans="1:6">
      <c r="A7" s="36" t="s">
        <v>16</v>
      </c>
      <c r="B7" s="32">
        <v>320</v>
      </c>
      <c r="C7" s="32">
        <v>364</v>
      </c>
      <c r="D7" s="32">
        <v>337</v>
      </c>
      <c r="E7" s="34">
        <f t="shared" si="0"/>
        <v>1021</v>
      </c>
      <c r="F7" s="33">
        <f t="shared" si="1"/>
        <v>340</v>
      </c>
    </row>
    <row r="8" spans="1:6">
      <c r="A8" s="36" t="s">
        <v>17</v>
      </c>
      <c r="B8" s="32">
        <v>1026</v>
      </c>
      <c r="C8" s="32">
        <v>868</v>
      </c>
      <c r="D8" s="32">
        <v>712</v>
      </c>
      <c r="E8" s="34">
        <f t="shared" si="0"/>
        <v>2606</v>
      </c>
      <c r="F8" s="33">
        <f t="shared" si="1"/>
        <v>869</v>
      </c>
    </row>
    <row r="9" spans="1:6">
      <c r="A9" s="36" t="s">
        <v>18</v>
      </c>
      <c r="B9" s="32">
        <v>586</v>
      </c>
      <c r="C9" s="32">
        <v>654</v>
      </c>
      <c r="D9" s="32">
        <v>476</v>
      </c>
      <c r="E9" s="34">
        <f t="shared" si="0"/>
        <v>1716</v>
      </c>
      <c r="F9" s="33">
        <f t="shared" si="1"/>
        <v>572</v>
      </c>
    </row>
    <row r="10" spans="1:6">
      <c r="A10" s="36" t="s">
        <v>19</v>
      </c>
      <c r="B10" s="32">
        <v>1765</v>
      </c>
      <c r="C10" s="32">
        <v>2118</v>
      </c>
      <c r="D10" s="32">
        <v>2357</v>
      </c>
      <c r="E10" s="34">
        <f t="shared" si="0"/>
        <v>6240</v>
      </c>
      <c r="F10" s="33">
        <f t="shared" si="1"/>
        <v>2080</v>
      </c>
    </row>
    <row r="11" spans="1:6">
      <c r="A11" s="36" t="s">
        <v>20</v>
      </c>
      <c r="B11" s="32">
        <v>436</v>
      </c>
      <c r="C11" s="32">
        <v>462</v>
      </c>
      <c r="D11" s="32">
        <v>304</v>
      </c>
      <c r="E11" s="34">
        <f t="shared" si="0"/>
        <v>1202</v>
      </c>
      <c r="F11" s="33">
        <f t="shared" si="1"/>
        <v>401</v>
      </c>
    </row>
    <row r="12" spans="1:6">
      <c r="A12" s="36" t="s">
        <v>21</v>
      </c>
      <c r="B12" s="32">
        <v>575</v>
      </c>
      <c r="C12" s="32">
        <v>572</v>
      </c>
      <c r="D12" s="32">
        <v>346</v>
      </c>
      <c r="E12" s="34">
        <f t="shared" si="0"/>
        <v>1493</v>
      </c>
      <c r="F12" s="33">
        <f t="shared" si="1"/>
        <v>498</v>
      </c>
    </row>
    <row r="13" spans="1:6">
      <c r="A13" s="35" t="s">
        <v>0</v>
      </c>
      <c r="B13" s="33">
        <f>B5+B6+B7+B8+B9+B10+B11+B12</f>
        <v>7409</v>
      </c>
      <c r="C13" s="33">
        <f t="shared" ref="C13:F13" si="2">C5+C6+C7+C8+C9+C10+C11+C12</f>
        <v>7801</v>
      </c>
      <c r="D13" s="33">
        <f t="shared" si="2"/>
        <v>7551</v>
      </c>
      <c r="E13" s="33">
        <f t="shared" si="2"/>
        <v>22761</v>
      </c>
      <c r="F13" s="33">
        <f t="shared" si="2"/>
        <v>7588</v>
      </c>
    </row>
    <row r="14" spans="1:6">
      <c r="A14" s="35" t="s">
        <v>77</v>
      </c>
      <c r="B14" s="33">
        <f>ROUND(B13/8,0)</f>
        <v>926</v>
      </c>
      <c r="C14" s="33">
        <f t="shared" ref="C14:F14" si="3">ROUND(C13/8,0)</f>
        <v>975</v>
      </c>
      <c r="D14" s="33">
        <f t="shared" si="3"/>
        <v>944</v>
      </c>
      <c r="E14" s="33">
        <f t="shared" si="3"/>
        <v>2845</v>
      </c>
      <c r="F14" s="33">
        <f t="shared" si="3"/>
        <v>949</v>
      </c>
    </row>
  </sheetData>
  <mergeCells count="4">
    <mergeCell ref="A3:A4"/>
    <mergeCell ref="B3:D3"/>
    <mergeCell ref="E3:E4"/>
    <mergeCell ref="F3:F4"/>
  </mergeCells>
  <pageMargins left="0.7" right="0.7" top="0.75" bottom="0.75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15" sqref="I15"/>
    </sheetView>
  </sheetViews>
  <sheetFormatPr defaultRowHeight="15.75"/>
  <cols>
    <col min="1" max="1" width="18.7109375" style="1" customWidth="1"/>
    <col min="2" max="2" width="13" style="1" customWidth="1"/>
    <col min="3" max="3" width="11.42578125" style="1" bestFit="1" customWidth="1"/>
    <col min="4" max="4" width="10.7109375" style="1" customWidth="1"/>
    <col min="5" max="5" width="11.42578125" style="1" bestFit="1" customWidth="1"/>
    <col min="6" max="16384" width="9.140625" style="1"/>
  </cols>
  <sheetData>
    <row r="1" spans="1:7">
      <c r="A1" s="1" t="s">
        <v>94</v>
      </c>
    </row>
    <row r="3" spans="1:7" ht="20.100000000000001" customHeight="1">
      <c r="A3" s="57" t="s">
        <v>85</v>
      </c>
      <c r="B3" s="13" t="s">
        <v>38</v>
      </c>
      <c r="C3" s="13" t="s">
        <v>9</v>
      </c>
      <c r="D3" s="13" t="s">
        <v>39</v>
      </c>
      <c r="E3" s="13" t="s">
        <v>40</v>
      </c>
      <c r="F3" s="57" t="s">
        <v>150</v>
      </c>
      <c r="G3" s="57" t="s">
        <v>151</v>
      </c>
    </row>
    <row r="4" spans="1:7" ht="20.100000000000001" customHeight="1">
      <c r="A4" s="13" t="s">
        <v>86</v>
      </c>
      <c r="B4" s="58">
        <v>20.5</v>
      </c>
      <c r="C4" s="58">
        <v>148.4</v>
      </c>
      <c r="D4" s="58">
        <v>46.2</v>
      </c>
      <c r="E4" s="58">
        <v>41.6</v>
      </c>
      <c r="F4" s="59">
        <f>B4+C4+D4+E4</f>
        <v>256.70000000000005</v>
      </c>
      <c r="G4" s="57">
        <f>F4/4</f>
        <v>64.175000000000011</v>
      </c>
    </row>
    <row r="5" spans="1:7" ht="20.100000000000001" customHeight="1">
      <c r="A5" s="13" t="s">
        <v>87</v>
      </c>
      <c r="B5" s="58">
        <v>19.8</v>
      </c>
      <c r="C5" s="58">
        <v>146.6</v>
      </c>
      <c r="D5" s="58">
        <v>46.2</v>
      </c>
      <c r="E5" s="58">
        <v>40.6</v>
      </c>
      <c r="F5" s="59">
        <f t="shared" ref="F5:F11" si="0">B5+C5+D5+E5</f>
        <v>253.20000000000002</v>
      </c>
      <c r="G5" s="57">
        <f t="shared" ref="G5:G12" si="1">F5/4</f>
        <v>63.300000000000004</v>
      </c>
    </row>
    <row r="6" spans="1:7" ht="20.100000000000001" customHeight="1">
      <c r="A6" s="13" t="s">
        <v>88</v>
      </c>
      <c r="B6" s="58">
        <v>19.8</v>
      </c>
      <c r="C6" s="58">
        <v>147.19999999999999</v>
      </c>
      <c r="D6" s="58">
        <v>47.9</v>
      </c>
      <c r="E6" s="58">
        <v>44.2</v>
      </c>
      <c r="F6" s="59">
        <f t="shared" si="0"/>
        <v>259.10000000000002</v>
      </c>
      <c r="G6" s="57">
        <f t="shared" si="1"/>
        <v>64.775000000000006</v>
      </c>
    </row>
    <row r="7" spans="1:7" ht="20.100000000000001" customHeight="1">
      <c r="A7" s="13" t="s">
        <v>89</v>
      </c>
      <c r="B7" s="58">
        <v>19.2</v>
      </c>
      <c r="C7" s="58">
        <v>146.1</v>
      </c>
      <c r="D7" s="58">
        <v>47</v>
      </c>
      <c r="E7" s="58">
        <v>45</v>
      </c>
      <c r="F7" s="59">
        <f t="shared" si="0"/>
        <v>257.29999999999995</v>
      </c>
      <c r="G7" s="57">
        <f t="shared" si="1"/>
        <v>64.324999999999989</v>
      </c>
    </row>
    <row r="8" spans="1:7" ht="20.100000000000001" customHeight="1">
      <c r="A8" s="13" t="s">
        <v>90</v>
      </c>
      <c r="B8" s="58">
        <v>17.100000000000001</v>
      </c>
      <c r="C8" s="58">
        <v>144.4</v>
      </c>
      <c r="D8" s="58">
        <v>44.8</v>
      </c>
      <c r="E8" s="58">
        <v>43.1</v>
      </c>
      <c r="F8" s="59">
        <f t="shared" si="0"/>
        <v>249.4</v>
      </c>
      <c r="G8" s="57">
        <f t="shared" si="1"/>
        <v>62.35</v>
      </c>
    </row>
    <row r="9" spans="1:7" ht="20.100000000000001" customHeight="1">
      <c r="A9" s="13" t="s">
        <v>91</v>
      </c>
      <c r="B9" s="58">
        <v>17.2</v>
      </c>
      <c r="C9" s="58">
        <v>142.9</v>
      </c>
      <c r="D9" s="58">
        <v>43.4</v>
      </c>
      <c r="E9" s="58">
        <v>41.2</v>
      </c>
      <c r="F9" s="59">
        <f t="shared" si="0"/>
        <v>244.7</v>
      </c>
      <c r="G9" s="57">
        <f t="shared" si="1"/>
        <v>61.174999999999997</v>
      </c>
    </row>
    <row r="10" spans="1:7" ht="20.100000000000001" customHeight="1">
      <c r="A10" s="13" t="s">
        <v>92</v>
      </c>
      <c r="B10" s="58">
        <v>17.5</v>
      </c>
      <c r="C10" s="58">
        <v>140.19999999999999</v>
      </c>
      <c r="D10" s="58">
        <v>42.5</v>
      </c>
      <c r="E10" s="58">
        <v>42.6</v>
      </c>
      <c r="F10" s="59">
        <f t="shared" si="0"/>
        <v>242.79999999999998</v>
      </c>
      <c r="G10" s="57">
        <f t="shared" si="1"/>
        <v>60.699999999999996</v>
      </c>
    </row>
    <row r="11" spans="1:7" ht="20.100000000000001" customHeight="1">
      <c r="A11" s="13" t="s">
        <v>93</v>
      </c>
      <c r="B11" s="58">
        <v>18.2</v>
      </c>
      <c r="C11" s="58">
        <v>140.30000000000001</v>
      </c>
      <c r="D11" s="58">
        <v>41.3</v>
      </c>
      <c r="E11" s="58">
        <v>42.2</v>
      </c>
      <c r="F11" s="59">
        <f t="shared" si="0"/>
        <v>242</v>
      </c>
      <c r="G11" s="57">
        <f t="shared" si="1"/>
        <v>60.5</v>
      </c>
    </row>
    <row r="12" spans="1:7">
      <c r="A12" s="57" t="s">
        <v>0</v>
      </c>
      <c r="B12" s="59">
        <f>B4+B5+B6+B7+B8+B9+B10+B11</f>
        <v>149.30000000000001</v>
      </c>
      <c r="C12" s="59">
        <f t="shared" ref="C12:F12" si="2">C4+C5+C6+C7+C8+C9+C10+C11</f>
        <v>1156.0999999999999</v>
      </c>
      <c r="D12" s="59">
        <f t="shared" si="2"/>
        <v>359.3</v>
      </c>
      <c r="E12" s="59">
        <f t="shared" si="2"/>
        <v>340.5</v>
      </c>
      <c r="F12" s="59">
        <f t="shared" si="2"/>
        <v>2005.2000000000003</v>
      </c>
      <c r="G12" s="57">
        <f t="shared" si="1"/>
        <v>501.30000000000007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I9" sqref="I9"/>
    </sheetView>
  </sheetViews>
  <sheetFormatPr defaultRowHeight="15"/>
  <cols>
    <col min="2" max="4" width="6.42578125" bestFit="1" customWidth="1"/>
    <col min="5" max="5" width="10.5703125" bestFit="1" customWidth="1"/>
    <col min="7" max="7" width="14.140625" customWidth="1"/>
  </cols>
  <sheetData>
    <row r="2" spans="1:7" ht="15.75">
      <c r="A2" s="2" t="s">
        <v>23</v>
      </c>
      <c r="B2" s="2"/>
      <c r="C2" s="2"/>
      <c r="D2" s="2"/>
      <c r="E2" s="2" t="s">
        <v>24</v>
      </c>
      <c r="F2" s="37">
        <v>6</v>
      </c>
      <c r="G2" s="2"/>
    </row>
    <row r="3" spans="1:7" ht="15.75">
      <c r="A3" s="12"/>
      <c r="B3" s="12" t="s">
        <v>25</v>
      </c>
      <c r="C3" s="12" t="s">
        <v>26</v>
      </c>
      <c r="D3" s="12" t="s">
        <v>27</v>
      </c>
      <c r="E3" s="12" t="s">
        <v>28</v>
      </c>
      <c r="F3" s="12" t="s">
        <v>0</v>
      </c>
      <c r="G3" s="12" t="s">
        <v>33</v>
      </c>
    </row>
    <row r="4" spans="1:7" ht="15.75">
      <c r="A4" s="12" t="s">
        <v>34</v>
      </c>
      <c r="B4" s="12">
        <v>1</v>
      </c>
      <c r="C4" s="12">
        <v>1</v>
      </c>
      <c r="D4" s="12">
        <v>2</v>
      </c>
      <c r="E4" s="12">
        <v>1</v>
      </c>
      <c r="F4" s="12">
        <f>B4+C4+D4+E4</f>
        <v>5</v>
      </c>
      <c r="G4" s="12">
        <f>$F$2-F4</f>
        <v>1</v>
      </c>
    </row>
    <row r="5" spans="1:7" ht="15.75">
      <c r="A5" s="12" t="s">
        <v>35</v>
      </c>
      <c r="B5" s="12">
        <v>1</v>
      </c>
      <c r="C5" s="12">
        <v>0</v>
      </c>
      <c r="D5" s="12">
        <v>2</v>
      </c>
      <c r="E5" s="12">
        <v>1</v>
      </c>
      <c r="F5" s="12">
        <f t="shared" ref="F5:F10" si="0">B5+C5+D5+E5</f>
        <v>4</v>
      </c>
      <c r="G5" s="12">
        <f t="shared" ref="G5:G10" si="1">$F$2-F5</f>
        <v>2</v>
      </c>
    </row>
    <row r="6" spans="1:7" ht="15.75">
      <c r="A6" s="12" t="s">
        <v>29</v>
      </c>
      <c r="B6" s="12">
        <v>2</v>
      </c>
      <c r="C6" s="12">
        <v>1</v>
      </c>
      <c r="D6" s="12">
        <v>1</v>
      </c>
      <c r="E6" s="12">
        <v>0</v>
      </c>
      <c r="F6" s="12">
        <f t="shared" si="0"/>
        <v>4</v>
      </c>
      <c r="G6" s="12">
        <f t="shared" si="1"/>
        <v>2</v>
      </c>
    </row>
    <row r="7" spans="1:7" ht="15.75">
      <c r="A7" s="12" t="s">
        <v>36</v>
      </c>
      <c r="B7" s="12">
        <v>0</v>
      </c>
      <c r="C7" s="12">
        <v>0</v>
      </c>
      <c r="D7" s="12">
        <v>2</v>
      </c>
      <c r="E7" s="12">
        <v>1</v>
      </c>
      <c r="F7" s="12">
        <f t="shared" si="0"/>
        <v>3</v>
      </c>
      <c r="G7" s="12">
        <f t="shared" si="1"/>
        <v>3</v>
      </c>
    </row>
    <row r="8" spans="1:7" ht="15.75">
      <c r="A8" s="12" t="s">
        <v>30</v>
      </c>
      <c r="B8" s="12">
        <v>2</v>
      </c>
      <c r="C8" s="12">
        <v>0</v>
      </c>
      <c r="D8" s="12">
        <v>2</v>
      </c>
      <c r="E8" s="12">
        <v>1</v>
      </c>
      <c r="F8" s="12">
        <f t="shared" si="0"/>
        <v>5</v>
      </c>
      <c r="G8" s="12">
        <f t="shared" si="1"/>
        <v>1</v>
      </c>
    </row>
    <row r="9" spans="1:7" ht="15.75">
      <c r="A9" s="12" t="s">
        <v>31</v>
      </c>
      <c r="B9" s="12">
        <v>1</v>
      </c>
      <c r="C9" s="12">
        <v>1</v>
      </c>
      <c r="D9" s="12">
        <v>2</v>
      </c>
      <c r="E9" s="12">
        <v>1</v>
      </c>
      <c r="F9" s="12">
        <f t="shared" si="0"/>
        <v>5</v>
      </c>
      <c r="G9" s="12">
        <f t="shared" si="1"/>
        <v>1</v>
      </c>
    </row>
    <row r="10" spans="1:7" ht="15.75">
      <c r="A10" s="12" t="s">
        <v>37</v>
      </c>
      <c r="B10" s="12">
        <v>2</v>
      </c>
      <c r="C10" s="12">
        <v>0</v>
      </c>
      <c r="D10" s="12">
        <v>0</v>
      </c>
      <c r="E10" s="12">
        <v>0</v>
      </c>
      <c r="F10" s="12">
        <f t="shared" si="0"/>
        <v>2</v>
      </c>
      <c r="G10" s="12">
        <f t="shared" si="1"/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Normal="100" workbookViewId="0">
      <selection activeCell="G26" sqref="G26"/>
    </sheetView>
  </sheetViews>
  <sheetFormatPr defaultRowHeight="15.75"/>
  <cols>
    <col min="1" max="1" width="16.7109375" style="16" customWidth="1"/>
    <col min="2" max="2" width="8.140625" style="16" bestFit="1" customWidth="1"/>
    <col min="3" max="3" width="11" style="16" bestFit="1" customWidth="1"/>
    <col min="4" max="4" width="19.140625" style="16" customWidth="1"/>
    <col min="5" max="5" width="17.7109375" style="16" customWidth="1"/>
    <col min="6" max="6" width="15.85546875" style="16" customWidth="1"/>
    <col min="7" max="7" width="46" style="16" customWidth="1"/>
    <col min="8" max="8" width="10.28515625" style="16" customWidth="1"/>
    <col min="9" max="11" width="9.140625" style="16"/>
    <col min="12" max="12" width="12" style="16" customWidth="1"/>
    <col min="13" max="256" width="9.140625" style="16"/>
    <col min="257" max="257" width="16.7109375" style="16" customWidth="1"/>
    <col min="258" max="258" width="8.140625" style="16" bestFit="1" customWidth="1"/>
    <col min="259" max="259" width="11" style="16" bestFit="1" customWidth="1"/>
    <col min="260" max="260" width="19.140625" style="16" customWidth="1"/>
    <col min="261" max="261" width="23" style="16" bestFit="1" customWidth="1"/>
    <col min="262" max="262" width="9.140625" style="16"/>
    <col min="263" max="263" width="46" style="16" customWidth="1"/>
    <col min="264" max="264" width="10.28515625" style="16" customWidth="1"/>
    <col min="265" max="267" width="9.140625" style="16"/>
    <col min="268" max="268" width="12" style="16" customWidth="1"/>
    <col min="269" max="512" width="9.140625" style="16"/>
    <col min="513" max="513" width="16.7109375" style="16" customWidth="1"/>
    <col min="514" max="514" width="8.140625" style="16" bestFit="1" customWidth="1"/>
    <col min="515" max="515" width="11" style="16" bestFit="1" customWidth="1"/>
    <col min="516" max="516" width="19.140625" style="16" customWidth="1"/>
    <col min="517" max="517" width="23" style="16" bestFit="1" customWidth="1"/>
    <col min="518" max="518" width="9.140625" style="16"/>
    <col min="519" max="519" width="46" style="16" customWidth="1"/>
    <col min="520" max="520" width="10.28515625" style="16" customWidth="1"/>
    <col min="521" max="523" width="9.140625" style="16"/>
    <col min="524" max="524" width="12" style="16" customWidth="1"/>
    <col min="525" max="768" width="9.140625" style="16"/>
    <col min="769" max="769" width="16.7109375" style="16" customWidth="1"/>
    <col min="770" max="770" width="8.140625" style="16" bestFit="1" customWidth="1"/>
    <col min="771" max="771" width="11" style="16" bestFit="1" customWidth="1"/>
    <col min="772" max="772" width="19.140625" style="16" customWidth="1"/>
    <col min="773" max="773" width="23" style="16" bestFit="1" customWidth="1"/>
    <col min="774" max="774" width="9.140625" style="16"/>
    <col min="775" max="775" width="46" style="16" customWidth="1"/>
    <col min="776" max="776" width="10.28515625" style="16" customWidth="1"/>
    <col min="777" max="779" width="9.140625" style="16"/>
    <col min="780" max="780" width="12" style="16" customWidth="1"/>
    <col min="781" max="1024" width="9.140625" style="16"/>
    <col min="1025" max="1025" width="16.7109375" style="16" customWidth="1"/>
    <col min="1026" max="1026" width="8.140625" style="16" bestFit="1" customWidth="1"/>
    <col min="1027" max="1027" width="11" style="16" bestFit="1" customWidth="1"/>
    <col min="1028" max="1028" width="19.140625" style="16" customWidth="1"/>
    <col min="1029" max="1029" width="23" style="16" bestFit="1" customWidth="1"/>
    <col min="1030" max="1030" width="9.140625" style="16"/>
    <col min="1031" max="1031" width="46" style="16" customWidth="1"/>
    <col min="1032" max="1032" width="10.28515625" style="16" customWidth="1"/>
    <col min="1033" max="1035" width="9.140625" style="16"/>
    <col min="1036" max="1036" width="12" style="16" customWidth="1"/>
    <col min="1037" max="1280" width="9.140625" style="16"/>
    <col min="1281" max="1281" width="16.7109375" style="16" customWidth="1"/>
    <col min="1282" max="1282" width="8.140625" style="16" bestFit="1" customWidth="1"/>
    <col min="1283" max="1283" width="11" style="16" bestFit="1" customWidth="1"/>
    <col min="1284" max="1284" width="19.140625" style="16" customWidth="1"/>
    <col min="1285" max="1285" width="23" style="16" bestFit="1" customWidth="1"/>
    <col min="1286" max="1286" width="9.140625" style="16"/>
    <col min="1287" max="1287" width="46" style="16" customWidth="1"/>
    <col min="1288" max="1288" width="10.28515625" style="16" customWidth="1"/>
    <col min="1289" max="1291" width="9.140625" style="16"/>
    <col min="1292" max="1292" width="12" style="16" customWidth="1"/>
    <col min="1293" max="1536" width="9.140625" style="16"/>
    <col min="1537" max="1537" width="16.7109375" style="16" customWidth="1"/>
    <col min="1538" max="1538" width="8.140625" style="16" bestFit="1" customWidth="1"/>
    <col min="1539" max="1539" width="11" style="16" bestFit="1" customWidth="1"/>
    <col min="1540" max="1540" width="19.140625" style="16" customWidth="1"/>
    <col min="1541" max="1541" width="23" style="16" bestFit="1" customWidth="1"/>
    <col min="1542" max="1542" width="9.140625" style="16"/>
    <col min="1543" max="1543" width="46" style="16" customWidth="1"/>
    <col min="1544" max="1544" width="10.28515625" style="16" customWidth="1"/>
    <col min="1545" max="1547" width="9.140625" style="16"/>
    <col min="1548" max="1548" width="12" style="16" customWidth="1"/>
    <col min="1549" max="1792" width="9.140625" style="16"/>
    <col min="1793" max="1793" width="16.7109375" style="16" customWidth="1"/>
    <col min="1794" max="1794" width="8.140625" style="16" bestFit="1" customWidth="1"/>
    <col min="1795" max="1795" width="11" style="16" bestFit="1" customWidth="1"/>
    <col min="1796" max="1796" width="19.140625" style="16" customWidth="1"/>
    <col min="1797" max="1797" width="23" style="16" bestFit="1" customWidth="1"/>
    <col min="1798" max="1798" width="9.140625" style="16"/>
    <col min="1799" max="1799" width="46" style="16" customWidth="1"/>
    <col min="1800" max="1800" width="10.28515625" style="16" customWidth="1"/>
    <col min="1801" max="1803" width="9.140625" style="16"/>
    <col min="1804" max="1804" width="12" style="16" customWidth="1"/>
    <col min="1805" max="2048" width="9.140625" style="16"/>
    <col min="2049" max="2049" width="16.7109375" style="16" customWidth="1"/>
    <col min="2050" max="2050" width="8.140625" style="16" bestFit="1" customWidth="1"/>
    <col min="2051" max="2051" width="11" style="16" bestFit="1" customWidth="1"/>
    <col min="2052" max="2052" width="19.140625" style="16" customWidth="1"/>
    <col min="2053" max="2053" width="23" style="16" bestFit="1" customWidth="1"/>
    <col min="2054" max="2054" width="9.140625" style="16"/>
    <col min="2055" max="2055" width="46" style="16" customWidth="1"/>
    <col min="2056" max="2056" width="10.28515625" style="16" customWidth="1"/>
    <col min="2057" max="2059" width="9.140625" style="16"/>
    <col min="2060" max="2060" width="12" style="16" customWidth="1"/>
    <col min="2061" max="2304" width="9.140625" style="16"/>
    <col min="2305" max="2305" width="16.7109375" style="16" customWidth="1"/>
    <col min="2306" max="2306" width="8.140625" style="16" bestFit="1" customWidth="1"/>
    <col min="2307" max="2307" width="11" style="16" bestFit="1" customWidth="1"/>
    <col min="2308" max="2308" width="19.140625" style="16" customWidth="1"/>
    <col min="2309" max="2309" width="23" style="16" bestFit="1" customWidth="1"/>
    <col min="2310" max="2310" width="9.140625" style="16"/>
    <col min="2311" max="2311" width="46" style="16" customWidth="1"/>
    <col min="2312" max="2312" width="10.28515625" style="16" customWidth="1"/>
    <col min="2313" max="2315" width="9.140625" style="16"/>
    <col min="2316" max="2316" width="12" style="16" customWidth="1"/>
    <col min="2317" max="2560" width="9.140625" style="16"/>
    <col min="2561" max="2561" width="16.7109375" style="16" customWidth="1"/>
    <col min="2562" max="2562" width="8.140625" style="16" bestFit="1" customWidth="1"/>
    <col min="2563" max="2563" width="11" style="16" bestFit="1" customWidth="1"/>
    <col min="2564" max="2564" width="19.140625" style="16" customWidth="1"/>
    <col min="2565" max="2565" width="23" style="16" bestFit="1" customWidth="1"/>
    <col min="2566" max="2566" width="9.140625" style="16"/>
    <col min="2567" max="2567" width="46" style="16" customWidth="1"/>
    <col min="2568" max="2568" width="10.28515625" style="16" customWidth="1"/>
    <col min="2569" max="2571" width="9.140625" style="16"/>
    <col min="2572" max="2572" width="12" style="16" customWidth="1"/>
    <col min="2573" max="2816" width="9.140625" style="16"/>
    <col min="2817" max="2817" width="16.7109375" style="16" customWidth="1"/>
    <col min="2818" max="2818" width="8.140625" style="16" bestFit="1" customWidth="1"/>
    <col min="2819" max="2819" width="11" style="16" bestFit="1" customWidth="1"/>
    <col min="2820" max="2820" width="19.140625" style="16" customWidth="1"/>
    <col min="2821" max="2821" width="23" style="16" bestFit="1" customWidth="1"/>
    <col min="2822" max="2822" width="9.140625" style="16"/>
    <col min="2823" max="2823" width="46" style="16" customWidth="1"/>
    <col min="2824" max="2824" width="10.28515625" style="16" customWidth="1"/>
    <col min="2825" max="2827" width="9.140625" style="16"/>
    <col min="2828" max="2828" width="12" style="16" customWidth="1"/>
    <col min="2829" max="3072" width="9.140625" style="16"/>
    <col min="3073" max="3073" width="16.7109375" style="16" customWidth="1"/>
    <col min="3074" max="3074" width="8.140625" style="16" bestFit="1" customWidth="1"/>
    <col min="3075" max="3075" width="11" style="16" bestFit="1" customWidth="1"/>
    <col min="3076" max="3076" width="19.140625" style="16" customWidth="1"/>
    <col min="3077" max="3077" width="23" style="16" bestFit="1" customWidth="1"/>
    <col min="3078" max="3078" width="9.140625" style="16"/>
    <col min="3079" max="3079" width="46" style="16" customWidth="1"/>
    <col min="3080" max="3080" width="10.28515625" style="16" customWidth="1"/>
    <col min="3081" max="3083" width="9.140625" style="16"/>
    <col min="3084" max="3084" width="12" style="16" customWidth="1"/>
    <col min="3085" max="3328" width="9.140625" style="16"/>
    <col min="3329" max="3329" width="16.7109375" style="16" customWidth="1"/>
    <col min="3330" max="3330" width="8.140625" style="16" bestFit="1" customWidth="1"/>
    <col min="3331" max="3331" width="11" style="16" bestFit="1" customWidth="1"/>
    <col min="3332" max="3332" width="19.140625" style="16" customWidth="1"/>
    <col min="3333" max="3333" width="23" style="16" bestFit="1" customWidth="1"/>
    <col min="3334" max="3334" width="9.140625" style="16"/>
    <col min="3335" max="3335" width="46" style="16" customWidth="1"/>
    <col min="3336" max="3336" width="10.28515625" style="16" customWidth="1"/>
    <col min="3337" max="3339" width="9.140625" style="16"/>
    <col min="3340" max="3340" width="12" style="16" customWidth="1"/>
    <col min="3341" max="3584" width="9.140625" style="16"/>
    <col min="3585" max="3585" width="16.7109375" style="16" customWidth="1"/>
    <col min="3586" max="3586" width="8.140625" style="16" bestFit="1" customWidth="1"/>
    <col min="3587" max="3587" width="11" style="16" bestFit="1" customWidth="1"/>
    <col min="3588" max="3588" width="19.140625" style="16" customWidth="1"/>
    <col min="3589" max="3589" width="23" style="16" bestFit="1" customWidth="1"/>
    <col min="3590" max="3590" width="9.140625" style="16"/>
    <col min="3591" max="3591" width="46" style="16" customWidth="1"/>
    <col min="3592" max="3592" width="10.28515625" style="16" customWidth="1"/>
    <col min="3593" max="3595" width="9.140625" style="16"/>
    <col min="3596" max="3596" width="12" style="16" customWidth="1"/>
    <col min="3597" max="3840" width="9.140625" style="16"/>
    <col min="3841" max="3841" width="16.7109375" style="16" customWidth="1"/>
    <col min="3842" max="3842" width="8.140625" style="16" bestFit="1" customWidth="1"/>
    <col min="3843" max="3843" width="11" style="16" bestFit="1" customWidth="1"/>
    <col min="3844" max="3844" width="19.140625" style="16" customWidth="1"/>
    <col min="3845" max="3845" width="23" style="16" bestFit="1" customWidth="1"/>
    <col min="3846" max="3846" width="9.140625" style="16"/>
    <col min="3847" max="3847" width="46" style="16" customWidth="1"/>
    <col min="3848" max="3848" width="10.28515625" style="16" customWidth="1"/>
    <col min="3849" max="3851" width="9.140625" style="16"/>
    <col min="3852" max="3852" width="12" style="16" customWidth="1"/>
    <col min="3853" max="4096" width="9.140625" style="16"/>
    <col min="4097" max="4097" width="16.7109375" style="16" customWidth="1"/>
    <col min="4098" max="4098" width="8.140625" style="16" bestFit="1" customWidth="1"/>
    <col min="4099" max="4099" width="11" style="16" bestFit="1" customWidth="1"/>
    <col min="4100" max="4100" width="19.140625" style="16" customWidth="1"/>
    <col min="4101" max="4101" width="23" style="16" bestFit="1" customWidth="1"/>
    <col min="4102" max="4102" width="9.140625" style="16"/>
    <col min="4103" max="4103" width="46" style="16" customWidth="1"/>
    <col min="4104" max="4104" width="10.28515625" style="16" customWidth="1"/>
    <col min="4105" max="4107" width="9.140625" style="16"/>
    <col min="4108" max="4108" width="12" style="16" customWidth="1"/>
    <col min="4109" max="4352" width="9.140625" style="16"/>
    <col min="4353" max="4353" width="16.7109375" style="16" customWidth="1"/>
    <col min="4354" max="4354" width="8.140625" style="16" bestFit="1" customWidth="1"/>
    <col min="4355" max="4355" width="11" style="16" bestFit="1" customWidth="1"/>
    <col min="4356" max="4356" width="19.140625" style="16" customWidth="1"/>
    <col min="4357" max="4357" width="23" style="16" bestFit="1" customWidth="1"/>
    <col min="4358" max="4358" width="9.140625" style="16"/>
    <col min="4359" max="4359" width="46" style="16" customWidth="1"/>
    <col min="4360" max="4360" width="10.28515625" style="16" customWidth="1"/>
    <col min="4361" max="4363" width="9.140625" style="16"/>
    <col min="4364" max="4364" width="12" style="16" customWidth="1"/>
    <col min="4365" max="4608" width="9.140625" style="16"/>
    <col min="4609" max="4609" width="16.7109375" style="16" customWidth="1"/>
    <col min="4610" max="4610" width="8.140625" style="16" bestFit="1" customWidth="1"/>
    <col min="4611" max="4611" width="11" style="16" bestFit="1" customWidth="1"/>
    <col min="4612" max="4612" width="19.140625" style="16" customWidth="1"/>
    <col min="4613" max="4613" width="23" style="16" bestFit="1" customWidth="1"/>
    <col min="4614" max="4614" width="9.140625" style="16"/>
    <col min="4615" max="4615" width="46" style="16" customWidth="1"/>
    <col min="4616" max="4616" width="10.28515625" style="16" customWidth="1"/>
    <col min="4617" max="4619" width="9.140625" style="16"/>
    <col min="4620" max="4620" width="12" style="16" customWidth="1"/>
    <col min="4621" max="4864" width="9.140625" style="16"/>
    <col min="4865" max="4865" width="16.7109375" style="16" customWidth="1"/>
    <col min="4866" max="4866" width="8.140625" style="16" bestFit="1" customWidth="1"/>
    <col min="4867" max="4867" width="11" style="16" bestFit="1" customWidth="1"/>
    <col min="4868" max="4868" width="19.140625" style="16" customWidth="1"/>
    <col min="4869" max="4869" width="23" style="16" bestFit="1" customWidth="1"/>
    <col min="4870" max="4870" width="9.140625" style="16"/>
    <col min="4871" max="4871" width="46" style="16" customWidth="1"/>
    <col min="4872" max="4872" width="10.28515625" style="16" customWidth="1"/>
    <col min="4873" max="4875" width="9.140625" style="16"/>
    <col min="4876" max="4876" width="12" style="16" customWidth="1"/>
    <col min="4877" max="5120" width="9.140625" style="16"/>
    <col min="5121" max="5121" width="16.7109375" style="16" customWidth="1"/>
    <col min="5122" max="5122" width="8.140625" style="16" bestFit="1" customWidth="1"/>
    <col min="5123" max="5123" width="11" style="16" bestFit="1" customWidth="1"/>
    <col min="5124" max="5124" width="19.140625" style="16" customWidth="1"/>
    <col min="5125" max="5125" width="23" style="16" bestFit="1" customWidth="1"/>
    <col min="5126" max="5126" width="9.140625" style="16"/>
    <col min="5127" max="5127" width="46" style="16" customWidth="1"/>
    <col min="5128" max="5128" width="10.28515625" style="16" customWidth="1"/>
    <col min="5129" max="5131" width="9.140625" style="16"/>
    <col min="5132" max="5132" width="12" style="16" customWidth="1"/>
    <col min="5133" max="5376" width="9.140625" style="16"/>
    <col min="5377" max="5377" width="16.7109375" style="16" customWidth="1"/>
    <col min="5378" max="5378" width="8.140625" style="16" bestFit="1" customWidth="1"/>
    <col min="5379" max="5379" width="11" style="16" bestFit="1" customWidth="1"/>
    <col min="5380" max="5380" width="19.140625" style="16" customWidth="1"/>
    <col min="5381" max="5381" width="23" style="16" bestFit="1" customWidth="1"/>
    <col min="5382" max="5382" width="9.140625" style="16"/>
    <col min="5383" max="5383" width="46" style="16" customWidth="1"/>
    <col min="5384" max="5384" width="10.28515625" style="16" customWidth="1"/>
    <col min="5385" max="5387" width="9.140625" style="16"/>
    <col min="5388" max="5388" width="12" style="16" customWidth="1"/>
    <col min="5389" max="5632" width="9.140625" style="16"/>
    <col min="5633" max="5633" width="16.7109375" style="16" customWidth="1"/>
    <col min="5634" max="5634" width="8.140625" style="16" bestFit="1" customWidth="1"/>
    <col min="5635" max="5635" width="11" style="16" bestFit="1" customWidth="1"/>
    <col min="5636" max="5636" width="19.140625" style="16" customWidth="1"/>
    <col min="5637" max="5637" width="23" style="16" bestFit="1" customWidth="1"/>
    <col min="5638" max="5638" width="9.140625" style="16"/>
    <col min="5639" max="5639" width="46" style="16" customWidth="1"/>
    <col min="5640" max="5640" width="10.28515625" style="16" customWidth="1"/>
    <col min="5641" max="5643" width="9.140625" style="16"/>
    <col min="5644" max="5644" width="12" style="16" customWidth="1"/>
    <col min="5645" max="5888" width="9.140625" style="16"/>
    <col min="5889" max="5889" width="16.7109375" style="16" customWidth="1"/>
    <col min="5890" max="5890" width="8.140625" style="16" bestFit="1" customWidth="1"/>
    <col min="5891" max="5891" width="11" style="16" bestFit="1" customWidth="1"/>
    <col min="5892" max="5892" width="19.140625" style="16" customWidth="1"/>
    <col min="5893" max="5893" width="23" style="16" bestFit="1" customWidth="1"/>
    <col min="5894" max="5894" width="9.140625" style="16"/>
    <col min="5895" max="5895" width="46" style="16" customWidth="1"/>
    <col min="5896" max="5896" width="10.28515625" style="16" customWidth="1"/>
    <col min="5897" max="5899" width="9.140625" style="16"/>
    <col min="5900" max="5900" width="12" style="16" customWidth="1"/>
    <col min="5901" max="6144" width="9.140625" style="16"/>
    <col min="6145" max="6145" width="16.7109375" style="16" customWidth="1"/>
    <col min="6146" max="6146" width="8.140625" style="16" bestFit="1" customWidth="1"/>
    <col min="6147" max="6147" width="11" style="16" bestFit="1" customWidth="1"/>
    <col min="6148" max="6148" width="19.140625" style="16" customWidth="1"/>
    <col min="6149" max="6149" width="23" style="16" bestFit="1" customWidth="1"/>
    <col min="6150" max="6150" width="9.140625" style="16"/>
    <col min="6151" max="6151" width="46" style="16" customWidth="1"/>
    <col min="6152" max="6152" width="10.28515625" style="16" customWidth="1"/>
    <col min="6153" max="6155" width="9.140625" style="16"/>
    <col min="6156" max="6156" width="12" style="16" customWidth="1"/>
    <col min="6157" max="6400" width="9.140625" style="16"/>
    <col min="6401" max="6401" width="16.7109375" style="16" customWidth="1"/>
    <col min="6402" max="6402" width="8.140625" style="16" bestFit="1" customWidth="1"/>
    <col min="6403" max="6403" width="11" style="16" bestFit="1" customWidth="1"/>
    <col min="6404" max="6404" width="19.140625" style="16" customWidth="1"/>
    <col min="6405" max="6405" width="23" style="16" bestFit="1" customWidth="1"/>
    <col min="6406" max="6406" width="9.140625" style="16"/>
    <col min="6407" max="6407" width="46" style="16" customWidth="1"/>
    <col min="6408" max="6408" width="10.28515625" style="16" customWidth="1"/>
    <col min="6409" max="6411" width="9.140625" style="16"/>
    <col min="6412" max="6412" width="12" style="16" customWidth="1"/>
    <col min="6413" max="6656" width="9.140625" style="16"/>
    <col min="6657" max="6657" width="16.7109375" style="16" customWidth="1"/>
    <col min="6658" max="6658" width="8.140625" style="16" bestFit="1" customWidth="1"/>
    <col min="6659" max="6659" width="11" style="16" bestFit="1" customWidth="1"/>
    <col min="6660" max="6660" width="19.140625" style="16" customWidth="1"/>
    <col min="6661" max="6661" width="23" style="16" bestFit="1" customWidth="1"/>
    <col min="6662" max="6662" width="9.140625" style="16"/>
    <col min="6663" max="6663" width="46" style="16" customWidth="1"/>
    <col min="6664" max="6664" width="10.28515625" style="16" customWidth="1"/>
    <col min="6665" max="6667" width="9.140625" style="16"/>
    <col min="6668" max="6668" width="12" style="16" customWidth="1"/>
    <col min="6669" max="6912" width="9.140625" style="16"/>
    <col min="6913" max="6913" width="16.7109375" style="16" customWidth="1"/>
    <col min="6914" max="6914" width="8.140625" style="16" bestFit="1" customWidth="1"/>
    <col min="6915" max="6915" width="11" style="16" bestFit="1" customWidth="1"/>
    <col min="6916" max="6916" width="19.140625" style="16" customWidth="1"/>
    <col min="6917" max="6917" width="23" style="16" bestFit="1" customWidth="1"/>
    <col min="6918" max="6918" width="9.140625" style="16"/>
    <col min="6919" max="6919" width="46" style="16" customWidth="1"/>
    <col min="6920" max="6920" width="10.28515625" style="16" customWidth="1"/>
    <col min="6921" max="6923" width="9.140625" style="16"/>
    <col min="6924" max="6924" width="12" style="16" customWidth="1"/>
    <col min="6925" max="7168" width="9.140625" style="16"/>
    <col min="7169" max="7169" width="16.7109375" style="16" customWidth="1"/>
    <col min="7170" max="7170" width="8.140625" style="16" bestFit="1" customWidth="1"/>
    <col min="7171" max="7171" width="11" style="16" bestFit="1" customWidth="1"/>
    <col min="7172" max="7172" width="19.140625" style="16" customWidth="1"/>
    <col min="7173" max="7173" width="23" style="16" bestFit="1" customWidth="1"/>
    <col min="7174" max="7174" width="9.140625" style="16"/>
    <col min="7175" max="7175" width="46" style="16" customWidth="1"/>
    <col min="7176" max="7176" width="10.28515625" style="16" customWidth="1"/>
    <col min="7177" max="7179" width="9.140625" style="16"/>
    <col min="7180" max="7180" width="12" style="16" customWidth="1"/>
    <col min="7181" max="7424" width="9.140625" style="16"/>
    <col min="7425" max="7425" width="16.7109375" style="16" customWidth="1"/>
    <col min="7426" max="7426" width="8.140625" style="16" bestFit="1" customWidth="1"/>
    <col min="7427" max="7427" width="11" style="16" bestFit="1" customWidth="1"/>
    <col min="7428" max="7428" width="19.140625" style="16" customWidth="1"/>
    <col min="7429" max="7429" width="23" style="16" bestFit="1" customWidth="1"/>
    <col min="7430" max="7430" width="9.140625" style="16"/>
    <col min="7431" max="7431" width="46" style="16" customWidth="1"/>
    <col min="7432" max="7432" width="10.28515625" style="16" customWidth="1"/>
    <col min="7433" max="7435" width="9.140625" style="16"/>
    <col min="7436" max="7436" width="12" style="16" customWidth="1"/>
    <col min="7437" max="7680" width="9.140625" style="16"/>
    <col min="7681" max="7681" width="16.7109375" style="16" customWidth="1"/>
    <col min="7682" max="7682" width="8.140625" style="16" bestFit="1" customWidth="1"/>
    <col min="7683" max="7683" width="11" style="16" bestFit="1" customWidth="1"/>
    <col min="7684" max="7684" width="19.140625" style="16" customWidth="1"/>
    <col min="7685" max="7685" width="23" style="16" bestFit="1" customWidth="1"/>
    <col min="7686" max="7686" width="9.140625" style="16"/>
    <col min="7687" max="7687" width="46" style="16" customWidth="1"/>
    <col min="7688" max="7688" width="10.28515625" style="16" customWidth="1"/>
    <col min="7689" max="7691" width="9.140625" style="16"/>
    <col min="7692" max="7692" width="12" style="16" customWidth="1"/>
    <col min="7693" max="7936" width="9.140625" style="16"/>
    <col min="7937" max="7937" width="16.7109375" style="16" customWidth="1"/>
    <col min="7938" max="7938" width="8.140625" style="16" bestFit="1" customWidth="1"/>
    <col min="7939" max="7939" width="11" style="16" bestFit="1" customWidth="1"/>
    <col min="7940" max="7940" width="19.140625" style="16" customWidth="1"/>
    <col min="7941" max="7941" width="23" style="16" bestFit="1" customWidth="1"/>
    <col min="7942" max="7942" width="9.140625" style="16"/>
    <col min="7943" max="7943" width="46" style="16" customWidth="1"/>
    <col min="7944" max="7944" width="10.28515625" style="16" customWidth="1"/>
    <col min="7945" max="7947" width="9.140625" style="16"/>
    <col min="7948" max="7948" width="12" style="16" customWidth="1"/>
    <col min="7949" max="8192" width="9.140625" style="16"/>
    <col min="8193" max="8193" width="16.7109375" style="16" customWidth="1"/>
    <col min="8194" max="8194" width="8.140625" style="16" bestFit="1" customWidth="1"/>
    <col min="8195" max="8195" width="11" style="16" bestFit="1" customWidth="1"/>
    <col min="8196" max="8196" width="19.140625" style="16" customWidth="1"/>
    <col min="8197" max="8197" width="23" style="16" bestFit="1" customWidth="1"/>
    <col min="8198" max="8198" width="9.140625" style="16"/>
    <col min="8199" max="8199" width="46" style="16" customWidth="1"/>
    <col min="8200" max="8200" width="10.28515625" style="16" customWidth="1"/>
    <col min="8201" max="8203" width="9.140625" style="16"/>
    <col min="8204" max="8204" width="12" style="16" customWidth="1"/>
    <col min="8205" max="8448" width="9.140625" style="16"/>
    <col min="8449" max="8449" width="16.7109375" style="16" customWidth="1"/>
    <col min="8450" max="8450" width="8.140625" style="16" bestFit="1" customWidth="1"/>
    <col min="8451" max="8451" width="11" style="16" bestFit="1" customWidth="1"/>
    <col min="8452" max="8452" width="19.140625" style="16" customWidth="1"/>
    <col min="8453" max="8453" width="23" style="16" bestFit="1" customWidth="1"/>
    <col min="8454" max="8454" width="9.140625" style="16"/>
    <col min="8455" max="8455" width="46" style="16" customWidth="1"/>
    <col min="8456" max="8456" width="10.28515625" style="16" customWidth="1"/>
    <col min="8457" max="8459" width="9.140625" style="16"/>
    <col min="8460" max="8460" width="12" style="16" customWidth="1"/>
    <col min="8461" max="8704" width="9.140625" style="16"/>
    <col min="8705" max="8705" width="16.7109375" style="16" customWidth="1"/>
    <col min="8706" max="8706" width="8.140625" style="16" bestFit="1" customWidth="1"/>
    <col min="8707" max="8707" width="11" style="16" bestFit="1" customWidth="1"/>
    <col min="8708" max="8708" width="19.140625" style="16" customWidth="1"/>
    <col min="8709" max="8709" width="23" style="16" bestFit="1" customWidth="1"/>
    <col min="8710" max="8710" width="9.140625" style="16"/>
    <col min="8711" max="8711" width="46" style="16" customWidth="1"/>
    <col min="8712" max="8712" width="10.28515625" style="16" customWidth="1"/>
    <col min="8713" max="8715" width="9.140625" style="16"/>
    <col min="8716" max="8716" width="12" style="16" customWidth="1"/>
    <col min="8717" max="8960" width="9.140625" style="16"/>
    <col min="8961" max="8961" width="16.7109375" style="16" customWidth="1"/>
    <col min="8962" max="8962" width="8.140625" style="16" bestFit="1" customWidth="1"/>
    <col min="8963" max="8963" width="11" style="16" bestFit="1" customWidth="1"/>
    <col min="8964" max="8964" width="19.140625" style="16" customWidth="1"/>
    <col min="8965" max="8965" width="23" style="16" bestFit="1" customWidth="1"/>
    <col min="8966" max="8966" width="9.140625" style="16"/>
    <col min="8967" max="8967" width="46" style="16" customWidth="1"/>
    <col min="8968" max="8968" width="10.28515625" style="16" customWidth="1"/>
    <col min="8969" max="8971" width="9.140625" style="16"/>
    <col min="8972" max="8972" width="12" style="16" customWidth="1"/>
    <col min="8973" max="9216" width="9.140625" style="16"/>
    <col min="9217" max="9217" width="16.7109375" style="16" customWidth="1"/>
    <col min="9218" max="9218" width="8.140625" style="16" bestFit="1" customWidth="1"/>
    <col min="9219" max="9219" width="11" style="16" bestFit="1" customWidth="1"/>
    <col min="9220" max="9220" width="19.140625" style="16" customWidth="1"/>
    <col min="9221" max="9221" width="23" style="16" bestFit="1" customWidth="1"/>
    <col min="9222" max="9222" width="9.140625" style="16"/>
    <col min="9223" max="9223" width="46" style="16" customWidth="1"/>
    <col min="9224" max="9224" width="10.28515625" style="16" customWidth="1"/>
    <col min="9225" max="9227" width="9.140625" style="16"/>
    <col min="9228" max="9228" width="12" style="16" customWidth="1"/>
    <col min="9229" max="9472" width="9.140625" style="16"/>
    <col min="9473" max="9473" width="16.7109375" style="16" customWidth="1"/>
    <col min="9474" max="9474" width="8.140625" style="16" bestFit="1" customWidth="1"/>
    <col min="9475" max="9475" width="11" style="16" bestFit="1" customWidth="1"/>
    <col min="9476" max="9476" width="19.140625" style="16" customWidth="1"/>
    <col min="9477" max="9477" width="23" style="16" bestFit="1" customWidth="1"/>
    <col min="9478" max="9478" width="9.140625" style="16"/>
    <col min="9479" max="9479" width="46" style="16" customWidth="1"/>
    <col min="9480" max="9480" width="10.28515625" style="16" customWidth="1"/>
    <col min="9481" max="9483" width="9.140625" style="16"/>
    <col min="9484" max="9484" width="12" style="16" customWidth="1"/>
    <col min="9485" max="9728" width="9.140625" style="16"/>
    <col min="9729" max="9729" width="16.7109375" style="16" customWidth="1"/>
    <col min="9730" max="9730" width="8.140625" style="16" bestFit="1" customWidth="1"/>
    <col min="9731" max="9731" width="11" style="16" bestFit="1" customWidth="1"/>
    <col min="9732" max="9732" width="19.140625" style="16" customWidth="1"/>
    <col min="9733" max="9733" width="23" style="16" bestFit="1" customWidth="1"/>
    <col min="9734" max="9734" width="9.140625" style="16"/>
    <col min="9735" max="9735" width="46" style="16" customWidth="1"/>
    <col min="9736" max="9736" width="10.28515625" style="16" customWidth="1"/>
    <col min="9737" max="9739" width="9.140625" style="16"/>
    <col min="9740" max="9740" width="12" style="16" customWidth="1"/>
    <col min="9741" max="9984" width="9.140625" style="16"/>
    <col min="9985" max="9985" width="16.7109375" style="16" customWidth="1"/>
    <col min="9986" max="9986" width="8.140625" style="16" bestFit="1" customWidth="1"/>
    <col min="9987" max="9987" width="11" style="16" bestFit="1" customWidth="1"/>
    <col min="9988" max="9988" width="19.140625" style="16" customWidth="1"/>
    <col min="9989" max="9989" width="23" style="16" bestFit="1" customWidth="1"/>
    <col min="9990" max="9990" width="9.140625" style="16"/>
    <col min="9991" max="9991" width="46" style="16" customWidth="1"/>
    <col min="9992" max="9992" width="10.28515625" style="16" customWidth="1"/>
    <col min="9993" max="9995" width="9.140625" style="16"/>
    <col min="9996" max="9996" width="12" style="16" customWidth="1"/>
    <col min="9997" max="10240" width="9.140625" style="16"/>
    <col min="10241" max="10241" width="16.7109375" style="16" customWidth="1"/>
    <col min="10242" max="10242" width="8.140625" style="16" bestFit="1" customWidth="1"/>
    <col min="10243" max="10243" width="11" style="16" bestFit="1" customWidth="1"/>
    <col min="10244" max="10244" width="19.140625" style="16" customWidth="1"/>
    <col min="10245" max="10245" width="23" style="16" bestFit="1" customWidth="1"/>
    <col min="10246" max="10246" width="9.140625" style="16"/>
    <col min="10247" max="10247" width="46" style="16" customWidth="1"/>
    <col min="10248" max="10248" width="10.28515625" style="16" customWidth="1"/>
    <col min="10249" max="10251" width="9.140625" style="16"/>
    <col min="10252" max="10252" width="12" style="16" customWidth="1"/>
    <col min="10253" max="10496" width="9.140625" style="16"/>
    <col min="10497" max="10497" width="16.7109375" style="16" customWidth="1"/>
    <col min="10498" max="10498" width="8.140625" style="16" bestFit="1" customWidth="1"/>
    <col min="10499" max="10499" width="11" style="16" bestFit="1" customWidth="1"/>
    <col min="10500" max="10500" width="19.140625" style="16" customWidth="1"/>
    <col min="10501" max="10501" width="23" style="16" bestFit="1" customWidth="1"/>
    <col min="10502" max="10502" width="9.140625" style="16"/>
    <col min="10503" max="10503" width="46" style="16" customWidth="1"/>
    <col min="10504" max="10504" width="10.28515625" style="16" customWidth="1"/>
    <col min="10505" max="10507" width="9.140625" style="16"/>
    <col min="10508" max="10508" width="12" style="16" customWidth="1"/>
    <col min="10509" max="10752" width="9.140625" style="16"/>
    <col min="10753" max="10753" width="16.7109375" style="16" customWidth="1"/>
    <col min="10754" max="10754" width="8.140625" style="16" bestFit="1" customWidth="1"/>
    <col min="10755" max="10755" width="11" style="16" bestFit="1" customWidth="1"/>
    <col min="10756" max="10756" width="19.140625" style="16" customWidth="1"/>
    <col min="10757" max="10757" width="23" style="16" bestFit="1" customWidth="1"/>
    <col min="10758" max="10758" width="9.140625" style="16"/>
    <col min="10759" max="10759" width="46" style="16" customWidth="1"/>
    <col min="10760" max="10760" width="10.28515625" style="16" customWidth="1"/>
    <col min="10761" max="10763" width="9.140625" style="16"/>
    <col min="10764" max="10764" width="12" style="16" customWidth="1"/>
    <col min="10765" max="11008" width="9.140625" style="16"/>
    <col min="11009" max="11009" width="16.7109375" style="16" customWidth="1"/>
    <col min="11010" max="11010" width="8.140625" style="16" bestFit="1" customWidth="1"/>
    <col min="11011" max="11011" width="11" style="16" bestFit="1" customWidth="1"/>
    <col min="11012" max="11012" width="19.140625" style="16" customWidth="1"/>
    <col min="11013" max="11013" width="23" style="16" bestFit="1" customWidth="1"/>
    <col min="11014" max="11014" width="9.140625" style="16"/>
    <col min="11015" max="11015" width="46" style="16" customWidth="1"/>
    <col min="11016" max="11016" width="10.28515625" style="16" customWidth="1"/>
    <col min="11017" max="11019" width="9.140625" style="16"/>
    <col min="11020" max="11020" width="12" style="16" customWidth="1"/>
    <col min="11021" max="11264" width="9.140625" style="16"/>
    <col min="11265" max="11265" width="16.7109375" style="16" customWidth="1"/>
    <col min="11266" max="11266" width="8.140625" style="16" bestFit="1" customWidth="1"/>
    <col min="11267" max="11267" width="11" style="16" bestFit="1" customWidth="1"/>
    <col min="11268" max="11268" width="19.140625" style="16" customWidth="1"/>
    <col min="11269" max="11269" width="23" style="16" bestFit="1" customWidth="1"/>
    <col min="11270" max="11270" width="9.140625" style="16"/>
    <col min="11271" max="11271" width="46" style="16" customWidth="1"/>
    <col min="11272" max="11272" width="10.28515625" style="16" customWidth="1"/>
    <col min="11273" max="11275" width="9.140625" style="16"/>
    <col min="11276" max="11276" width="12" style="16" customWidth="1"/>
    <col min="11277" max="11520" width="9.140625" style="16"/>
    <col min="11521" max="11521" width="16.7109375" style="16" customWidth="1"/>
    <col min="11522" max="11522" width="8.140625" style="16" bestFit="1" customWidth="1"/>
    <col min="11523" max="11523" width="11" style="16" bestFit="1" customWidth="1"/>
    <col min="11524" max="11524" width="19.140625" style="16" customWidth="1"/>
    <col min="11525" max="11525" width="23" style="16" bestFit="1" customWidth="1"/>
    <col min="11526" max="11526" width="9.140625" style="16"/>
    <col min="11527" max="11527" width="46" style="16" customWidth="1"/>
    <col min="11528" max="11528" width="10.28515625" style="16" customWidth="1"/>
    <col min="11529" max="11531" width="9.140625" style="16"/>
    <col min="11532" max="11532" width="12" style="16" customWidth="1"/>
    <col min="11533" max="11776" width="9.140625" style="16"/>
    <col min="11777" max="11777" width="16.7109375" style="16" customWidth="1"/>
    <col min="11778" max="11778" width="8.140625" style="16" bestFit="1" customWidth="1"/>
    <col min="11779" max="11779" width="11" style="16" bestFit="1" customWidth="1"/>
    <col min="11780" max="11780" width="19.140625" style="16" customWidth="1"/>
    <col min="11781" max="11781" width="23" style="16" bestFit="1" customWidth="1"/>
    <col min="11782" max="11782" width="9.140625" style="16"/>
    <col min="11783" max="11783" width="46" style="16" customWidth="1"/>
    <col min="11784" max="11784" width="10.28515625" style="16" customWidth="1"/>
    <col min="11785" max="11787" width="9.140625" style="16"/>
    <col min="11788" max="11788" width="12" style="16" customWidth="1"/>
    <col min="11789" max="12032" width="9.140625" style="16"/>
    <col min="12033" max="12033" width="16.7109375" style="16" customWidth="1"/>
    <col min="12034" max="12034" width="8.140625" style="16" bestFit="1" customWidth="1"/>
    <col min="12035" max="12035" width="11" style="16" bestFit="1" customWidth="1"/>
    <col min="12036" max="12036" width="19.140625" style="16" customWidth="1"/>
    <col min="12037" max="12037" width="23" style="16" bestFit="1" customWidth="1"/>
    <col min="12038" max="12038" width="9.140625" style="16"/>
    <col min="12039" max="12039" width="46" style="16" customWidth="1"/>
    <col min="12040" max="12040" width="10.28515625" style="16" customWidth="1"/>
    <col min="12041" max="12043" width="9.140625" style="16"/>
    <col min="12044" max="12044" width="12" style="16" customWidth="1"/>
    <col min="12045" max="12288" width="9.140625" style="16"/>
    <col min="12289" max="12289" width="16.7109375" style="16" customWidth="1"/>
    <col min="12290" max="12290" width="8.140625" style="16" bestFit="1" customWidth="1"/>
    <col min="12291" max="12291" width="11" style="16" bestFit="1" customWidth="1"/>
    <col min="12292" max="12292" width="19.140625" style="16" customWidth="1"/>
    <col min="12293" max="12293" width="23" style="16" bestFit="1" customWidth="1"/>
    <col min="12294" max="12294" width="9.140625" style="16"/>
    <col min="12295" max="12295" width="46" style="16" customWidth="1"/>
    <col min="12296" max="12296" width="10.28515625" style="16" customWidth="1"/>
    <col min="12297" max="12299" width="9.140625" style="16"/>
    <col min="12300" max="12300" width="12" style="16" customWidth="1"/>
    <col min="12301" max="12544" width="9.140625" style="16"/>
    <col min="12545" max="12545" width="16.7109375" style="16" customWidth="1"/>
    <col min="12546" max="12546" width="8.140625" style="16" bestFit="1" customWidth="1"/>
    <col min="12547" max="12547" width="11" style="16" bestFit="1" customWidth="1"/>
    <col min="12548" max="12548" width="19.140625" style="16" customWidth="1"/>
    <col min="12549" max="12549" width="23" style="16" bestFit="1" customWidth="1"/>
    <col min="12550" max="12550" width="9.140625" style="16"/>
    <col min="12551" max="12551" width="46" style="16" customWidth="1"/>
    <col min="12552" max="12552" width="10.28515625" style="16" customWidth="1"/>
    <col min="12553" max="12555" width="9.140625" style="16"/>
    <col min="12556" max="12556" width="12" style="16" customWidth="1"/>
    <col min="12557" max="12800" width="9.140625" style="16"/>
    <col min="12801" max="12801" width="16.7109375" style="16" customWidth="1"/>
    <col min="12802" max="12802" width="8.140625" style="16" bestFit="1" customWidth="1"/>
    <col min="12803" max="12803" width="11" style="16" bestFit="1" customWidth="1"/>
    <col min="12804" max="12804" width="19.140625" style="16" customWidth="1"/>
    <col min="12805" max="12805" width="23" style="16" bestFit="1" customWidth="1"/>
    <col min="12806" max="12806" width="9.140625" style="16"/>
    <col min="12807" max="12807" width="46" style="16" customWidth="1"/>
    <col min="12808" max="12808" width="10.28515625" style="16" customWidth="1"/>
    <col min="12809" max="12811" width="9.140625" style="16"/>
    <col min="12812" max="12812" width="12" style="16" customWidth="1"/>
    <col min="12813" max="13056" width="9.140625" style="16"/>
    <col min="13057" max="13057" width="16.7109375" style="16" customWidth="1"/>
    <col min="13058" max="13058" width="8.140625" style="16" bestFit="1" customWidth="1"/>
    <col min="13059" max="13059" width="11" style="16" bestFit="1" customWidth="1"/>
    <col min="13060" max="13060" width="19.140625" style="16" customWidth="1"/>
    <col min="13061" max="13061" width="23" style="16" bestFit="1" customWidth="1"/>
    <col min="13062" max="13062" width="9.140625" style="16"/>
    <col min="13063" max="13063" width="46" style="16" customWidth="1"/>
    <col min="13064" max="13064" width="10.28515625" style="16" customWidth="1"/>
    <col min="13065" max="13067" width="9.140625" style="16"/>
    <col min="13068" max="13068" width="12" style="16" customWidth="1"/>
    <col min="13069" max="13312" width="9.140625" style="16"/>
    <col min="13313" max="13313" width="16.7109375" style="16" customWidth="1"/>
    <col min="13314" max="13314" width="8.140625" style="16" bestFit="1" customWidth="1"/>
    <col min="13315" max="13315" width="11" style="16" bestFit="1" customWidth="1"/>
    <col min="13316" max="13316" width="19.140625" style="16" customWidth="1"/>
    <col min="13317" max="13317" width="23" style="16" bestFit="1" customWidth="1"/>
    <col min="13318" max="13318" width="9.140625" style="16"/>
    <col min="13319" max="13319" width="46" style="16" customWidth="1"/>
    <col min="13320" max="13320" width="10.28515625" style="16" customWidth="1"/>
    <col min="13321" max="13323" width="9.140625" style="16"/>
    <col min="13324" max="13324" width="12" style="16" customWidth="1"/>
    <col min="13325" max="13568" width="9.140625" style="16"/>
    <col min="13569" max="13569" width="16.7109375" style="16" customWidth="1"/>
    <col min="13570" max="13570" width="8.140625" style="16" bestFit="1" customWidth="1"/>
    <col min="13571" max="13571" width="11" style="16" bestFit="1" customWidth="1"/>
    <col min="13572" max="13572" width="19.140625" style="16" customWidth="1"/>
    <col min="13573" max="13573" width="23" style="16" bestFit="1" customWidth="1"/>
    <col min="13574" max="13574" width="9.140625" style="16"/>
    <col min="13575" max="13575" width="46" style="16" customWidth="1"/>
    <col min="13576" max="13576" width="10.28515625" style="16" customWidth="1"/>
    <col min="13577" max="13579" width="9.140625" style="16"/>
    <col min="13580" max="13580" width="12" style="16" customWidth="1"/>
    <col min="13581" max="13824" width="9.140625" style="16"/>
    <col min="13825" max="13825" width="16.7109375" style="16" customWidth="1"/>
    <col min="13826" max="13826" width="8.140625" style="16" bestFit="1" customWidth="1"/>
    <col min="13827" max="13827" width="11" style="16" bestFit="1" customWidth="1"/>
    <col min="13828" max="13828" width="19.140625" style="16" customWidth="1"/>
    <col min="13829" max="13829" width="23" style="16" bestFit="1" customWidth="1"/>
    <col min="13830" max="13830" width="9.140625" style="16"/>
    <col min="13831" max="13831" width="46" style="16" customWidth="1"/>
    <col min="13832" max="13832" width="10.28515625" style="16" customWidth="1"/>
    <col min="13833" max="13835" width="9.140625" style="16"/>
    <col min="13836" max="13836" width="12" style="16" customWidth="1"/>
    <col min="13837" max="14080" width="9.140625" style="16"/>
    <col min="14081" max="14081" width="16.7109375" style="16" customWidth="1"/>
    <col min="14082" max="14082" width="8.140625" style="16" bestFit="1" customWidth="1"/>
    <col min="14083" max="14083" width="11" style="16" bestFit="1" customWidth="1"/>
    <col min="14084" max="14084" width="19.140625" style="16" customWidth="1"/>
    <col min="14085" max="14085" width="23" style="16" bestFit="1" customWidth="1"/>
    <col min="14086" max="14086" width="9.140625" style="16"/>
    <col min="14087" max="14087" width="46" style="16" customWidth="1"/>
    <col min="14088" max="14088" width="10.28515625" style="16" customWidth="1"/>
    <col min="14089" max="14091" width="9.140625" style="16"/>
    <col min="14092" max="14092" width="12" style="16" customWidth="1"/>
    <col min="14093" max="14336" width="9.140625" style="16"/>
    <col min="14337" max="14337" width="16.7109375" style="16" customWidth="1"/>
    <col min="14338" max="14338" width="8.140625" style="16" bestFit="1" customWidth="1"/>
    <col min="14339" max="14339" width="11" style="16" bestFit="1" customWidth="1"/>
    <col min="14340" max="14340" width="19.140625" style="16" customWidth="1"/>
    <col min="14341" max="14341" width="23" style="16" bestFit="1" customWidth="1"/>
    <col min="14342" max="14342" width="9.140625" style="16"/>
    <col min="14343" max="14343" width="46" style="16" customWidth="1"/>
    <col min="14344" max="14344" width="10.28515625" style="16" customWidth="1"/>
    <col min="14345" max="14347" width="9.140625" style="16"/>
    <col min="14348" max="14348" width="12" style="16" customWidth="1"/>
    <col min="14349" max="14592" width="9.140625" style="16"/>
    <col min="14593" max="14593" width="16.7109375" style="16" customWidth="1"/>
    <col min="14594" max="14594" width="8.140625" style="16" bestFit="1" customWidth="1"/>
    <col min="14595" max="14595" width="11" style="16" bestFit="1" customWidth="1"/>
    <col min="14596" max="14596" width="19.140625" style="16" customWidth="1"/>
    <col min="14597" max="14597" width="23" style="16" bestFit="1" customWidth="1"/>
    <col min="14598" max="14598" width="9.140625" style="16"/>
    <col min="14599" max="14599" width="46" style="16" customWidth="1"/>
    <col min="14600" max="14600" width="10.28515625" style="16" customWidth="1"/>
    <col min="14601" max="14603" width="9.140625" style="16"/>
    <col min="14604" max="14604" width="12" style="16" customWidth="1"/>
    <col min="14605" max="14848" width="9.140625" style="16"/>
    <col min="14849" max="14849" width="16.7109375" style="16" customWidth="1"/>
    <col min="14850" max="14850" width="8.140625" style="16" bestFit="1" customWidth="1"/>
    <col min="14851" max="14851" width="11" style="16" bestFit="1" customWidth="1"/>
    <col min="14852" max="14852" width="19.140625" style="16" customWidth="1"/>
    <col min="14853" max="14853" width="23" style="16" bestFit="1" customWidth="1"/>
    <col min="14854" max="14854" width="9.140625" style="16"/>
    <col min="14855" max="14855" width="46" style="16" customWidth="1"/>
    <col min="14856" max="14856" width="10.28515625" style="16" customWidth="1"/>
    <col min="14857" max="14859" width="9.140625" style="16"/>
    <col min="14860" max="14860" width="12" style="16" customWidth="1"/>
    <col min="14861" max="15104" width="9.140625" style="16"/>
    <col min="15105" max="15105" width="16.7109375" style="16" customWidth="1"/>
    <col min="15106" max="15106" width="8.140625" style="16" bestFit="1" customWidth="1"/>
    <col min="15107" max="15107" width="11" style="16" bestFit="1" customWidth="1"/>
    <col min="15108" max="15108" width="19.140625" style="16" customWidth="1"/>
    <col min="15109" max="15109" width="23" style="16" bestFit="1" customWidth="1"/>
    <col min="15110" max="15110" width="9.140625" style="16"/>
    <col min="15111" max="15111" width="46" style="16" customWidth="1"/>
    <col min="15112" max="15112" width="10.28515625" style="16" customWidth="1"/>
    <col min="15113" max="15115" width="9.140625" style="16"/>
    <col min="15116" max="15116" width="12" style="16" customWidth="1"/>
    <col min="15117" max="15360" width="9.140625" style="16"/>
    <col min="15361" max="15361" width="16.7109375" style="16" customWidth="1"/>
    <col min="15362" max="15362" width="8.140625" style="16" bestFit="1" customWidth="1"/>
    <col min="15363" max="15363" width="11" style="16" bestFit="1" customWidth="1"/>
    <col min="15364" max="15364" width="19.140625" style="16" customWidth="1"/>
    <col min="15365" max="15365" width="23" style="16" bestFit="1" customWidth="1"/>
    <col min="15366" max="15366" width="9.140625" style="16"/>
    <col min="15367" max="15367" width="46" style="16" customWidth="1"/>
    <col min="15368" max="15368" width="10.28515625" style="16" customWidth="1"/>
    <col min="15369" max="15371" width="9.140625" style="16"/>
    <col min="15372" max="15372" width="12" style="16" customWidth="1"/>
    <col min="15373" max="15616" width="9.140625" style="16"/>
    <col min="15617" max="15617" width="16.7109375" style="16" customWidth="1"/>
    <col min="15618" max="15618" width="8.140625" style="16" bestFit="1" customWidth="1"/>
    <col min="15619" max="15619" width="11" style="16" bestFit="1" customWidth="1"/>
    <col min="15620" max="15620" width="19.140625" style="16" customWidth="1"/>
    <col min="15621" max="15621" width="23" style="16" bestFit="1" customWidth="1"/>
    <col min="15622" max="15622" width="9.140625" style="16"/>
    <col min="15623" max="15623" width="46" style="16" customWidth="1"/>
    <col min="15624" max="15624" width="10.28515625" style="16" customWidth="1"/>
    <col min="15625" max="15627" width="9.140625" style="16"/>
    <col min="15628" max="15628" width="12" style="16" customWidth="1"/>
    <col min="15629" max="15872" width="9.140625" style="16"/>
    <col min="15873" max="15873" width="16.7109375" style="16" customWidth="1"/>
    <col min="15874" max="15874" width="8.140625" style="16" bestFit="1" customWidth="1"/>
    <col min="15875" max="15875" width="11" style="16" bestFit="1" customWidth="1"/>
    <col min="15876" max="15876" width="19.140625" style="16" customWidth="1"/>
    <col min="15877" max="15877" width="23" style="16" bestFit="1" customWidth="1"/>
    <col min="15878" max="15878" width="9.140625" style="16"/>
    <col min="15879" max="15879" width="46" style="16" customWidth="1"/>
    <col min="15880" max="15880" width="10.28515625" style="16" customWidth="1"/>
    <col min="15881" max="15883" width="9.140625" style="16"/>
    <col min="15884" max="15884" width="12" style="16" customWidth="1"/>
    <col min="15885" max="16128" width="9.140625" style="16"/>
    <col min="16129" max="16129" width="16.7109375" style="16" customWidth="1"/>
    <col min="16130" max="16130" width="8.140625" style="16" bestFit="1" customWidth="1"/>
    <col min="16131" max="16131" width="11" style="16" bestFit="1" customWidth="1"/>
    <col min="16132" max="16132" width="19.140625" style="16" customWidth="1"/>
    <col min="16133" max="16133" width="23" style="16" bestFit="1" customWidth="1"/>
    <col min="16134" max="16134" width="9.140625" style="16"/>
    <col min="16135" max="16135" width="46" style="16" customWidth="1"/>
    <col min="16136" max="16136" width="10.28515625" style="16" customWidth="1"/>
    <col min="16137" max="16139" width="9.140625" style="16"/>
    <col min="16140" max="16140" width="12" style="16" customWidth="1"/>
    <col min="16141" max="16384" width="9.140625" style="16"/>
  </cols>
  <sheetData>
    <row r="1" spans="1:13" ht="16.5" thickBot="1">
      <c r="A1" s="55" t="s">
        <v>41</v>
      </c>
      <c r="B1" s="55"/>
      <c r="C1" s="56"/>
      <c r="D1" s="14">
        <v>120</v>
      </c>
      <c r="E1" s="15" t="s">
        <v>42</v>
      </c>
    </row>
    <row r="2" spans="1:13" ht="17.25" customHeight="1"/>
    <row r="3" spans="1:13" ht="110.25">
      <c r="A3" s="17" t="s">
        <v>43</v>
      </c>
      <c r="B3" s="17" t="s">
        <v>44</v>
      </c>
      <c r="C3" s="17" t="s">
        <v>45</v>
      </c>
      <c r="D3" s="17" t="s">
        <v>46</v>
      </c>
      <c r="E3" s="17" t="s">
        <v>47</v>
      </c>
      <c r="F3" s="17" t="s">
        <v>75</v>
      </c>
    </row>
    <row r="4" spans="1:13">
      <c r="A4" s="18" t="s">
        <v>48</v>
      </c>
      <c r="B4" s="19">
        <v>240</v>
      </c>
      <c r="C4" s="19">
        <v>2</v>
      </c>
      <c r="D4" s="26">
        <f>B4/C4</f>
        <v>120</v>
      </c>
      <c r="E4" s="26">
        <f>$D$1-D4</f>
        <v>0</v>
      </c>
      <c r="F4" s="27">
        <f>$D$1/D4</f>
        <v>1</v>
      </c>
    </row>
    <row r="5" spans="1:13">
      <c r="A5" s="18" t="s">
        <v>49</v>
      </c>
      <c r="B5" s="19">
        <v>366</v>
      </c>
      <c r="C5" s="19">
        <v>3</v>
      </c>
      <c r="D5" s="26">
        <f t="shared" ref="D5:D29" si="0">B5/C5</f>
        <v>122</v>
      </c>
      <c r="E5" s="26">
        <f t="shared" ref="E5:E29" si="1">$D$1-D5</f>
        <v>-2</v>
      </c>
      <c r="F5" s="27">
        <f t="shared" ref="F5:F29" si="2">$D$1/D5</f>
        <v>0.98360655737704916</v>
      </c>
    </row>
    <row r="6" spans="1:13">
      <c r="A6" s="18" t="s">
        <v>50</v>
      </c>
      <c r="B6" s="19">
        <v>128</v>
      </c>
      <c r="C6" s="19">
        <v>1</v>
      </c>
      <c r="D6" s="26">
        <f t="shared" si="0"/>
        <v>128</v>
      </c>
      <c r="E6" s="26">
        <f t="shared" si="1"/>
        <v>-8</v>
      </c>
      <c r="F6" s="27">
        <f t="shared" si="2"/>
        <v>0.9375</v>
      </c>
      <c r="G6" s="20" t="s">
        <v>149</v>
      </c>
      <c r="H6" s="28"/>
    </row>
    <row r="7" spans="1:13">
      <c r="A7" s="18" t="s">
        <v>51</v>
      </c>
      <c r="B7" s="19">
        <v>625</v>
      </c>
      <c r="C7" s="19">
        <v>5</v>
      </c>
      <c r="D7" s="26">
        <f t="shared" si="0"/>
        <v>125</v>
      </c>
      <c r="E7" s="26">
        <f t="shared" si="1"/>
        <v>-5</v>
      </c>
      <c r="F7" s="27">
        <f t="shared" si="2"/>
        <v>0.96</v>
      </c>
    </row>
    <row r="8" spans="1:13">
      <c r="A8" s="18" t="s">
        <v>53</v>
      </c>
      <c r="B8" s="19">
        <v>488</v>
      </c>
      <c r="C8" s="19">
        <v>4</v>
      </c>
      <c r="D8" s="26">
        <f t="shared" si="0"/>
        <v>122</v>
      </c>
      <c r="E8" s="26">
        <f t="shared" si="1"/>
        <v>-2</v>
      </c>
      <c r="F8" s="27">
        <f t="shared" si="2"/>
        <v>0.98360655737704916</v>
      </c>
      <c r="G8" s="20" t="s">
        <v>52</v>
      </c>
      <c r="H8" s="28"/>
    </row>
    <row r="9" spans="1:13">
      <c r="A9" s="18" t="s">
        <v>54</v>
      </c>
      <c r="B9" s="19">
        <v>266</v>
      </c>
      <c r="C9" s="19">
        <v>2</v>
      </c>
      <c r="D9" s="26">
        <f t="shared" si="0"/>
        <v>133</v>
      </c>
      <c r="E9" s="26">
        <f t="shared" si="1"/>
        <v>-13</v>
      </c>
      <c r="F9" s="27">
        <f t="shared" si="2"/>
        <v>0.90225563909774431</v>
      </c>
    </row>
    <row r="10" spans="1:13">
      <c r="A10" s="18" t="s">
        <v>55</v>
      </c>
      <c r="B10" s="19">
        <v>670</v>
      </c>
      <c r="C10" s="19">
        <v>5</v>
      </c>
      <c r="D10" s="26">
        <f t="shared" si="0"/>
        <v>134</v>
      </c>
      <c r="E10" s="26">
        <f t="shared" si="1"/>
        <v>-14</v>
      </c>
      <c r="F10" s="27">
        <f t="shared" si="2"/>
        <v>0.89552238805970152</v>
      </c>
      <c r="G10" s="20"/>
      <c r="H10" s="23"/>
    </row>
    <row r="11" spans="1:13">
      <c r="A11" s="18" t="s">
        <v>56</v>
      </c>
      <c r="B11" s="19">
        <v>810</v>
      </c>
      <c r="C11" s="19">
        <v>6</v>
      </c>
      <c r="D11" s="26">
        <f t="shared" si="0"/>
        <v>135</v>
      </c>
      <c r="E11" s="26">
        <f t="shared" si="1"/>
        <v>-15</v>
      </c>
      <c r="F11" s="27">
        <f t="shared" si="2"/>
        <v>0.88888888888888884</v>
      </c>
      <c r="H11" s="24"/>
    </row>
    <row r="12" spans="1:13">
      <c r="A12" s="18" t="s">
        <v>57</v>
      </c>
      <c r="B12" s="19">
        <v>214</v>
      </c>
      <c r="C12" s="19">
        <v>2</v>
      </c>
      <c r="D12" s="26">
        <f t="shared" si="0"/>
        <v>107</v>
      </c>
      <c r="E12" s="26">
        <f t="shared" si="1"/>
        <v>13</v>
      </c>
      <c r="F12" s="27">
        <f t="shared" si="2"/>
        <v>1.1214953271028036</v>
      </c>
      <c r="H12" s="23"/>
    </row>
    <row r="13" spans="1:13">
      <c r="A13" s="18" t="s">
        <v>58</v>
      </c>
      <c r="B13" s="19">
        <v>103</v>
      </c>
      <c r="C13" s="19">
        <v>1</v>
      </c>
      <c r="D13" s="26">
        <f t="shared" si="0"/>
        <v>103</v>
      </c>
      <c r="E13" s="26">
        <f t="shared" si="1"/>
        <v>17</v>
      </c>
      <c r="F13" s="27">
        <f t="shared" si="2"/>
        <v>1.1650485436893203</v>
      </c>
      <c r="G13" s="21"/>
    </row>
    <row r="14" spans="1:13">
      <c r="A14" s="18" t="s">
        <v>59</v>
      </c>
      <c r="B14" s="19">
        <v>408</v>
      </c>
      <c r="C14" s="19">
        <v>3</v>
      </c>
      <c r="D14" s="26">
        <f t="shared" si="0"/>
        <v>136</v>
      </c>
      <c r="E14" s="26">
        <f t="shared" si="1"/>
        <v>-16</v>
      </c>
      <c r="F14" s="27">
        <f t="shared" si="2"/>
        <v>0.88235294117647056</v>
      </c>
      <c r="G14" s="25"/>
      <c r="H14" s="25"/>
      <c r="I14" s="25"/>
      <c r="J14" s="25"/>
      <c r="K14" s="25"/>
      <c r="L14" s="25"/>
      <c r="M14" s="25"/>
    </row>
    <row r="15" spans="1:13">
      <c r="A15" s="18" t="s">
        <v>60</v>
      </c>
      <c r="B15" s="19">
        <v>548</v>
      </c>
      <c r="C15" s="19">
        <v>4</v>
      </c>
      <c r="D15" s="26">
        <f t="shared" si="0"/>
        <v>137</v>
      </c>
      <c r="E15" s="26">
        <f t="shared" si="1"/>
        <v>-17</v>
      </c>
      <c r="F15" s="27">
        <f t="shared" si="2"/>
        <v>0.87591240875912413</v>
      </c>
      <c r="G15" s="25"/>
      <c r="H15" s="25"/>
      <c r="I15" s="25"/>
      <c r="J15" s="25"/>
      <c r="K15" s="25"/>
      <c r="L15" s="25"/>
      <c r="M15" s="25"/>
    </row>
    <row r="16" spans="1:13">
      <c r="A16" s="18" t="s">
        <v>61</v>
      </c>
      <c r="B16" s="19">
        <v>268</v>
      </c>
      <c r="C16" s="19">
        <v>2</v>
      </c>
      <c r="D16" s="26">
        <f t="shared" si="0"/>
        <v>134</v>
      </c>
      <c r="E16" s="26">
        <f t="shared" si="1"/>
        <v>-14</v>
      </c>
      <c r="F16" s="27">
        <f t="shared" si="2"/>
        <v>0.89552238805970152</v>
      </c>
      <c r="G16" s="25"/>
      <c r="H16" s="25"/>
      <c r="I16" s="25"/>
      <c r="J16" s="25"/>
      <c r="K16" s="25"/>
      <c r="L16" s="25"/>
      <c r="M16" s="25"/>
    </row>
    <row r="17" spans="1:6">
      <c r="A17" s="18" t="s">
        <v>62</v>
      </c>
      <c r="B17" s="19">
        <v>131</v>
      </c>
      <c r="C17" s="19">
        <v>1</v>
      </c>
      <c r="D17" s="26">
        <f t="shared" si="0"/>
        <v>131</v>
      </c>
      <c r="E17" s="26">
        <f t="shared" si="1"/>
        <v>-11</v>
      </c>
      <c r="F17" s="27">
        <f t="shared" si="2"/>
        <v>0.91603053435114501</v>
      </c>
    </row>
    <row r="18" spans="1:6">
      <c r="A18" s="18" t="s">
        <v>63</v>
      </c>
      <c r="B18" s="19">
        <v>345</v>
      </c>
      <c r="C18" s="19">
        <v>3</v>
      </c>
      <c r="D18" s="26">
        <f t="shared" si="0"/>
        <v>115</v>
      </c>
      <c r="E18" s="26">
        <f t="shared" si="1"/>
        <v>5</v>
      </c>
      <c r="F18" s="27">
        <f t="shared" si="2"/>
        <v>1.0434782608695652</v>
      </c>
    </row>
    <row r="19" spans="1:6">
      <c r="A19" s="18" t="s">
        <v>64</v>
      </c>
      <c r="B19" s="19">
        <v>768</v>
      </c>
      <c r="C19" s="19">
        <v>6</v>
      </c>
      <c r="D19" s="26">
        <f t="shared" si="0"/>
        <v>128</v>
      </c>
      <c r="E19" s="26">
        <f t="shared" si="1"/>
        <v>-8</v>
      </c>
      <c r="F19" s="27">
        <f t="shared" si="2"/>
        <v>0.9375</v>
      </c>
    </row>
    <row r="20" spans="1:6">
      <c r="A20" s="18" t="s">
        <v>65</v>
      </c>
      <c r="B20" s="19">
        <v>390</v>
      </c>
      <c r="C20" s="19">
        <v>3</v>
      </c>
      <c r="D20" s="26">
        <f t="shared" si="0"/>
        <v>130</v>
      </c>
      <c r="E20" s="26">
        <f t="shared" si="1"/>
        <v>-10</v>
      </c>
      <c r="F20" s="27">
        <f t="shared" si="2"/>
        <v>0.92307692307692313</v>
      </c>
    </row>
    <row r="21" spans="1:6">
      <c r="A21" s="18" t="s">
        <v>66</v>
      </c>
      <c r="B21" s="19">
        <v>924</v>
      </c>
      <c r="C21" s="19">
        <v>7</v>
      </c>
      <c r="D21" s="26">
        <f t="shared" si="0"/>
        <v>132</v>
      </c>
      <c r="E21" s="26">
        <f t="shared" si="1"/>
        <v>-12</v>
      </c>
      <c r="F21" s="27">
        <f t="shared" si="2"/>
        <v>0.90909090909090906</v>
      </c>
    </row>
    <row r="22" spans="1:6">
      <c r="A22" s="18" t="s">
        <v>67</v>
      </c>
      <c r="B22" s="19">
        <v>248</v>
      </c>
      <c r="C22" s="19">
        <v>2</v>
      </c>
      <c r="D22" s="26">
        <f t="shared" si="0"/>
        <v>124</v>
      </c>
      <c r="E22" s="26">
        <f t="shared" si="1"/>
        <v>-4</v>
      </c>
      <c r="F22" s="27">
        <f t="shared" si="2"/>
        <v>0.967741935483871</v>
      </c>
    </row>
    <row r="23" spans="1:6">
      <c r="A23" s="18" t="s">
        <v>68</v>
      </c>
      <c r="B23" s="19">
        <v>630</v>
      </c>
      <c r="C23" s="19">
        <v>5</v>
      </c>
      <c r="D23" s="26">
        <f t="shared" si="0"/>
        <v>126</v>
      </c>
      <c r="E23" s="26">
        <f t="shared" si="1"/>
        <v>-6</v>
      </c>
      <c r="F23" s="27">
        <f t="shared" si="2"/>
        <v>0.95238095238095233</v>
      </c>
    </row>
    <row r="24" spans="1:6">
      <c r="A24" s="18" t="s">
        <v>69</v>
      </c>
      <c r="B24" s="19">
        <v>952</v>
      </c>
      <c r="C24" s="19">
        <v>8</v>
      </c>
      <c r="D24" s="26">
        <f t="shared" si="0"/>
        <v>119</v>
      </c>
      <c r="E24" s="26">
        <f t="shared" si="1"/>
        <v>1</v>
      </c>
      <c r="F24" s="27">
        <f t="shared" si="2"/>
        <v>1.0084033613445378</v>
      </c>
    </row>
    <row r="25" spans="1:6">
      <c r="A25" s="18" t="s">
        <v>70</v>
      </c>
      <c r="B25" s="19">
        <v>333</v>
      </c>
      <c r="C25" s="19">
        <v>3</v>
      </c>
      <c r="D25" s="26">
        <f t="shared" si="0"/>
        <v>111</v>
      </c>
      <c r="E25" s="26">
        <f t="shared" si="1"/>
        <v>9</v>
      </c>
      <c r="F25" s="27">
        <f t="shared" si="2"/>
        <v>1.0810810810810811</v>
      </c>
    </row>
    <row r="26" spans="1:6">
      <c r="A26" s="18" t="s">
        <v>71</v>
      </c>
      <c r="B26" s="19">
        <v>357</v>
      </c>
      <c r="C26" s="19">
        <v>3</v>
      </c>
      <c r="D26" s="26">
        <f t="shared" si="0"/>
        <v>119</v>
      </c>
      <c r="E26" s="26">
        <f t="shared" si="1"/>
        <v>1</v>
      </c>
      <c r="F26" s="27">
        <f t="shared" si="2"/>
        <v>1.0084033613445378</v>
      </c>
    </row>
    <row r="27" spans="1:6">
      <c r="A27" s="18" t="s">
        <v>72</v>
      </c>
      <c r="B27" s="19">
        <v>129</v>
      </c>
      <c r="C27" s="19">
        <v>1</v>
      </c>
      <c r="D27" s="26">
        <f t="shared" si="0"/>
        <v>129</v>
      </c>
      <c r="E27" s="26">
        <f t="shared" si="1"/>
        <v>-9</v>
      </c>
      <c r="F27" s="27">
        <f t="shared" si="2"/>
        <v>0.93023255813953487</v>
      </c>
    </row>
    <row r="28" spans="1:6">
      <c r="A28" s="18" t="s">
        <v>73</v>
      </c>
      <c r="B28" s="19">
        <v>402</v>
      </c>
      <c r="C28" s="19">
        <v>3</v>
      </c>
      <c r="D28" s="26">
        <f t="shared" si="0"/>
        <v>134</v>
      </c>
      <c r="E28" s="26">
        <f t="shared" si="1"/>
        <v>-14</v>
      </c>
      <c r="F28" s="27">
        <f t="shared" si="2"/>
        <v>0.89552238805970152</v>
      </c>
    </row>
    <row r="29" spans="1:6">
      <c r="A29" s="18" t="s">
        <v>74</v>
      </c>
      <c r="B29" s="19">
        <v>202</v>
      </c>
      <c r="C29" s="19">
        <v>2</v>
      </c>
      <c r="D29" s="26">
        <f t="shared" si="0"/>
        <v>101</v>
      </c>
      <c r="E29" s="26">
        <f t="shared" si="1"/>
        <v>19</v>
      </c>
      <c r="F29" s="27">
        <f t="shared" si="2"/>
        <v>1.1881188118811881</v>
      </c>
    </row>
    <row r="41" spans="1:1">
      <c r="A41" s="22"/>
    </row>
  </sheetData>
  <sheetProtection sort="0"/>
  <protectedRanges>
    <protectedRange sqref="D1 H12 H10 H6 H8 D4:E29" name="Range2"/>
  </protectedRanges>
  <mergeCells count="1">
    <mergeCell ref="A1:C1"/>
  </mergeCells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V1</vt:lpstr>
      <vt:lpstr>V2</vt:lpstr>
      <vt:lpstr>V3</vt:lpstr>
      <vt:lpstr>V4</vt:lpstr>
      <vt:lpstr>U1</vt:lpstr>
      <vt:lpstr>U2</vt:lpstr>
      <vt:lpstr>Adresācija</vt:lpstr>
      <vt:lpstr>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Maiga</dc:creator>
  <cp:lastModifiedBy>Alekss Pauls Brencis</cp:lastModifiedBy>
  <cp:lastPrinted>2017-08-04T21:34:17Z</cp:lastPrinted>
  <dcterms:created xsi:type="dcterms:W3CDTF">2017-07-21T07:59:41Z</dcterms:created>
  <dcterms:modified xsi:type="dcterms:W3CDTF">2020-03-02T11:31:08Z</dcterms:modified>
</cp:coreProperties>
</file>