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BEB78F13-B8B1-428E-AA54-B479AB1EC3C2}" xr6:coauthVersionLast="37" xr6:coauthVersionMax="37" xr10:uidLastSave="{00000000-0000-0000-0000-000000000000}"/>
  <bookViews>
    <workbookView xWindow="0" yWindow="0" windowWidth="22260" windowHeight="12645" activeTab="1" xr2:uid="{00000000-000D-0000-FFFF-FFFF00000000}"/>
  </bookViews>
  <sheets>
    <sheet name="Лист1" sheetId="1" r:id="rId1"/>
    <sheet name="Лист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4" i="1" l="1"/>
  <c r="C63" i="1"/>
  <c r="C60" i="1"/>
  <c r="C59" i="1"/>
  <c r="C13" i="1"/>
  <c r="B13" i="1"/>
  <c r="B12" i="1"/>
  <c r="B8" i="1"/>
  <c r="B5" i="1"/>
  <c r="C4" i="1"/>
  <c r="B4" i="1"/>
  <c r="F3" i="1"/>
  <c r="E3" i="1"/>
  <c r="D3" i="1"/>
  <c r="C3" i="1"/>
  <c r="B3" i="1"/>
</calcChain>
</file>

<file path=xl/sharedStrings.xml><?xml version="1.0" encoding="utf-8"?>
<sst xmlns="http://schemas.openxmlformats.org/spreadsheetml/2006/main" count="43" uniqueCount="42">
  <si>
    <t>xi</t>
  </si>
  <si>
    <t>mi</t>
  </si>
  <si>
    <t>середина интервала xi</t>
  </si>
  <si>
    <t>k</t>
  </si>
  <si>
    <t>Δ</t>
  </si>
  <si>
    <t>xmax</t>
  </si>
  <si>
    <t>xmin</t>
  </si>
  <si>
    <t>[9;12,6)</t>
  </si>
  <si>
    <t>[12,6;16,2)</t>
  </si>
  <si>
    <t>[16,2;19,8)</t>
  </si>
  <si>
    <t>[19,8;23,4)</t>
  </si>
  <si>
    <t>[23,4;27]</t>
  </si>
  <si>
    <t>n</t>
  </si>
  <si>
    <t xml:space="preserve">x̅ </t>
  </si>
  <si>
    <t>Me</t>
  </si>
  <si>
    <t>Mo</t>
  </si>
  <si>
    <t>L</t>
  </si>
  <si>
    <t>K</t>
  </si>
  <si>
    <t xml:space="preserve">Интервалы расходов </t>
  </si>
  <si>
    <t>Число покупателей (mi)</t>
  </si>
  <si>
    <t>100-300</t>
  </si>
  <si>
    <t>300-500</t>
  </si>
  <si>
    <t>500-700</t>
  </si>
  <si>
    <t>700-900</t>
  </si>
  <si>
    <t>900-1100</t>
  </si>
  <si>
    <t>1100-1300</t>
  </si>
  <si>
    <t>Восходящий порядок</t>
  </si>
  <si>
    <t>Нисходящий порядок</t>
  </si>
  <si>
    <t>Задание№3</t>
  </si>
  <si>
    <t xml:space="preserve">Интервалы </t>
  </si>
  <si>
    <t>Число регионов</t>
  </si>
  <si>
    <t>0-60</t>
  </si>
  <si>
    <t>60-70</t>
  </si>
  <si>
    <t>70-80</t>
  </si>
  <si>
    <t>80-90</t>
  </si>
  <si>
    <t>90-100</t>
  </si>
  <si>
    <t>Свыше 100</t>
  </si>
  <si>
    <t xml:space="preserve">mi </t>
  </si>
  <si>
    <t>Мода</t>
  </si>
  <si>
    <t xml:space="preserve">Медиана </t>
  </si>
  <si>
    <t>Средняя арифметическая</t>
  </si>
  <si>
    <t xml:space="preserve">Средняя арифметическая взвешенная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</si>
</sst>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/>
    <xf numFmtId="0" fontId="1" fillId="0" borderId="0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Лист1!$I$4:$S$4</c:f>
              <c:numCache>
                <c:formatCode>General</c:formatCode>
                <c:ptCount val="11"/>
                <c:pt idx="0">
                  <c:v>9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  <c:pt idx="5">
                  <c:v>16</c:v>
                </c:pt>
                <c:pt idx="6">
                  <c:v>17</c:v>
                </c:pt>
                <c:pt idx="7">
                  <c:v>19</c:v>
                </c:pt>
                <c:pt idx="8">
                  <c:v>21</c:v>
                </c:pt>
                <c:pt idx="9">
                  <c:v>23</c:v>
                </c:pt>
                <c:pt idx="10">
                  <c:v>27</c:v>
                </c:pt>
              </c:numCache>
            </c:numRef>
          </c:xVal>
          <c:yVal>
            <c:numRef>
              <c:f>Лист1!$I$5:$S$5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6</c:v>
                </c:pt>
                <c:pt idx="4">
                  <c:v>5</c:v>
                </c:pt>
                <c:pt idx="5">
                  <c:v>4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76-4348-88FE-101A34A9EA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0111360"/>
        <c:axId val="1232737264"/>
      </c:scatterChart>
      <c:valAx>
        <c:axId val="1230111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32737264"/>
        <c:crosses val="autoZero"/>
        <c:crossBetween val="midCat"/>
      </c:valAx>
      <c:valAx>
        <c:axId val="123273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30111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Полигон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Лист1!$B$1:$F$1</c:f>
              <c:strCache>
                <c:ptCount val="5"/>
                <c:pt idx="0">
                  <c:v>[9;12,6)</c:v>
                </c:pt>
                <c:pt idx="1">
                  <c:v>[12,6;16,2)</c:v>
                </c:pt>
                <c:pt idx="2">
                  <c:v>[16,2;19,8)</c:v>
                </c:pt>
                <c:pt idx="3">
                  <c:v>[19,8;23,4)</c:v>
                </c:pt>
                <c:pt idx="4">
                  <c:v>[23,4;27]</c:v>
                </c:pt>
              </c:strCache>
            </c:strRef>
          </c:xVal>
          <c:yVal>
            <c:numRef>
              <c:f>Лист1!$B$2:$F$2</c:f>
              <c:numCache>
                <c:formatCode>General</c:formatCode>
                <c:ptCount val="5"/>
                <c:pt idx="0">
                  <c:v>3</c:v>
                </c:pt>
                <c:pt idx="1">
                  <c:v>17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DE-48A5-ACC3-2DDAD1BEBD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1856080"/>
        <c:axId val="839261648"/>
      </c:scatterChart>
      <c:valAx>
        <c:axId val="671856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39261648"/>
        <c:crosses val="autoZero"/>
        <c:crossBetween val="midCat"/>
      </c:valAx>
      <c:valAx>
        <c:axId val="83926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71856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Лист1!$B$21:$B$26</c:f>
              <c:strCache>
                <c:ptCount val="6"/>
                <c:pt idx="0">
                  <c:v>0-60</c:v>
                </c:pt>
                <c:pt idx="1">
                  <c:v>60-70</c:v>
                </c:pt>
                <c:pt idx="2">
                  <c:v>70-80</c:v>
                </c:pt>
                <c:pt idx="3">
                  <c:v>80-90</c:v>
                </c:pt>
                <c:pt idx="4">
                  <c:v>90-100</c:v>
                </c:pt>
                <c:pt idx="5">
                  <c:v>Свыше 100</c:v>
                </c:pt>
              </c:strCache>
            </c:strRef>
          </c:cat>
          <c:val>
            <c:numRef>
              <c:f>Лист1!$C$21:$C$26</c:f>
              <c:numCache>
                <c:formatCode>General</c:formatCode>
                <c:ptCount val="6"/>
                <c:pt idx="0">
                  <c:v>10</c:v>
                </c:pt>
                <c:pt idx="1">
                  <c:v>29</c:v>
                </c:pt>
                <c:pt idx="2">
                  <c:v>2</c:v>
                </c:pt>
                <c:pt idx="3">
                  <c:v>13</c:v>
                </c:pt>
                <c:pt idx="4">
                  <c:v>0</c:v>
                </c:pt>
                <c:pt idx="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E1-477F-959D-B996A1AE7C08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Лист1!$B$21:$B$26</c:f>
              <c:strCache>
                <c:ptCount val="6"/>
                <c:pt idx="0">
                  <c:v>0-60</c:v>
                </c:pt>
                <c:pt idx="1">
                  <c:v>60-70</c:v>
                </c:pt>
                <c:pt idx="2">
                  <c:v>70-80</c:v>
                </c:pt>
                <c:pt idx="3">
                  <c:v>80-90</c:v>
                </c:pt>
                <c:pt idx="4">
                  <c:v>90-100</c:v>
                </c:pt>
                <c:pt idx="5">
                  <c:v>Свыше 100</c:v>
                </c:pt>
              </c:strCache>
            </c:strRef>
          </c:cat>
          <c:val>
            <c:numRef>
              <c:f>Лист1!$D$21:$D$26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1-E0E1-477F-959D-B996A1AE7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4750448"/>
        <c:axId val="1352582768"/>
      </c:barChart>
      <c:catAx>
        <c:axId val="874750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52582768"/>
        <c:crosses val="autoZero"/>
        <c:auto val="1"/>
        <c:lblAlgn val="ctr"/>
        <c:lblOffset val="100"/>
        <c:noMultiLvlLbl val="0"/>
      </c:catAx>
      <c:valAx>
        <c:axId val="135258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74750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Кумулянта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Лист1!$C$38:$I$38</c:f>
              <c:numCache>
                <c:formatCode>General</c:formatCode>
                <c:ptCount val="7"/>
                <c:pt idx="0">
                  <c:v>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</c:numCache>
            </c:numRef>
          </c:xVal>
          <c:yVal>
            <c:numRef>
              <c:f>Лист1!$C$39:$I$39</c:f>
              <c:numCache>
                <c:formatCode>General</c:formatCode>
                <c:ptCount val="7"/>
                <c:pt idx="0">
                  <c:v>0</c:v>
                </c:pt>
                <c:pt idx="1">
                  <c:v>10</c:v>
                </c:pt>
                <c:pt idx="2">
                  <c:v>39</c:v>
                </c:pt>
                <c:pt idx="3">
                  <c:v>41</c:v>
                </c:pt>
                <c:pt idx="4">
                  <c:v>54</c:v>
                </c:pt>
                <c:pt idx="5">
                  <c:v>54</c:v>
                </c:pt>
                <c:pt idx="6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82-4C47-B152-A8D2D85929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4162928"/>
        <c:axId val="1352582352"/>
      </c:scatterChart>
      <c:valAx>
        <c:axId val="844162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52582352"/>
        <c:crosses val="autoZero"/>
        <c:crossBetween val="midCat"/>
      </c:valAx>
      <c:valAx>
        <c:axId val="135258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4162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Огива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Лист1!$C$39:$I$39</c:f>
              <c:numCache>
                <c:formatCode>General</c:formatCode>
                <c:ptCount val="7"/>
                <c:pt idx="0">
                  <c:v>0</c:v>
                </c:pt>
                <c:pt idx="1">
                  <c:v>10</c:v>
                </c:pt>
                <c:pt idx="2">
                  <c:v>39</c:v>
                </c:pt>
                <c:pt idx="3">
                  <c:v>41</c:v>
                </c:pt>
                <c:pt idx="4">
                  <c:v>54</c:v>
                </c:pt>
                <c:pt idx="5">
                  <c:v>54</c:v>
                </c:pt>
                <c:pt idx="6">
                  <c:v>60</c:v>
                </c:pt>
              </c:numCache>
            </c:numRef>
          </c:xVal>
          <c:yVal>
            <c:numRef>
              <c:f>Лист1!$C$38:$I$38</c:f>
              <c:numCache>
                <c:formatCode>General</c:formatCode>
                <c:ptCount val="7"/>
                <c:pt idx="0">
                  <c:v>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CF-4150-A2F0-9A17C0138A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5726944"/>
        <c:axId val="839262064"/>
      </c:scatterChart>
      <c:valAx>
        <c:axId val="1355726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39262064"/>
        <c:crosses val="autoZero"/>
        <c:crossBetween val="midCat"/>
      </c:valAx>
      <c:valAx>
        <c:axId val="83926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55726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1</xdr:row>
      <xdr:rowOff>180975</xdr:rowOff>
    </xdr:from>
    <xdr:to>
      <xdr:col>27</xdr:col>
      <xdr:colOff>590550</xdr:colOff>
      <xdr:row>16</xdr:row>
      <xdr:rowOff>9525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164D18F5-5A5C-4009-AEE1-49C2FD1EDC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18</xdr:row>
      <xdr:rowOff>171450</xdr:rowOff>
    </xdr:from>
    <xdr:to>
      <xdr:col>22</xdr:col>
      <xdr:colOff>0</xdr:colOff>
      <xdr:row>32</xdr:row>
      <xdr:rowOff>190500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E927F751-2D2C-486F-8F4B-3A013B9E24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19</xdr:row>
      <xdr:rowOff>9525</xdr:rowOff>
    </xdr:from>
    <xdr:to>
      <xdr:col>12</xdr:col>
      <xdr:colOff>304800</xdr:colOff>
      <xdr:row>32</xdr:row>
      <xdr:rowOff>152400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27DA87B7-D193-4666-9461-BAF99D882E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38</xdr:row>
      <xdr:rowOff>0</xdr:rowOff>
    </xdr:from>
    <xdr:to>
      <xdr:col>17</xdr:col>
      <xdr:colOff>304800</xdr:colOff>
      <xdr:row>51</xdr:row>
      <xdr:rowOff>180975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1429D3C3-287D-4599-82C2-B20BB27EB9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1514475</xdr:colOff>
      <xdr:row>39</xdr:row>
      <xdr:rowOff>190500</xdr:rowOff>
    </xdr:from>
    <xdr:to>
      <xdr:col>8</xdr:col>
      <xdr:colOff>123825</xdr:colOff>
      <xdr:row>54</xdr:row>
      <xdr:rowOff>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C2D42574-5FCC-4524-9059-BCDBF772DF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4"/>
  <sheetViews>
    <sheetView topLeftCell="A45" workbookViewId="0">
      <selection activeCell="P72" sqref="P72"/>
    </sheetView>
  </sheetViews>
  <sheetFormatPr defaultRowHeight="15.75" x14ac:dyDescent="0.25"/>
  <cols>
    <col min="1" max="1" width="22.85546875" style="2" customWidth="1"/>
    <col min="2" max="2" width="38.42578125" style="2" customWidth="1"/>
    <col min="3" max="3" width="12" style="2" customWidth="1"/>
    <col min="4" max="16384" width="9.140625" style="2"/>
  </cols>
  <sheetData>
    <row r="1" spans="1:30" x14ac:dyDescent="0.25">
      <c r="A1" s="5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6"/>
      <c r="I1" s="1">
        <v>16</v>
      </c>
      <c r="J1" s="1">
        <v>12</v>
      </c>
      <c r="K1" s="1">
        <v>15</v>
      </c>
      <c r="L1" s="1">
        <v>15</v>
      </c>
      <c r="M1" s="1">
        <v>23</v>
      </c>
      <c r="N1" s="1">
        <v>9</v>
      </c>
      <c r="O1" s="1">
        <v>15</v>
      </c>
      <c r="P1" s="1">
        <v>13</v>
      </c>
      <c r="Q1" s="1">
        <v>14</v>
      </c>
      <c r="R1" s="1">
        <v>14</v>
      </c>
      <c r="S1" s="1">
        <v>21</v>
      </c>
      <c r="T1" s="1">
        <v>15</v>
      </c>
      <c r="U1" s="1">
        <v>14</v>
      </c>
      <c r="V1" s="1">
        <v>17</v>
      </c>
      <c r="W1" s="1">
        <v>27</v>
      </c>
      <c r="X1" s="1">
        <v>15</v>
      </c>
      <c r="Y1" s="1">
        <v>16</v>
      </c>
      <c r="Z1" s="1">
        <v>12</v>
      </c>
      <c r="AA1" s="1">
        <v>16</v>
      </c>
      <c r="AB1" s="1">
        <v>19</v>
      </c>
      <c r="AC1" s="1">
        <v>14</v>
      </c>
      <c r="AD1" s="1">
        <v>16</v>
      </c>
    </row>
    <row r="2" spans="1:30" x14ac:dyDescent="0.25">
      <c r="A2" s="5" t="s">
        <v>1</v>
      </c>
      <c r="B2" s="1">
        <v>3</v>
      </c>
      <c r="C2" s="1">
        <v>17</v>
      </c>
      <c r="D2" s="1">
        <v>3</v>
      </c>
      <c r="E2" s="1">
        <v>2</v>
      </c>
      <c r="F2" s="1">
        <v>1</v>
      </c>
      <c r="G2" s="1">
        <v>26</v>
      </c>
      <c r="H2" s="6"/>
      <c r="I2" s="1">
        <v>17</v>
      </c>
      <c r="J2" s="1">
        <v>13</v>
      </c>
      <c r="K2" s="1">
        <v>14</v>
      </c>
      <c r="L2" s="1">
        <v>14</v>
      </c>
    </row>
    <row r="3" spans="1:30" x14ac:dyDescent="0.25">
      <c r="A3" s="5" t="s">
        <v>2</v>
      </c>
      <c r="B3" s="1">
        <f>(9+12.6)/2</f>
        <v>10.8</v>
      </c>
      <c r="C3" s="1">
        <f>(12.6+16.2)/2</f>
        <v>14.399999999999999</v>
      </c>
      <c r="D3" s="1">
        <f>(16.2+19.8)/2</f>
        <v>18</v>
      </c>
      <c r="E3" s="1">
        <f>(19.8+23.4)/2</f>
        <v>21.6</v>
      </c>
      <c r="F3" s="1">
        <f>(23.4+27)/2</f>
        <v>25.2</v>
      </c>
      <c r="G3" s="6"/>
    </row>
    <row r="4" spans="1:30" x14ac:dyDescent="0.25">
      <c r="A4" s="5" t="s">
        <v>3</v>
      </c>
      <c r="B4" s="1">
        <f>1+LN(G2)</f>
        <v>4.2580965380214817</v>
      </c>
      <c r="C4" s="1">
        <f>ROUNDUP(B4,0)</f>
        <v>5</v>
      </c>
      <c r="D4" s="6"/>
      <c r="E4" s="6"/>
      <c r="F4" s="6"/>
      <c r="G4" s="6"/>
      <c r="I4" s="3">
        <v>9</v>
      </c>
      <c r="J4" s="3">
        <v>12</v>
      </c>
      <c r="K4" s="3">
        <v>13</v>
      </c>
      <c r="L4" s="3">
        <v>14</v>
      </c>
      <c r="M4" s="3">
        <v>15</v>
      </c>
      <c r="N4" s="3">
        <v>16</v>
      </c>
      <c r="O4" s="3">
        <v>17</v>
      </c>
      <c r="P4" s="3">
        <v>19</v>
      </c>
      <c r="Q4" s="3">
        <v>21</v>
      </c>
      <c r="R4" s="3">
        <v>23</v>
      </c>
      <c r="S4" s="3">
        <v>27</v>
      </c>
    </row>
    <row r="5" spans="1:30" x14ac:dyDescent="0.25">
      <c r="A5" s="5" t="s">
        <v>13</v>
      </c>
      <c r="B5" s="1">
        <f>(B2*B3+C2*C3+D2*D3+E2*E3+F2*F3)/G2</f>
        <v>15.369230769230768</v>
      </c>
      <c r="C5" s="6"/>
      <c r="D5" s="6"/>
      <c r="E5" s="6"/>
      <c r="F5" s="6"/>
      <c r="G5" s="6"/>
      <c r="I5" s="4">
        <v>1</v>
      </c>
      <c r="J5" s="4">
        <v>2</v>
      </c>
      <c r="K5" s="4">
        <v>2</v>
      </c>
      <c r="L5" s="4">
        <v>6</v>
      </c>
      <c r="M5" s="4">
        <v>5</v>
      </c>
      <c r="N5" s="4">
        <v>4</v>
      </c>
      <c r="O5" s="4">
        <v>2</v>
      </c>
      <c r="P5" s="4">
        <v>1</v>
      </c>
      <c r="Q5" s="4">
        <v>1</v>
      </c>
      <c r="R5" s="4">
        <v>1</v>
      </c>
      <c r="S5" s="4">
        <v>1</v>
      </c>
    </row>
    <row r="6" spans="1:30" x14ac:dyDescent="0.25">
      <c r="A6" s="5" t="s">
        <v>5</v>
      </c>
      <c r="B6" s="1">
        <v>27</v>
      </c>
      <c r="C6" s="6"/>
      <c r="D6" s="6"/>
      <c r="E6" s="6"/>
      <c r="F6" s="6"/>
      <c r="G6" s="6"/>
      <c r="I6" s="6"/>
    </row>
    <row r="7" spans="1:30" x14ac:dyDescent="0.25">
      <c r="A7" s="5" t="s">
        <v>6</v>
      </c>
      <c r="B7" s="1">
        <v>9</v>
      </c>
      <c r="C7" s="6"/>
      <c r="D7" s="6"/>
      <c r="E7" s="6"/>
      <c r="F7" s="6"/>
      <c r="G7" s="6"/>
    </row>
    <row r="8" spans="1:30" x14ac:dyDescent="0.25">
      <c r="A8" s="5" t="s">
        <v>4</v>
      </c>
      <c r="B8" s="1">
        <f>(B6-B7)/C4</f>
        <v>3.6</v>
      </c>
      <c r="C8" s="6"/>
    </row>
    <row r="9" spans="1:30" x14ac:dyDescent="0.25">
      <c r="A9" s="5" t="s">
        <v>14</v>
      </c>
      <c r="B9" s="1">
        <v>15</v>
      </c>
    </row>
    <row r="10" spans="1:30" x14ac:dyDescent="0.25">
      <c r="A10" s="5" t="s">
        <v>15</v>
      </c>
      <c r="B10" s="1">
        <v>14</v>
      </c>
    </row>
    <row r="12" spans="1:30" x14ac:dyDescent="0.25">
      <c r="A12" s="5" t="s">
        <v>16</v>
      </c>
      <c r="B12" s="1">
        <f>2*LN(G2)</f>
        <v>6.5161930760429643</v>
      </c>
    </row>
    <row r="13" spans="1:30" x14ac:dyDescent="0.25">
      <c r="A13" s="5" t="s">
        <v>17</v>
      </c>
      <c r="B13" s="1">
        <f>(B6-B7)/B12</f>
        <v>2.7623490878712138</v>
      </c>
      <c r="C13" s="1">
        <f>ROUNDUP(B13,0)</f>
        <v>3</v>
      </c>
    </row>
    <row r="16" spans="1:30" x14ac:dyDescent="0.25">
      <c r="A16" s="2" t="s">
        <v>28</v>
      </c>
    </row>
    <row r="20" spans="2:4" x14ac:dyDescent="0.25">
      <c r="B20" s="3" t="s">
        <v>29</v>
      </c>
      <c r="C20" s="12" t="s">
        <v>30</v>
      </c>
      <c r="D20" s="12"/>
    </row>
    <row r="21" spans="2:4" x14ac:dyDescent="0.25">
      <c r="B21" s="4" t="s">
        <v>31</v>
      </c>
      <c r="C21" s="14">
        <v>10</v>
      </c>
      <c r="D21" s="14"/>
    </row>
    <row r="22" spans="2:4" x14ac:dyDescent="0.25">
      <c r="B22" s="4" t="s">
        <v>32</v>
      </c>
      <c r="C22" s="14">
        <v>29</v>
      </c>
      <c r="D22" s="14"/>
    </row>
    <row r="23" spans="2:4" x14ac:dyDescent="0.25">
      <c r="B23" s="4" t="s">
        <v>33</v>
      </c>
      <c r="C23" s="14">
        <v>2</v>
      </c>
      <c r="D23" s="14"/>
    </row>
    <row r="24" spans="2:4" x14ac:dyDescent="0.25">
      <c r="B24" s="4" t="s">
        <v>34</v>
      </c>
      <c r="C24" s="14">
        <v>13</v>
      </c>
      <c r="D24" s="14"/>
    </row>
    <row r="25" spans="2:4" x14ac:dyDescent="0.25">
      <c r="B25" s="4" t="s">
        <v>35</v>
      </c>
      <c r="C25" s="14">
        <v>0</v>
      </c>
      <c r="D25" s="14"/>
    </row>
    <row r="26" spans="2:4" x14ac:dyDescent="0.25">
      <c r="B26" s="4" t="s">
        <v>36</v>
      </c>
      <c r="C26" s="14">
        <v>6</v>
      </c>
      <c r="D26" s="14"/>
    </row>
    <row r="38" spans="2:9" x14ac:dyDescent="0.25">
      <c r="B38" s="13" t="s">
        <v>0</v>
      </c>
      <c r="C38" s="4">
        <v>0</v>
      </c>
      <c r="D38" s="4">
        <v>60</v>
      </c>
      <c r="E38" s="4">
        <v>70</v>
      </c>
      <c r="F38" s="4">
        <v>80</v>
      </c>
      <c r="G38" s="4">
        <v>90</v>
      </c>
      <c r="H38" s="4">
        <v>100</v>
      </c>
      <c r="I38" s="4">
        <v>110</v>
      </c>
    </row>
    <row r="39" spans="2:9" x14ac:dyDescent="0.25">
      <c r="B39" s="3" t="s">
        <v>37</v>
      </c>
      <c r="C39" s="4">
        <v>0</v>
      </c>
      <c r="D39" s="4">
        <v>10</v>
      </c>
      <c r="E39" s="4">
        <v>39</v>
      </c>
      <c r="F39" s="4">
        <v>41</v>
      </c>
      <c r="G39" s="4">
        <v>54</v>
      </c>
      <c r="H39" s="4">
        <v>54</v>
      </c>
      <c r="I39" s="4">
        <v>60</v>
      </c>
    </row>
    <row r="59" spans="2:3" x14ac:dyDescent="0.25">
      <c r="B59" s="5" t="s">
        <v>38</v>
      </c>
      <c r="C59" s="1">
        <f>60 + 10 * ((29-10)/((29-10)+(29-2)))</f>
        <v>64.130434782608688</v>
      </c>
    </row>
    <row r="60" spans="2:3" x14ac:dyDescent="0.25">
      <c r="B60" s="5" t="s">
        <v>39</v>
      </c>
      <c r="C60" s="1">
        <f>60+10*(60/2-10)/29</f>
        <v>66.896551724137936</v>
      </c>
    </row>
    <row r="63" spans="2:3" x14ac:dyDescent="0.25">
      <c r="B63" s="5" t="s">
        <v>40</v>
      </c>
      <c r="C63" s="1">
        <f>AVERAGE(I1:AD2)</f>
        <v>15.615384615384615</v>
      </c>
    </row>
    <row r="64" spans="2:3" x14ac:dyDescent="0.25">
      <c r="B64" s="5" t="s">
        <v>41</v>
      </c>
      <c r="C64" s="1">
        <f>(I4*I5+J4*J5+K4*K5+L4*L5+M4*M5+N4*N5+O4*O5+P4*P5+Q4*Q5+R4*R5+S4*S5)/G2</f>
        <v>15.615384615384615</v>
      </c>
    </row>
  </sheetData>
  <mergeCells count="7">
    <mergeCell ref="C26:D26"/>
    <mergeCell ref="C20:D20"/>
    <mergeCell ref="C21:D21"/>
    <mergeCell ref="C22:D22"/>
    <mergeCell ref="C23:D23"/>
    <mergeCell ref="C24:D24"/>
    <mergeCell ref="C25:D2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73744-A1D3-45FC-93A4-1B42009AA688}">
  <dimension ref="A1:Z27"/>
  <sheetViews>
    <sheetView tabSelected="1" workbookViewId="0"/>
  </sheetViews>
  <sheetFormatPr defaultRowHeight="15" x14ac:dyDescent="0.25"/>
  <cols>
    <col min="1" max="1" width="29.85546875" customWidth="1"/>
    <col min="2" max="2" width="10.140625" customWidth="1"/>
    <col min="3" max="3" width="11" customWidth="1"/>
    <col min="4" max="4" width="10.140625" customWidth="1"/>
    <col min="5" max="5" width="9.42578125" customWidth="1"/>
    <col min="6" max="6" width="10.7109375" customWidth="1"/>
    <col min="7" max="7" width="13.28515625" customWidth="1"/>
  </cols>
  <sheetData>
    <row r="1" spans="1:26" ht="18.75" x14ac:dyDescent="0.3">
      <c r="A1" s="11" t="s">
        <v>18</v>
      </c>
      <c r="B1" s="8" t="s">
        <v>20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10"/>
      <c r="Y1" s="10"/>
      <c r="Z1" s="10"/>
    </row>
    <row r="2" spans="1:26" ht="18.75" x14ac:dyDescent="0.3">
      <c r="A2" s="11" t="s">
        <v>19</v>
      </c>
      <c r="B2" s="8">
        <v>30</v>
      </c>
      <c r="C2" s="8">
        <v>38</v>
      </c>
      <c r="D2" s="8">
        <v>50</v>
      </c>
      <c r="E2" s="8">
        <v>31</v>
      </c>
      <c r="F2" s="8">
        <v>22</v>
      </c>
      <c r="G2" s="8">
        <v>13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  <c r="Y2" s="10"/>
      <c r="Z2" s="10"/>
    </row>
    <row r="3" spans="1:26" ht="18.75" x14ac:dyDescent="0.3">
      <c r="A3" s="11" t="s">
        <v>26</v>
      </c>
      <c r="B3" s="8">
        <v>30</v>
      </c>
      <c r="C3" s="8">
        <v>68</v>
      </c>
      <c r="D3" s="8">
        <v>118</v>
      </c>
      <c r="E3" s="8">
        <v>149</v>
      </c>
      <c r="F3" s="8">
        <v>171</v>
      </c>
      <c r="G3" s="8">
        <v>184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10"/>
      <c r="Y3" s="10"/>
      <c r="Z3" s="10"/>
    </row>
    <row r="4" spans="1:26" ht="18.75" x14ac:dyDescent="0.3">
      <c r="A4" s="11" t="s">
        <v>27</v>
      </c>
      <c r="B4" s="8">
        <v>184</v>
      </c>
      <c r="C4" s="8">
        <v>154</v>
      </c>
      <c r="D4" s="8">
        <v>116</v>
      </c>
      <c r="E4" s="8">
        <v>66</v>
      </c>
      <c r="F4" s="8">
        <v>35</v>
      </c>
      <c r="G4" s="8">
        <v>13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10"/>
      <c r="Y4" s="10"/>
      <c r="Z4" s="10"/>
    </row>
    <row r="5" spans="1:26" ht="18.75" x14ac:dyDescent="0.3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10"/>
      <c r="Y5" s="10"/>
      <c r="Z5" s="10"/>
    </row>
    <row r="6" spans="1:26" ht="18.75" x14ac:dyDescent="0.3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10"/>
      <c r="Y6" s="10"/>
      <c r="Z6" s="10"/>
    </row>
    <row r="7" spans="1:26" ht="18.75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10"/>
      <c r="Y7" s="10"/>
      <c r="Z7" s="10"/>
    </row>
    <row r="8" spans="1:26" ht="18.75" x14ac:dyDescent="0.3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10"/>
      <c r="Y8" s="10"/>
      <c r="Z8" s="10"/>
    </row>
    <row r="9" spans="1:26" ht="18.75" x14ac:dyDescent="0.3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10"/>
      <c r="Y9" s="10"/>
      <c r="Z9" s="10"/>
    </row>
    <row r="10" spans="1:26" ht="18.75" x14ac:dyDescent="0.3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10"/>
      <c r="Y10" s="10"/>
      <c r="Z10" s="10"/>
    </row>
    <row r="11" spans="1:26" ht="18.75" x14ac:dyDescent="0.3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10"/>
      <c r="Y11" s="10"/>
      <c r="Z11" s="10"/>
    </row>
    <row r="12" spans="1:26" ht="18.75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10"/>
      <c r="Y12" s="10"/>
      <c r="Z12" s="10"/>
    </row>
    <row r="13" spans="1:26" ht="18.75" x14ac:dyDescent="0.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10"/>
      <c r="Y13" s="10"/>
      <c r="Z13" s="10"/>
    </row>
    <row r="14" spans="1:26" ht="18.75" x14ac:dyDescent="0.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10"/>
      <c r="Y14" s="10"/>
      <c r="Z14" s="10"/>
    </row>
    <row r="15" spans="1:26" ht="18.75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10"/>
      <c r="Y15" s="10"/>
      <c r="Z15" s="10"/>
    </row>
    <row r="16" spans="1:26" ht="18.75" x14ac:dyDescent="0.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10"/>
      <c r="Y16" s="10"/>
      <c r="Z16" s="10"/>
    </row>
    <row r="17" spans="1:26" ht="18.75" x14ac:dyDescent="0.3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10"/>
      <c r="Y17" s="10"/>
      <c r="Z17" s="10"/>
    </row>
    <row r="18" spans="1:26" ht="18.75" x14ac:dyDescent="0.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10"/>
      <c r="Y18" s="10"/>
      <c r="Z18" s="10"/>
    </row>
    <row r="19" spans="1:26" ht="18.75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10"/>
      <c r="Y19" s="10"/>
      <c r="Z19" s="10"/>
    </row>
    <row r="20" spans="1:26" ht="18.75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10"/>
      <c r="Y20" s="10"/>
      <c r="Z20" s="10"/>
    </row>
    <row r="21" spans="1:26" ht="18.75" x14ac:dyDescent="0.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10"/>
      <c r="Y21" s="10"/>
      <c r="Z21" s="10"/>
    </row>
    <row r="22" spans="1:26" ht="18.75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10"/>
      <c r="Y22" s="10"/>
      <c r="Z22" s="10"/>
    </row>
    <row r="23" spans="1:26" ht="18.75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10"/>
      <c r="Y23" s="10"/>
      <c r="Z23" s="10"/>
    </row>
    <row r="24" spans="1:26" ht="18.75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10"/>
      <c r="Y24" s="10"/>
      <c r="Z24" s="10"/>
    </row>
    <row r="25" spans="1:26" ht="18.75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10"/>
      <c r="Y25" s="10"/>
      <c r="Z25" s="10"/>
    </row>
    <row r="26" spans="1:26" ht="18.75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10"/>
      <c r="Y26" s="10"/>
      <c r="Z26" s="10"/>
    </row>
    <row r="27" spans="1:26" ht="18.75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2022-12-24T12:36:34Z</dcterms:modified>
</cp:coreProperties>
</file>