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C7A2D0-507E-4770-AEB4-646C9F40B4C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9" i="2"/>
  <c r="B6" i="2"/>
  <c r="B5" i="2"/>
  <c r="I3" i="2"/>
  <c r="H3" i="2"/>
  <c r="G3" i="2"/>
  <c r="F3" i="2"/>
  <c r="E3" i="2"/>
  <c r="D3" i="2"/>
  <c r="C3" i="2"/>
  <c r="B3" i="2"/>
  <c r="B12" i="1"/>
  <c r="B11" i="1"/>
  <c r="B10" i="1"/>
  <c r="B9" i="1"/>
  <c r="B8" i="1"/>
  <c r="B7" i="1"/>
  <c r="B6" i="1"/>
  <c r="B5" i="1"/>
  <c r="H3" i="1"/>
  <c r="G3" i="1"/>
  <c r="F3" i="1"/>
  <c r="E3" i="1"/>
  <c r="D3" i="1"/>
  <c r="C3" i="1"/>
  <c r="B3" i="1"/>
  <c r="B7" i="2" l="1"/>
  <c r="B8" i="2" s="1"/>
  <c r="B10" i="2" l="1"/>
  <c r="B12" i="2"/>
</calcChain>
</file>

<file path=xl/sharedStrings.xml><?xml version="1.0" encoding="utf-8"?>
<sst xmlns="http://schemas.openxmlformats.org/spreadsheetml/2006/main" count="39" uniqueCount="27">
  <si>
    <t>xi</t>
  </si>
  <si>
    <t>[4;5,6)</t>
  </si>
  <si>
    <t>[5,6;7,2)</t>
  </si>
  <si>
    <t>[7,2;8,8)</t>
  </si>
  <si>
    <t>[8,8;10,4)</t>
  </si>
  <si>
    <t>[10,4;12)</t>
  </si>
  <si>
    <t>[12;13,6)</t>
  </si>
  <si>
    <t>[13,6;15,2)</t>
  </si>
  <si>
    <t>mi</t>
  </si>
  <si>
    <t>середина интервала xi</t>
  </si>
  <si>
    <t>n</t>
  </si>
  <si>
    <t>x̅ =</t>
  </si>
  <si>
    <t>σ2=</t>
  </si>
  <si>
    <t>σ=</t>
  </si>
  <si>
    <t>V=</t>
  </si>
  <si>
    <t>µ3=</t>
  </si>
  <si>
    <t>a3=</t>
  </si>
  <si>
    <t>µ4=</t>
  </si>
  <si>
    <t>ek=</t>
  </si>
  <si>
    <t>[4,97;5,08)</t>
  </si>
  <si>
    <t>[5,08;5,19)</t>
  </si>
  <si>
    <t>[5,19;5,30)</t>
  </si>
  <si>
    <t>[5,30;5,41)</t>
  </si>
  <si>
    <t>[5,41;5,52)</t>
  </si>
  <si>
    <t>[5,52;5,63)</t>
  </si>
  <si>
    <t>[5,63;5,74)</t>
  </si>
  <si>
    <t>[5,74;5,85)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</si>
</sst>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A9D08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A9D08E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workbookViewId="0">
      <selection activeCell="M12" sqref="M12"/>
    </sheetView>
  </sheetViews>
  <sheetFormatPr defaultRowHeight="15" x14ac:dyDescent="0.25"/>
  <cols>
    <col min="1" max="1" width="27.5703125" customWidth="1"/>
    <col min="2" max="2" width="11.7109375" bestFit="1" customWidth="1"/>
    <col min="3" max="3" width="11.28515625" customWidth="1"/>
    <col min="4" max="4" width="11" customWidth="1"/>
    <col min="5" max="5" width="12.85546875" customWidth="1"/>
    <col min="6" max="6" width="12.140625" customWidth="1"/>
    <col min="7" max="7" width="10.85546875" customWidth="1"/>
    <col min="8" max="8" width="13" customWidth="1"/>
  </cols>
  <sheetData>
    <row r="1" spans="1:20" ht="18.75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10</v>
      </c>
      <c r="J1" s="7"/>
      <c r="K1" s="7"/>
      <c r="L1" s="7"/>
      <c r="M1" s="7"/>
      <c r="N1" s="7"/>
      <c r="O1" s="7"/>
      <c r="P1" s="7"/>
      <c r="Q1" s="7"/>
      <c r="R1" s="7"/>
      <c r="S1" s="4"/>
      <c r="T1" s="4"/>
    </row>
    <row r="2" spans="1:20" ht="18.75" x14ac:dyDescent="0.3">
      <c r="A2" s="10" t="s">
        <v>8</v>
      </c>
      <c r="B2" s="5">
        <v>5</v>
      </c>
      <c r="C2" s="5">
        <v>16</v>
      </c>
      <c r="D2" s="5">
        <v>9</v>
      </c>
      <c r="E2" s="5">
        <v>12</v>
      </c>
      <c r="F2" s="5">
        <v>7</v>
      </c>
      <c r="G2" s="5">
        <v>4</v>
      </c>
      <c r="H2" s="6">
        <v>3</v>
      </c>
      <c r="I2" s="3">
        <v>60</v>
      </c>
      <c r="J2" s="7"/>
      <c r="K2" s="7"/>
      <c r="L2" s="7"/>
      <c r="M2" s="7"/>
      <c r="N2" s="7"/>
      <c r="O2" s="7"/>
      <c r="P2" s="7"/>
      <c r="Q2" s="7"/>
      <c r="R2" s="7"/>
      <c r="S2" s="4"/>
      <c r="T2" s="4"/>
    </row>
    <row r="3" spans="1:20" ht="18.75" x14ac:dyDescent="0.3">
      <c r="A3" s="11" t="s">
        <v>9</v>
      </c>
      <c r="B3" s="8">
        <f>(4+5.6)/2</f>
        <v>4.8</v>
      </c>
      <c r="C3" s="8">
        <f>(5.6+7.2)/2</f>
        <v>6.4</v>
      </c>
      <c r="D3" s="8">
        <f>(7.2+8.8)/2</f>
        <v>8</v>
      </c>
      <c r="E3" s="8">
        <f>(8.8+10.4)/2</f>
        <v>9.6000000000000014</v>
      </c>
      <c r="F3" s="8">
        <f>(10.4+12)/2</f>
        <v>11.2</v>
      </c>
      <c r="G3" s="8">
        <f>(12+13.6)/2</f>
        <v>12.8</v>
      </c>
      <c r="H3" s="8">
        <f>(13.6+15.2)/2</f>
        <v>14.399999999999999</v>
      </c>
      <c r="I3" s="7"/>
      <c r="J3" s="7"/>
      <c r="K3" s="7"/>
      <c r="L3" s="7"/>
      <c r="M3" s="7"/>
      <c r="N3" s="7"/>
      <c r="O3" s="7"/>
      <c r="P3" s="7"/>
      <c r="Q3" s="7"/>
      <c r="R3" s="7"/>
      <c r="S3" s="4"/>
      <c r="T3" s="4"/>
    </row>
    <row r="4" spans="1:20" ht="18.7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4"/>
      <c r="T4" s="4"/>
    </row>
    <row r="5" spans="1:20" ht="18.75" x14ac:dyDescent="0.3">
      <c r="A5" s="12" t="s">
        <v>11</v>
      </c>
      <c r="B5" s="8">
        <f>(B2*B3+C2*C3+D2*D3+E2*E3+F2*F3+G2*G3+H2*H3)/I2</f>
        <v>8.1066666666666656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"/>
      <c r="T5" s="4"/>
    </row>
    <row r="6" spans="1:20" ht="18.75" x14ac:dyDescent="0.3">
      <c r="A6" s="12" t="s">
        <v>12</v>
      </c>
      <c r="B6" s="8">
        <f>(((B3-B5)^2*B2)+((C3-B5)^2*C2)+((D3-B5)^2*D2)+((E3-B5)^2*E2)+((F3-B50^2*F2)+((G3-B5)^2*G2)+((H3-B5)^2*H2)))/I2</f>
        <v>5.7710696296296309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"/>
      <c r="T6" s="4"/>
    </row>
    <row r="7" spans="1:20" ht="18.75" x14ac:dyDescent="0.3">
      <c r="A7" s="12" t="s">
        <v>13</v>
      </c>
      <c r="B7" s="8">
        <f>SQRT(B6)</f>
        <v>2.4023050658960097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4"/>
    </row>
    <row r="8" spans="1:20" ht="18.75" x14ac:dyDescent="0.3">
      <c r="A8" s="12" t="s">
        <v>14</v>
      </c>
      <c r="B8" s="8">
        <f>(B7/B5)*100</f>
        <v>29.633697358914596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"/>
      <c r="T8" s="4"/>
    </row>
    <row r="9" spans="1:20" ht="18.75" x14ac:dyDescent="0.3">
      <c r="A9" s="12" t="s">
        <v>15</v>
      </c>
      <c r="B9" s="8">
        <f>(((B3-B5)^3*B2)+((C3-B5)^3*C2)+((D3-B5)^3*D2)+((E3-B5)^3*E2)+((F3-B5)^3*F2)+((G3-B5)^3*G2)+((H3-B5)^3*H2))/I2</f>
        <v>19.135379279012362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"/>
      <c r="T9" s="4"/>
    </row>
    <row r="10" spans="1:20" ht="18.75" x14ac:dyDescent="0.3">
      <c r="A10" s="12" t="s">
        <v>16</v>
      </c>
      <c r="B10" s="8">
        <f>B9/B7^3</f>
        <v>1.380233624921354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"/>
      <c r="T10" s="4"/>
    </row>
    <row r="11" spans="1:20" ht="18.75" x14ac:dyDescent="0.3">
      <c r="A11" s="12" t="s">
        <v>17</v>
      </c>
      <c r="B11" s="8">
        <f>(((B3-B5)^4*B2)+((C3-B5)^4*C2)+((D3-B5)^4*D2)+((E3-B5)^4*E2)+((F3-B5)^4*F2)+((G3-B5)^4*G2)+((H3-B5)^4*H2))/I2</f>
        <v>134.68077570949796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"/>
      <c r="T11" s="4"/>
    </row>
    <row r="12" spans="1:20" ht="18.75" x14ac:dyDescent="0.3">
      <c r="A12" s="12" t="s">
        <v>18</v>
      </c>
      <c r="B12" s="8">
        <f>B11/B7^4</f>
        <v>4.0438308453766574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"/>
      <c r="T12" s="4"/>
    </row>
    <row r="13" spans="1:20" ht="18.75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"/>
      <c r="T13" s="4"/>
    </row>
    <row r="14" spans="1:20" ht="18.7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"/>
      <c r="T14" s="4"/>
    </row>
    <row r="15" spans="1:20" ht="18.7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"/>
      <c r="T15" s="4"/>
    </row>
    <row r="16" spans="1:20" ht="18.7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"/>
      <c r="T16" s="4"/>
    </row>
    <row r="17" spans="1:20" ht="18.75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"/>
      <c r="T17" s="4"/>
    </row>
    <row r="18" spans="1:20" ht="18.75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"/>
      <c r="T18" s="4"/>
    </row>
    <row r="19" spans="1:20" ht="18.7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8.7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8.7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.7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8.7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8.7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8.7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8.7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8.7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8.7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8.7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8.7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8.7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8.7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8.7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0D9-8B90-4F29-92F5-5F1BBAC23950}">
  <dimension ref="A1:AH28"/>
  <sheetViews>
    <sheetView tabSelected="1" workbookViewId="0">
      <selection activeCell="J25" sqref="J25"/>
    </sheetView>
  </sheetViews>
  <sheetFormatPr defaultRowHeight="15" x14ac:dyDescent="0.25"/>
  <cols>
    <col min="1" max="1" width="26.85546875" customWidth="1"/>
    <col min="2" max="2" width="12.140625" customWidth="1"/>
    <col min="3" max="3" width="13.140625" customWidth="1"/>
    <col min="4" max="4" width="12.42578125" customWidth="1"/>
    <col min="5" max="5" width="13.140625" customWidth="1"/>
    <col min="6" max="6" width="12.85546875" customWidth="1"/>
    <col min="7" max="7" width="12.42578125" customWidth="1"/>
    <col min="8" max="8" width="12.140625" customWidth="1"/>
    <col min="9" max="9" width="12.42578125" customWidth="1"/>
  </cols>
  <sheetData>
    <row r="1" spans="1:34" ht="18.75" x14ac:dyDescent="0.3">
      <c r="A1" s="16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3" t="s">
        <v>25</v>
      </c>
      <c r="I1" s="14" t="s">
        <v>26</v>
      </c>
      <c r="J1" s="3" t="s">
        <v>10</v>
      </c>
      <c r="K1" s="7"/>
      <c r="L1" s="7"/>
      <c r="M1" s="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8.75" x14ac:dyDescent="0.3">
      <c r="A2" s="17" t="s">
        <v>8</v>
      </c>
      <c r="B2" s="5">
        <v>2</v>
      </c>
      <c r="C2" s="5">
        <v>3</v>
      </c>
      <c r="D2" s="5">
        <v>12</v>
      </c>
      <c r="E2" s="5">
        <v>19</v>
      </c>
      <c r="F2" s="5">
        <v>29</v>
      </c>
      <c r="G2" s="5">
        <v>18</v>
      </c>
      <c r="H2" s="5">
        <v>12</v>
      </c>
      <c r="I2" s="18">
        <v>5</v>
      </c>
      <c r="J2" s="3">
        <v>100</v>
      </c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x14ac:dyDescent="0.3">
      <c r="A3" s="15" t="s">
        <v>9</v>
      </c>
      <c r="B3" s="8">
        <f>(4.97+5.08)/2</f>
        <v>5.0250000000000004</v>
      </c>
      <c r="C3" s="8">
        <f>(5.08+5.19)/2</f>
        <v>5.1349999999999998</v>
      </c>
      <c r="D3" s="8">
        <f>(5.19+5.3)/2</f>
        <v>5.2450000000000001</v>
      </c>
      <c r="E3" s="8">
        <f>(5.3+5.41)/2</f>
        <v>5.3550000000000004</v>
      </c>
      <c r="F3" s="8">
        <f>(5.41+5.52)/2</f>
        <v>5.4649999999999999</v>
      </c>
      <c r="G3" s="8">
        <f>(5.52+5.63)/2</f>
        <v>5.5749999999999993</v>
      </c>
      <c r="H3" s="8">
        <f>(5.63+5.74)/2</f>
        <v>5.6850000000000005</v>
      </c>
      <c r="I3" s="8">
        <f>(5.74+5.85)/2</f>
        <v>5.7949999999999999</v>
      </c>
      <c r="J3" s="7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.7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8.75" x14ac:dyDescent="0.3">
      <c r="A5" s="15" t="s">
        <v>11</v>
      </c>
      <c r="B5" s="8">
        <f>(B2*B3+C2*C3+D2*D3+E2*E3+F2*F3+G2*G3+H2*H3+I2*I3)/J2</f>
        <v>5.4617000000000004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8.75" x14ac:dyDescent="0.3">
      <c r="A6" s="15" t="s">
        <v>12</v>
      </c>
      <c r="B6" s="8">
        <f>(((B3-B5)^2*B2)+((C3-B5)^2*C2)+((D3-B5)^2*D2)+((E3-B5)^2*E2)+((F3-B50^2*F2)+((G3-B5)^2*G2)+((H3-B5)^2*H2))+((I3-B5)^2*I2))/J2</f>
        <v>8.3312951899999974E-2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8.75" x14ac:dyDescent="0.3">
      <c r="A7" s="15" t="s">
        <v>13</v>
      </c>
      <c r="B7" s="8">
        <f>SQRT(B6)</f>
        <v>0.28863983075798805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8.75" x14ac:dyDescent="0.3">
      <c r="A8" s="15" t="s">
        <v>14</v>
      </c>
      <c r="B8" s="8">
        <f>(B7/B5)*100</f>
        <v>5.2847983367447506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8.75" x14ac:dyDescent="0.3">
      <c r="A9" s="15" t="s">
        <v>15</v>
      </c>
      <c r="B9" s="8">
        <f>((((B3-B5)^3*B2)+((C3-B5)^3*C2)+((D3-B5)^3*D2)+((E3-B5)^3*E2)+((F3-B5)^3*F2)+((G3-B5)^3*G2)+((H3-B5)^3*H2)+((I3-B5)^3*I2)))/J2</f>
        <v>-7.1441957400002925E-4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8.75" x14ac:dyDescent="0.3">
      <c r="A10" s="15" t="s">
        <v>16</v>
      </c>
      <c r="B10" s="8">
        <f>B9/B7^3</f>
        <v>-2.9708762464616158E-2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8.75" x14ac:dyDescent="0.3">
      <c r="A11" s="15" t="s">
        <v>17</v>
      </c>
      <c r="B11" s="8">
        <f>(((B3-B5)^4*B2)+((C3-B5)^4*C2)+((D3-B5)^4*D2)+((E3-B5)^4*E2)+((F3-B5)^4*F2)+((G3-B5)^4*G2)+((H3-B5)^4*H2)+((I3-B5)^4*I2))/J2</f>
        <v>2.3034385994037004E-3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8.75" x14ac:dyDescent="0.3">
      <c r="A12" s="15" t="s">
        <v>18</v>
      </c>
      <c r="B12" s="8">
        <f>B11/B7^4</f>
        <v>0.33185746800372756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8.75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8.7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8.7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8.7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8.75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8.75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8.75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8.7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8.7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8.7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8.7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8.7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8.7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8.7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8.7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8.7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2022-12-24T10:48:46Z</dcterms:modified>
</cp:coreProperties>
</file>