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\Downloads\"/>
    </mc:Choice>
  </mc:AlternateContent>
  <xr:revisionPtr revIDLastSave="0" documentId="13_ncr:1_{546D3A01-E537-425E-BDC9-0DED2291B8E3}" xr6:coauthVersionLast="37" xr6:coauthVersionMax="47" xr10:uidLastSave="{00000000-0000-0000-0000-000000000000}"/>
  <bookViews>
    <workbookView xWindow="0" yWindow="0" windowWidth="26640" windowHeight="13290" xr2:uid="{4C777349-4C87-0D47-B142-33EABFF12368}"/>
  </bookViews>
  <sheets>
    <sheet name="Задача лекции" sheetId="1" r:id="rId1"/>
    <sheet name="Задачи_ЛР 1" sheetId="2" r:id="rId2"/>
    <sheet name="Задачи_ЛР 2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3" l="1"/>
  <c r="G2" i="3"/>
  <c r="E2" i="3"/>
  <c r="D2" i="3"/>
  <c r="F2" i="3"/>
  <c r="B2" i="3"/>
  <c r="J2" i="2"/>
  <c r="H2" i="2"/>
  <c r="G2" i="2"/>
  <c r="F2" i="2"/>
  <c r="E2" i="2"/>
  <c r="D2" i="2"/>
  <c r="B2" i="2"/>
  <c r="A2" i="2"/>
  <c r="O12" i="1" l="1"/>
  <c r="O7" i="1"/>
  <c r="O8" i="1"/>
  <c r="O9" i="1"/>
  <c r="O10" i="1"/>
  <c r="O11" i="1"/>
  <c r="O6" i="1"/>
  <c r="M12" i="1"/>
  <c r="N7" i="1"/>
  <c r="N8" i="1"/>
  <c r="N9" i="1"/>
  <c r="N10" i="1"/>
  <c r="N11" i="1"/>
  <c r="N6" i="1"/>
  <c r="M7" i="1"/>
  <c r="M8" i="1"/>
  <c r="M9" i="1"/>
  <c r="M10" i="1"/>
  <c r="M11" i="1"/>
  <c r="M6" i="1"/>
  <c r="C19" i="1"/>
  <c r="G10" i="1" s="1"/>
  <c r="F7" i="1"/>
  <c r="F8" i="1"/>
  <c r="F9" i="1"/>
  <c r="F10" i="1"/>
  <c r="F11" i="1"/>
  <c r="F6" i="1"/>
  <c r="G9" i="1" l="1"/>
  <c r="G6" i="1"/>
  <c r="G8" i="1"/>
  <c r="G11" i="1"/>
  <c r="G7" i="1"/>
  <c r="C20" i="1" l="1"/>
  <c r="K19" i="1" l="1"/>
  <c r="K20" i="1"/>
  <c r="K16" i="1"/>
  <c r="K17" i="1"/>
  <c r="K21" i="1"/>
  <c r="K18" i="1"/>
</calcChain>
</file>

<file path=xl/sharedStrings.xml><?xml version="1.0" encoding="utf-8"?>
<sst xmlns="http://schemas.openxmlformats.org/spreadsheetml/2006/main" count="48" uniqueCount="39">
  <si>
    <t>Интервал прочности</t>
  </si>
  <si>
    <t xml:space="preserve">190 - 200 </t>
  </si>
  <si>
    <t>200 - 210</t>
  </si>
  <si>
    <t>210 - 220</t>
  </si>
  <si>
    <t xml:space="preserve">220 - 230 </t>
  </si>
  <si>
    <t>230 - 240</t>
  </si>
  <si>
    <t>240 - 250</t>
  </si>
  <si>
    <t xml:space="preserve">Уровень значимости </t>
  </si>
  <si>
    <t>Оценка мат. ожидания</t>
  </si>
  <si>
    <t>Среднее значение интервала, xi</t>
  </si>
  <si>
    <t>Частота, ni</t>
  </si>
  <si>
    <t>xi*ni</t>
  </si>
  <si>
    <t>Среднее кв. отклонение</t>
  </si>
  <si>
    <t>(xi - мат. ожидание) * ni</t>
  </si>
  <si>
    <t>Нормализованные интервалы [Ui, Ui+1]</t>
  </si>
  <si>
    <t>(-∞: 1.70)</t>
  </si>
  <si>
    <t>[-1.70 ; -0.89]</t>
  </si>
  <si>
    <t>[-0.89; -0.08]</t>
  </si>
  <si>
    <t>[-0.08; 0.73]</t>
  </si>
  <si>
    <t>[0.73; 1.54]</t>
  </si>
  <si>
    <t>[1.54; + ∞]</t>
  </si>
  <si>
    <t>-</t>
  </si>
  <si>
    <t>Ui</t>
  </si>
  <si>
    <t>Интервал прочности от</t>
  </si>
  <si>
    <t>Интервал прочности до</t>
  </si>
  <si>
    <t>Сумма</t>
  </si>
  <si>
    <t>Pi</t>
  </si>
  <si>
    <t>n*pi</t>
  </si>
  <si>
    <t>(ni-n*pi)^2</t>
  </si>
  <si>
    <t>(ni-n*pi)^2/(n*pi)</t>
  </si>
  <si>
    <t>δ</t>
  </si>
  <si>
    <t>n</t>
  </si>
  <si>
    <t>α</t>
  </si>
  <si>
    <t>a0</t>
  </si>
  <si>
    <t>a1</t>
  </si>
  <si>
    <t>Ф(uкр)</t>
  </si>
  <si>
    <t>uкр</t>
  </si>
  <si>
    <t>uнабл.</t>
  </si>
  <si>
    <r>
      <t>δ</t>
    </r>
    <r>
      <rPr>
        <vertAlign val="superscript"/>
        <sz val="14"/>
        <color theme="1"/>
        <rFont val="Times New Roman"/>
        <family val="1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</si>
</sst>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3" fillId="5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/>
    <xf numFmtId="0" fontId="3" fillId="6" borderId="1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6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228601</xdr:colOff>
      <xdr:row>0</xdr:row>
      <xdr:rowOff>1</xdr:rowOff>
    </xdr:from>
    <xdr:to>
      <xdr:col>2</xdr:col>
      <xdr:colOff>419101</xdr:colOff>
      <xdr:row>0</xdr:row>
      <xdr:rowOff>223631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62E6604-F7FE-406D-A628-99F1CF2BA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1" y="1"/>
          <a:ext cx="190500" cy="223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228601</xdr:colOff>
      <xdr:row>0</xdr:row>
      <xdr:rowOff>1</xdr:rowOff>
    </xdr:from>
    <xdr:to>
      <xdr:col>2</xdr:col>
      <xdr:colOff>419101</xdr:colOff>
      <xdr:row>1</xdr:row>
      <xdr:rowOff>71231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3C90D15-452B-4064-8BD3-50D033BBE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1" y="1"/>
          <a:ext cx="190500" cy="223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EEB3C-FAE8-C042-9CB6-BE031C7FB7B5}">
  <dimension ref="A1:Q36"/>
  <sheetViews>
    <sheetView tabSelected="1" zoomScale="78" zoomScaleNormal="78" workbookViewId="0">
      <selection activeCell="P25" sqref="P25"/>
    </sheetView>
  </sheetViews>
  <sheetFormatPr defaultColWidth="11" defaultRowHeight="15.75" x14ac:dyDescent="0.25"/>
  <cols>
    <col min="2" max="2" width="26" customWidth="1"/>
    <col min="3" max="3" width="34.25" customWidth="1"/>
    <col min="4" max="4" width="13.625" customWidth="1"/>
    <col min="7" max="7" width="25.75" customWidth="1"/>
    <col min="9" max="9" width="25.875" customWidth="1"/>
    <col min="10" max="10" width="24.5" customWidth="1"/>
    <col min="11" max="11" width="14.375" customWidth="1"/>
    <col min="12" max="12" width="41.125" customWidth="1"/>
    <col min="13" max="13" width="22.5" customWidth="1"/>
    <col min="14" max="14" width="16.875" customWidth="1"/>
    <col min="15" max="15" width="21.875" customWidth="1"/>
  </cols>
  <sheetData>
    <row r="1" spans="1:17" ht="18.75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8.75" x14ac:dyDescent="0.3">
      <c r="A2" s="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3"/>
      <c r="Q2" s="3"/>
    </row>
    <row r="3" spans="1:17" ht="18.75" x14ac:dyDescent="0.3">
      <c r="A3" s="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3"/>
      <c r="Q3" s="3"/>
    </row>
    <row r="4" spans="1:17" ht="18.75" x14ac:dyDescent="0.3">
      <c r="A4" s="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3"/>
      <c r="Q4" s="3"/>
    </row>
    <row r="5" spans="1:17" ht="18.75" x14ac:dyDescent="0.3">
      <c r="A5" s="3"/>
      <c r="B5" s="16" t="s">
        <v>0</v>
      </c>
      <c r="C5" s="16" t="s">
        <v>9</v>
      </c>
      <c r="D5" s="16" t="s">
        <v>10</v>
      </c>
      <c r="E5" s="17"/>
      <c r="F5" s="16" t="s">
        <v>11</v>
      </c>
      <c r="G5" s="16" t="s">
        <v>13</v>
      </c>
      <c r="H5" s="3"/>
      <c r="I5" s="16" t="s">
        <v>23</v>
      </c>
      <c r="J5" s="16" t="s">
        <v>24</v>
      </c>
      <c r="K5" s="16" t="s">
        <v>10</v>
      </c>
      <c r="L5" s="16" t="s">
        <v>14</v>
      </c>
      <c r="M5" s="16" t="s">
        <v>27</v>
      </c>
      <c r="N5" s="16" t="s">
        <v>28</v>
      </c>
      <c r="O5" s="16" t="s">
        <v>29</v>
      </c>
      <c r="P5" s="3"/>
      <c r="Q5" s="3"/>
    </row>
    <row r="6" spans="1:17" ht="18.75" x14ac:dyDescent="0.3">
      <c r="A6" s="3"/>
      <c r="B6" s="5" t="s">
        <v>1</v>
      </c>
      <c r="C6" s="5">
        <v>195</v>
      </c>
      <c r="D6" s="5">
        <v>10</v>
      </c>
      <c r="E6" s="6"/>
      <c r="F6" s="5">
        <f>C6*D6</f>
        <v>1950</v>
      </c>
      <c r="G6" s="5">
        <f>(C6-$C$19)*(C6-$C$19) * D6</f>
        <v>6760</v>
      </c>
      <c r="H6" s="3"/>
      <c r="I6" s="18">
        <v>190</v>
      </c>
      <c r="J6" s="5">
        <v>200</v>
      </c>
      <c r="K6" s="5">
        <v>10</v>
      </c>
      <c r="L6" s="5" t="s">
        <v>15</v>
      </c>
      <c r="M6" s="5">
        <f>L16*$K$12</f>
        <v>9</v>
      </c>
      <c r="N6" s="5">
        <f>(K6-M6)^2</f>
        <v>1</v>
      </c>
      <c r="O6" s="5">
        <f>N6/M6</f>
        <v>0.1111111111111111</v>
      </c>
      <c r="P6" s="3"/>
      <c r="Q6" s="3"/>
    </row>
    <row r="7" spans="1:17" ht="18.75" x14ac:dyDescent="0.3">
      <c r="A7" s="3"/>
      <c r="B7" s="5" t="s">
        <v>2</v>
      </c>
      <c r="C7" s="5">
        <v>205</v>
      </c>
      <c r="D7" s="5">
        <v>26</v>
      </c>
      <c r="E7" s="6"/>
      <c r="F7" s="5">
        <f t="shared" ref="F7:F11" si="0">C7*D7</f>
        <v>5330</v>
      </c>
      <c r="G7" s="5">
        <f t="shared" ref="G7:G11" si="1">(C7-$C$19)*(C7-$C$19) * D7</f>
        <v>6656</v>
      </c>
      <c r="H7" s="3"/>
      <c r="I7" s="18">
        <v>200</v>
      </c>
      <c r="J7" s="5">
        <v>210</v>
      </c>
      <c r="K7" s="5">
        <v>26</v>
      </c>
      <c r="L7" s="5" t="s">
        <v>16</v>
      </c>
      <c r="M7" s="5">
        <f t="shared" ref="M7:M11" si="2">L17*$K$12</f>
        <v>28.4</v>
      </c>
      <c r="N7" s="5">
        <f t="shared" ref="N7:N11" si="3">(K7-M7)^2</f>
        <v>5.7599999999999936</v>
      </c>
      <c r="O7" s="5">
        <f t="shared" ref="O7:O11" si="4">N7/M7</f>
        <v>0.20281690140845049</v>
      </c>
      <c r="P7" s="3"/>
      <c r="Q7" s="3"/>
    </row>
    <row r="8" spans="1:17" ht="18.75" x14ac:dyDescent="0.3">
      <c r="A8" s="3"/>
      <c r="B8" s="5" t="s">
        <v>3</v>
      </c>
      <c r="C8" s="5">
        <v>215</v>
      </c>
      <c r="D8" s="5">
        <v>56</v>
      </c>
      <c r="E8" s="6"/>
      <c r="F8" s="5">
        <f t="shared" si="0"/>
        <v>12040</v>
      </c>
      <c r="G8" s="5">
        <f t="shared" si="1"/>
        <v>2016</v>
      </c>
      <c r="H8" s="3"/>
      <c r="I8" s="18">
        <v>210</v>
      </c>
      <c r="J8" s="5">
        <v>220</v>
      </c>
      <c r="K8" s="5">
        <v>56</v>
      </c>
      <c r="L8" s="5" t="s">
        <v>17</v>
      </c>
      <c r="M8" s="5">
        <f t="shared" si="2"/>
        <v>56.2</v>
      </c>
      <c r="N8" s="5">
        <f t="shared" si="3"/>
        <v>4.0000000000001139E-2</v>
      </c>
      <c r="O8" s="5">
        <f t="shared" si="4"/>
        <v>7.117437722420131E-4</v>
      </c>
      <c r="P8" s="3"/>
      <c r="Q8" s="3"/>
    </row>
    <row r="9" spans="1:17" ht="18.75" x14ac:dyDescent="0.3">
      <c r="A9" s="3"/>
      <c r="B9" s="5" t="s">
        <v>4</v>
      </c>
      <c r="C9" s="5">
        <v>225</v>
      </c>
      <c r="D9" s="5">
        <v>64</v>
      </c>
      <c r="E9" s="6"/>
      <c r="F9" s="5">
        <f t="shared" si="0"/>
        <v>14400</v>
      </c>
      <c r="G9" s="5">
        <f t="shared" si="1"/>
        <v>1024</v>
      </c>
      <c r="H9" s="3"/>
      <c r="I9" s="18">
        <v>220</v>
      </c>
      <c r="J9" s="5">
        <v>230</v>
      </c>
      <c r="K9" s="5">
        <v>64</v>
      </c>
      <c r="L9" s="5" t="s">
        <v>18</v>
      </c>
      <c r="M9" s="5">
        <f t="shared" si="2"/>
        <v>59.8</v>
      </c>
      <c r="N9" s="5">
        <f t="shared" si="3"/>
        <v>17.640000000000025</v>
      </c>
      <c r="O9" s="5">
        <f t="shared" si="4"/>
        <v>0.29498327759197368</v>
      </c>
      <c r="P9" s="3"/>
      <c r="Q9" s="3"/>
    </row>
    <row r="10" spans="1:17" ht="18.75" x14ac:dyDescent="0.3">
      <c r="A10" s="3"/>
      <c r="B10" s="5" t="s">
        <v>5</v>
      </c>
      <c r="C10" s="5">
        <v>235</v>
      </c>
      <c r="D10" s="5">
        <v>30</v>
      </c>
      <c r="E10" s="6"/>
      <c r="F10" s="5">
        <f t="shared" si="0"/>
        <v>7050</v>
      </c>
      <c r="G10" s="5">
        <f t="shared" si="1"/>
        <v>5880</v>
      </c>
      <c r="H10" s="3"/>
      <c r="I10" s="18">
        <v>230</v>
      </c>
      <c r="J10" s="5">
        <v>240</v>
      </c>
      <c r="K10" s="5">
        <v>30</v>
      </c>
      <c r="L10" s="5" t="s">
        <v>19</v>
      </c>
      <c r="M10" s="5">
        <f t="shared" si="2"/>
        <v>34.200000000000003</v>
      </c>
      <c r="N10" s="5">
        <f t="shared" si="3"/>
        <v>17.640000000000025</v>
      </c>
      <c r="O10" s="5">
        <f t="shared" si="4"/>
        <v>0.51578947368421124</v>
      </c>
      <c r="P10" s="3"/>
      <c r="Q10" s="3"/>
    </row>
    <row r="11" spans="1:17" ht="18.75" x14ac:dyDescent="0.3">
      <c r="A11" s="3"/>
      <c r="B11" s="5" t="s">
        <v>6</v>
      </c>
      <c r="C11" s="5">
        <v>245</v>
      </c>
      <c r="D11" s="5">
        <v>14</v>
      </c>
      <c r="E11" s="6"/>
      <c r="F11" s="5">
        <f t="shared" si="0"/>
        <v>3430</v>
      </c>
      <c r="G11" s="5">
        <f t="shared" si="1"/>
        <v>8064</v>
      </c>
      <c r="H11" s="3"/>
      <c r="I11" s="18">
        <v>240</v>
      </c>
      <c r="J11" s="5">
        <v>250</v>
      </c>
      <c r="K11" s="5">
        <v>14</v>
      </c>
      <c r="L11" s="5" t="s">
        <v>20</v>
      </c>
      <c r="M11" s="5">
        <f t="shared" si="2"/>
        <v>12.4</v>
      </c>
      <c r="N11" s="5">
        <f t="shared" si="3"/>
        <v>2.5599999999999987</v>
      </c>
      <c r="O11" s="5">
        <f t="shared" si="4"/>
        <v>0.2064516129032257</v>
      </c>
      <c r="P11" s="3"/>
      <c r="Q11" s="3"/>
    </row>
    <row r="12" spans="1:17" ht="18.75" x14ac:dyDescent="0.3">
      <c r="A12" s="3"/>
      <c r="B12" s="3"/>
      <c r="C12" s="3"/>
      <c r="D12" s="16">
        <v>200</v>
      </c>
      <c r="E12" s="6"/>
      <c r="F12" s="3"/>
      <c r="G12" s="3"/>
      <c r="H12" s="3"/>
      <c r="I12" s="3"/>
      <c r="J12" s="5" t="s">
        <v>25</v>
      </c>
      <c r="K12" s="16">
        <v>200</v>
      </c>
      <c r="L12" s="5" t="s">
        <v>21</v>
      </c>
      <c r="M12" s="5">
        <f>SUM(M6:M11)</f>
        <v>199.99999999999997</v>
      </c>
      <c r="N12" s="5"/>
      <c r="O12" s="19">
        <f>SUM(O6:O11)</f>
        <v>1.3318641204712143</v>
      </c>
      <c r="P12" s="3"/>
      <c r="Q12" s="3"/>
    </row>
    <row r="13" spans="1:17" ht="18.75" x14ac:dyDescent="0.3">
      <c r="A13" s="3"/>
      <c r="B13" s="3"/>
      <c r="C13" s="3"/>
      <c r="D13" s="3"/>
      <c r="E13" s="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ht="18.75" x14ac:dyDescent="0.3">
      <c r="A14" s="3"/>
      <c r="B14" s="3"/>
      <c r="C14" s="3"/>
      <c r="D14" s="3"/>
      <c r="E14" s="6"/>
      <c r="F14" s="3"/>
      <c r="G14" s="3"/>
      <c r="H14" s="3"/>
      <c r="I14" s="3"/>
      <c r="J14" s="3"/>
      <c r="K14" s="6"/>
      <c r="L14" s="6"/>
      <c r="M14" s="3"/>
      <c r="N14" s="3"/>
      <c r="O14" s="3"/>
      <c r="P14" s="3"/>
      <c r="Q14" s="3"/>
    </row>
    <row r="15" spans="1:17" ht="18.75" x14ac:dyDescent="0.3">
      <c r="A15" s="3"/>
      <c r="B15" s="3"/>
      <c r="C15" s="3"/>
      <c r="D15" s="3"/>
      <c r="E15" s="6"/>
      <c r="F15" s="3"/>
      <c r="G15" s="3"/>
      <c r="H15" s="3"/>
      <c r="I15" s="3"/>
      <c r="J15" s="3"/>
      <c r="K15" s="16" t="s">
        <v>22</v>
      </c>
      <c r="L15" s="16" t="s">
        <v>26</v>
      </c>
      <c r="M15" s="3"/>
      <c r="N15" s="3"/>
      <c r="O15" s="3"/>
      <c r="P15" s="3"/>
      <c r="Q15" s="3"/>
    </row>
    <row r="16" spans="1:17" ht="18.75" x14ac:dyDescent="0.3">
      <c r="A16" s="3"/>
      <c r="B16" s="19" t="s">
        <v>7</v>
      </c>
      <c r="C16" s="5">
        <v>1E-3</v>
      </c>
      <c r="D16" s="3"/>
      <c r="E16" s="3"/>
      <c r="F16" s="3"/>
      <c r="G16" s="3"/>
      <c r="H16" s="3"/>
      <c r="I16" s="3"/>
      <c r="J16" s="3"/>
      <c r="K16" s="5">
        <f>(I6-221)/$C$20</f>
        <v>-2.5144320275268197</v>
      </c>
      <c r="L16" s="5">
        <v>4.4999999999999998E-2</v>
      </c>
      <c r="M16" s="3"/>
      <c r="N16" s="3"/>
      <c r="O16" s="3"/>
      <c r="P16" s="3"/>
      <c r="Q16" s="3"/>
    </row>
    <row r="17" spans="1:17" ht="18.75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5">
        <f t="shared" ref="K17:K21" si="5">(I7-221)/$C$20</f>
        <v>-1.7033249218730069</v>
      </c>
      <c r="L17" s="5">
        <v>0.14199999999999999</v>
      </c>
      <c r="M17" s="3"/>
      <c r="N17" s="3"/>
      <c r="O17" s="3"/>
      <c r="P17" s="3"/>
      <c r="Q17" s="3"/>
    </row>
    <row r="18" spans="1:17" ht="18.75" x14ac:dyDescent="0.3">
      <c r="A18" s="3"/>
      <c r="B18" s="19" t="s">
        <v>31</v>
      </c>
      <c r="C18" s="4">
        <v>200</v>
      </c>
      <c r="D18" s="3"/>
      <c r="E18" s="3"/>
      <c r="F18" s="3"/>
      <c r="G18" s="3"/>
      <c r="H18" s="3"/>
      <c r="I18" s="3"/>
      <c r="J18" s="3"/>
      <c r="K18" s="5">
        <f t="shared" si="5"/>
        <v>-0.89221781621919405</v>
      </c>
      <c r="L18" s="5">
        <v>0.28100000000000003</v>
      </c>
      <c r="M18" s="3"/>
      <c r="N18" s="3"/>
      <c r="O18" s="3"/>
      <c r="P18" s="3"/>
      <c r="Q18" s="3"/>
    </row>
    <row r="19" spans="1:17" ht="18.75" x14ac:dyDescent="0.3">
      <c r="A19" s="3"/>
      <c r="B19" s="19" t="s">
        <v>8</v>
      </c>
      <c r="C19" s="4">
        <f>SUM(F6:F11)/SUM(D6:D11)</f>
        <v>221</v>
      </c>
      <c r="D19" s="3"/>
      <c r="E19" s="3"/>
      <c r="F19" s="3"/>
      <c r="G19" s="3"/>
      <c r="H19" s="3"/>
      <c r="I19" s="3"/>
      <c r="J19" s="3"/>
      <c r="K19" s="5">
        <f t="shared" si="5"/>
        <v>-8.1110710565381272E-2</v>
      </c>
      <c r="L19" s="5">
        <v>0.29899999999999999</v>
      </c>
      <c r="M19" s="3"/>
      <c r="N19" s="3"/>
      <c r="O19" s="3"/>
      <c r="P19" s="3"/>
      <c r="Q19" s="3"/>
    </row>
    <row r="20" spans="1:17" ht="18.75" x14ac:dyDescent="0.3">
      <c r="A20" s="3"/>
      <c r="B20" s="19" t="s">
        <v>12</v>
      </c>
      <c r="C20" s="4">
        <f>SQRT(SUM(G6:G11) * (1/D12))</f>
        <v>12.328828005937952</v>
      </c>
      <c r="D20" s="3"/>
      <c r="E20" s="3"/>
      <c r="F20" s="3"/>
      <c r="G20" s="3"/>
      <c r="H20" s="3"/>
      <c r="I20" s="3"/>
      <c r="J20" s="3"/>
      <c r="K20" s="5">
        <f t="shared" si="5"/>
        <v>0.7299963950884315</v>
      </c>
      <c r="L20" s="5">
        <v>0.17100000000000001</v>
      </c>
      <c r="M20" s="3"/>
      <c r="N20" s="3"/>
      <c r="O20" s="3"/>
      <c r="P20" s="3"/>
      <c r="Q20" s="3"/>
    </row>
    <row r="21" spans="1:17" ht="18.75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5">
        <f t="shared" si="5"/>
        <v>1.5411035007422442</v>
      </c>
      <c r="L21" s="5">
        <v>6.2E-2</v>
      </c>
      <c r="M21" s="3"/>
      <c r="N21" s="3"/>
      <c r="O21" s="3"/>
      <c r="P21" s="3"/>
      <c r="Q21" s="3"/>
    </row>
    <row r="22" spans="1:17" ht="18.75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ht="18.75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ht="18.75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ht="18.75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ht="18.75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ht="18.75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ht="18.75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ht="18.75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ht="18.75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ht="18.75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ht="18.75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ht="18.75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ht="18.75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ht="18.75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ht="18.75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4846-D04F-462A-A77F-8D95FE4B5B00}">
  <dimension ref="A1:N21"/>
  <sheetViews>
    <sheetView workbookViewId="0">
      <selection activeCell="P21" sqref="P21"/>
    </sheetView>
  </sheetViews>
  <sheetFormatPr defaultRowHeight="15.75" x14ac:dyDescent="0.25"/>
  <sheetData>
    <row r="1" spans="1:14" ht="22.5" x14ac:dyDescent="0.3">
      <c r="A1" s="1" t="s">
        <v>38</v>
      </c>
      <c r="B1" s="1" t="s">
        <v>31</v>
      </c>
      <c r="C1" s="1"/>
      <c r="D1" s="1" t="s">
        <v>32</v>
      </c>
      <c r="E1" s="1" t="s">
        <v>33</v>
      </c>
      <c r="F1" s="1" t="s">
        <v>34</v>
      </c>
      <c r="G1" s="1" t="s">
        <v>30</v>
      </c>
      <c r="H1" s="1" t="s">
        <v>35</v>
      </c>
      <c r="I1" s="1" t="s">
        <v>36</v>
      </c>
      <c r="J1" s="1" t="s">
        <v>37</v>
      </c>
      <c r="K1" s="2"/>
      <c r="L1" s="2"/>
      <c r="M1" s="3"/>
      <c r="N1" s="3"/>
    </row>
    <row r="2" spans="1:14" ht="18.75" x14ac:dyDescent="0.3">
      <c r="A2" s="4">
        <f>3.2</f>
        <v>3.2</v>
      </c>
      <c r="B2" s="4">
        <f>25</f>
        <v>25</v>
      </c>
      <c r="C2" s="4">
        <v>19.3</v>
      </c>
      <c r="D2" s="4">
        <f>0.01</f>
        <v>0.01</v>
      </c>
      <c r="E2" s="4">
        <f>20</f>
        <v>20</v>
      </c>
      <c r="F2" s="4">
        <f>19</f>
        <v>19</v>
      </c>
      <c r="G2" s="5">
        <f>SQRT(A2)</f>
        <v>1.7888543819998317</v>
      </c>
      <c r="H2" s="5">
        <f>(1-2*D2)/2</f>
        <v>0.49</v>
      </c>
      <c r="I2" s="5">
        <v>2.33</v>
      </c>
      <c r="J2" s="5">
        <f>((C2-E2)*SQRT(B2))/G2</f>
        <v>-1.9565594803123141</v>
      </c>
      <c r="K2" s="2"/>
      <c r="L2" s="2"/>
      <c r="M2" s="3"/>
      <c r="N2" s="3"/>
    </row>
    <row r="3" spans="1:14" ht="18.75" x14ac:dyDescent="0.3">
      <c r="A3" s="6"/>
      <c r="B3" s="6"/>
      <c r="C3" s="6"/>
      <c r="D3" s="6"/>
      <c r="E3" s="6"/>
      <c r="F3" s="6"/>
      <c r="G3" s="3"/>
      <c r="H3" s="3"/>
      <c r="I3" s="3"/>
      <c r="J3" s="3"/>
      <c r="K3" s="2"/>
      <c r="L3" s="2"/>
      <c r="M3" s="3"/>
      <c r="N3" s="3"/>
    </row>
    <row r="4" spans="1:14" ht="18.75" x14ac:dyDescent="0.3">
      <c r="A4" s="6"/>
      <c r="B4" s="6"/>
      <c r="C4" s="6"/>
      <c r="D4" s="6"/>
      <c r="E4" s="6"/>
      <c r="F4" s="6"/>
      <c r="G4" s="3"/>
      <c r="H4" s="3"/>
      <c r="I4" s="3"/>
      <c r="J4" s="3"/>
      <c r="K4" s="2"/>
      <c r="L4" s="2"/>
      <c r="M4" s="3"/>
      <c r="N4" s="3"/>
    </row>
    <row r="5" spans="1:14" ht="18.75" x14ac:dyDescent="0.3">
      <c r="A5" s="6"/>
      <c r="B5" s="6"/>
      <c r="C5" s="6"/>
      <c r="D5" s="6"/>
      <c r="E5" s="6"/>
      <c r="F5" s="6"/>
      <c r="G5" s="3"/>
      <c r="H5" s="3"/>
      <c r="I5" s="3"/>
      <c r="J5" s="3"/>
      <c r="K5" s="2"/>
      <c r="L5" s="2"/>
      <c r="M5" s="3"/>
      <c r="N5" s="3"/>
    </row>
    <row r="6" spans="1:14" ht="18.75" x14ac:dyDescent="0.3">
      <c r="A6" s="6"/>
      <c r="B6" s="6"/>
      <c r="C6" s="6"/>
      <c r="D6" s="6"/>
      <c r="E6" s="6"/>
      <c r="F6" s="6"/>
      <c r="G6" s="3"/>
      <c r="H6" s="3"/>
      <c r="I6" s="3"/>
      <c r="J6" s="3"/>
      <c r="K6" s="2"/>
      <c r="L6" s="2"/>
      <c r="M6" s="3"/>
      <c r="N6" s="3"/>
    </row>
    <row r="7" spans="1:14" ht="18.75" x14ac:dyDescent="0.3">
      <c r="A7" s="6"/>
      <c r="B7" s="6"/>
      <c r="C7" s="6"/>
      <c r="D7" s="6"/>
      <c r="E7" s="6"/>
      <c r="F7" s="6"/>
      <c r="G7" s="3"/>
      <c r="H7" s="3"/>
      <c r="I7" s="3"/>
      <c r="J7" s="3"/>
      <c r="K7" s="2"/>
      <c r="L7" s="2"/>
      <c r="M7" s="3"/>
      <c r="N7" s="3"/>
    </row>
    <row r="8" spans="1:14" ht="18.75" x14ac:dyDescent="0.3">
      <c r="A8" s="6"/>
      <c r="B8" s="6"/>
      <c r="C8" s="6"/>
      <c r="D8" s="6"/>
      <c r="E8" s="6"/>
      <c r="F8" s="6"/>
      <c r="G8" s="3"/>
      <c r="H8" s="3"/>
      <c r="I8" s="3"/>
      <c r="J8" s="3"/>
      <c r="K8" s="3"/>
      <c r="L8" s="3"/>
      <c r="M8" s="3"/>
      <c r="N8" s="3"/>
    </row>
    <row r="9" spans="1:14" ht="18.75" x14ac:dyDescent="0.3">
      <c r="A9" s="6"/>
      <c r="B9" s="6"/>
      <c r="C9" s="6"/>
      <c r="D9" s="6"/>
      <c r="E9" s="6"/>
      <c r="F9" s="6"/>
      <c r="G9" s="3"/>
      <c r="H9" s="3"/>
      <c r="I9" s="3"/>
      <c r="J9" s="3"/>
      <c r="K9" s="3"/>
      <c r="L9" s="3"/>
      <c r="M9" s="3"/>
      <c r="N9" s="3"/>
    </row>
    <row r="10" spans="1:14" ht="18.75" x14ac:dyDescent="0.3">
      <c r="A10" s="6"/>
      <c r="B10" s="6"/>
      <c r="C10" s="6"/>
      <c r="D10" s="6"/>
      <c r="E10" s="6"/>
      <c r="F10" s="6"/>
      <c r="G10" s="3"/>
      <c r="H10" s="3"/>
      <c r="I10" s="3"/>
      <c r="J10" s="3"/>
      <c r="K10" s="3"/>
      <c r="L10" s="3"/>
      <c r="M10" s="3"/>
      <c r="N10" s="3"/>
    </row>
    <row r="11" spans="1:14" ht="18.75" x14ac:dyDescent="0.3">
      <c r="A11" s="6"/>
      <c r="B11" s="6"/>
      <c r="C11" s="6"/>
      <c r="D11" s="6"/>
      <c r="E11" s="6"/>
      <c r="F11" s="6"/>
      <c r="G11" s="3"/>
      <c r="H11" s="3"/>
      <c r="I11" s="3"/>
      <c r="J11" s="3"/>
      <c r="K11" s="3"/>
      <c r="L11" s="3"/>
      <c r="M11" s="3"/>
      <c r="N11" s="3"/>
    </row>
    <row r="12" spans="1:14" ht="18.75" x14ac:dyDescent="0.3">
      <c r="A12" s="7"/>
      <c r="B12" s="7"/>
      <c r="C12" s="7"/>
      <c r="D12" s="7"/>
      <c r="E12" s="7"/>
      <c r="F12" s="7"/>
      <c r="G12" s="8"/>
      <c r="H12" s="8"/>
      <c r="I12" s="8"/>
      <c r="J12" s="8"/>
      <c r="K12" s="8"/>
      <c r="L12" s="8"/>
      <c r="M12" s="8"/>
      <c r="N12" s="8"/>
    </row>
    <row r="13" spans="1:14" ht="18.75" x14ac:dyDescent="0.3">
      <c r="A13" s="7"/>
      <c r="B13" s="7"/>
      <c r="C13" s="7"/>
      <c r="D13" s="7"/>
      <c r="E13" s="7"/>
      <c r="F13" s="7"/>
      <c r="G13" s="8"/>
      <c r="H13" s="8"/>
      <c r="I13" s="8"/>
      <c r="J13" s="8"/>
      <c r="K13" s="8"/>
      <c r="L13" s="8"/>
      <c r="M13" s="8"/>
      <c r="N13" s="8"/>
    </row>
    <row r="14" spans="1:14" ht="18.75" x14ac:dyDescent="0.3">
      <c r="A14" s="7"/>
      <c r="B14" s="7"/>
      <c r="C14" s="7"/>
      <c r="D14" s="7"/>
      <c r="E14" s="7"/>
      <c r="F14" s="7"/>
      <c r="G14" s="8"/>
      <c r="H14" s="8"/>
      <c r="I14" s="8"/>
      <c r="J14" s="8"/>
      <c r="K14" s="8"/>
      <c r="L14" s="8"/>
      <c r="M14" s="8"/>
      <c r="N14" s="8"/>
    </row>
    <row r="15" spans="1:14" ht="18.75" x14ac:dyDescent="0.3">
      <c r="A15" s="7"/>
      <c r="B15" s="7"/>
      <c r="C15" s="7"/>
      <c r="D15" s="7"/>
      <c r="E15" s="7"/>
      <c r="F15" s="7"/>
      <c r="G15" s="8"/>
      <c r="H15" s="8"/>
      <c r="I15" s="8"/>
      <c r="J15" s="8"/>
      <c r="K15" s="8"/>
      <c r="L15" s="8"/>
      <c r="M15" s="8"/>
      <c r="N15" s="8"/>
    </row>
    <row r="16" spans="1:14" ht="18.75" x14ac:dyDescent="0.3">
      <c r="A16" s="7"/>
      <c r="B16" s="7"/>
      <c r="C16" s="7"/>
      <c r="D16" s="7"/>
      <c r="E16" s="7"/>
      <c r="F16" s="7"/>
      <c r="G16" s="8"/>
      <c r="H16" s="8"/>
      <c r="I16" s="8"/>
      <c r="J16" s="8"/>
      <c r="K16" s="8"/>
      <c r="L16" s="8"/>
      <c r="M16" s="8"/>
      <c r="N16" s="8"/>
    </row>
    <row r="17" spans="1:14" ht="18.75" x14ac:dyDescent="0.3">
      <c r="A17" s="7"/>
      <c r="B17" s="7"/>
      <c r="C17" s="7"/>
      <c r="D17" s="7"/>
      <c r="E17" s="7"/>
      <c r="F17" s="7"/>
      <c r="G17" s="8"/>
      <c r="H17" s="8"/>
      <c r="I17" s="8"/>
      <c r="J17" s="8"/>
      <c r="K17" s="8"/>
      <c r="L17" s="8"/>
      <c r="M17" s="8"/>
      <c r="N17" s="8"/>
    </row>
    <row r="18" spans="1:14" ht="18.75" x14ac:dyDescent="0.3">
      <c r="A18" s="7"/>
      <c r="B18" s="7"/>
      <c r="C18" s="7"/>
      <c r="D18" s="7"/>
      <c r="E18" s="7"/>
      <c r="F18" s="7"/>
      <c r="G18" s="8"/>
      <c r="H18" s="8"/>
      <c r="I18" s="8"/>
      <c r="J18" s="8"/>
      <c r="K18" s="8"/>
      <c r="L18" s="8"/>
      <c r="M18" s="8"/>
      <c r="N18" s="8"/>
    </row>
    <row r="19" spans="1:14" ht="18.75" x14ac:dyDescent="0.3">
      <c r="A19" s="7"/>
      <c r="B19" s="7"/>
      <c r="C19" s="7"/>
      <c r="D19" s="7"/>
      <c r="E19" s="7"/>
      <c r="F19" s="7"/>
      <c r="G19" s="8"/>
      <c r="H19" s="8"/>
      <c r="I19" s="8"/>
      <c r="J19" s="8"/>
      <c r="K19" s="8"/>
      <c r="L19" s="8"/>
      <c r="M19" s="8"/>
      <c r="N19" s="8"/>
    </row>
    <row r="20" spans="1:14" ht="18.75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 ht="18.75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C5C9B-97FC-4A13-B0BA-810B77F3402E}">
  <dimension ref="A1:N21"/>
  <sheetViews>
    <sheetView workbookViewId="0">
      <selection activeCell="Q23" sqref="Q23"/>
    </sheetView>
  </sheetViews>
  <sheetFormatPr defaultRowHeight="15.75" x14ac:dyDescent="0.25"/>
  <cols>
    <col min="7" max="7" width="10.75" customWidth="1"/>
    <col min="9" max="9" width="13.125" customWidth="1"/>
  </cols>
  <sheetData>
    <row r="1" spans="1:14" ht="18.75" x14ac:dyDescent="0.3">
      <c r="A1" s="11"/>
      <c r="B1" s="9" t="s">
        <v>31</v>
      </c>
      <c r="C1" s="9"/>
      <c r="D1" s="9" t="s">
        <v>32</v>
      </c>
      <c r="E1" s="9" t="s">
        <v>33</v>
      </c>
      <c r="F1" s="9" t="s">
        <v>30</v>
      </c>
      <c r="G1" s="13" t="s">
        <v>35</v>
      </c>
      <c r="H1" s="9" t="s">
        <v>36</v>
      </c>
      <c r="I1" s="10" t="s">
        <v>37</v>
      </c>
      <c r="J1" s="11"/>
      <c r="K1" s="11"/>
      <c r="L1" s="2"/>
      <c r="M1" s="3"/>
      <c r="N1" s="3"/>
    </row>
    <row r="2" spans="1:14" ht="18.75" x14ac:dyDescent="0.3">
      <c r="A2" s="11"/>
      <c r="B2" s="4">
        <f>5</f>
        <v>5</v>
      </c>
      <c r="C2" s="4">
        <v>256</v>
      </c>
      <c r="D2" s="4">
        <f>0.05</f>
        <v>0.05</v>
      </c>
      <c r="E2" s="4">
        <f>250</f>
        <v>250</v>
      </c>
      <c r="F2" s="5">
        <f>6</f>
        <v>6</v>
      </c>
      <c r="G2" s="14">
        <f>(1-2*D2)/2</f>
        <v>0.45</v>
      </c>
      <c r="H2" s="5">
        <v>1.645</v>
      </c>
      <c r="I2" s="15">
        <f>((C2-E2)*SQRT(B2))/F2</f>
        <v>2.2360679774997898</v>
      </c>
      <c r="J2" s="11"/>
      <c r="K2" s="11"/>
      <c r="L2" s="2"/>
      <c r="M2" s="3"/>
      <c r="N2" s="3"/>
    </row>
    <row r="3" spans="1:14" ht="18.75" x14ac:dyDescent="0.3">
      <c r="A3" s="11"/>
      <c r="B3" s="6"/>
      <c r="C3" s="6"/>
      <c r="D3" s="6"/>
      <c r="E3" s="6"/>
      <c r="F3" s="6"/>
      <c r="G3" s="3"/>
      <c r="H3" s="3"/>
      <c r="I3" s="3"/>
      <c r="J3" s="11"/>
      <c r="K3" s="11"/>
      <c r="L3" s="2"/>
      <c r="M3" s="3"/>
      <c r="N3" s="3"/>
    </row>
    <row r="4" spans="1:14" ht="18.75" x14ac:dyDescent="0.3">
      <c r="A4" s="11"/>
      <c r="B4" s="6"/>
      <c r="C4" s="6"/>
      <c r="D4" s="6"/>
      <c r="E4" s="6"/>
      <c r="F4" s="6"/>
      <c r="G4" s="3"/>
      <c r="H4" s="3"/>
      <c r="I4" s="3"/>
      <c r="J4" s="11"/>
      <c r="K4" s="11"/>
      <c r="L4" s="2"/>
      <c r="M4" s="3"/>
      <c r="N4" s="3"/>
    </row>
    <row r="5" spans="1:14" ht="18.75" x14ac:dyDescent="0.3">
      <c r="A5" s="6"/>
      <c r="B5" s="6"/>
      <c r="C5" s="6"/>
      <c r="D5" s="6"/>
      <c r="E5" s="6"/>
      <c r="F5" s="6"/>
      <c r="G5" s="11"/>
      <c r="H5" s="11"/>
      <c r="I5" s="11"/>
      <c r="J5" s="11"/>
      <c r="K5" s="11"/>
      <c r="L5" s="11"/>
      <c r="M5" s="3"/>
      <c r="N5" s="3"/>
    </row>
    <row r="6" spans="1:14" ht="18.75" x14ac:dyDescent="0.3">
      <c r="A6" s="6"/>
      <c r="B6" s="6"/>
      <c r="C6" s="6"/>
      <c r="D6" s="6"/>
      <c r="E6" s="6"/>
      <c r="F6" s="6"/>
      <c r="G6" s="11"/>
      <c r="H6" s="11"/>
      <c r="I6" s="11"/>
      <c r="J6" s="11"/>
      <c r="K6" s="11"/>
      <c r="L6" s="11"/>
      <c r="M6" s="3"/>
      <c r="N6" s="3"/>
    </row>
    <row r="7" spans="1:14" ht="18.75" x14ac:dyDescent="0.3">
      <c r="A7" s="6"/>
      <c r="B7" s="6"/>
      <c r="C7" s="6"/>
      <c r="D7" s="6"/>
      <c r="E7" s="6"/>
      <c r="F7" s="6"/>
      <c r="G7" s="11"/>
      <c r="H7" s="11"/>
      <c r="I7" s="11"/>
      <c r="J7" s="11"/>
      <c r="K7" s="11"/>
      <c r="L7" s="11"/>
      <c r="M7" s="3"/>
      <c r="N7" s="3"/>
    </row>
    <row r="8" spans="1:14" ht="18.75" x14ac:dyDescent="0.3">
      <c r="A8" s="6"/>
      <c r="B8" s="6"/>
      <c r="C8" s="6"/>
      <c r="D8" s="6"/>
      <c r="E8" s="6"/>
      <c r="F8" s="6"/>
      <c r="G8" s="11"/>
      <c r="H8" s="11"/>
      <c r="I8" s="11"/>
      <c r="J8" s="11"/>
      <c r="K8" s="11"/>
      <c r="L8" s="11"/>
      <c r="M8" s="3"/>
      <c r="N8" s="3"/>
    </row>
    <row r="9" spans="1:14" ht="18.75" x14ac:dyDescent="0.3">
      <c r="A9" s="6"/>
      <c r="B9" s="6"/>
      <c r="C9" s="6"/>
      <c r="D9" s="6"/>
      <c r="E9" s="6"/>
      <c r="F9" s="6"/>
      <c r="G9" s="11"/>
      <c r="H9" s="11"/>
      <c r="I9" s="11"/>
      <c r="J9" s="11"/>
      <c r="K9" s="11"/>
      <c r="L9" s="11"/>
      <c r="M9" s="3"/>
      <c r="N9" s="3"/>
    </row>
    <row r="10" spans="1:14" ht="18.75" x14ac:dyDescent="0.3">
      <c r="A10" s="6"/>
      <c r="B10" s="6"/>
      <c r="C10" s="6"/>
      <c r="D10" s="6"/>
      <c r="E10" s="6"/>
      <c r="F10" s="6"/>
      <c r="G10" s="11"/>
      <c r="H10" s="11"/>
      <c r="I10" s="11"/>
      <c r="J10" s="11"/>
      <c r="K10" s="11"/>
      <c r="L10" s="11"/>
      <c r="M10" s="3"/>
      <c r="N10" s="3"/>
    </row>
    <row r="11" spans="1:14" ht="18.75" x14ac:dyDescent="0.3">
      <c r="A11" s="6"/>
      <c r="B11" s="6"/>
      <c r="C11" s="6"/>
      <c r="D11" s="6"/>
      <c r="E11" s="6"/>
      <c r="F11" s="6"/>
      <c r="G11" s="11"/>
      <c r="H11" s="11"/>
      <c r="I11" s="11"/>
      <c r="J11" s="11"/>
      <c r="K11" s="11"/>
      <c r="L11" s="11"/>
      <c r="M11" s="3"/>
      <c r="N11" s="3"/>
    </row>
    <row r="12" spans="1:14" ht="18.75" x14ac:dyDescent="0.3">
      <c r="A12" s="7"/>
      <c r="B12" s="7"/>
      <c r="C12" s="7"/>
      <c r="D12" s="7"/>
      <c r="E12" s="7"/>
      <c r="F12" s="7"/>
      <c r="G12" s="12"/>
      <c r="H12" s="12"/>
      <c r="I12" s="12"/>
      <c r="J12" s="12"/>
      <c r="K12" s="12"/>
      <c r="L12" s="12"/>
      <c r="M12" s="8"/>
      <c r="N12" s="8"/>
    </row>
    <row r="13" spans="1:14" ht="18.75" x14ac:dyDescent="0.3">
      <c r="A13" s="7"/>
      <c r="B13" s="7"/>
      <c r="C13" s="7"/>
      <c r="D13" s="7"/>
      <c r="E13" s="7"/>
      <c r="F13" s="7"/>
      <c r="G13" s="12"/>
      <c r="H13" s="12"/>
      <c r="I13" s="12"/>
      <c r="J13" s="12"/>
      <c r="K13" s="12"/>
      <c r="L13" s="12"/>
      <c r="M13" s="8"/>
      <c r="N13" s="8"/>
    </row>
    <row r="14" spans="1:14" ht="18.75" x14ac:dyDescent="0.3">
      <c r="A14" s="7"/>
      <c r="B14" s="7"/>
      <c r="C14" s="7"/>
      <c r="D14" s="7"/>
      <c r="E14" s="7"/>
      <c r="F14" s="7"/>
      <c r="G14" s="8"/>
      <c r="H14" s="8"/>
      <c r="I14" s="8"/>
      <c r="J14" s="8"/>
      <c r="K14" s="8"/>
      <c r="L14" s="8"/>
      <c r="M14" s="8"/>
      <c r="N14" s="8"/>
    </row>
    <row r="15" spans="1:14" ht="18.75" x14ac:dyDescent="0.3">
      <c r="A15" s="7"/>
      <c r="B15" s="7"/>
      <c r="C15" s="7"/>
      <c r="D15" s="7"/>
      <c r="E15" s="7"/>
      <c r="F15" s="7"/>
      <c r="G15" s="8"/>
      <c r="H15" s="8"/>
      <c r="I15" s="8"/>
      <c r="J15" s="8"/>
      <c r="K15" s="8"/>
      <c r="L15" s="8"/>
      <c r="M15" s="8"/>
      <c r="N15" s="8"/>
    </row>
    <row r="16" spans="1:14" ht="18.75" x14ac:dyDescent="0.3">
      <c r="A16" s="7"/>
      <c r="B16" s="7"/>
      <c r="C16" s="7"/>
      <c r="D16" s="7"/>
      <c r="E16" s="7"/>
      <c r="F16" s="7"/>
      <c r="G16" s="8"/>
      <c r="H16" s="8"/>
      <c r="I16" s="8"/>
      <c r="J16" s="8"/>
      <c r="K16" s="8"/>
      <c r="L16" s="8"/>
      <c r="M16" s="8"/>
      <c r="N16" s="8"/>
    </row>
    <row r="17" spans="1:14" ht="18.75" x14ac:dyDescent="0.3">
      <c r="A17" s="7"/>
      <c r="B17" s="7"/>
      <c r="C17" s="7"/>
      <c r="D17" s="7"/>
      <c r="E17" s="7"/>
      <c r="F17" s="7"/>
      <c r="G17" s="8"/>
      <c r="H17" s="8"/>
      <c r="I17" s="8"/>
      <c r="J17" s="8"/>
      <c r="K17" s="8"/>
      <c r="L17" s="8"/>
      <c r="M17" s="8"/>
      <c r="N17" s="8"/>
    </row>
    <row r="18" spans="1:14" ht="18.75" x14ac:dyDescent="0.3">
      <c r="A18" s="7"/>
      <c r="B18" s="7"/>
      <c r="C18" s="7"/>
      <c r="D18" s="7"/>
      <c r="E18" s="7"/>
      <c r="F18" s="7"/>
      <c r="G18" s="8"/>
      <c r="H18" s="8"/>
      <c r="I18" s="8"/>
      <c r="J18" s="8"/>
      <c r="K18" s="8"/>
      <c r="L18" s="8"/>
      <c r="M18" s="8"/>
      <c r="N18" s="8"/>
    </row>
    <row r="19" spans="1:14" ht="18.75" x14ac:dyDescent="0.3">
      <c r="A19" s="7"/>
      <c r="B19" s="7"/>
      <c r="C19" s="7"/>
      <c r="D19" s="7"/>
      <c r="E19" s="7"/>
      <c r="F19" s="7"/>
      <c r="G19" s="8"/>
      <c r="H19" s="8"/>
      <c r="I19" s="8"/>
      <c r="J19" s="8"/>
      <c r="K19" s="8"/>
      <c r="L19" s="8"/>
      <c r="M19" s="8"/>
      <c r="N19" s="8"/>
    </row>
    <row r="20" spans="1:14" ht="18.75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 ht="18.75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 лекции</vt:lpstr>
      <vt:lpstr>Задачи_ЛР 1</vt:lpstr>
      <vt:lpstr>Задачи_ЛР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Пользователь</cp:lastModifiedBy>
  <dcterms:created xsi:type="dcterms:W3CDTF">2023-02-19T19:08:31Z</dcterms:created>
  <dcterms:modified xsi:type="dcterms:W3CDTF">2023-03-02T14:31:12Z</dcterms:modified>
</cp:coreProperties>
</file>