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МФТИ/Лабораторные работы/1.4.5/"/>
    </mc:Choice>
  </mc:AlternateContent>
  <xr:revisionPtr revIDLastSave="0" documentId="13_ncr:1_{EB636691-206C-724D-B23F-400EED9C6FC5}" xr6:coauthVersionLast="36" xr6:coauthVersionMax="36" xr10:uidLastSave="{00000000-0000-0000-0000-000000000000}"/>
  <bookViews>
    <workbookView xWindow="16840" yWindow="0" windowWidth="16760" windowHeight="21000" xr2:uid="{DF6132D9-0BB8-0448-BC8A-3D2C4BD93CF1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61" i="1" l="1"/>
  <c r="X64" i="1"/>
  <c r="X60" i="1"/>
  <c r="X61" i="1"/>
  <c r="X62" i="1"/>
  <c r="X63" i="1"/>
  <c r="X59" i="1"/>
  <c r="V61" i="1"/>
  <c r="S60" i="1"/>
  <c r="S61" i="1"/>
  <c r="S62" i="1"/>
  <c r="T62" i="1" s="1"/>
  <c r="S63" i="1"/>
  <c r="T63" i="1" s="1"/>
  <c r="S64" i="1"/>
  <c r="T64" i="1" s="1"/>
  <c r="S59" i="1"/>
  <c r="T59" i="1" s="1"/>
  <c r="T60" i="1"/>
  <c r="T61" i="1"/>
  <c r="Q60" i="1"/>
  <c r="Q61" i="1"/>
  <c r="Q62" i="1"/>
  <c r="Q63" i="1"/>
  <c r="Q64" i="1"/>
  <c r="Q59" i="1"/>
  <c r="O44" i="1"/>
  <c r="Q10" i="1" l="1"/>
  <c r="Q8" i="1"/>
  <c r="R9" i="1" s="1"/>
  <c r="D72" i="1"/>
  <c r="D71" i="1"/>
  <c r="D70" i="1"/>
  <c r="D69" i="1"/>
  <c r="D68" i="1"/>
  <c r="D67" i="1"/>
  <c r="D66" i="1"/>
  <c r="D65" i="1"/>
  <c r="D64" i="1"/>
  <c r="D63" i="1"/>
  <c r="D60" i="1"/>
  <c r="D59" i="1"/>
  <c r="D58" i="1"/>
  <c r="D57" i="1"/>
  <c r="D56" i="1"/>
  <c r="D55" i="1"/>
  <c r="D54" i="1"/>
  <c r="D53" i="1"/>
  <c r="D52" i="1"/>
  <c r="D51" i="1"/>
  <c r="D48" i="1"/>
  <c r="D47" i="1"/>
  <c r="D46" i="1"/>
  <c r="D45" i="1"/>
  <c r="D44" i="1"/>
  <c r="D43" i="1"/>
  <c r="D42" i="1"/>
  <c r="D41" i="1"/>
  <c r="D40" i="1"/>
  <c r="D39" i="1"/>
  <c r="D26" i="1"/>
  <c r="D27" i="1"/>
  <c r="D28" i="1"/>
  <c r="D29" i="1"/>
  <c r="D30" i="1"/>
  <c r="D31" i="1"/>
  <c r="D32" i="1"/>
  <c r="D33" i="1"/>
  <c r="D34" i="1"/>
  <c r="D35" i="1"/>
  <c r="D23" i="1"/>
  <c r="D22" i="1"/>
  <c r="D21" i="1"/>
  <c r="D20" i="1"/>
  <c r="D19" i="1"/>
  <c r="D18" i="1"/>
  <c r="D17" i="1"/>
  <c r="D16" i="1"/>
  <c r="D15" i="1"/>
  <c r="D14" i="1"/>
  <c r="D3" i="1"/>
  <c r="D4" i="1"/>
  <c r="D5" i="1"/>
  <c r="D6" i="1"/>
  <c r="D7" i="1"/>
  <c r="D8" i="1"/>
  <c r="D9" i="1"/>
  <c r="D10" i="1"/>
  <c r="D11" i="1"/>
  <c r="D2" i="1"/>
  <c r="F6" i="1" s="1"/>
  <c r="H67" i="1" l="1"/>
  <c r="H32" i="1"/>
  <c r="H68" i="1"/>
  <c r="S9" i="1"/>
  <c r="H30" i="1"/>
  <c r="H70" i="1"/>
  <c r="H29" i="1"/>
  <c r="H53" i="1"/>
  <c r="H63" i="1"/>
  <c r="H71" i="1"/>
  <c r="H72" i="1"/>
  <c r="H65" i="1"/>
  <c r="H56" i="1"/>
  <c r="F67" i="1"/>
  <c r="H66" i="1" s="1"/>
  <c r="F55" i="1"/>
  <c r="F43" i="1"/>
  <c r="F30" i="1"/>
  <c r="H6" i="1"/>
  <c r="H5" i="1"/>
  <c r="H3" i="1"/>
  <c r="H2" i="1"/>
  <c r="H10" i="1"/>
  <c r="H11" i="1"/>
  <c r="H4" i="1"/>
  <c r="H9" i="1"/>
  <c r="H8" i="1"/>
  <c r="H7" i="1"/>
  <c r="F18" i="1"/>
  <c r="H14" i="1" s="1"/>
  <c r="J67" i="1" l="1"/>
  <c r="H43" i="1"/>
  <c r="H39" i="1"/>
  <c r="H44" i="1"/>
  <c r="H42" i="1"/>
  <c r="H46" i="1"/>
  <c r="H48" i="1"/>
  <c r="H59" i="1"/>
  <c r="H52" i="1"/>
  <c r="H51" i="1"/>
  <c r="H60" i="1"/>
  <c r="H58" i="1"/>
  <c r="H45" i="1"/>
  <c r="H57" i="1"/>
  <c r="H55" i="1"/>
  <c r="H40" i="1"/>
  <c r="H15" i="1"/>
  <c r="H64" i="1"/>
  <c r="H69" i="1"/>
  <c r="H34" i="1"/>
  <c r="H28" i="1"/>
  <c r="H26" i="1"/>
  <c r="H33" i="1"/>
  <c r="H31" i="1"/>
  <c r="H35" i="1"/>
  <c r="H27" i="1"/>
  <c r="H54" i="1"/>
  <c r="H41" i="1"/>
  <c r="H47" i="1"/>
  <c r="H18" i="1"/>
  <c r="H21" i="1"/>
  <c r="H17" i="1"/>
  <c r="J6" i="1"/>
  <c r="L6" i="1" s="1"/>
  <c r="H22" i="1"/>
  <c r="H19" i="1"/>
  <c r="H23" i="1"/>
  <c r="H16" i="1"/>
  <c r="H20" i="1"/>
  <c r="J30" i="1" l="1"/>
  <c r="J18" i="1"/>
  <c r="J43" i="1"/>
  <c r="J5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1F4D-6C9E-BA44-B15E-1038D2F989FB}">
  <dimension ref="B2:Z72"/>
  <sheetViews>
    <sheetView tabSelected="1" topLeftCell="T43" zoomScale="131" workbookViewId="0">
      <selection activeCell="Z62" sqref="Z62"/>
    </sheetView>
  </sheetViews>
  <sheetFormatPr baseColWidth="10" defaultRowHeight="16" x14ac:dyDescent="0.2"/>
  <cols>
    <col min="20" max="20" width="25.6640625" customWidth="1"/>
  </cols>
  <sheetData>
    <row r="2" spans="2:19" x14ac:dyDescent="0.2">
      <c r="B2">
        <v>1</v>
      </c>
      <c r="C2">
        <v>139</v>
      </c>
      <c r="D2">
        <f>C2/B2</f>
        <v>139</v>
      </c>
      <c r="H2">
        <f>(D2-$F$6)^2</f>
        <v>1.3316427311665517</v>
      </c>
    </row>
    <row r="3" spans="2:19" x14ac:dyDescent="0.2">
      <c r="B3">
        <v>2</v>
      </c>
      <c r="C3">
        <v>279</v>
      </c>
      <c r="D3">
        <f t="shared" ref="D3:D11" si="0">C3/B3</f>
        <v>139.5</v>
      </c>
      <c r="H3">
        <f t="shared" ref="H3:H11" si="1">(D3-$F$6)^2</f>
        <v>0.42767447719829299</v>
      </c>
    </row>
    <row r="4" spans="2:19" x14ac:dyDescent="0.2">
      <c r="B4">
        <v>3</v>
      </c>
      <c r="C4">
        <v>418</v>
      </c>
      <c r="D4">
        <f t="shared" si="0"/>
        <v>139.33333333333334</v>
      </c>
      <c r="H4">
        <f t="shared" si="1"/>
        <v>0.67344167296547475</v>
      </c>
    </row>
    <row r="5" spans="2:19" x14ac:dyDescent="0.2">
      <c r="B5">
        <v>4</v>
      </c>
      <c r="C5">
        <v>559</v>
      </c>
      <c r="D5">
        <f t="shared" si="0"/>
        <v>139.75</v>
      </c>
      <c r="H5">
        <f t="shared" si="1"/>
        <v>0.16319035021416362</v>
      </c>
    </row>
    <row r="6" spans="2:19" x14ac:dyDescent="0.2">
      <c r="B6">
        <v>5</v>
      </c>
      <c r="C6">
        <v>699</v>
      </c>
      <c r="D6">
        <f t="shared" si="0"/>
        <v>139.80000000000001</v>
      </c>
      <c r="F6">
        <f>SUM(D2:D11)/10</f>
        <v>140.15396825396826</v>
      </c>
      <c r="H6">
        <f t="shared" si="1"/>
        <v>0.12529352481732967</v>
      </c>
      <c r="J6">
        <f>(SUM(H2:H11)/B11)^1/2</f>
        <v>0.32292006802720791</v>
      </c>
      <c r="K6">
        <v>1.4550328435505635E-2</v>
      </c>
      <c r="L6">
        <f>(J6^2+K6^2)^(1/2)</f>
        <v>0.32324771057546203</v>
      </c>
    </row>
    <row r="7" spans="2:19" x14ac:dyDescent="0.2">
      <c r="B7">
        <v>6</v>
      </c>
      <c r="C7">
        <v>841</v>
      </c>
      <c r="D7">
        <f t="shared" si="0"/>
        <v>140.16666666666666</v>
      </c>
      <c r="H7">
        <f t="shared" si="1"/>
        <v>1.6124968505884681E-4</v>
      </c>
    </row>
    <row r="8" spans="2:19" x14ac:dyDescent="0.2">
      <c r="B8">
        <v>7</v>
      </c>
      <c r="C8">
        <v>983</v>
      </c>
      <c r="D8">
        <f t="shared" si="0"/>
        <v>140.42857142857142</v>
      </c>
      <c r="H8">
        <f t="shared" si="1"/>
        <v>7.5406903502132278E-2</v>
      </c>
      <c r="O8">
        <v>1E-3</v>
      </c>
      <c r="P8">
        <v>0.5</v>
      </c>
      <c r="Q8">
        <f>(O8/P8)^2</f>
        <v>3.9999999999999998E-6</v>
      </c>
    </row>
    <row r="9" spans="2:19" x14ac:dyDescent="0.2">
      <c r="B9">
        <v>8</v>
      </c>
      <c r="C9">
        <v>1126</v>
      </c>
      <c r="D9">
        <f t="shared" si="0"/>
        <v>140.75</v>
      </c>
      <c r="H9">
        <f t="shared" si="1"/>
        <v>0.35525384227764611</v>
      </c>
      <c r="R9">
        <f>(Q8+Q10)^1/2</f>
        <v>1.0381674252090728E-4</v>
      </c>
      <c r="S9" s="1">
        <f>F6*R9</f>
        <v>1.4550328435505635E-2</v>
      </c>
    </row>
    <row r="10" spans="2:19" x14ac:dyDescent="0.2">
      <c r="B10">
        <v>9</v>
      </c>
      <c r="C10">
        <v>1270</v>
      </c>
      <c r="D10">
        <f t="shared" si="0"/>
        <v>141.11111111111111</v>
      </c>
      <c r="H10">
        <f t="shared" si="1"/>
        <v>0.91612244897958872</v>
      </c>
      <c r="O10">
        <v>2</v>
      </c>
      <c r="P10">
        <v>140.15396825396826</v>
      </c>
      <c r="Q10">
        <f>(O10/P10)^2</f>
        <v>2.0363348504181457E-4</v>
      </c>
    </row>
    <row r="11" spans="2:19" x14ac:dyDescent="0.2">
      <c r="B11">
        <v>10</v>
      </c>
      <c r="C11">
        <v>1417</v>
      </c>
      <c r="D11">
        <f t="shared" si="0"/>
        <v>141.69999999999999</v>
      </c>
      <c r="H11">
        <f t="shared" si="1"/>
        <v>2.3902141597379192</v>
      </c>
    </row>
    <row r="14" spans="2:19" x14ac:dyDescent="0.2">
      <c r="B14">
        <v>1</v>
      </c>
      <c r="C14">
        <v>165</v>
      </c>
      <c r="D14">
        <f>C14/B14</f>
        <v>165</v>
      </c>
      <c r="H14">
        <f>(D14-$F$18)^2</f>
        <v>0.33158402777779655</v>
      </c>
    </row>
    <row r="15" spans="2:19" x14ac:dyDescent="0.2">
      <c r="B15">
        <v>2</v>
      </c>
      <c r="C15">
        <v>330</v>
      </c>
      <c r="D15">
        <f t="shared" ref="D15:D23" si="2">C15/B15</f>
        <v>165</v>
      </c>
      <c r="H15">
        <f t="shared" ref="H15:H23" si="3">(D15-$F$18)^2</f>
        <v>0.33158402777779655</v>
      </c>
    </row>
    <row r="16" spans="2:19" x14ac:dyDescent="0.2">
      <c r="B16">
        <v>3</v>
      </c>
      <c r="C16">
        <v>496</v>
      </c>
      <c r="D16">
        <f t="shared" si="2"/>
        <v>165.33333333333334</v>
      </c>
      <c r="H16">
        <f t="shared" si="3"/>
        <v>5.8806250000003307E-2</v>
      </c>
    </row>
    <row r="17" spans="2:17" x14ac:dyDescent="0.2">
      <c r="B17">
        <v>4</v>
      </c>
      <c r="C17">
        <v>662</v>
      </c>
      <c r="D17">
        <f t="shared" si="2"/>
        <v>165.5</v>
      </c>
      <c r="H17">
        <f t="shared" si="3"/>
        <v>5.7506944444469157E-3</v>
      </c>
    </row>
    <row r="18" spans="2:17" x14ac:dyDescent="0.2">
      <c r="B18">
        <v>5</v>
      </c>
      <c r="C18">
        <v>828</v>
      </c>
      <c r="D18">
        <f t="shared" si="2"/>
        <v>165.6</v>
      </c>
      <c r="F18">
        <f>SUM(D14:D23)/10</f>
        <v>165.57583333333335</v>
      </c>
      <c r="H18">
        <f t="shared" si="3"/>
        <v>5.8402777777671541E-4</v>
      </c>
      <c r="J18">
        <f>(SUM(H14:H23)/B23)^1/2</f>
        <v>0.14054479166666514</v>
      </c>
    </row>
    <row r="19" spans="2:17" x14ac:dyDescent="0.2">
      <c r="B19">
        <v>6</v>
      </c>
      <c r="C19">
        <v>993</v>
      </c>
      <c r="D19">
        <f t="shared" si="2"/>
        <v>165.5</v>
      </c>
      <c r="H19">
        <f t="shared" si="3"/>
        <v>5.7506944444469157E-3</v>
      </c>
    </row>
    <row r="20" spans="2:17" x14ac:dyDescent="0.2">
      <c r="B20">
        <v>7</v>
      </c>
      <c r="C20">
        <v>1162</v>
      </c>
      <c r="D20">
        <f t="shared" si="2"/>
        <v>166</v>
      </c>
      <c r="H20">
        <f t="shared" si="3"/>
        <v>0.1799173611110973</v>
      </c>
    </row>
    <row r="21" spans="2:17" x14ac:dyDescent="0.2">
      <c r="B21">
        <v>8</v>
      </c>
      <c r="C21">
        <v>1329</v>
      </c>
      <c r="D21">
        <f t="shared" si="2"/>
        <v>166.125</v>
      </c>
      <c r="H21">
        <f t="shared" si="3"/>
        <v>0.30158402777775989</v>
      </c>
    </row>
    <row r="22" spans="2:17" x14ac:dyDescent="0.2">
      <c r="B22">
        <v>9</v>
      </c>
      <c r="C22">
        <v>1485</v>
      </c>
      <c r="D22">
        <f t="shared" si="2"/>
        <v>165</v>
      </c>
      <c r="H22">
        <f t="shared" si="3"/>
        <v>0.33158402777779655</v>
      </c>
    </row>
    <row r="23" spans="2:17" x14ac:dyDescent="0.2">
      <c r="B23">
        <v>10</v>
      </c>
      <c r="C23">
        <v>1667</v>
      </c>
      <c r="D23">
        <f t="shared" si="2"/>
        <v>166.7</v>
      </c>
      <c r="H23">
        <f t="shared" si="3"/>
        <v>1.2637506944443821</v>
      </c>
    </row>
    <row r="26" spans="2:17" x14ac:dyDescent="0.2">
      <c r="B26">
        <v>1</v>
      </c>
      <c r="C26">
        <v>183</v>
      </c>
      <c r="D26">
        <f>C26/B26</f>
        <v>183</v>
      </c>
      <c r="H26">
        <f>(D26-$F$30)^2</f>
        <v>0.60296457545979709</v>
      </c>
    </row>
    <row r="27" spans="2:17" x14ac:dyDescent="0.2">
      <c r="B27">
        <v>2</v>
      </c>
      <c r="C27">
        <v>366</v>
      </c>
      <c r="D27">
        <f t="shared" ref="D27:D35" si="4">C27/B27</f>
        <v>183</v>
      </c>
      <c r="H27">
        <f t="shared" ref="H27:H35" si="5">(D27-$F$30)^2</f>
        <v>0.60296457545979709</v>
      </c>
    </row>
    <row r="28" spans="2:17" x14ac:dyDescent="0.2">
      <c r="B28">
        <v>3</v>
      </c>
      <c r="C28">
        <v>550</v>
      </c>
      <c r="D28">
        <f t="shared" si="4"/>
        <v>183.33333333333334</v>
      </c>
      <c r="H28">
        <f t="shared" si="5"/>
        <v>0.19640372889894922</v>
      </c>
    </row>
    <row r="29" spans="2:17" x14ac:dyDescent="0.2">
      <c r="B29">
        <v>4</v>
      </c>
      <c r="C29">
        <v>734</v>
      </c>
      <c r="D29">
        <f t="shared" si="4"/>
        <v>183.5</v>
      </c>
      <c r="H29">
        <f t="shared" si="5"/>
        <v>7.64566389518712E-2</v>
      </c>
    </row>
    <row r="30" spans="2:17" x14ac:dyDescent="0.2">
      <c r="B30">
        <v>5</v>
      </c>
      <c r="C30">
        <v>919</v>
      </c>
      <c r="D30">
        <f t="shared" si="4"/>
        <v>183.8</v>
      </c>
      <c r="F30">
        <f>SUM(D26:D35)/10</f>
        <v>183.77650793650793</v>
      </c>
      <c r="H30">
        <f t="shared" si="5"/>
        <v>5.5187704711617336E-4</v>
      </c>
      <c r="J30">
        <f>(SUM(H26:H35)/B35)^1/2</f>
        <v>0.14758926681783632</v>
      </c>
    </row>
    <row r="31" spans="2:17" x14ac:dyDescent="0.2">
      <c r="B31">
        <v>6</v>
      </c>
      <c r="C31">
        <v>1103</v>
      </c>
      <c r="D31">
        <f t="shared" si="4"/>
        <v>183.83333333333334</v>
      </c>
      <c r="H31">
        <f t="shared" si="5"/>
        <v>3.2291257243660981E-3</v>
      </c>
    </row>
    <row r="32" spans="2:17" x14ac:dyDescent="0.2">
      <c r="B32">
        <v>7</v>
      </c>
      <c r="C32">
        <v>1289</v>
      </c>
      <c r="D32">
        <f t="shared" si="4"/>
        <v>184.14285714285714</v>
      </c>
      <c r="H32">
        <f t="shared" si="5"/>
        <v>0.13421174099269814</v>
      </c>
      <c r="Q32">
        <v>140.15396825396826</v>
      </c>
    </row>
    <row r="33" spans="2:15" x14ac:dyDescent="0.2">
      <c r="B33">
        <v>8</v>
      </c>
      <c r="C33">
        <v>1472</v>
      </c>
      <c r="D33">
        <f t="shared" si="4"/>
        <v>184</v>
      </c>
      <c r="H33">
        <f t="shared" si="5"/>
        <v>4.9948702443945267E-2</v>
      </c>
    </row>
    <row r="34" spans="2:15" x14ac:dyDescent="0.2">
      <c r="B34">
        <v>9</v>
      </c>
      <c r="C34">
        <v>1661</v>
      </c>
      <c r="D34">
        <f t="shared" si="4"/>
        <v>184.55555555555554</v>
      </c>
      <c r="H34">
        <f t="shared" si="5"/>
        <v>0.60691519274376093</v>
      </c>
    </row>
    <row r="35" spans="2:15" x14ac:dyDescent="0.2">
      <c r="B35">
        <v>10</v>
      </c>
      <c r="C35">
        <v>1846</v>
      </c>
      <c r="D35">
        <f t="shared" si="4"/>
        <v>184.6</v>
      </c>
      <c r="H35">
        <f t="shared" si="5"/>
        <v>0.67813917863442474</v>
      </c>
    </row>
    <row r="39" spans="2:15" x14ac:dyDescent="0.2">
      <c r="B39">
        <v>1</v>
      </c>
      <c r="C39">
        <v>201</v>
      </c>
      <c r="D39">
        <f>C39/B39</f>
        <v>201</v>
      </c>
      <c r="H39">
        <f>(D39-$F$43)^2</f>
        <v>0.24423991559585578</v>
      </c>
    </row>
    <row r="40" spans="2:15" x14ac:dyDescent="0.2">
      <c r="B40">
        <v>2</v>
      </c>
      <c r="C40">
        <v>402</v>
      </c>
      <c r="D40">
        <f t="shared" ref="D40:D48" si="6">C40/B40</f>
        <v>201</v>
      </c>
      <c r="H40">
        <f t="shared" ref="H40:H48" si="7">(D40-$F$43)^2</f>
        <v>0.24423991559585578</v>
      </c>
    </row>
    <row r="41" spans="2:15" x14ac:dyDescent="0.2">
      <c r="B41">
        <v>3</v>
      </c>
      <c r="C41">
        <v>604</v>
      </c>
      <c r="D41">
        <f t="shared" si="6"/>
        <v>201.33333333333334</v>
      </c>
      <c r="H41">
        <f t="shared" si="7"/>
        <v>2.5880127236072602E-2</v>
      </c>
    </row>
    <row r="42" spans="2:15" x14ac:dyDescent="0.2">
      <c r="B42">
        <v>4</v>
      </c>
      <c r="C42">
        <v>804</v>
      </c>
      <c r="D42">
        <f t="shared" si="6"/>
        <v>201</v>
      </c>
      <c r="H42">
        <f t="shared" si="7"/>
        <v>0.24423991559585578</v>
      </c>
    </row>
    <row r="43" spans="2:15" x14ac:dyDescent="0.2">
      <c r="B43">
        <v>5</v>
      </c>
      <c r="C43">
        <v>1007</v>
      </c>
      <c r="D43">
        <f t="shared" si="6"/>
        <v>201.4</v>
      </c>
      <c r="F43">
        <f>SUM(D39:D48)/10</f>
        <v>201.49420634920634</v>
      </c>
      <c r="H43">
        <f t="shared" si="7"/>
        <v>8.8748362307852179E-3</v>
      </c>
      <c r="J43">
        <f>(SUM(H39:H48)/B48)^1/2</f>
        <v>9.68547524565391E-2</v>
      </c>
    </row>
    <row r="44" spans="2:15" x14ac:dyDescent="0.2">
      <c r="B44">
        <v>6</v>
      </c>
      <c r="C44">
        <v>1208</v>
      </c>
      <c r="D44">
        <f t="shared" si="6"/>
        <v>201.33333333333334</v>
      </c>
      <c r="H44">
        <f t="shared" si="7"/>
        <v>2.5880127236072602E-2</v>
      </c>
      <c r="O44">
        <f>1/1721</f>
        <v>5.8105752469494478E-4</v>
      </c>
    </row>
    <row r="45" spans="2:15" x14ac:dyDescent="0.2">
      <c r="B45">
        <v>7</v>
      </c>
      <c r="C45">
        <v>1412</v>
      </c>
      <c r="D45">
        <f t="shared" si="6"/>
        <v>201.71428571428572</v>
      </c>
      <c r="H45">
        <f t="shared" si="7"/>
        <v>4.8434926933745459E-2</v>
      </c>
      <c r="O45">
        <v>140.15396825396826</v>
      </c>
    </row>
    <row r="46" spans="2:15" x14ac:dyDescent="0.2">
      <c r="B46">
        <v>8</v>
      </c>
      <c r="C46">
        <v>1614</v>
      </c>
      <c r="D46">
        <f t="shared" si="6"/>
        <v>201.75</v>
      </c>
      <c r="H46">
        <f t="shared" si="7"/>
        <v>6.5430391786350475E-2</v>
      </c>
      <c r="O46">
        <v>140.15396825396826</v>
      </c>
    </row>
    <row r="47" spans="2:15" x14ac:dyDescent="0.2">
      <c r="B47">
        <v>9</v>
      </c>
      <c r="C47">
        <v>1819</v>
      </c>
      <c r="D47">
        <f t="shared" si="6"/>
        <v>202.11111111111111</v>
      </c>
      <c r="H47">
        <f t="shared" si="7"/>
        <v>0.3805714852607901</v>
      </c>
    </row>
    <row r="48" spans="2:15" x14ac:dyDescent="0.2">
      <c r="B48">
        <v>10</v>
      </c>
      <c r="C48">
        <v>2023</v>
      </c>
      <c r="D48">
        <f t="shared" si="6"/>
        <v>202.3</v>
      </c>
      <c r="H48">
        <f t="shared" si="7"/>
        <v>0.6493034076593982</v>
      </c>
    </row>
    <row r="51" spans="2:26" x14ac:dyDescent="0.2">
      <c r="B51">
        <v>1</v>
      </c>
      <c r="C51">
        <v>224</v>
      </c>
      <c r="D51">
        <f>C51/B51</f>
        <v>224</v>
      </c>
      <c r="H51">
        <f>(D51-$F$55)^2</f>
        <v>0.13418266723357777</v>
      </c>
    </row>
    <row r="52" spans="2:26" x14ac:dyDescent="0.2">
      <c r="B52">
        <v>2</v>
      </c>
      <c r="C52">
        <v>448</v>
      </c>
      <c r="D52">
        <f t="shared" ref="D52:D60" si="8">C52/B52</f>
        <v>224</v>
      </c>
      <c r="H52">
        <f t="shared" ref="H52:H60" si="9">(D52-$F$55)^2</f>
        <v>0.13418266723357777</v>
      </c>
    </row>
    <row r="53" spans="2:26" x14ac:dyDescent="0.2">
      <c r="B53">
        <v>3</v>
      </c>
      <c r="C53">
        <v>672</v>
      </c>
      <c r="D53">
        <f t="shared" si="8"/>
        <v>224</v>
      </c>
      <c r="H53">
        <f t="shared" si="9"/>
        <v>0.13418266723357777</v>
      </c>
    </row>
    <row r="54" spans="2:26" x14ac:dyDescent="0.2">
      <c r="B54">
        <v>4</v>
      </c>
      <c r="C54">
        <v>896</v>
      </c>
      <c r="D54">
        <f t="shared" si="8"/>
        <v>224</v>
      </c>
      <c r="H54">
        <f t="shared" si="9"/>
        <v>0.13418266723357777</v>
      </c>
    </row>
    <row r="55" spans="2:26" x14ac:dyDescent="0.2">
      <c r="B55">
        <v>5</v>
      </c>
      <c r="C55">
        <v>1121</v>
      </c>
      <c r="D55">
        <f t="shared" si="8"/>
        <v>224.2</v>
      </c>
      <c r="F55">
        <f>SUM(D51:D60)/10</f>
        <v>224.36630952380955</v>
      </c>
      <c r="H55">
        <f t="shared" si="9"/>
        <v>2.7658857709762379E-2</v>
      </c>
      <c r="J55">
        <f>(SUM(H51:H60)/B60)^1/2</f>
        <v>8.2655335884353948E-2</v>
      </c>
    </row>
    <row r="56" spans="2:26" x14ac:dyDescent="0.2">
      <c r="B56">
        <v>6</v>
      </c>
      <c r="C56">
        <v>1345</v>
      </c>
      <c r="D56">
        <f t="shared" si="8"/>
        <v>224.16666666666666</v>
      </c>
      <c r="H56">
        <f t="shared" si="9"/>
        <v>3.9857270408176687E-2</v>
      </c>
    </row>
    <row r="57" spans="2:26" x14ac:dyDescent="0.2">
      <c r="B57">
        <v>7</v>
      </c>
      <c r="C57">
        <v>1572</v>
      </c>
      <c r="D57">
        <f t="shared" si="8"/>
        <v>224.57142857142858</v>
      </c>
      <c r="H57">
        <f t="shared" si="9"/>
        <v>4.2073823696140218E-2</v>
      </c>
    </row>
    <row r="58" spans="2:26" x14ac:dyDescent="0.2">
      <c r="B58">
        <v>8</v>
      </c>
      <c r="C58">
        <v>1797</v>
      </c>
      <c r="D58">
        <f t="shared" si="8"/>
        <v>224.625</v>
      </c>
      <c r="H58">
        <f t="shared" si="9"/>
        <v>6.6920762471642831E-2</v>
      </c>
    </row>
    <row r="59" spans="2:26" x14ac:dyDescent="0.2">
      <c r="B59">
        <v>9</v>
      </c>
      <c r="C59">
        <v>2025</v>
      </c>
      <c r="D59">
        <f t="shared" si="8"/>
        <v>225</v>
      </c>
      <c r="H59">
        <f t="shared" si="9"/>
        <v>0.40156361961448189</v>
      </c>
      <c r="M59">
        <v>10.4</v>
      </c>
      <c r="P59">
        <v>140.15396825396826</v>
      </c>
      <c r="Q59">
        <f>P59^2</f>
        <v>19643.134817334343</v>
      </c>
      <c r="R59">
        <v>0.64</v>
      </c>
      <c r="S59">
        <f>M59/Q59*10^6</f>
        <v>529.44706110871789</v>
      </c>
      <c r="T59">
        <f>S59*R59/P59</f>
        <v>2.4176705328497574</v>
      </c>
      <c r="X59">
        <f>(S59-$V$61)^2</f>
        <v>1005.954043741559</v>
      </c>
    </row>
    <row r="60" spans="2:26" x14ac:dyDescent="0.2">
      <c r="B60">
        <v>10</v>
      </c>
      <c r="C60">
        <v>2251</v>
      </c>
      <c r="D60">
        <f t="shared" si="8"/>
        <v>225.1</v>
      </c>
      <c r="H60">
        <f t="shared" si="9"/>
        <v>0.53830171485256395</v>
      </c>
      <c r="M60">
        <v>15.351000000000001</v>
      </c>
      <c r="P60">
        <v>165.57583333333335</v>
      </c>
      <c r="Q60">
        <f t="shared" ref="Q60:Q64" si="10">P60^2</f>
        <v>27415.356584027784</v>
      </c>
      <c r="R60">
        <v>0.28000000000000003</v>
      </c>
      <c r="S60">
        <f t="shared" ref="S60:S64" si="11">M60/Q60*10^6</f>
        <v>559.94164996356494</v>
      </c>
      <c r="T60">
        <f t="shared" ref="T60:T64" si="12">S60*R60/P60</f>
        <v>0.94689942869962807</v>
      </c>
      <c r="X60">
        <f t="shared" ref="X60:X63" si="13">(S60-$V$61)^2</f>
        <v>1.4937477338572851</v>
      </c>
    </row>
    <row r="61" spans="2:26" x14ac:dyDescent="0.2">
      <c r="M61">
        <v>18.693999999999999</v>
      </c>
      <c r="P61">
        <v>183.77650793650793</v>
      </c>
      <c r="Q61">
        <f t="shared" si="10"/>
        <v>33773.804869337364</v>
      </c>
      <c r="R61">
        <v>0.3</v>
      </c>
      <c r="S61">
        <f t="shared" si="11"/>
        <v>553.50589228316255</v>
      </c>
      <c r="T61">
        <f t="shared" si="12"/>
        <v>0.90355274212913661</v>
      </c>
      <c r="V61">
        <f>SUM(S59:S64)/6</f>
        <v>561.16383969264029</v>
      </c>
      <c r="X61">
        <f t="shared" si="13"/>
        <v>58.644158526326869</v>
      </c>
      <c r="Z61">
        <f>(SUM(X59:X64)/6)^(1/2)</f>
        <v>16.991840292714702</v>
      </c>
    </row>
    <row r="62" spans="2:26" x14ac:dyDescent="0.2">
      <c r="M62">
        <v>23.513999999999999</v>
      </c>
      <c r="P62">
        <v>201.49420634920634</v>
      </c>
      <c r="Q62">
        <f t="shared" si="10"/>
        <v>40599.915192296547</v>
      </c>
      <c r="R62">
        <v>0.2</v>
      </c>
      <c r="S62">
        <f t="shared" si="11"/>
        <v>579.16377136821109</v>
      </c>
      <c r="T62">
        <f t="shared" si="12"/>
        <v>0.57486890751039443</v>
      </c>
      <c r="X62">
        <f t="shared" si="13"/>
        <v>323.99754032521673</v>
      </c>
    </row>
    <row r="63" spans="2:26" x14ac:dyDescent="0.2">
      <c r="B63">
        <v>1</v>
      </c>
      <c r="C63">
        <v>238</v>
      </c>
      <c r="D63">
        <f>C63/B63</f>
        <v>238</v>
      </c>
      <c r="H63">
        <f>(D63-$F$67)^2</f>
        <v>0.41122700932230827</v>
      </c>
      <c r="M63">
        <v>28.486000000000001</v>
      </c>
      <c r="P63">
        <v>224.36630952380955</v>
      </c>
      <c r="Q63">
        <f t="shared" si="10"/>
        <v>50340.24084933391</v>
      </c>
      <c r="R63">
        <v>0.16</v>
      </c>
      <c r="S63">
        <f t="shared" si="11"/>
        <v>565.8693625494825</v>
      </c>
      <c r="T63">
        <f t="shared" si="12"/>
        <v>0.40353250093597176</v>
      </c>
      <c r="X63">
        <f t="shared" si="13"/>
        <v>22.141945356264454</v>
      </c>
    </row>
    <row r="64" spans="2:26" x14ac:dyDescent="0.2">
      <c r="B64">
        <v>2</v>
      </c>
      <c r="C64">
        <v>476</v>
      </c>
      <c r="D64">
        <f t="shared" ref="D64:D72" si="14">C64/B64</f>
        <v>238</v>
      </c>
      <c r="H64">
        <f t="shared" ref="H64:H72" si="15">(D64-$F$67)^2</f>
        <v>0.41122700932230827</v>
      </c>
      <c r="M64">
        <v>32.976999999999997</v>
      </c>
      <c r="P64">
        <v>238.64126984126989</v>
      </c>
      <c r="Q64">
        <f t="shared" si="10"/>
        <v>56949.655671453787</v>
      </c>
      <c r="R64">
        <v>0.2</v>
      </c>
      <c r="S64">
        <f t="shared" si="11"/>
        <v>579.0553008827028</v>
      </c>
      <c r="T64">
        <f t="shared" si="12"/>
        <v>0.48529351295176754</v>
      </c>
      <c r="X64">
        <f>(S64-$V$61)^2</f>
        <v>320.10438351551267</v>
      </c>
    </row>
    <row r="65" spans="2:10" x14ac:dyDescent="0.2">
      <c r="B65">
        <v>3</v>
      </c>
      <c r="C65">
        <v>715</v>
      </c>
      <c r="D65">
        <f t="shared" si="14"/>
        <v>238.33333333333334</v>
      </c>
      <c r="H65">
        <f t="shared" si="15"/>
        <v>9.4824892920154405E-2</v>
      </c>
    </row>
    <row r="66" spans="2:10" x14ac:dyDescent="0.2">
      <c r="B66">
        <v>4</v>
      </c>
      <c r="C66">
        <v>954</v>
      </c>
      <c r="D66">
        <f t="shared" si="14"/>
        <v>238.5</v>
      </c>
      <c r="H66">
        <f t="shared" si="15"/>
        <v>1.9957168052419556E-2</v>
      </c>
    </row>
    <row r="67" spans="2:10" x14ac:dyDescent="0.2">
      <c r="B67">
        <v>5</v>
      </c>
      <c r="C67">
        <v>1193</v>
      </c>
      <c r="D67">
        <f t="shared" si="14"/>
        <v>238.6</v>
      </c>
      <c r="F67">
        <f>SUM(D63:D72)/10</f>
        <v>238.64126984126989</v>
      </c>
      <c r="H67">
        <f t="shared" si="15"/>
        <v>1.7031997984422802E-3</v>
      </c>
      <c r="J67">
        <f>(SUM(H63:H72)/B72)^1/2</f>
        <v>0.10236810279667483</v>
      </c>
    </row>
    <row r="68" spans="2:10" x14ac:dyDescent="0.2">
      <c r="B68">
        <v>6</v>
      </c>
      <c r="C68">
        <v>1431</v>
      </c>
      <c r="D68">
        <f t="shared" si="14"/>
        <v>238.5</v>
      </c>
      <c r="H68">
        <f t="shared" si="15"/>
        <v>1.9957168052419556E-2</v>
      </c>
    </row>
    <row r="69" spans="2:10" x14ac:dyDescent="0.2">
      <c r="B69">
        <v>7</v>
      </c>
      <c r="C69">
        <v>1672</v>
      </c>
      <c r="D69">
        <f t="shared" si="14"/>
        <v>238.85714285714286</v>
      </c>
      <c r="H69">
        <f t="shared" si="15"/>
        <v>4.6601158982092626E-2</v>
      </c>
    </row>
    <row r="70" spans="2:10" x14ac:dyDescent="0.2">
      <c r="B70">
        <v>8</v>
      </c>
      <c r="C70">
        <v>1912</v>
      </c>
      <c r="D70">
        <f t="shared" si="14"/>
        <v>239</v>
      </c>
      <c r="H70">
        <f t="shared" si="15"/>
        <v>0.12868732678253084</v>
      </c>
    </row>
    <row r="71" spans="2:10" x14ac:dyDescent="0.2">
      <c r="B71">
        <v>9</v>
      </c>
      <c r="C71">
        <v>2153</v>
      </c>
      <c r="D71">
        <f t="shared" si="14"/>
        <v>239.22222222222223</v>
      </c>
      <c r="H71">
        <f t="shared" si="15"/>
        <v>0.33750566893419254</v>
      </c>
    </row>
    <row r="72" spans="2:10" x14ac:dyDescent="0.2">
      <c r="B72">
        <v>10</v>
      </c>
      <c r="C72">
        <v>2394</v>
      </c>
      <c r="D72">
        <f t="shared" si="14"/>
        <v>239.4</v>
      </c>
      <c r="H72">
        <f t="shared" si="15"/>
        <v>0.57567145376662843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2018-10-31T14:16:13Z</dcterms:created>
  <dcterms:modified xsi:type="dcterms:W3CDTF">2018-10-31T21:14:13Z</dcterms:modified>
</cp:coreProperties>
</file>