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Мой диск/!МФТИ/Сollective intelligence 827/Лабы/2.1.2/"/>
    </mc:Choice>
  </mc:AlternateContent>
  <xr:revisionPtr revIDLastSave="0" documentId="13_ncr:1_{C5A24044-00F0-F947-8355-E778F5BC3569}" xr6:coauthVersionLast="43" xr6:coauthVersionMax="43" xr10:uidLastSave="{00000000-0000-0000-0000-000000000000}"/>
  <bookViews>
    <workbookView xWindow="0" yWindow="460" windowWidth="33600" windowHeight="18900" xr2:uid="{8D777FA9-BB7F-3941-B14C-7C8E2D24B4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30" i="1"/>
  <c r="M31" i="1"/>
  <c r="M32" i="1"/>
  <c r="M33" i="1"/>
  <c r="M25" i="1"/>
  <c r="BC24" i="1" l="1"/>
  <c r="BC26" i="1"/>
  <c r="BC27" i="1"/>
  <c r="BC29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BC28" i="1" s="1"/>
  <c r="AU11" i="1"/>
  <c r="BC11" i="1" s="1"/>
  <c r="AU12" i="1"/>
  <c r="BC12" i="1" s="1"/>
  <c r="AU13" i="1"/>
  <c r="AU14" i="1"/>
  <c r="AU15" i="1"/>
  <c r="AU16" i="1"/>
  <c r="BC16" i="1" s="1"/>
  <c r="AU17" i="1"/>
  <c r="BC17" i="1" s="1"/>
  <c r="AU18" i="1"/>
  <c r="AU19" i="1"/>
  <c r="AU20" i="1"/>
  <c r="AU21" i="1"/>
  <c r="AU22" i="1"/>
  <c r="BC22" i="1" s="1"/>
  <c r="AU23" i="1"/>
  <c r="BC23" i="1" s="1"/>
  <c r="AU24" i="1"/>
  <c r="AU25" i="1"/>
  <c r="BC25" i="1" s="1"/>
  <c r="AY10" i="1"/>
  <c r="AU10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M140" i="1"/>
  <c r="H140" i="1"/>
  <c r="Q146" i="1"/>
  <c r="Q147" i="1"/>
  <c r="Q148" i="1"/>
  <c r="Q154" i="1"/>
  <c r="Q155" i="1"/>
  <c r="Q156" i="1"/>
  <c r="Q160" i="1"/>
  <c r="Q162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Q161" i="1" s="1"/>
  <c r="H141" i="1"/>
  <c r="Q141" i="1" s="1"/>
  <c r="H142" i="1"/>
  <c r="Q142" i="1" s="1"/>
  <c r="H143" i="1"/>
  <c r="Q143" i="1" s="1"/>
  <c r="H144" i="1"/>
  <c r="Q144" i="1" s="1"/>
  <c r="H145" i="1"/>
  <c r="Q145" i="1" s="1"/>
  <c r="H146" i="1"/>
  <c r="H147" i="1"/>
  <c r="H148" i="1"/>
  <c r="H149" i="1"/>
  <c r="Q149" i="1" s="1"/>
  <c r="H150" i="1"/>
  <c r="Q150" i="1" s="1"/>
  <c r="H151" i="1"/>
  <c r="Q151" i="1" s="1"/>
  <c r="H152" i="1"/>
  <c r="Q152" i="1" s="1"/>
  <c r="H153" i="1"/>
  <c r="Q153" i="1" s="1"/>
  <c r="H154" i="1"/>
  <c r="H155" i="1"/>
  <c r="H156" i="1"/>
  <c r="H157" i="1"/>
  <c r="Q157" i="1" s="1"/>
  <c r="H158" i="1"/>
  <c r="Q158" i="1" s="1"/>
  <c r="H159" i="1"/>
  <c r="Q159" i="1" s="1"/>
  <c r="M139" i="1"/>
  <c r="H139" i="1"/>
  <c r="I47" i="1"/>
  <c r="I45" i="1"/>
  <c r="I44" i="1"/>
  <c r="I46" i="1"/>
  <c r="I48" i="1"/>
  <c r="I49" i="1"/>
  <c r="W42" i="1"/>
  <c r="J28" i="1"/>
  <c r="M3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J9" i="1"/>
  <c r="J25" i="1"/>
  <c r="J26" i="1"/>
  <c r="J27" i="1"/>
  <c r="J29" i="1"/>
  <c r="J30" i="1"/>
  <c r="J31" i="1"/>
  <c r="J32" i="1"/>
  <c r="J33" i="1"/>
  <c r="J34" i="1"/>
  <c r="F9" i="1"/>
  <c r="J8" i="1"/>
  <c r="F8" i="1"/>
  <c r="L3" i="1"/>
  <c r="J7" i="1"/>
  <c r="F7" i="1"/>
  <c r="L7" i="1" l="1"/>
  <c r="L8" i="1"/>
  <c r="BC10" i="1"/>
  <c r="L9" i="1"/>
  <c r="BC14" i="1"/>
  <c r="BC21" i="1"/>
  <c r="BC20" i="1"/>
  <c r="BC19" i="1"/>
  <c r="BC18" i="1"/>
  <c r="BC15" i="1"/>
  <c r="BC13" i="1"/>
  <c r="Q139" i="1"/>
  <c r="Q140" i="1"/>
</calcChain>
</file>

<file path=xl/sharedStrings.xml><?xml version="1.0" encoding="utf-8"?>
<sst xmlns="http://schemas.openxmlformats.org/spreadsheetml/2006/main" count="22" uniqueCount="11">
  <si>
    <t>N</t>
  </si>
  <si>
    <t>h1</t>
  </si>
  <si>
    <t>h2</t>
  </si>
  <si>
    <t>Манометр</t>
  </si>
  <si>
    <t>ЦД</t>
  </si>
  <si>
    <t>мм</t>
  </si>
  <si>
    <t xml:space="preserve">Начальное </t>
  </si>
  <si>
    <t>значение</t>
  </si>
  <si>
    <t>см</t>
  </si>
  <si>
    <t>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</si>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</sst>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416948130585635E-2"/>
          <c:y val="7.4778756627768783E-2"/>
          <c:w val="0.93222740581391195"/>
          <c:h val="0.812856716517867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97351088128439"/>
                  <c:y val="0.3093000308703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Лист1!$K$25:$K$44</c:f>
              <c:numCache>
                <c:formatCode>General</c:formatCode>
                <c:ptCount val="20"/>
                <c:pt idx="0">
                  <c:v>5.3</c:v>
                </c:pt>
                <c:pt idx="1">
                  <c:v>5</c:v>
                </c:pt>
                <c:pt idx="2">
                  <c:v>10.18</c:v>
                </c:pt>
                <c:pt idx="3">
                  <c:v>10.19</c:v>
                </c:pt>
                <c:pt idx="4">
                  <c:v>15.21</c:v>
                </c:pt>
                <c:pt idx="5">
                  <c:v>15.51</c:v>
                </c:pt>
                <c:pt idx="6">
                  <c:v>20.329999999999998</c:v>
                </c:pt>
                <c:pt idx="7">
                  <c:v>20.3</c:v>
                </c:pt>
                <c:pt idx="8">
                  <c:v>25.15</c:v>
                </c:pt>
              </c:numCache>
            </c:numRef>
          </c:xVal>
          <c:yVal>
            <c:numRef>
              <c:f>Лист1!$M$25:$M$44</c:f>
              <c:numCache>
                <c:formatCode>General</c:formatCode>
                <c:ptCount val="20"/>
                <c:pt idx="0">
                  <c:v>1.6776461624606336</c:v>
                </c:pt>
                <c:pt idx="1">
                  <c:v>1.7578579175523736</c:v>
                </c:pt>
                <c:pt idx="2">
                  <c:v>1.8356536627852811</c:v>
                </c:pt>
                <c:pt idx="3">
                  <c:v>1.8849775980601564</c:v>
                </c:pt>
                <c:pt idx="4">
                  <c:v>2.0209453349982276</c:v>
                </c:pt>
                <c:pt idx="5">
                  <c:v>2.1062527991304925</c:v>
                </c:pt>
                <c:pt idx="6">
                  <c:v>2.2353763433005955</c:v>
                </c:pt>
                <c:pt idx="7">
                  <c:v>2.1690537003695245</c:v>
                </c:pt>
                <c:pt idx="8">
                  <c:v>2.4423470353692056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2-7542-A623-9D050A752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38703"/>
        <c:axId val="707103343"/>
      </c:scatterChart>
      <c:valAx>
        <c:axId val="67663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103343"/>
        <c:crosses val="autoZero"/>
        <c:crossBetween val="midCat"/>
      </c:valAx>
      <c:valAx>
        <c:axId val="7071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6387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6570939575418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416948130585635E-2"/>
          <c:y val="7.4778756627768783E-2"/>
          <c:w val="0.93222740581391195"/>
          <c:h val="0.812856716517867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97351088128439"/>
                  <c:y val="0.3093000308703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Лист1!$H$44:$H$66</c:f>
              <c:numCache>
                <c:formatCode>General</c:formatCode>
                <c:ptCount val="23"/>
                <c:pt idx="0">
                  <c:v>14</c:v>
                </c:pt>
                <c:pt idx="1">
                  <c:v>19</c:v>
                </c:pt>
                <c:pt idx="2">
                  <c:v>27</c:v>
                </c:pt>
                <c:pt idx="3">
                  <c:v>38</c:v>
                </c:pt>
                <c:pt idx="4">
                  <c:v>60</c:v>
                </c:pt>
                <c:pt idx="5">
                  <c:v>129</c:v>
                </c:pt>
                <c:pt idx="6">
                  <c:v>12</c:v>
                </c:pt>
                <c:pt idx="7">
                  <c:v>16</c:v>
                </c:pt>
                <c:pt idx="8">
                  <c:v>22</c:v>
                </c:pt>
                <c:pt idx="9">
                  <c:v>32</c:v>
                </c:pt>
                <c:pt idx="10">
                  <c:v>44</c:v>
                </c:pt>
                <c:pt idx="11">
                  <c:v>77</c:v>
                </c:pt>
                <c:pt idx="12">
                  <c:v>19</c:v>
                </c:pt>
                <c:pt idx="13">
                  <c:v>23</c:v>
                </c:pt>
                <c:pt idx="14">
                  <c:v>30</c:v>
                </c:pt>
                <c:pt idx="15">
                  <c:v>45</c:v>
                </c:pt>
                <c:pt idx="16">
                  <c:v>84</c:v>
                </c:pt>
                <c:pt idx="17">
                  <c:v>11</c:v>
                </c:pt>
                <c:pt idx="18">
                  <c:v>14</c:v>
                </c:pt>
                <c:pt idx="19">
                  <c:v>19</c:v>
                </c:pt>
                <c:pt idx="20">
                  <c:v>27</c:v>
                </c:pt>
                <c:pt idx="21">
                  <c:v>36</c:v>
                </c:pt>
                <c:pt idx="22">
                  <c:v>51</c:v>
                </c:pt>
              </c:numCache>
            </c:numRef>
          </c:xVal>
          <c:yVal>
            <c:numRef>
              <c:f>Лист1!$I$44:$I$66</c:f>
              <c:numCache>
                <c:formatCode>General</c:formatCode>
                <c:ptCount val="23"/>
                <c:pt idx="0">
                  <c:v>2.2300144001592104</c:v>
                </c:pt>
                <c:pt idx="1">
                  <c:v>2.0476928433652555</c:v>
                </c:pt>
                <c:pt idx="2">
                  <c:v>1.8935421635379974</c:v>
                </c:pt>
                <c:pt idx="3">
                  <c:v>1.7600107709134747</c:v>
                </c:pt>
                <c:pt idx="4">
                  <c:v>1.6422277352570913</c:v>
                </c:pt>
                <c:pt idx="5">
                  <c:v>1.536867219599265</c:v>
                </c:pt>
                <c:pt idx="6">
                  <c:v>2.1972245773362196</c:v>
                </c:pt>
                <c:pt idx="7">
                  <c:v>2.0149030205422647</c:v>
                </c:pt>
                <c:pt idx="8">
                  <c:v>1.8607523407150064</c:v>
                </c:pt>
                <c:pt idx="9">
                  <c:v>1.7272209480904839</c:v>
                </c:pt>
                <c:pt idx="10">
                  <c:v>1.6094379124341003</c:v>
                </c:pt>
                <c:pt idx="11">
                  <c:v>1.5040773967762742</c:v>
                </c:pt>
                <c:pt idx="12">
                  <c:v>2.2512917986064953</c:v>
                </c:pt>
                <c:pt idx="13">
                  <c:v>2.0689702418125404</c:v>
                </c:pt>
                <c:pt idx="14">
                  <c:v>1.9148195619852821</c:v>
                </c:pt>
                <c:pt idx="15">
                  <c:v>1.7812881693607596</c:v>
                </c:pt>
                <c:pt idx="16">
                  <c:v>1.663505133704376</c:v>
                </c:pt>
                <c:pt idx="17">
                  <c:v>2.33214389523559</c:v>
                </c:pt>
                <c:pt idx="18">
                  <c:v>2.1498223384416355</c:v>
                </c:pt>
                <c:pt idx="19">
                  <c:v>1.995671658614377</c:v>
                </c:pt>
                <c:pt idx="20">
                  <c:v>1.8621402659898545</c:v>
                </c:pt>
                <c:pt idx="21">
                  <c:v>1.7443572303334711</c:v>
                </c:pt>
                <c:pt idx="22">
                  <c:v>1.6389967146756448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D-DF42-9511-3311ED0B9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38703"/>
        <c:axId val="707103343"/>
      </c:scatterChart>
      <c:valAx>
        <c:axId val="67663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103343"/>
        <c:crosses val="autoZero"/>
        <c:crossBetween val="midCat"/>
      </c:valAx>
      <c:valAx>
        <c:axId val="7071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6387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2.5428331875182269E-2"/>
          <c:w val="0.853792042154426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Лист1!$O$139:$O$162</c:f>
              <c:numCache>
                <c:formatCode>General</c:formatCode>
                <c:ptCount val="24"/>
                <c:pt idx="0">
                  <c:v>5.26</c:v>
                </c:pt>
                <c:pt idx="1">
                  <c:v>7.36</c:v>
                </c:pt>
              </c:numCache>
            </c:numRef>
          </c:xVal>
          <c:yVal>
            <c:numRef>
              <c:f>Лист1!$Q$139:$Q$162</c:f>
              <c:numCache>
                <c:formatCode>General</c:formatCode>
                <c:ptCount val="24"/>
                <c:pt idx="0">
                  <c:v>0.71078827051331817</c:v>
                </c:pt>
                <c:pt idx="1">
                  <c:v>0.72092458022406924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A-A84A-87AA-B56D0371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81775"/>
        <c:axId val="707301135"/>
      </c:scatterChart>
      <c:valAx>
        <c:axId val="7101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301135"/>
        <c:crosses val="autoZero"/>
        <c:crossBetween val="midCat"/>
      </c:valAx>
      <c:valAx>
        <c:axId val="7073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01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483814523184607E-2"/>
          <c:y val="0.16708333333333336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Лист1!$BA$10:$BA$30</c:f>
              <c:numCache>
                <c:formatCode>General</c:formatCode>
                <c:ptCount val="21"/>
                <c:pt idx="0">
                  <c:v>5.32</c:v>
                </c:pt>
                <c:pt idx="1">
                  <c:v>10.83</c:v>
                </c:pt>
                <c:pt idx="2">
                  <c:v>15.53</c:v>
                </c:pt>
                <c:pt idx="3">
                  <c:v>21.5</c:v>
                </c:pt>
                <c:pt idx="4">
                  <c:v>26.25</c:v>
                </c:pt>
                <c:pt idx="5">
                  <c:v>30.48</c:v>
                </c:pt>
                <c:pt idx="7">
                  <c:v>8.1199999999999992</c:v>
                </c:pt>
                <c:pt idx="8">
                  <c:v>12.6</c:v>
                </c:pt>
                <c:pt idx="9">
                  <c:v>19.53</c:v>
                </c:pt>
                <c:pt idx="10">
                  <c:v>25.63</c:v>
                </c:pt>
                <c:pt idx="11">
                  <c:v>29.51</c:v>
                </c:pt>
              </c:numCache>
            </c:numRef>
          </c:xVal>
          <c:yVal>
            <c:numRef>
              <c:f>Лист1!$BC$10:$BC$30</c:f>
              <c:numCache>
                <c:formatCode>General</c:formatCode>
                <c:ptCount val="21"/>
                <c:pt idx="0">
                  <c:v>1.0583311070745052</c:v>
                </c:pt>
                <c:pt idx="1">
                  <c:v>0.95691509930065244</c:v>
                </c:pt>
                <c:pt idx="2">
                  <c:v>0.87506126339170009</c:v>
                </c:pt>
                <c:pt idx="3">
                  <c:v>0.79908515721928675</c:v>
                </c:pt>
                <c:pt idx="4">
                  <c:v>0.77003336016146429</c:v>
                </c:pt>
                <c:pt idx="5">
                  <c:v>0.69897000433601897</c:v>
                </c:pt>
                <c:pt idx="6">
                  <c:v>0</c:v>
                </c:pt>
                <c:pt idx="7">
                  <c:v>1.0314084642516248</c:v>
                </c:pt>
                <c:pt idx="8">
                  <c:v>0.96378782734555524</c:v>
                </c:pt>
                <c:pt idx="9">
                  <c:v>0.81291335664285613</c:v>
                </c:pt>
                <c:pt idx="10">
                  <c:v>0.77815125038364374</c:v>
                </c:pt>
                <c:pt idx="11">
                  <c:v>0.71321044345062889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E-0546-88F8-D44230139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64335"/>
        <c:axId val="712044191"/>
      </c:scatterChart>
      <c:valAx>
        <c:axId val="70536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044191"/>
        <c:crosses val="autoZero"/>
        <c:crossBetween val="midCat"/>
      </c:valAx>
      <c:valAx>
        <c:axId val="7120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36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492545</xdr:colOff>
      <xdr:row>16</xdr:row>
      <xdr:rowOff>165653</xdr:rowOff>
    </xdr:from>
    <xdr:to>
      <xdr:col>27</xdr:col>
      <xdr:colOff>82827</xdr:colOff>
      <xdr:row>36</xdr:row>
      <xdr:rowOff>138043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B0F51A-5A8A-3E40-9877-E003A37EB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160179</xdr:colOff>
      <xdr:row>43</xdr:row>
      <xdr:rowOff>11441</xdr:rowOff>
    </xdr:from>
    <xdr:to>
      <xdr:col>20</xdr:col>
      <xdr:colOff>570904</xdr:colOff>
      <xdr:row>62</xdr:row>
      <xdr:rowOff>186133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3715356-D600-9540-9788-5019EAF3F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412750</xdr:colOff>
      <xdr:row>131</xdr:row>
      <xdr:rowOff>152400</xdr:rowOff>
    </xdr:from>
    <xdr:to>
      <xdr:col>29</xdr:col>
      <xdr:colOff>508000</xdr:colOff>
      <xdr:row>162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F89E519-8B66-9D48-80AF-032A4EEDC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549604</xdr:colOff>
      <xdr:row>4</xdr:row>
      <xdr:rowOff>155684</xdr:rowOff>
    </xdr:from>
    <xdr:to>
      <xdr:col>63</xdr:col>
      <xdr:colOff>120431</xdr:colOff>
      <xdr:row>27</xdr:row>
      <xdr:rowOff>65688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4AD9140-DDCD-524A-82F0-496633183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22D7-7065-4D45-92CF-2D8378188410}">
  <dimension ref="B1:BC162"/>
  <sheetViews>
    <sheetView tabSelected="1" topLeftCell="A41" workbookViewId="0">
      <selection activeCell="M25" sqref="M25:M33"/>
    </sheetView>
  </sheetViews>
  <sheetFormatPr baseColWidth="10" defaultRowHeight="16" x14ac:dyDescent="0.2"/>
  <sheetData>
    <row r="1" spans="2:55" x14ac:dyDescent="0.2">
      <c r="C1" t="s">
        <v>4</v>
      </c>
      <c r="E1" t="s">
        <v>6</v>
      </c>
      <c r="F1" t="s">
        <v>7</v>
      </c>
    </row>
    <row r="2" spans="2:55" x14ac:dyDescent="0.2">
      <c r="B2" t="s">
        <v>3</v>
      </c>
      <c r="C2">
        <v>0.1</v>
      </c>
      <c r="D2" t="s">
        <v>5</v>
      </c>
      <c r="E2">
        <v>17.5</v>
      </c>
      <c r="F2" t="s">
        <v>8</v>
      </c>
    </row>
    <row r="3" spans="2:55" x14ac:dyDescent="0.2">
      <c r="L3">
        <f>7/5</f>
        <v>1.4</v>
      </c>
    </row>
    <row r="6" spans="2:55" x14ac:dyDescent="0.2">
      <c r="B6" t="s">
        <v>0</v>
      </c>
      <c r="F6" t="s">
        <v>1</v>
      </c>
      <c r="J6" t="s">
        <v>2</v>
      </c>
    </row>
    <row r="7" spans="2:55" x14ac:dyDescent="0.2">
      <c r="B7">
        <v>1</v>
      </c>
      <c r="D7">
        <v>19.8</v>
      </c>
      <c r="E7">
        <v>15.3</v>
      </c>
      <c r="F7">
        <f>D7-E7</f>
        <v>4.5</v>
      </c>
      <c r="H7">
        <v>18</v>
      </c>
      <c r="I7">
        <v>17</v>
      </c>
      <c r="J7">
        <f>H7-I7</f>
        <v>1</v>
      </c>
      <c r="L7">
        <f>F7/(F7-J7)</f>
        <v>1.2857142857142858</v>
      </c>
    </row>
    <row r="8" spans="2:55" x14ac:dyDescent="0.2">
      <c r="D8">
        <v>20.3</v>
      </c>
      <c r="E8">
        <v>14.8</v>
      </c>
      <c r="F8">
        <f>D8-E8</f>
        <v>5.5</v>
      </c>
      <c r="H8">
        <v>18.100000000000001</v>
      </c>
      <c r="I8">
        <v>16.899999999999999</v>
      </c>
      <c r="J8">
        <f>H8-I8</f>
        <v>1.2000000000000028</v>
      </c>
      <c r="L8">
        <f>F8/(F8-J8)</f>
        <v>1.2790697674418614</v>
      </c>
    </row>
    <row r="9" spans="2:55" x14ac:dyDescent="0.2">
      <c r="D9">
        <v>20.100000000000001</v>
      </c>
      <c r="E9">
        <v>14.8</v>
      </c>
      <c r="F9">
        <f>D9-E9</f>
        <v>5.3000000000000007</v>
      </c>
      <c r="H9">
        <v>18.2</v>
      </c>
      <c r="I9">
        <v>16.7</v>
      </c>
      <c r="J9">
        <f t="shared" ref="J9" si="0">H9-I9</f>
        <v>1.5</v>
      </c>
      <c r="L9">
        <f t="shared" ref="L9" si="1">F9/(F9-J9)</f>
        <v>1.3947368421052631</v>
      </c>
      <c r="AU9" t="s">
        <v>1</v>
      </c>
      <c r="AY9" t="s">
        <v>2</v>
      </c>
      <c r="BA9" t="s">
        <v>9</v>
      </c>
    </row>
    <row r="10" spans="2:55" x14ac:dyDescent="0.2">
      <c r="AS10">
        <v>26.7</v>
      </c>
      <c r="AT10">
        <v>8.4</v>
      </c>
      <c r="AU10">
        <f>AS10-AT10</f>
        <v>18.299999999999997</v>
      </c>
      <c r="AW10">
        <v>18.2</v>
      </c>
      <c r="AX10">
        <v>16.600000000000001</v>
      </c>
      <c r="AY10">
        <f>AW10-AX10</f>
        <v>1.5999999999999979</v>
      </c>
      <c r="BA10">
        <v>5.32</v>
      </c>
      <c r="BC10">
        <f>LOG(AU10/AY10)</f>
        <v>1.0583311070745052</v>
      </c>
    </row>
    <row r="11" spans="2:55" x14ac:dyDescent="0.2">
      <c r="AS11">
        <v>25.6</v>
      </c>
      <c r="AT11">
        <v>9.3000000000000007</v>
      </c>
      <c r="AU11">
        <f t="shared" ref="AU11:AU25" si="2">AS11-AT11</f>
        <v>16.3</v>
      </c>
      <c r="AW11">
        <v>18.399999999999999</v>
      </c>
      <c r="AX11">
        <v>16.600000000000001</v>
      </c>
      <c r="AY11">
        <f t="shared" ref="AY11:AY28" si="3">AW11-AX11</f>
        <v>1.7999999999999972</v>
      </c>
      <c r="BA11">
        <v>10.83</v>
      </c>
      <c r="BC11">
        <f>LOG(AU11/AY11)</f>
        <v>0.95691509930065244</v>
      </c>
    </row>
    <row r="12" spans="2:55" x14ac:dyDescent="0.2">
      <c r="AS12">
        <v>25</v>
      </c>
      <c r="AT12">
        <v>10</v>
      </c>
      <c r="AU12">
        <f t="shared" si="2"/>
        <v>15</v>
      </c>
      <c r="AW12">
        <v>18.399999999999999</v>
      </c>
      <c r="AX12">
        <v>16.399999999999999</v>
      </c>
      <c r="AY12">
        <f t="shared" si="3"/>
        <v>2</v>
      </c>
      <c r="BA12">
        <v>15.53</v>
      </c>
      <c r="BC12">
        <f t="shared" ref="BC12:BC29" si="4">LOG(AU12/AY12)</f>
        <v>0.87506126339170009</v>
      </c>
    </row>
    <row r="13" spans="2:55" x14ac:dyDescent="0.2">
      <c r="AS13">
        <v>26</v>
      </c>
      <c r="AT13">
        <v>9</v>
      </c>
      <c r="AU13">
        <f t="shared" si="2"/>
        <v>17</v>
      </c>
      <c r="AW13">
        <v>18.8</v>
      </c>
      <c r="AX13">
        <v>16.100000000000001</v>
      </c>
      <c r="AY13">
        <f t="shared" si="3"/>
        <v>2.6999999999999993</v>
      </c>
      <c r="BA13">
        <v>21.5</v>
      </c>
      <c r="BC13">
        <f t="shared" si="4"/>
        <v>0.79908515721928675</v>
      </c>
    </row>
    <row r="14" spans="2:55" x14ac:dyDescent="0.2">
      <c r="AS14">
        <v>25.5</v>
      </c>
      <c r="AT14">
        <v>9.6</v>
      </c>
      <c r="AU14">
        <f t="shared" si="2"/>
        <v>15.9</v>
      </c>
      <c r="AW14">
        <v>18.8</v>
      </c>
      <c r="AX14">
        <v>16.100000000000001</v>
      </c>
      <c r="AY14">
        <f t="shared" si="3"/>
        <v>2.6999999999999993</v>
      </c>
      <c r="BA14">
        <v>26.25</v>
      </c>
      <c r="BC14">
        <f t="shared" si="4"/>
        <v>0.77003336016146429</v>
      </c>
    </row>
    <row r="15" spans="2:55" x14ac:dyDescent="0.2">
      <c r="AS15">
        <v>27</v>
      </c>
      <c r="AT15">
        <v>8</v>
      </c>
      <c r="AU15">
        <f t="shared" si="2"/>
        <v>19</v>
      </c>
      <c r="AW15">
        <v>19.399999999999999</v>
      </c>
      <c r="AX15">
        <v>15.6</v>
      </c>
      <c r="AY15">
        <f t="shared" si="3"/>
        <v>3.7999999999999989</v>
      </c>
      <c r="BA15">
        <v>30.48</v>
      </c>
      <c r="BC15">
        <f t="shared" si="4"/>
        <v>0.69897000433601897</v>
      </c>
    </row>
    <row r="16" spans="2:55" x14ac:dyDescent="0.2">
      <c r="AU16">
        <f t="shared" si="2"/>
        <v>0</v>
      </c>
      <c r="AY16">
        <f t="shared" si="3"/>
        <v>0</v>
      </c>
      <c r="BC16" t="e">
        <f t="shared" si="4"/>
        <v>#DIV/0!</v>
      </c>
    </row>
    <row r="17" spans="4:55" x14ac:dyDescent="0.2">
      <c r="AS17">
        <v>26.1</v>
      </c>
      <c r="AT17">
        <v>8.9</v>
      </c>
      <c r="AU17">
        <f t="shared" si="2"/>
        <v>17.200000000000003</v>
      </c>
      <c r="AW17">
        <v>18.2</v>
      </c>
      <c r="AX17">
        <v>16.600000000000001</v>
      </c>
      <c r="AY17">
        <f t="shared" si="3"/>
        <v>1.5999999999999979</v>
      </c>
      <c r="BA17">
        <v>8.1199999999999992</v>
      </c>
      <c r="BC17">
        <f t="shared" si="4"/>
        <v>1.0314084642516248</v>
      </c>
    </row>
    <row r="18" spans="4:55" x14ac:dyDescent="0.2">
      <c r="AS18">
        <v>26.7</v>
      </c>
      <c r="AT18">
        <v>8.3000000000000007</v>
      </c>
      <c r="AU18">
        <f t="shared" si="2"/>
        <v>18.399999999999999</v>
      </c>
      <c r="AW18">
        <v>18.600000000000001</v>
      </c>
      <c r="AX18">
        <v>16.600000000000001</v>
      </c>
      <c r="AY18">
        <f t="shared" si="3"/>
        <v>2</v>
      </c>
      <c r="BA18">
        <v>12.6</v>
      </c>
      <c r="BC18">
        <f t="shared" si="4"/>
        <v>0.96378782734555524</v>
      </c>
    </row>
    <row r="19" spans="4:55" x14ac:dyDescent="0.2">
      <c r="AH19" t="s">
        <v>1</v>
      </c>
      <c r="AI19" t="s">
        <v>2</v>
      </c>
      <c r="AS19">
        <v>26.6</v>
      </c>
      <c r="AT19">
        <v>8.4</v>
      </c>
      <c r="AU19">
        <f t="shared" si="2"/>
        <v>18.200000000000003</v>
      </c>
      <c r="AW19">
        <v>18.899999999999999</v>
      </c>
      <c r="AX19">
        <v>16.100000000000001</v>
      </c>
      <c r="AY19">
        <f t="shared" si="3"/>
        <v>2.7999999999999972</v>
      </c>
      <c r="BA19">
        <v>19.53</v>
      </c>
      <c r="BC19">
        <f t="shared" si="4"/>
        <v>0.81291335664285613</v>
      </c>
    </row>
    <row r="20" spans="4:55" x14ac:dyDescent="0.2">
      <c r="AH20">
        <v>93</v>
      </c>
      <c r="AI20">
        <v>10</v>
      </c>
      <c r="AJ20">
        <v>14</v>
      </c>
      <c r="AS20">
        <v>26.8</v>
      </c>
      <c r="AT20">
        <v>8.1999999999999993</v>
      </c>
      <c r="AU20">
        <f t="shared" si="2"/>
        <v>18.600000000000001</v>
      </c>
      <c r="AW20">
        <v>19</v>
      </c>
      <c r="AX20">
        <v>15.9</v>
      </c>
      <c r="AY20">
        <f t="shared" si="3"/>
        <v>3.0999999999999996</v>
      </c>
      <c r="BA20">
        <v>25.63</v>
      </c>
      <c r="BC20">
        <f t="shared" si="4"/>
        <v>0.77815125038364374</v>
      </c>
    </row>
    <row r="21" spans="4:55" x14ac:dyDescent="0.2">
      <c r="AH21" t="s">
        <v>9</v>
      </c>
      <c r="AI21">
        <v>0</v>
      </c>
      <c r="AJ21" s="1">
        <v>43687</v>
      </c>
      <c r="AS21">
        <v>26.8</v>
      </c>
      <c r="AT21">
        <v>8.1999999999999993</v>
      </c>
      <c r="AU21">
        <f t="shared" si="2"/>
        <v>18.600000000000001</v>
      </c>
      <c r="AW21">
        <v>19.3</v>
      </c>
      <c r="AX21">
        <v>15.7</v>
      </c>
      <c r="AY21">
        <f t="shared" si="3"/>
        <v>3.6000000000000014</v>
      </c>
      <c r="BA21">
        <v>29.51</v>
      </c>
      <c r="BC21">
        <f t="shared" si="4"/>
        <v>0.71321044345062889</v>
      </c>
    </row>
    <row r="22" spans="4:55" x14ac:dyDescent="0.2">
      <c r="AU22">
        <f t="shared" si="2"/>
        <v>0</v>
      </c>
      <c r="AY22">
        <f t="shared" si="3"/>
        <v>0</v>
      </c>
      <c r="BC22" t="e">
        <f t="shared" si="4"/>
        <v>#DIV/0!</v>
      </c>
    </row>
    <row r="23" spans="4:55" x14ac:dyDescent="0.2">
      <c r="AU23">
        <f t="shared" si="2"/>
        <v>0</v>
      </c>
      <c r="AY23">
        <f t="shared" si="3"/>
        <v>0</v>
      </c>
      <c r="BC23" t="e">
        <f t="shared" si="4"/>
        <v>#DIV/0!</v>
      </c>
    </row>
    <row r="24" spans="4:55" x14ac:dyDescent="0.2">
      <c r="F24" t="s">
        <v>1</v>
      </c>
      <c r="J24" t="s">
        <v>2</v>
      </c>
      <c r="K24" t="s">
        <v>9</v>
      </c>
      <c r="AU24">
        <f t="shared" si="2"/>
        <v>0</v>
      </c>
      <c r="AY24">
        <f t="shared" si="3"/>
        <v>0</v>
      </c>
      <c r="BC24" t="e">
        <f t="shared" si="4"/>
        <v>#DIV/0!</v>
      </c>
    </row>
    <row r="25" spans="4:55" x14ac:dyDescent="0.2">
      <c r="D25">
        <v>26.6</v>
      </c>
      <c r="E25">
        <v>8.4</v>
      </c>
      <c r="F25">
        <f t="shared" ref="F25:F37" si="5">D25-E25</f>
        <v>18.200000000000003</v>
      </c>
      <c r="H25">
        <v>19.100000000000001</v>
      </c>
      <c r="I25">
        <v>15.7</v>
      </c>
      <c r="J25">
        <f t="shared" ref="J25:J34" si="6">H25-I25</f>
        <v>3.4000000000000021</v>
      </c>
      <c r="K25">
        <v>5.3</v>
      </c>
      <c r="M25">
        <f>LN(F25/J25)</f>
        <v>1.6776461624606336</v>
      </c>
      <c r="AU25">
        <f t="shared" si="2"/>
        <v>0</v>
      </c>
      <c r="AY25">
        <f t="shared" si="3"/>
        <v>0</v>
      </c>
      <c r="BC25" t="e">
        <f t="shared" si="4"/>
        <v>#DIV/0!</v>
      </c>
    </row>
    <row r="26" spans="4:55" x14ac:dyDescent="0.2">
      <c r="D26">
        <v>26.2</v>
      </c>
      <c r="E26">
        <v>8.8000000000000007</v>
      </c>
      <c r="F26">
        <f t="shared" si="5"/>
        <v>17.399999999999999</v>
      </c>
      <c r="H26">
        <v>19</v>
      </c>
      <c r="I26">
        <v>16</v>
      </c>
      <c r="J26">
        <f t="shared" si="6"/>
        <v>3</v>
      </c>
      <c r="K26">
        <v>5</v>
      </c>
      <c r="M26">
        <f t="shared" ref="M26:M33" si="7">LN(F26/J26)</f>
        <v>1.7578579175523736</v>
      </c>
      <c r="AY26">
        <f t="shared" si="3"/>
        <v>0</v>
      </c>
      <c r="BC26" t="e">
        <f t="shared" si="4"/>
        <v>#DIV/0!</v>
      </c>
    </row>
    <row r="27" spans="4:55" x14ac:dyDescent="0.2">
      <c r="D27">
        <v>25.7</v>
      </c>
      <c r="E27">
        <v>9.4</v>
      </c>
      <c r="F27">
        <f t="shared" si="5"/>
        <v>16.299999999999997</v>
      </c>
      <c r="H27">
        <v>18.7</v>
      </c>
      <c r="I27">
        <v>16.100000000000001</v>
      </c>
      <c r="J27">
        <f t="shared" si="6"/>
        <v>2.5999999999999979</v>
      </c>
      <c r="K27">
        <v>10.18</v>
      </c>
      <c r="M27">
        <f t="shared" si="7"/>
        <v>1.8356536627852811</v>
      </c>
      <c r="AY27">
        <f t="shared" si="3"/>
        <v>0</v>
      </c>
      <c r="BC27" t="e">
        <f t="shared" si="4"/>
        <v>#DIV/0!</v>
      </c>
    </row>
    <row r="28" spans="4:55" x14ac:dyDescent="0.2">
      <c r="D28">
        <v>27.1</v>
      </c>
      <c r="E28">
        <v>8</v>
      </c>
      <c r="F28">
        <f t="shared" si="5"/>
        <v>19.100000000000001</v>
      </c>
      <c r="H28">
        <v>18.899999999999999</v>
      </c>
      <c r="I28">
        <v>16</v>
      </c>
      <c r="J28">
        <f t="shared" si="6"/>
        <v>2.8999999999999986</v>
      </c>
      <c r="K28">
        <v>10.19</v>
      </c>
      <c r="M28">
        <f t="shared" si="7"/>
        <v>1.8849775980601564</v>
      </c>
      <c r="AY28">
        <f t="shared" si="3"/>
        <v>0</v>
      </c>
      <c r="BC28" t="e">
        <f t="shared" si="4"/>
        <v>#DIV/0!</v>
      </c>
    </row>
    <row r="29" spans="4:55" x14ac:dyDescent="0.2">
      <c r="D29">
        <v>25.8</v>
      </c>
      <c r="E29">
        <v>9.1999999999999993</v>
      </c>
      <c r="F29">
        <f t="shared" si="5"/>
        <v>16.600000000000001</v>
      </c>
      <c r="H29">
        <v>18.5</v>
      </c>
      <c r="I29">
        <v>16.3</v>
      </c>
      <c r="J29">
        <f t="shared" si="6"/>
        <v>2.1999999999999993</v>
      </c>
      <c r="K29">
        <v>15.21</v>
      </c>
      <c r="M29">
        <f t="shared" si="7"/>
        <v>2.0209453349982276</v>
      </c>
      <c r="BC29" t="e">
        <f t="shared" si="4"/>
        <v>#DIV/0!</v>
      </c>
    </row>
    <row r="30" spans="4:55" x14ac:dyDescent="0.2">
      <c r="D30">
        <v>27</v>
      </c>
      <c r="E30">
        <v>8.1</v>
      </c>
      <c r="F30">
        <f t="shared" si="5"/>
        <v>18.899999999999999</v>
      </c>
      <c r="H30">
        <v>18.7</v>
      </c>
      <c r="I30">
        <v>16.399999999999999</v>
      </c>
      <c r="J30">
        <f t="shared" si="6"/>
        <v>2.3000000000000007</v>
      </c>
      <c r="K30">
        <v>15.51</v>
      </c>
      <c r="M30">
        <f t="shared" si="7"/>
        <v>2.1062527991304925</v>
      </c>
    </row>
    <row r="31" spans="4:55" x14ac:dyDescent="0.2">
      <c r="D31">
        <v>26.9</v>
      </c>
      <c r="E31">
        <v>8.1999999999999993</v>
      </c>
      <c r="F31">
        <f t="shared" si="5"/>
        <v>18.7</v>
      </c>
      <c r="H31">
        <v>18.399999999999999</v>
      </c>
      <c r="I31">
        <v>16.399999999999999</v>
      </c>
      <c r="J31">
        <f t="shared" si="6"/>
        <v>2</v>
      </c>
      <c r="K31">
        <v>20.329999999999998</v>
      </c>
      <c r="M31">
        <f t="shared" si="7"/>
        <v>2.2353763433005955</v>
      </c>
    </row>
    <row r="32" spans="4:55" x14ac:dyDescent="0.2">
      <c r="D32">
        <v>24.5</v>
      </c>
      <c r="E32">
        <v>10.5</v>
      </c>
      <c r="F32">
        <f t="shared" si="5"/>
        <v>14</v>
      </c>
      <c r="H32">
        <v>18.2</v>
      </c>
      <c r="I32">
        <v>16.600000000000001</v>
      </c>
      <c r="J32">
        <f t="shared" si="6"/>
        <v>1.5999999999999979</v>
      </c>
      <c r="K32">
        <v>20.3</v>
      </c>
      <c r="M32">
        <f t="shared" si="7"/>
        <v>2.1690537003695245</v>
      </c>
    </row>
    <row r="33" spans="4:23" x14ac:dyDescent="0.2">
      <c r="D33">
        <v>25.5</v>
      </c>
      <c r="E33">
        <v>9.4</v>
      </c>
      <c r="F33">
        <f t="shared" si="5"/>
        <v>16.100000000000001</v>
      </c>
      <c r="H33">
        <v>18.2</v>
      </c>
      <c r="I33">
        <v>16.8</v>
      </c>
      <c r="J33">
        <f t="shared" si="6"/>
        <v>1.3999999999999986</v>
      </c>
      <c r="K33">
        <v>25.15</v>
      </c>
      <c r="M33">
        <f t="shared" si="7"/>
        <v>2.4423470353692056</v>
      </c>
    </row>
    <row r="34" spans="4:23" x14ac:dyDescent="0.2">
      <c r="F34">
        <f t="shared" si="5"/>
        <v>0</v>
      </c>
      <c r="J34">
        <f t="shared" si="6"/>
        <v>0</v>
      </c>
      <c r="M34" t="e">
        <f t="shared" ref="M26:M34" si="8">LOG(F34/J34)</f>
        <v>#DIV/0!</v>
      </c>
    </row>
    <row r="35" spans="4:23" x14ac:dyDescent="0.2">
      <c r="F35">
        <f t="shared" si="5"/>
        <v>0</v>
      </c>
    </row>
    <row r="36" spans="4:23" x14ac:dyDescent="0.2">
      <c r="F36">
        <f t="shared" si="5"/>
        <v>0</v>
      </c>
    </row>
    <row r="37" spans="4:23" x14ac:dyDescent="0.2">
      <c r="F37">
        <f t="shared" si="5"/>
        <v>0</v>
      </c>
    </row>
    <row r="42" spans="4:23" x14ac:dyDescent="0.2">
      <c r="W42">
        <f>EXP(0.6788)/(EXP(0.6788)-1)</f>
        <v>2.0293249537056144</v>
      </c>
    </row>
    <row r="44" spans="4:23" x14ac:dyDescent="0.2">
      <c r="E44">
        <v>93</v>
      </c>
      <c r="G44">
        <v>10</v>
      </c>
      <c r="H44">
        <v>14</v>
      </c>
      <c r="I44">
        <f>LN(E44/G44)</f>
        <v>2.2300144001592104</v>
      </c>
    </row>
    <row r="45" spans="4:23" x14ac:dyDescent="0.2">
      <c r="E45">
        <v>93</v>
      </c>
      <c r="G45">
        <v>12</v>
      </c>
      <c r="H45">
        <v>19</v>
      </c>
      <c r="I45">
        <f>LN(E45/G45)</f>
        <v>2.0476928433652555</v>
      </c>
    </row>
    <row r="46" spans="4:23" x14ac:dyDescent="0.2">
      <c r="E46">
        <v>93</v>
      </c>
      <c r="G46">
        <v>14</v>
      </c>
      <c r="H46">
        <v>27</v>
      </c>
      <c r="I46">
        <f t="shared" ref="I46:I60" si="9">LN(E46/G46)</f>
        <v>1.8935421635379974</v>
      </c>
    </row>
    <row r="47" spans="4:23" x14ac:dyDescent="0.2">
      <c r="E47">
        <v>93</v>
      </c>
      <c r="G47">
        <v>16</v>
      </c>
      <c r="H47">
        <v>38</v>
      </c>
      <c r="I47">
        <f>LN(E47/G47)</f>
        <v>1.7600107709134747</v>
      </c>
    </row>
    <row r="48" spans="4:23" x14ac:dyDescent="0.2">
      <c r="E48">
        <v>93</v>
      </c>
      <c r="G48">
        <v>18</v>
      </c>
      <c r="H48">
        <v>60</v>
      </c>
      <c r="I48">
        <f t="shared" si="9"/>
        <v>1.6422277352570913</v>
      </c>
      <c r="O48" t="s">
        <v>10</v>
      </c>
    </row>
    <row r="49" spans="5:9" x14ac:dyDescent="0.2">
      <c r="E49">
        <v>93</v>
      </c>
      <c r="G49">
        <v>20</v>
      </c>
      <c r="H49">
        <v>129</v>
      </c>
      <c r="I49">
        <f t="shared" si="9"/>
        <v>1.536867219599265</v>
      </c>
    </row>
    <row r="50" spans="5:9" x14ac:dyDescent="0.2">
      <c r="E50">
        <v>90</v>
      </c>
      <c r="G50">
        <v>10</v>
      </c>
      <c r="H50">
        <v>12</v>
      </c>
      <c r="I50">
        <f t="shared" si="9"/>
        <v>2.1972245773362196</v>
      </c>
    </row>
    <row r="51" spans="5:9" x14ac:dyDescent="0.2">
      <c r="E51">
        <v>90</v>
      </c>
      <c r="G51">
        <v>12</v>
      </c>
      <c r="H51">
        <v>16</v>
      </c>
      <c r="I51">
        <f t="shared" si="9"/>
        <v>2.0149030205422647</v>
      </c>
    </row>
    <row r="52" spans="5:9" x14ac:dyDescent="0.2">
      <c r="E52">
        <v>90</v>
      </c>
      <c r="G52">
        <v>14</v>
      </c>
      <c r="H52">
        <v>22</v>
      </c>
      <c r="I52">
        <f t="shared" si="9"/>
        <v>1.8607523407150064</v>
      </c>
    </row>
    <row r="53" spans="5:9" x14ac:dyDescent="0.2">
      <c r="E53">
        <v>90</v>
      </c>
      <c r="G53">
        <v>16</v>
      </c>
      <c r="H53">
        <v>32</v>
      </c>
      <c r="I53">
        <f t="shared" si="9"/>
        <v>1.7272209480904839</v>
      </c>
    </row>
    <row r="54" spans="5:9" x14ac:dyDescent="0.2">
      <c r="E54">
        <v>90</v>
      </c>
      <c r="G54">
        <v>18</v>
      </c>
      <c r="H54">
        <v>44</v>
      </c>
      <c r="I54">
        <f t="shared" si="9"/>
        <v>1.6094379124341003</v>
      </c>
    </row>
    <row r="55" spans="5:9" x14ac:dyDescent="0.2">
      <c r="E55">
        <v>90</v>
      </c>
      <c r="G55">
        <v>20</v>
      </c>
      <c r="H55">
        <v>77</v>
      </c>
      <c r="I55">
        <f t="shared" si="9"/>
        <v>1.5040773967762742</v>
      </c>
    </row>
    <row r="56" spans="5:9" x14ac:dyDescent="0.2">
      <c r="E56">
        <v>95</v>
      </c>
      <c r="G56">
        <v>10</v>
      </c>
      <c r="H56">
        <v>19</v>
      </c>
      <c r="I56">
        <f t="shared" si="9"/>
        <v>2.2512917986064953</v>
      </c>
    </row>
    <row r="57" spans="5:9" x14ac:dyDescent="0.2">
      <c r="E57">
        <v>95</v>
      </c>
      <c r="G57">
        <v>12</v>
      </c>
      <c r="H57">
        <v>23</v>
      </c>
      <c r="I57">
        <f t="shared" si="9"/>
        <v>2.0689702418125404</v>
      </c>
    </row>
    <row r="58" spans="5:9" x14ac:dyDescent="0.2">
      <c r="E58">
        <v>95</v>
      </c>
      <c r="G58">
        <v>14</v>
      </c>
      <c r="H58">
        <v>30</v>
      </c>
      <c r="I58">
        <f t="shared" si="9"/>
        <v>1.9148195619852821</v>
      </c>
    </row>
    <row r="59" spans="5:9" x14ac:dyDescent="0.2">
      <c r="E59">
        <v>95</v>
      </c>
      <c r="G59">
        <v>16</v>
      </c>
      <c r="H59">
        <v>45</v>
      </c>
      <c r="I59">
        <f t="shared" si="9"/>
        <v>1.7812881693607596</v>
      </c>
    </row>
    <row r="60" spans="5:9" x14ac:dyDescent="0.2">
      <c r="E60">
        <v>95</v>
      </c>
      <c r="G60">
        <v>18</v>
      </c>
      <c r="H60">
        <v>84</v>
      </c>
      <c r="I60">
        <f t="shared" si="9"/>
        <v>1.663505133704376</v>
      </c>
    </row>
    <row r="61" spans="5:9" x14ac:dyDescent="0.2">
      <c r="E61">
        <v>103</v>
      </c>
      <c r="G61">
        <v>10</v>
      </c>
      <c r="H61">
        <v>11</v>
      </c>
      <c r="I61">
        <f t="shared" ref="I61:I66" si="10">LN(E61/G61)</f>
        <v>2.33214389523559</v>
      </c>
    </row>
    <row r="62" spans="5:9" x14ac:dyDescent="0.2">
      <c r="E62">
        <v>103</v>
      </c>
      <c r="G62">
        <v>12</v>
      </c>
      <c r="H62">
        <v>14</v>
      </c>
      <c r="I62">
        <f t="shared" si="10"/>
        <v>2.1498223384416355</v>
      </c>
    </row>
    <row r="63" spans="5:9" x14ac:dyDescent="0.2">
      <c r="E63">
        <v>103</v>
      </c>
      <c r="G63">
        <v>14</v>
      </c>
      <c r="H63">
        <v>19</v>
      </c>
      <c r="I63">
        <f t="shared" si="10"/>
        <v>1.995671658614377</v>
      </c>
    </row>
    <row r="64" spans="5:9" x14ac:dyDescent="0.2">
      <c r="E64">
        <v>103</v>
      </c>
      <c r="G64">
        <v>16</v>
      </c>
      <c r="H64">
        <v>27</v>
      </c>
      <c r="I64">
        <f t="shared" si="10"/>
        <v>1.8621402659898545</v>
      </c>
    </row>
    <row r="65" spans="5:9" x14ac:dyDescent="0.2">
      <c r="E65">
        <v>103</v>
      </c>
      <c r="G65">
        <v>18</v>
      </c>
      <c r="H65">
        <v>36</v>
      </c>
      <c r="I65">
        <f t="shared" si="10"/>
        <v>1.7443572303334711</v>
      </c>
    </row>
    <row r="66" spans="5:9" x14ac:dyDescent="0.2">
      <c r="E66">
        <v>103</v>
      </c>
      <c r="G66">
        <v>20</v>
      </c>
      <c r="H66">
        <v>51</v>
      </c>
      <c r="I66">
        <f t="shared" si="10"/>
        <v>1.6389967146756448</v>
      </c>
    </row>
    <row r="138" spans="6:17" x14ac:dyDescent="0.2">
      <c r="H138" t="s">
        <v>1</v>
      </c>
      <c r="M138" t="s">
        <v>2</v>
      </c>
      <c r="O138" t="s">
        <v>9</v>
      </c>
    </row>
    <row r="139" spans="6:17" x14ac:dyDescent="0.2">
      <c r="F139">
        <v>24.9</v>
      </c>
      <c r="G139">
        <v>10</v>
      </c>
      <c r="H139">
        <f>F139-G139</f>
        <v>14.899999999999999</v>
      </c>
      <c r="K139">
        <v>18.899999999999999</v>
      </c>
      <c r="L139">
        <v>16</v>
      </c>
      <c r="M139">
        <f>K139-L139</f>
        <v>2.8999999999999986</v>
      </c>
      <c r="O139">
        <v>5.26</v>
      </c>
      <c r="Q139">
        <f>LOG(H139/M139)</f>
        <v>0.71078827051331817</v>
      </c>
    </row>
    <row r="140" spans="6:17" x14ac:dyDescent="0.2">
      <c r="F140">
        <v>24.5</v>
      </c>
      <c r="G140" s="2">
        <v>10.3</v>
      </c>
      <c r="H140">
        <f>F140-G140</f>
        <v>14.2</v>
      </c>
      <c r="K140">
        <v>18.8</v>
      </c>
      <c r="L140" s="2">
        <v>16.100000000000001</v>
      </c>
      <c r="M140">
        <f>K140-L140</f>
        <v>2.6999999999999993</v>
      </c>
      <c r="O140">
        <v>7.36</v>
      </c>
      <c r="Q140">
        <f t="shared" ref="Q140:Q162" si="11">LOG(H140/M140)</f>
        <v>0.72092458022406924</v>
      </c>
    </row>
    <row r="141" spans="6:17" x14ac:dyDescent="0.2">
      <c r="F141">
        <v>26.8</v>
      </c>
      <c r="G141">
        <v>8.3000000000000007</v>
      </c>
      <c r="H141">
        <f t="shared" ref="H141:H159" si="12">F141-G141</f>
        <v>18.5</v>
      </c>
      <c r="M141">
        <f t="shared" ref="M141:M161" si="13">K141-L141</f>
        <v>0</v>
      </c>
      <c r="Q141" t="e">
        <f t="shared" si="11"/>
        <v>#DIV/0!</v>
      </c>
    </row>
    <row r="142" spans="6:17" x14ac:dyDescent="0.2">
      <c r="H142">
        <f t="shared" si="12"/>
        <v>0</v>
      </c>
      <c r="M142">
        <f t="shared" si="13"/>
        <v>0</v>
      </c>
      <c r="Q142" t="e">
        <f t="shared" si="11"/>
        <v>#DIV/0!</v>
      </c>
    </row>
    <row r="143" spans="6:17" x14ac:dyDescent="0.2">
      <c r="H143">
        <f t="shared" si="12"/>
        <v>0</v>
      </c>
      <c r="M143">
        <f t="shared" si="13"/>
        <v>0</v>
      </c>
      <c r="Q143" t="e">
        <f t="shared" si="11"/>
        <v>#DIV/0!</v>
      </c>
    </row>
    <row r="144" spans="6:17" x14ac:dyDescent="0.2">
      <c r="H144">
        <f t="shared" si="12"/>
        <v>0</v>
      </c>
      <c r="M144">
        <f t="shared" si="13"/>
        <v>0</v>
      </c>
      <c r="Q144" t="e">
        <f t="shared" si="11"/>
        <v>#DIV/0!</v>
      </c>
    </row>
    <row r="145" spans="8:17" x14ac:dyDescent="0.2">
      <c r="H145">
        <f t="shared" si="12"/>
        <v>0</v>
      </c>
      <c r="M145">
        <f t="shared" si="13"/>
        <v>0</v>
      </c>
      <c r="Q145" t="e">
        <f t="shared" si="11"/>
        <v>#DIV/0!</v>
      </c>
    </row>
    <row r="146" spans="8:17" x14ac:dyDescent="0.2">
      <c r="H146">
        <f t="shared" si="12"/>
        <v>0</v>
      </c>
      <c r="M146">
        <f t="shared" si="13"/>
        <v>0</v>
      </c>
      <c r="Q146" t="e">
        <f t="shared" si="11"/>
        <v>#DIV/0!</v>
      </c>
    </row>
    <row r="147" spans="8:17" x14ac:dyDescent="0.2">
      <c r="H147">
        <f t="shared" si="12"/>
        <v>0</v>
      </c>
      <c r="M147">
        <f t="shared" si="13"/>
        <v>0</v>
      </c>
      <c r="Q147" t="e">
        <f t="shared" si="11"/>
        <v>#DIV/0!</v>
      </c>
    </row>
    <row r="148" spans="8:17" x14ac:dyDescent="0.2">
      <c r="H148">
        <f t="shared" si="12"/>
        <v>0</v>
      </c>
      <c r="M148">
        <f t="shared" si="13"/>
        <v>0</v>
      </c>
      <c r="Q148" t="e">
        <f t="shared" si="11"/>
        <v>#DIV/0!</v>
      </c>
    </row>
    <row r="149" spans="8:17" x14ac:dyDescent="0.2">
      <c r="H149">
        <f t="shared" si="12"/>
        <v>0</v>
      </c>
      <c r="M149">
        <f t="shared" si="13"/>
        <v>0</v>
      </c>
      <c r="Q149" t="e">
        <f t="shared" si="11"/>
        <v>#DIV/0!</v>
      </c>
    </row>
    <row r="150" spans="8:17" x14ac:dyDescent="0.2">
      <c r="H150">
        <f t="shared" si="12"/>
        <v>0</v>
      </c>
      <c r="M150">
        <f t="shared" si="13"/>
        <v>0</v>
      </c>
      <c r="Q150" t="e">
        <f t="shared" si="11"/>
        <v>#DIV/0!</v>
      </c>
    </row>
    <row r="151" spans="8:17" x14ac:dyDescent="0.2">
      <c r="H151">
        <f t="shared" si="12"/>
        <v>0</v>
      </c>
      <c r="M151">
        <f t="shared" si="13"/>
        <v>0</v>
      </c>
      <c r="Q151" t="e">
        <f t="shared" si="11"/>
        <v>#DIV/0!</v>
      </c>
    </row>
    <row r="152" spans="8:17" x14ac:dyDescent="0.2">
      <c r="H152">
        <f t="shared" si="12"/>
        <v>0</v>
      </c>
      <c r="M152">
        <f t="shared" si="13"/>
        <v>0</v>
      </c>
      <c r="Q152" t="e">
        <f t="shared" si="11"/>
        <v>#DIV/0!</v>
      </c>
    </row>
    <row r="153" spans="8:17" x14ac:dyDescent="0.2">
      <c r="H153">
        <f t="shared" si="12"/>
        <v>0</v>
      </c>
      <c r="M153">
        <f t="shared" si="13"/>
        <v>0</v>
      </c>
      <c r="Q153" t="e">
        <f t="shared" si="11"/>
        <v>#DIV/0!</v>
      </c>
    </row>
    <row r="154" spans="8:17" x14ac:dyDescent="0.2">
      <c r="H154">
        <f t="shared" si="12"/>
        <v>0</v>
      </c>
      <c r="M154">
        <f t="shared" si="13"/>
        <v>0</v>
      </c>
      <c r="Q154" t="e">
        <f t="shared" si="11"/>
        <v>#DIV/0!</v>
      </c>
    </row>
    <row r="155" spans="8:17" x14ac:dyDescent="0.2">
      <c r="H155">
        <f t="shared" si="12"/>
        <v>0</v>
      </c>
      <c r="M155">
        <f t="shared" si="13"/>
        <v>0</v>
      </c>
      <c r="Q155" t="e">
        <f t="shared" si="11"/>
        <v>#DIV/0!</v>
      </c>
    </row>
    <row r="156" spans="8:17" x14ac:dyDescent="0.2">
      <c r="H156">
        <f t="shared" si="12"/>
        <v>0</v>
      </c>
      <c r="M156">
        <f t="shared" si="13"/>
        <v>0</v>
      </c>
      <c r="Q156" t="e">
        <f t="shared" si="11"/>
        <v>#DIV/0!</v>
      </c>
    </row>
    <row r="157" spans="8:17" x14ac:dyDescent="0.2">
      <c r="H157">
        <f t="shared" si="12"/>
        <v>0</v>
      </c>
      <c r="M157">
        <f t="shared" si="13"/>
        <v>0</v>
      </c>
      <c r="Q157" t="e">
        <f t="shared" si="11"/>
        <v>#DIV/0!</v>
      </c>
    </row>
    <row r="158" spans="8:17" x14ac:dyDescent="0.2">
      <c r="H158">
        <f t="shared" si="12"/>
        <v>0</v>
      </c>
      <c r="M158">
        <f t="shared" si="13"/>
        <v>0</v>
      </c>
      <c r="Q158" t="e">
        <f t="shared" si="11"/>
        <v>#DIV/0!</v>
      </c>
    </row>
    <row r="159" spans="8:17" x14ac:dyDescent="0.2">
      <c r="H159">
        <f t="shared" si="12"/>
        <v>0</v>
      </c>
      <c r="M159">
        <f t="shared" si="13"/>
        <v>0</v>
      </c>
      <c r="Q159" t="e">
        <f t="shared" si="11"/>
        <v>#DIV/0!</v>
      </c>
    </row>
    <row r="160" spans="8:17" x14ac:dyDescent="0.2">
      <c r="M160">
        <f t="shared" si="13"/>
        <v>0</v>
      </c>
      <c r="Q160" t="e">
        <f t="shared" si="11"/>
        <v>#DIV/0!</v>
      </c>
    </row>
    <row r="161" spans="13:17" x14ac:dyDescent="0.2">
      <c r="M161">
        <f t="shared" si="13"/>
        <v>0</v>
      </c>
      <c r="Q161" t="e">
        <f t="shared" si="11"/>
        <v>#DIV/0!</v>
      </c>
    </row>
    <row r="162" spans="13:17" x14ac:dyDescent="0.2">
      <c r="Q162" t="e">
        <f t="shared" si="11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2019-03-11T10:56:21Z</dcterms:created>
  <dcterms:modified xsi:type="dcterms:W3CDTF">2019-04-03T13:44:37Z</dcterms:modified>
</cp:coreProperties>
</file>