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МФТИ/Сollective intelligence 827/Лабы/2.2.1/"/>
    </mc:Choice>
  </mc:AlternateContent>
  <xr:revisionPtr revIDLastSave="0" documentId="13_ncr:1_{A18FE676-937B-3745-B3D6-B3A7FB259F59}" xr6:coauthVersionLast="40" xr6:coauthVersionMax="40" xr10:uidLastSave="{00000000-0000-0000-0000-000000000000}"/>
  <bookViews>
    <workbookView xWindow="0" yWindow="0" windowWidth="33600" windowHeight="21000" xr2:uid="{C9874ABE-6954-844F-9A7D-27CAD712D0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63" i="1" l="1"/>
  <c r="Z63" i="1"/>
  <c r="Y63" i="1"/>
  <c r="AA63" i="1"/>
  <c r="S101" i="1"/>
  <c r="R101" i="1" l="1"/>
  <c r="P105" i="1"/>
  <c r="AD68" i="1" l="1"/>
  <c r="AD69" i="1"/>
  <c r="AD70" i="1"/>
  <c r="AD67" i="1"/>
  <c r="AC67" i="1"/>
  <c r="AC68" i="1"/>
  <c r="AC69" i="1"/>
  <c r="AC70" i="1"/>
  <c r="AG60" i="1"/>
  <c r="AG61" i="1"/>
  <c r="AG62" i="1"/>
  <c r="AG59" i="1"/>
  <c r="AA60" i="1" l="1"/>
  <c r="AB60" i="1" s="1"/>
  <c r="AA61" i="1"/>
  <c r="AB61" i="1" s="1"/>
  <c r="AA62" i="1"/>
  <c r="AB62" i="1" s="1"/>
  <c r="AA59" i="1"/>
  <c r="AB59" i="1" s="1"/>
  <c r="Y60" i="1"/>
  <c r="Z60" i="1" s="1"/>
  <c r="Y61" i="1"/>
  <c r="Z61" i="1" s="1"/>
  <c r="Y62" i="1"/>
  <c r="Z62" i="1" s="1"/>
  <c r="Y59" i="1"/>
  <c r="Z59" i="1" s="1"/>
  <c r="E10" i="1" l="1"/>
</calcChain>
</file>

<file path=xl/sharedStrings.xml><?xml version="1.0" encoding="utf-8"?>
<sst xmlns="http://schemas.openxmlformats.org/spreadsheetml/2006/main" count="85" uniqueCount="26">
  <si>
    <t>V1</t>
  </si>
  <si>
    <t>V2</t>
  </si>
  <si>
    <t>Гелий</t>
  </si>
  <si>
    <t>Воздуз</t>
  </si>
  <si>
    <t>см^3</t>
  </si>
  <si>
    <t>L/S</t>
  </si>
  <si>
    <t>см^-1</t>
  </si>
  <si>
    <t>p</t>
  </si>
  <si>
    <t>кПа</t>
  </si>
  <si>
    <t>кгс/см^2</t>
  </si>
  <si>
    <t>р гел</t>
  </si>
  <si>
    <t>p раб</t>
  </si>
  <si>
    <t>p возд</t>
  </si>
  <si>
    <t>р раб</t>
  </si>
  <si>
    <t>p гел</t>
  </si>
  <si>
    <t>40.00</t>
  </si>
  <si>
    <t>тор</t>
  </si>
  <si>
    <t>Время</t>
  </si>
  <si>
    <t>Значение</t>
  </si>
  <si>
    <t>Логарифм</t>
  </si>
  <si>
    <t>торр</t>
  </si>
  <si>
    <t>e</t>
  </si>
  <si>
    <t>а</t>
  </si>
  <si>
    <t>в</t>
  </si>
  <si>
    <t>й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</si>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</sst>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C18B-75E0-5D47-B4CE-0FEF43DDD901}">
  <dimension ref="A2:BL115"/>
  <sheetViews>
    <sheetView tabSelected="1" topLeftCell="Q50" zoomScale="150" zoomScaleNormal="70" workbookViewId="0">
      <selection activeCell="Y55" sqref="Y55"/>
    </sheetView>
  </sheetViews>
  <sheetFormatPr baseColWidth="10" defaultColWidth="11" defaultRowHeight="16" x14ac:dyDescent="0.2"/>
  <sheetData>
    <row r="2" spans="1:5" x14ac:dyDescent="0.2">
      <c r="A2" t="s">
        <v>3</v>
      </c>
      <c r="B2" t="s">
        <v>0</v>
      </c>
      <c r="C2">
        <v>1200</v>
      </c>
      <c r="D2">
        <v>30</v>
      </c>
      <c r="E2" t="s">
        <v>4</v>
      </c>
    </row>
    <row r="3" spans="1:5" x14ac:dyDescent="0.2">
      <c r="A3" t="s">
        <v>2</v>
      </c>
      <c r="B3" t="s">
        <v>1</v>
      </c>
      <c r="C3">
        <v>1200</v>
      </c>
      <c r="D3">
        <v>30</v>
      </c>
      <c r="E3" t="s">
        <v>4</v>
      </c>
    </row>
    <row r="5" spans="1:5" x14ac:dyDescent="0.2">
      <c r="B5" t="s">
        <v>5</v>
      </c>
      <c r="C5">
        <v>5.5</v>
      </c>
      <c r="D5">
        <v>0.5</v>
      </c>
      <c r="E5" t="s">
        <v>6</v>
      </c>
    </row>
    <row r="7" spans="1:5" x14ac:dyDescent="0.2">
      <c r="B7" t="s">
        <v>7</v>
      </c>
      <c r="C7">
        <v>99.1</v>
      </c>
      <c r="D7" t="s">
        <v>8</v>
      </c>
    </row>
    <row r="10" spans="1:5" x14ac:dyDescent="0.2">
      <c r="C10">
        <v>95</v>
      </c>
      <c r="D10" t="s">
        <v>9</v>
      </c>
      <c r="E10">
        <f>C10*9800</f>
        <v>931000</v>
      </c>
    </row>
    <row r="14" spans="1:5" x14ac:dyDescent="0.2">
      <c r="C14" t="s">
        <v>10</v>
      </c>
      <c r="D14">
        <v>0.2</v>
      </c>
      <c r="E14" t="s">
        <v>11</v>
      </c>
    </row>
    <row r="15" spans="1:5" x14ac:dyDescent="0.2">
      <c r="C15" t="s">
        <v>12</v>
      </c>
      <c r="D15">
        <v>1.75</v>
      </c>
      <c r="E15" t="s">
        <v>13</v>
      </c>
    </row>
    <row r="22" spans="3:64" x14ac:dyDescent="0.2">
      <c r="H22" t="s">
        <v>15</v>
      </c>
      <c r="I22" t="s">
        <v>16</v>
      </c>
      <c r="M22">
        <v>100</v>
      </c>
      <c r="N22" t="s">
        <v>20</v>
      </c>
      <c r="R22">
        <v>150</v>
      </c>
      <c r="S22" t="s">
        <v>20</v>
      </c>
      <c r="W22">
        <v>200</v>
      </c>
      <c r="X22" t="s">
        <v>20</v>
      </c>
      <c r="AB22">
        <v>250</v>
      </c>
      <c r="AC22" t="s">
        <v>20</v>
      </c>
      <c r="AG22">
        <v>13</v>
      </c>
      <c r="AH22" t="s">
        <v>20</v>
      </c>
    </row>
    <row r="23" spans="3:64" x14ac:dyDescent="0.2">
      <c r="C23" t="s">
        <v>14</v>
      </c>
      <c r="D23" t="s">
        <v>12</v>
      </c>
      <c r="E23" t="s">
        <v>11</v>
      </c>
      <c r="H23" t="s">
        <v>17</v>
      </c>
      <c r="I23" t="s">
        <v>18</v>
      </c>
      <c r="J23" t="s">
        <v>19</v>
      </c>
      <c r="M23" t="s">
        <v>17</v>
      </c>
      <c r="N23" t="s">
        <v>18</v>
      </c>
      <c r="O23" t="s">
        <v>19</v>
      </c>
      <c r="R23" t="s">
        <v>17</v>
      </c>
      <c r="S23" t="s">
        <v>18</v>
      </c>
      <c r="T23" t="s">
        <v>19</v>
      </c>
      <c r="W23" t="s">
        <v>17</v>
      </c>
      <c r="X23" t="s">
        <v>18</v>
      </c>
      <c r="Y23" t="s">
        <v>19</v>
      </c>
      <c r="AB23" t="s">
        <v>17</v>
      </c>
      <c r="AC23" t="s">
        <v>18</v>
      </c>
      <c r="AD23" t="s">
        <v>19</v>
      </c>
      <c r="AG23" t="s">
        <v>17</v>
      </c>
      <c r="AH23" t="s">
        <v>18</v>
      </c>
      <c r="AI23" t="s">
        <v>19</v>
      </c>
      <c r="AO23" t="s">
        <v>24</v>
      </c>
      <c r="AP23" t="s">
        <v>25</v>
      </c>
      <c r="AQ23" t="s">
        <v>25</v>
      </c>
      <c r="AR23" t="s">
        <v>25</v>
      </c>
      <c r="AS23" t="s">
        <v>25</v>
      </c>
      <c r="AT23" t="s">
        <v>25</v>
      </c>
      <c r="AU23" t="s">
        <v>25</v>
      </c>
      <c r="AV23" t="s">
        <v>25</v>
      </c>
      <c r="AW23" t="s">
        <v>25</v>
      </c>
      <c r="AX23" t="s">
        <v>25</v>
      </c>
      <c r="AY23" t="s">
        <v>25</v>
      </c>
      <c r="AZ23" t="s">
        <v>25</v>
      </c>
      <c r="BA23" t="s">
        <v>25</v>
      </c>
      <c r="BB23" t="s">
        <v>25</v>
      </c>
      <c r="BC23" t="s">
        <v>25</v>
      </c>
      <c r="BD23" t="s">
        <v>25</v>
      </c>
      <c r="BE23" t="s">
        <v>25</v>
      </c>
      <c r="BF23" t="s">
        <v>25</v>
      </c>
      <c r="BG23" t="s">
        <v>25</v>
      </c>
      <c r="BH23" t="s">
        <v>25</v>
      </c>
      <c r="BI23" t="s">
        <v>25</v>
      </c>
      <c r="BJ23" t="s">
        <v>25</v>
      </c>
      <c r="BK23" t="s">
        <v>25</v>
      </c>
      <c r="BL23" t="s">
        <v>25</v>
      </c>
    </row>
    <row r="24" spans="3:64" x14ac:dyDescent="0.2">
      <c r="C24">
        <v>1</v>
      </c>
      <c r="D24">
        <v>9.5</v>
      </c>
      <c r="E24">
        <v>5.5</v>
      </c>
      <c r="H24">
        <v>0</v>
      </c>
      <c r="I24">
        <v>255</v>
      </c>
      <c r="J24">
        <v>0</v>
      </c>
      <c r="M24">
        <v>0</v>
      </c>
      <c r="N24">
        <v>255</v>
      </c>
      <c r="O24">
        <v>0</v>
      </c>
      <c r="R24">
        <v>0</v>
      </c>
      <c r="S24">
        <v>255</v>
      </c>
      <c r="T24">
        <v>0</v>
      </c>
      <c r="W24">
        <v>0</v>
      </c>
      <c r="X24">
        <v>255</v>
      </c>
      <c r="Y24">
        <v>0</v>
      </c>
      <c r="AB24">
        <v>0</v>
      </c>
      <c r="AC24">
        <v>255</v>
      </c>
      <c r="AD24">
        <v>0</v>
      </c>
      <c r="AG24">
        <v>0</v>
      </c>
      <c r="AH24">
        <v>255</v>
      </c>
      <c r="AI24">
        <v>0</v>
      </c>
      <c r="AL24">
        <v>0</v>
      </c>
      <c r="AM24">
        <v>0</v>
      </c>
      <c r="AN24" t="s">
        <v>22</v>
      </c>
      <c r="AO24" s="1">
        <v>0</v>
      </c>
      <c r="AP24" s="1">
        <v>9.61</v>
      </c>
      <c r="AQ24" s="1">
        <v>19.22</v>
      </c>
      <c r="AR24" s="1">
        <v>28.83</v>
      </c>
      <c r="AS24" s="1">
        <v>38.44</v>
      </c>
      <c r="AT24" s="1">
        <v>48.05</v>
      </c>
      <c r="AU24" s="1">
        <v>57.67</v>
      </c>
      <c r="AV24" s="1">
        <v>67.28</v>
      </c>
      <c r="AW24" s="1">
        <v>76.89</v>
      </c>
      <c r="AX24" s="1">
        <v>86.5</v>
      </c>
      <c r="AY24" s="1">
        <v>96.11</v>
      </c>
      <c r="AZ24" s="1">
        <v>105.72</v>
      </c>
      <c r="BA24" s="1">
        <v>115.33</v>
      </c>
      <c r="BB24" s="1">
        <v>124.94</v>
      </c>
      <c r="BC24" s="1">
        <v>134.55000000000001</v>
      </c>
      <c r="BD24" s="1">
        <v>144.16</v>
      </c>
      <c r="BE24" s="1">
        <v>153.78</v>
      </c>
      <c r="BF24" s="1">
        <v>163.38999999999999</v>
      </c>
      <c r="BG24" s="1">
        <v>173</v>
      </c>
      <c r="BH24" s="1">
        <v>182.61</v>
      </c>
      <c r="BI24" s="1">
        <v>192.22</v>
      </c>
      <c r="BJ24" s="1">
        <v>201.83</v>
      </c>
      <c r="BK24" s="1">
        <v>211.44</v>
      </c>
      <c r="BL24" s="1">
        <v>221.05</v>
      </c>
    </row>
    <row r="25" spans="3:64" x14ac:dyDescent="0.2">
      <c r="C25">
        <v>3</v>
      </c>
      <c r="D25">
        <v>23</v>
      </c>
      <c r="E25">
        <v>13.5</v>
      </c>
      <c r="H25">
        <v>11.85</v>
      </c>
      <c r="I25">
        <v>246.7</v>
      </c>
      <c r="J25">
        <v>3.3000000000000002E-2</v>
      </c>
      <c r="M25">
        <v>10.48</v>
      </c>
      <c r="N25">
        <v>251</v>
      </c>
      <c r="O25">
        <v>1.6E-2</v>
      </c>
      <c r="R25">
        <v>10.62</v>
      </c>
      <c r="S25">
        <v>253</v>
      </c>
      <c r="T25">
        <v>8.0000000000000002E-3</v>
      </c>
      <c r="W25">
        <v>10.53</v>
      </c>
      <c r="X25">
        <v>254</v>
      </c>
      <c r="Y25">
        <v>4.0000000000000001E-3</v>
      </c>
      <c r="AB25">
        <v>12.49</v>
      </c>
      <c r="AC25">
        <v>253.1</v>
      </c>
      <c r="AD25">
        <v>7.0000000000000001E-3</v>
      </c>
      <c r="AG25">
        <v>9.61</v>
      </c>
      <c r="AH25">
        <v>241.9</v>
      </c>
      <c r="AI25">
        <v>5.2999999999999999E-2</v>
      </c>
      <c r="AL25">
        <v>9.61</v>
      </c>
      <c r="AM25">
        <v>5.2999999999999999E-2</v>
      </c>
      <c r="AN25" t="s">
        <v>23</v>
      </c>
      <c r="AO25" s="2">
        <v>0</v>
      </c>
      <c r="AP25" s="2">
        <v>5.2999999999999999E-2</v>
      </c>
      <c r="AQ25" s="2">
        <v>0.1</v>
      </c>
      <c r="AR25" s="2">
        <v>0.17899999999999999</v>
      </c>
      <c r="AS25" s="2">
        <v>0.218</v>
      </c>
      <c r="AT25" s="2">
        <v>0.25600000000000001</v>
      </c>
      <c r="AU25" s="2">
        <v>0.28799999999999998</v>
      </c>
      <c r="AV25" s="2">
        <v>0.32</v>
      </c>
      <c r="AW25" s="2">
        <v>0.34799999999999998</v>
      </c>
      <c r="AX25" s="2">
        <v>0.376</v>
      </c>
      <c r="AY25" s="2">
        <v>0.4</v>
      </c>
      <c r="AZ25" s="2">
        <v>0.42599999999999999</v>
      </c>
      <c r="BA25" s="2">
        <v>0.45400000000000001</v>
      </c>
      <c r="BB25" s="2">
        <v>0.48299999999999998</v>
      </c>
      <c r="BC25" s="2">
        <v>0.51</v>
      </c>
      <c r="BD25" s="2">
        <v>0.53</v>
      </c>
      <c r="BE25" s="2">
        <v>0.55800000000000005</v>
      </c>
      <c r="BF25" s="2">
        <v>0.59299999999999997</v>
      </c>
      <c r="BG25" s="2">
        <v>0.61399999999999999</v>
      </c>
      <c r="BH25" s="2">
        <v>0.64700000000000002</v>
      </c>
      <c r="BI25" s="2">
        <v>0.67400000000000004</v>
      </c>
      <c r="BJ25" s="2">
        <v>0.70499999999999996</v>
      </c>
      <c r="BK25" s="2">
        <v>0.76900000000000002</v>
      </c>
      <c r="BL25" s="2">
        <v>0.80500000000000005</v>
      </c>
    </row>
    <row r="26" spans="3:64" x14ac:dyDescent="0.2">
      <c r="C26">
        <v>4</v>
      </c>
      <c r="D26">
        <v>35</v>
      </c>
      <c r="E26">
        <v>20</v>
      </c>
      <c r="H26">
        <v>23.71</v>
      </c>
      <c r="I26">
        <v>238.5</v>
      </c>
      <c r="J26">
        <v>6.7000000000000004E-2</v>
      </c>
      <c r="M26">
        <v>20.96</v>
      </c>
      <c r="N26">
        <v>248</v>
      </c>
      <c r="O26">
        <v>2.8000000000000001E-2</v>
      </c>
      <c r="R26">
        <v>21.24</v>
      </c>
      <c r="S26">
        <v>251</v>
      </c>
      <c r="T26">
        <v>1.2999999999999999E-2</v>
      </c>
      <c r="W26">
        <v>21.05</v>
      </c>
      <c r="X26">
        <v>254</v>
      </c>
      <c r="Y26">
        <v>4.0000000000000001E-3</v>
      </c>
      <c r="AB26">
        <v>24.99</v>
      </c>
      <c r="AC26">
        <v>252.3</v>
      </c>
      <c r="AD26">
        <v>1.0999999999999999E-2</v>
      </c>
      <c r="AG26">
        <v>19.22</v>
      </c>
      <c r="AH26">
        <v>230.7</v>
      </c>
      <c r="AI26">
        <v>0.1</v>
      </c>
      <c r="AL26">
        <v>19.22</v>
      </c>
      <c r="AM26">
        <v>0.1</v>
      </c>
    </row>
    <row r="27" spans="3:64" x14ac:dyDescent="0.2">
      <c r="C27">
        <v>5.5</v>
      </c>
      <c r="D27">
        <v>48</v>
      </c>
      <c r="E27">
        <v>28</v>
      </c>
      <c r="H27">
        <v>35.56</v>
      </c>
      <c r="I27">
        <v>231.2</v>
      </c>
      <c r="J27">
        <v>9.8000000000000004E-2</v>
      </c>
      <c r="M27">
        <v>31.44</v>
      </c>
      <c r="N27">
        <v>245</v>
      </c>
      <c r="O27">
        <v>0.04</v>
      </c>
      <c r="R27">
        <v>31.85</v>
      </c>
      <c r="S27">
        <v>250</v>
      </c>
      <c r="T27">
        <v>0.02</v>
      </c>
      <c r="W27">
        <v>31.58</v>
      </c>
      <c r="X27">
        <v>253</v>
      </c>
      <c r="Y27">
        <v>8.0000000000000002E-3</v>
      </c>
      <c r="AB27">
        <v>37.479999999999997</v>
      </c>
      <c r="AC27">
        <v>252</v>
      </c>
      <c r="AD27">
        <v>1.2E-2</v>
      </c>
      <c r="AG27">
        <v>28.83</v>
      </c>
      <c r="AH27">
        <v>213.2</v>
      </c>
      <c r="AI27">
        <v>0.17899999999999999</v>
      </c>
      <c r="AL27">
        <v>28.83</v>
      </c>
      <c r="AM27">
        <v>0.17899999999999999</v>
      </c>
    </row>
    <row r="28" spans="3:64" x14ac:dyDescent="0.2">
      <c r="C28">
        <v>7</v>
      </c>
      <c r="D28">
        <v>61</v>
      </c>
      <c r="E28">
        <v>35</v>
      </c>
      <c r="H28">
        <v>47.41</v>
      </c>
      <c r="I28">
        <v>223</v>
      </c>
      <c r="J28">
        <v>0.13400000000000001</v>
      </c>
      <c r="M28">
        <v>41.92</v>
      </c>
      <c r="N28">
        <v>242</v>
      </c>
      <c r="O28">
        <v>5.1999999999999998E-2</v>
      </c>
      <c r="R28">
        <v>42.47</v>
      </c>
      <c r="S28">
        <v>248</v>
      </c>
      <c r="T28">
        <v>2.8000000000000001E-2</v>
      </c>
      <c r="W28">
        <v>42.11</v>
      </c>
      <c r="X28">
        <v>252</v>
      </c>
      <c r="Y28">
        <v>1.2E-2</v>
      </c>
      <c r="AB28">
        <v>49.98</v>
      </c>
      <c r="AC28">
        <v>251.5</v>
      </c>
      <c r="AD28">
        <v>1.4E-2</v>
      </c>
      <c r="AG28">
        <v>38.44</v>
      </c>
      <c r="AH28">
        <v>205</v>
      </c>
      <c r="AI28">
        <v>0.218</v>
      </c>
      <c r="AL28">
        <v>38.44</v>
      </c>
      <c r="AM28">
        <v>0.218</v>
      </c>
    </row>
    <row r="29" spans="3:64" x14ac:dyDescent="0.2">
      <c r="H29">
        <v>59.27</v>
      </c>
      <c r="I29">
        <v>215</v>
      </c>
      <c r="J29">
        <v>0.17100000000000001</v>
      </c>
      <c r="M29">
        <v>52.4</v>
      </c>
      <c r="N29">
        <v>238</v>
      </c>
      <c r="O29">
        <v>6.9000000000000006E-2</v>
      </c>
      <c r="R29">
        <v>53.09</v>
      </c>
      <c r="S29">
        <v>246</v>
      </c>
      <c r="T29">
        <v>3.5999999999999997E-2</v>
      </c>
      <c r="W29">
        <v>52.63</v>
      </c>
      <c r="X29">
        <v>252</v>
      </c>
      <c r="Y29">
        <v>1.2E-2</v>
      </c>
      <c r="AB29">
        <v>62.47</v>
      </c>
      <c r="AC29">
        <v>252</v>
      </c>
      <c r="AD29">
        <v>1.2E-2</v>
      </c>
      <c r="AG29">
        <v>48.05</v>
      </c>
      <c r="AH29">
        <v>197.3</v>
      </c>
      <c r="AI29">
        <v>0.25600000000000001</v>
      </c>
      <c r="AL29">
        <v>48.05</v>
      </c>
      <c r="AM29">
        <v>0.25600000000000001</v>
      </c>
    </row>
    <row r="30" spans="3:64" x14ac:dyDescent="0.2">
      <c r="H30">
        <v>71.12</v>
      </c>
      <c r="I30">
        <v>206.4</v>
      </c>
      <c r="J30">
        <v>0.21099999999999999</v>
      </c>
      <c r="M30">
        <v>62.88</v>
      </c>
      <c r="N30">
        <v>235</v>
      </c>
      <c r="O30">
        <v>8.2000000000000003E-2</v>
      </c>
      <c r="R30">
        <v>63.71</v>
      </c>
      <c r="S30">
        <v>245</v>
      </c>
      <c r="T30">
        <v>0.04</v>
      </c>
      <c r="W30">
        <v>63.16</v>
      </c>
      <c r="X30">
        <v>253</v>
      </c>
      <c r="Y30">
        <v>8.0000000000000002E-3</v>
      </c>
      <c r="AB30">
        <v>74.97</v>
      </c>
      <c r="AC30">
        <v>251</v>
      </c>
      <c r="AD30">
        <v>1.6E-2</v>
      </c>
      <c r="AG30">
        <v>57.67</v>
      </c>
      <c r="AH30">
        <v>191.2</v>
      </c>
      <c r="AI30">
        <v>0.28799999999999998</v>
      </c>
      <c r="AL30">
        <v>57.67</v>
      </c>
      <c r="AM30">
        <v>0.28799999999999998</v>
      </c>
    </row>
    <row r="31" spans="3:64" x14ac:dyDescent="0.2">
      <c r="H31">
        <v>82.97</v>
      </c>
      <c r="I31">
        <v>199</v>
      </c>
      <c r="J31">
        <v>0.248</v>
      </c>
      <c r="M31">
        <v>73.36</v>
      </c>
      <c r="N31">
        <v>232</v>
      </c>
      <c r="O31">
        <v>9.5000000000000001E-2</v>
      </c>
      <c r="R31">
        <v>74.319999999999993</v>
      </c>
      <c r="S31">
        <v>243</v>
      </c>
      <c r="T31">
        <v>4.8000000000000001E-2</v>
      </c>
      <c r="W31">
        <v>73.680000000000007</v>
      </c>
      <c r="X31">
        <v>253</v>
      </c>
      <c r="Y31">
        <v>8.0000000000000002E-3</v>
      </c>
      <c r="AB31">
        <v>87.46</v>
      </c>
      <c r="AC31">
        <v>251</v>
      </c>
      <c r="AD31">
        <v>1.6E-2</v>
      </c>
      <c r="AG31">
        <v>67.28</v>
      </c>
      <c r="AH31">
        <v>185.1</v>
      </c>
      <c r="AI31">
        <v>0.32</v>
      </c>
      <c r="AL31">
        <v>67.28</v>
      </c>
      <c r="AM31">
        <v>0.32</v>
      </c>
    </row>
    <row r="32" spans="3:64" x14ac:dyDescent="0.2">
      <c r="C32" t="s">
        <v>14</v>
      </c>
      <c r="D32" t="s">
        <v>12</v>
      </c>
      <c r="E32" t="s">
        <v>11</v>
      </c>
      <c r="H32">
        <v>94.83</v>
      </c>
      <c r="I32">
        <v>191.9</v>
      </c>
      <c r="J32">
        <v>0.28399999999999997</v>
      </c>
      <c r="M32">
        <v>83.84</v>
      </c>
      <c r="N32">
        <v>229.3</v>
      </c>
      <c r="O32">
        <v>0.106</v>
      </c>
      <c r="R32">
        <v>84.94</v>
      </c>
      <c r="S32">
        <v>242</v>
      </c>
      <c r="T32">
        <v>5.1999999999999998E-2</v>
      </c>
      <c r="W32">
        <v>84.21</v>
      </c>
      <c r="X32">
        <v>253</v>
      </c>
      <c r="Y32">
        <v>8.0000000000000002E-3</v>
      </c>
      <c r="AB32">
        <v>99.95</v>
      </c>
      <c r="AC32">
        <v>251</v>
      </c>
      <c r="AD32">
        <v>1.6E-2</v>
      </c>
      <c r="AG32">
        <v>76.89</v>
      </c>
      <c r="AH32">
        <v>180</v>
      </c>
      <c r="AI32">
        <v>0.34799999999999998</v>
      </c>
      <c r="AL32">
        <v>76.89</v>
      </c>
      <c r="AM32">
        <v>0.34799999999999998</v>
      </c>
    </row>
    <row r="33" spans="3:39" x14ac:dyDescent="0.2">
      <c r="C33">
        <v>9.5</v>
      </c>
      <c r="D33">
        <v>1</v>
      </c>
      <c r="E33">
        <v>5</v>
      </c>
      <c r="H33">
        <v>106.68</v>
      </c>
      <c r="I33">
        <v>184</v>
      </c>
      <c r="J33">
        <v>0.32600000000000001</v>
      </c>
      <c r="M33">
        <v>94.32</v>
      </c>
      <c r="N33">
        <v>226</v>
      </c>
      <c r="O33">
        <v>0.121</v>
      </c>
      <c r="R33">
        <v>95.56</v>
      </c>
      <c r="S33">
        <v>242.2</v>
      </c>
      <c r="T33">
        <v>5.0999999999999997E-2</v>
      </c>
      <c r="W33">
        <v>94.74</v>
      </c>
      <c r="X33">
        <v>252</v>
      </c>
      <c r="Y33">
        <v>1.2E-2</v>
      </c>
      <c r="AB33">
        <v>112.45</v>
      </c>
      <c r="AC33">
        <v>250.8</v>
      </c>
      <c r="AD33">
        <v>1.7000000000000001E-2</v>
      </c>
      <c r="AG33">
        <v>86.5</v>
      </c>
      <c r="AH33">
        <v>175</v>
      </c>
      <c r="AI33">
        <v>0.376</v>
      </c>
      <c r="AL33">
        <v>86.5</v>
      </c>
      <c r="AM33">
        <v>0.376</v>
      </c>
    </row>
    <row r="34" spans="3:39" x14ac:dyDescent="0.2">
      <c r="H34">
        <v>118.54</v>
      </c>
      <c r="I34">
        <v>176.4</v>
      </c>
      <c r="J34">
        <v>0.36899999999999999</v>
      </c>
      <c r="M34">
        <v>104.81</v>
      </c>
      <c r="N34">
        <v>222.4</v>
      </c>
      <c r="O34">
        <v>0.13700000000000001</v>
      </c>
      <c r="R34">
        <v>106.18</v>
      </c>
      <c r="S34">
        <v>243</v>
      </c>
      <c r="T34">
        <v>4.8000000000000001E-2</v>
      </c>
      <c r="W34">
        <v>105.26</v>
      </c>
      <c r="X34">
        <v>251</v>
      </c>
      <c r="Y34">
        <v>1.6E-2</v>
      </c>
      <c r="AB34">
        <v>124.94</v>
      </c>
      <c r="AC34">
        <v>250</v>
      </c>
      <c r="AD34">
        <v>0.02</v>
      </c>
      <c r="AG34">
        <v>96.11</v>
      </c>
      <c r="AH34">
        <v>171</v>
      </c>
      <c r="AI34">
        <v>0.4</v>
      </c>
      <c r="AL34">
        <v>96.11</v>
      </c>
      <c r="AM34">
        <v>0.4</v>
      </c>
    </row>
    <row r="35" spans="3:39" x14ac:dyDescent="0.2">
      <c r="H35">
        <v>130.38999999999999</v>
      </c>
      <c r="I35">
        <v>169</v>
      </c>
      <c r="J35">
        <v>0.41099999999999998</v>
      </c>
      <c r="M35">
        <v>115.29</v>
      </c>
      <c r="N35">
        <v>220</v>
      </c>
      <c r="O35">
        <v>0.14799999999999999</v>
      </c>
      <c r="R35">
        <v>116.8</v>
      </c>
      <c r="S35">
        <v>241</v>
      </c>
      <c r="T35">
        <v>5.6000000000000001E-2</v>
      </c>
      <c r="W35">
        <v>115.79</v>
      </c>
      <c r="X35">
        <v>250</v>
      </c>
      <c r="Y35">
        <v>0.02</v>
      </c>
      <c r="AB35">
        <v>137.44</v>
      </c>
      <c r="AC35">
        <v>249</v>
      </c>
      <c r="AD35">
        <v>2.4E-2</v>
      </c>
      <c r="AG35">
        <v>105.72</v>
      </c>
      <c r="AH35">
        <v>166.6</v>
      </c>
      <c r="AI35">
        <v>0.42599999999999999</v>
      </c>
      <c r="AL35">
        <v>105.72</v>
      </c>
      <c r="AM35">
        <v>0.42599999999999999</v>
      </c>
    </row>
    <row r="36" spans="3:39" x14ac:dyDescent="0.2">
      <c r="H36">
        <v>142.24</v>
      </c>
      <c r="I36">
        <v>162</v>
      </c>
      <c r="J36">
        <v>0.45400000000000001</v>
      </c>
      <c r="M36">
        <v>125.77</v>
      </c>
      <c r="N36">
        <v>217</v>
      </c>
      <c r="O36">
        <v>0.161</v>
      </c>
      <c r="R36">
        <v>127.41</v>
      </c>
      <c r="S36">
        <v>239</v>
      </c>
      <c r="T36">
        <v>6.5000000000000002E-2</v>
      </c>
      <c r="W36">
        <v>126.32</v>
      </c>
      <c r="X36">
        <v>250</v>
      </c>
      <c r="Y36">
        <v>0.02</v>
      </c>
      <c r="AB36">
        <v>149.93</v>
      </c>
      <c r="AC36">
        <v>249</v>
      </c>
      <c r="AD36">
        <v>2.4E-2</v>
      </c>
      <c r="AG36">
        <v>115.33</v>
      </c>
      <c r="AH36">
        <v>162</v>
      </c>
      <c r="AI36">
        <v>0.45400000000000001</v>
      </c>
      <c r="AL36">
        <v>115.33</v>
      </c>
      <c r="AM36">
        <v>0.45400000000000001</v>
      </c>
    </row>
    <row r="37" spans="3:39" x14ac:dyDescent="0.2">
      <c r="H37">
        <v>154.1</v>
      </c>
      <c r="I37">
        <v>156</v>
      </c>
      <c r="J37">
        <v>0.49099999999999999</v>
      </c>
      <c r="M37">
        <v>136.25</v>
      </c>
      <c r="N37">
        <v>214</v>
      </c>
      <c r="O37">
        <v>0.17499999999999999</v>
      </c>
      <c r="R37">
        <v>138.03</v>
      </c>
      <c r="S37">
        <v>237</v>
      </c>
      <c r="T37">
        <v>7.2999999999999995E-2</v>
      </c>
      <c r="W37">
        <v>136.84</v>
      </c>
      <c r="X37">
        <v>249</v>
      </c>
      <c r="Y37">
        <v>2.4E-2</v>
      </c>
      <c r="AB37">
        <v>162.43</v>
      </c>
      <c r="AC37">
        <v>247.7</v>
      </c>
      <c r="AD37">
        <v>2.9000000000000001E-2</v>
      </c>
      <c r="AG37">
        <v>124.94</v>
      </c>
      <c r="AH37">
        <v>157.30000000000001</v>
      </c>
      <c r="AI37">
        <v>0.48299999999999998</v>
      </c>
      <c r="AL37">
        <v>124.94</v>
      </c>
      <c r="AM37">
        <v>0.48299999999999998</v>
      </c>
    </row>
    <row r="38" spans="3:39" x14ac:dyDescent="0.2">
      <c r="H38">
        <v>165</v>
      </c>
      <c r="I38">
        <v>150</v>
      </c>
      <c r="J38">
        <v>0.53100000000000003</v>
      </c>
      <c r="M38">
        <v>146.72999999999999</v>
      </c>
      <c r="N38">
        <v>211</v>
      </c>
      <c r="O38">
        <v>0.189</v>
      </c>
      <c r="R38">
        <v>148.65</v>
      </c>
      <c r="S38">
        <v>234</v>
      </c>
      <c r="T38">
        <v>8.5999999999999993E-2</v>
      </c>
      <c r="W38">
        <v>147.37</v>
      </c>
      <c r="X38">
        <v>248</v>
      </c>
      <c r="Y38">
        <v>2.8000000000000001E-2</v>
      </c>
      <c r="AB38">
        <v>174.92</v>
      </c>
      <c r="AC38">
        <v>247</v>
      </c>
      <c r="AD38">
        <v>3.2000000000000001E-2</v>
      </c>
      <c r="AG38">
        <v>134.55000000000001</v>
      </c>
      <c r="AH38">
        <v>153.19999999999999</v>
      </c>
      <c r="AI38">
        <v>0.51</v>
      </c>
      <c r="AL38">
        <v>134.55000000000001</v>
      </c>
      <c r="AM38">
        <v>0.51</v>
      </c>
    </row>
    <row r="39" spans="3:39" x14ac:dyDescent="0.2">
      <c r="H39">
        <v>177.8</v>
      </c>
      <c r="I39">
        <v>144.1</v>
      </c>
      <c r="J39">
        <v>0.57099999999999995</v>
      </c>
      <c r="M39">
        <v>157.21</v>
      </c>
      <c r="N39">
        <v>209</v>
      </c>
      <c r="O39">
        <v>0.19900000000000001</v>
      </c>
      <c r="R39">
        <v>159.27000000000001</v>
      </c>
      <c r="S39">
        <v>231</v>
      </c>
      <c r="T39">
        <v>9.9000000000000005E-2</v>
      </c>
      <c r="W39">
        <v>157.88999999999999</v>
      </c>
      <c r="X39">
        <v>247</v>
      </c>
      <c r="Y39">
        <v>3.2000000000000001E-2</v>
      </c>
      <c r="AB39">
        <v>187.41</v>
      </c>
      <c r="AC39">
        <v>246</v>
      </c>
      <c r="AD39">
        <v>3.5999999999999997E-2</v>
      </c>
      <c r="AG39">
        <v>144.16</v>
      </c>
      <c r="AH39">
        <v>150</v>
      </c>
      <c r="AI39">
        <v>0.53</v>
      </c>
      <c r="AL39">
        <v>144.16</v>
      </c>
      <c r="AM39">
        <v>0.53</v>
      </c>
    </row>
    <row r="40" spans="3:39" x14ac:dyDescent="0.2">
      <c r="H40">
        <v>189.66</v>
      </c>
      <c r="I40">
        <v>138</v>
      </c>
      <c r="J40">
        <v>0.61399999999999999</v>
      </c>
      <c r="M40">
        <v>167.69</v>
      </c>
      <c r="N40">
        <v>207</v>
      </c>
      <c r="O40">
        <v>0.20899999999999999</v>
      </c>
      <c r="R40">
        <v>169.89</v>
      </c>
      <c r="S40">
        <v>230</v>
      </c>
      <c r="T40">
        <v>0.10299999999999999</v>
      </c>
      <c r="W40">
        <v>168.42</v>
      </c>
      <c r="X40">
        <v>246</v>
      </c>
      <c r="Y40">
        <v>3.5999999999999997E-2</v>
      </c>
      <c r="AB40">
        <v>199.91</v>
      </c>
      <c r="AC40">
        <v>242.2</v>
      </c>
      <c r="AD40">
        <v>5.1999999999999998E-2</v>
      </c>
      <c r="AG40">
        <v>153.78</v>
      </c>
      <c r="AH40">
        <v>146</v>
      </c>
      <c r="AI40">
        <v>0.55800000000000005</v>
      </c>
      <c r="AL40">
        <v>153.78</v>
      </c>
      <c r="AM40">
        <v>0.55800000000000005</v>
      </c>
    </row>
    <row r="41" spans="3:39" x14ac:dyDescent="0.2">
      <c r="H41">
        <v>201.51</v>
      </c>
      <c r="I41">
        <v>132.6</v>
      </c>
      <c r="J41">
        <v>0.65400000000000003</v>
      </c>
      <c r="M41">
        <v>178.17</v>
      </c>
      <c r="N41">
        <v>204</v>
      </c>
      <c r="O41">
        <v>0.223</v>
      </c>
      <c r="R41">
        <v>180.5</v>
      </c>
      <c r="S41">
        <v>229</v>
      </c>
      <c r="T41">
        <v>0.108</v>
      </c>
      <c r="W41">
        <v>178.95</v>
      </c>
      <c r="X41">
        <v>245</v>
      </c>
      <c r="Y41">
        <v>0.04</v>
      </c>
      <c r="AB41">
        <v>212.4</v>
      </c>
      <c r="AC41">
        <v>240</v>
      </c>
      <c r="AD41">
        <v>6.0999999999999999E-2</v>
      </c>
      <c r="AG41">
        <v>163.38999999999999</v>
      </c>
      <c r="AH41">
        <v>141</v>
      </c>
      <c r="AI41">
        <v>0.59299999999999997</v>
      </c>
      <c r="AL41">
        <v>163.38999999999999</v>
      </c>
      <c r="AM41">
        <v>0.59299999999999997</v>
      </c>
    </row>
    <row r="42" spans="3:39" x14ac:dyDescent="0.2">
      <c r="H42">
        <v>213.36</v>
      </c>
      <c r="I42">
        <v>127.3</v>
      </c>
      <c r="J42">
        <v>0.69499999999999995</v>
      </c>
      <c r="M42">
        <v>188.65</v>
      </c>
      <c r="N42">
        <v>201.8</v>
      </c>
      <c r="O42">
        <v>0.23400000000000001</v>
      </c>
      <c r="R42">
        <v>191.12</v>
      </c>
      <c r="S42">
        <v>228.6</v>
      </c>
      <c r="T42">
        <v>0.109</v>
      </c>
      <c r="W42">
        <v>189.47</v>
      </c>
      <c r="X42">
        <v>243</v>
      </c>
      <c r="Y42">
        <v>4.8000000000000001E-2</v>
      </c>
      <c r="AB42">
        <v>224.9</v>
      </c>
      <c r="AC42">
        <v>239</v>
      </c>
      <c r="AD42">
        <v>6.5000000000000002E-2</v>
      </c>
      <c r="AG42">
        <v>173</v>
      </c>
      <c r="AH42">
        <v>138</v>
      </c>
      <c r="AI42">
        <v>0.61399999999999999</v>
      </c>
      <c r="AL42">
        <v>173</v>
      </c>
      <c r="AM42">
        <v>0.61399999999999999</v>
      </c>
    </row>
    <row r="43" spans="3:39" x14ac:dyDescent="0.2">
      <c r="H43">
        <v>225.22</v>
      </c>
      <c r="I43">
        <v>123</v>
      </c>
      <c r="J43">
        <v>0.72899999999999998</v>
      </c>
      <c r="M43">
        <v>199.13</v>
      </c>
      <c r="N43">
        <v>199</v>
      </c>
      <c r="O43">
        <v>0.248</v>
      </c>
      <c r="R43">
        <v>201.74</v>
      </c>
      <c r="S43">
        <v>229</v>
      </c>
      <c r="T43">
        <v>0.108</v>
      </c>
      <c r="W43">
        <v>200</v>
      </c>
      <c r="X43">
        <v>242</v>
      </c>
      <c r="Y43">
        <v>5.1999999999999998E-2</v>
      </c>
      <c r="AB43">
        <v>237.39</v>
      </c>
      <c r="AC43">
        <v>238</v>
      </c>
      <c r="AD43">
        <v>6.9000000000000006E-2</v>
      </c>
      <c r="AG43">
        <v>182.61</v>
      </c>
      <c r="AH43">
        <v>133.5</v>
      </c>
      <c r="AI43">
        <v>0.64700000000000002</v>
      </c>
      <c r="AL43">
        <v>182.61</v>
      </c>
      <c r="AM43">
        <v>0.64700000000000002</v>
      </c>
    </row>
    <row r="44" spans="3:39" x14ac:dyDescent="0.2">
      <c r="H44">
        <v>237.07</v>
      </c>
      <c r="I44">
        <v>118</v>
      </c>
      <c r="J44">
        <v>0.77100000000000002</v>
      </c>
      <c r="M44">
        <v>209.61</v>
      </c>
      <c r="N44">
        <v>196.9</v>
      </c>
      <c r="O44">
        <v>0.25900000000000001</v>
      </c>
      <c r="R44">
        <v>212.36</v>
      </c>
      <c r="S44">
        <v>228</v>
      </c>
      <c r="T44">
        <v>0.112</v>
      </c>
      <c r="W44">
        <v>210</v>
      </c>
      <c r="X44">
        <v>241</v>
      </c>
      <c r="Y44">
        <v>5.6000000000000001E-2</v>
      </c>
      <c r="AB44">
        <v>249.89</v>
      </c>
      <c r="AC44">
        <v>237</v>
      </c>
      <c r="AD44">
        <v>7.2999999999999995E-2</v>
      </c>
      <c r="AG44">
        <v>192.22</v>
      </c>
      <c r="AH44">
        <v>130</v>
      </c>
      <c r="AI44">
        <v>0.67400000000000004</v>
      </c>
      <c r="AL44">
        <v>192.22</v>
      </c>
      <c r="AM44">
        <v>0.67400000000000004</v>
      </c>
    </row>
    <row r="45" spans="3:39" x14ac:dyDescent="0.2">
      <c r="H45">
        <v>248.92</v>
      </c>
      <c r="I45">
        <v>113.5</v>
      </c>
      <c r="J45">
        <v>0.80900000000000005</v>
      </c>
      <c r="M45">
        <v>220.09</v>
      </c>
      <c r="N45">
        <v>194</v>
      </c>
      <c r="O45">
        <v>0.27300000000000002</v>
      </c>
      <c r="R45">
        <v>222.97</v>
      </c>
      <c r="S45">
        <v>227</v>
      </c>
      <c r="T45">
        <v>0.11600000000000001</v>
      </c>
      <c r="W45">
        <v>221</v>
      </c>
      <c r="X45">
        <v>239</v>
      </c>
      <c r="Y45">
        <v>6.5000000000000002E-2</v>
      </c>
      <c r="AB45">
        <v>262.38</v>
      </c>
      <c r="AC45">
        <v>235.3</v>
      </c>
      <c r="AD45">
        <v>8.1000000000000003E-2</v>
      </c>
      <c r="AG45">
        <v>201.83</v>
      </c>
      <c r="AH45">
        <v>126</v>
      </c>
      <c r="AI45">
        <v>0.70499999999999996</v>
      </c>
      <c r="AL45">
        <v>201.83</v>
      </c>
      <c r="AM45">
        <v>0.70499999999999996</v>
      </c>
    </row>
    <row r="46" spans="3:39" x14ac:dyDescent="0.2">
      <c r="H46">
        <v>260.77999999999997</v>
      </c>
      <c r="I46">
        <v>110</v>
      </c>
      <c r="J46">
        <v>0.84099999999999997</v>
      </c>
      <c r="M46">
        <v>230.57</v>
      </c>
      <c r="N46">
        <v>192</v>
      </c>
      <c r="O46">
        <v>0.28399999999999997</v>
      </c>
      <c r="R46">
        <v>233.59</v>
      </c>
      <c r="S46">
        <v>226</v>
      </c>
      <c r="T46">
        <v>0.121</v>
      </c>
      <c r="W46">
        <v>231</v>
      </c>
      <c r="X46">
        <v>238</v>
      </c>
      <c r="Y46">
        <v>6.9000000000000006E-2</v>
      </c>
      <c r="AB46">
        <v>274.87</v>
      </c>
      <c r="AC46">
        <v>235</v>
      </c>
      <c r="AD46">
        <v>8.2000000000000003E-2</v>
      </c>
      <c r="AG46">
        <v>211.44</v>
      </c>
      <c r="AH46">
        <v>118.1</v>
      </c>
      <c r="AI46">
        <v>0.76900000000000002</v>
      </c>
      <c r="AL46">
        <v>211.44</v>
      </c>
      <c r="AM46">
        <v>0.76900000000000002</v>
      </c>
    </row>
    <row r="47" spans="3:39" x14ac:dyDescent="0.2">
      <c r="H47">
        <v>272.63</v>
      </c>
      <c r="I47">
        <v>105</v>
      </c>
      <c r="J47">
        <v>0.88700000000000001</v>
      </c>
      <c r="M47">
        <v>241.05</v>
      </c>
      <c r="N47">
        <v>193</v>
      </c>
      <c r="O47">
        <v>0.27900000000000003</v>
      </c>
      <c r="R47">
        <v>244.21</v>
      </c>
      <c r="S47">
        <v>228</v>
      </c>
      <c r="T47">
        <v>0.112</v>
      </c>
      <c r="W47">
        <v>242.11</v>
      </c>
      <c r="X47">
        <v>237</v>
      </c>
      <c r="Y47">
        <v>7.2999999999999995E-2</v>
      </c>
      <c r="AB47">
        <v>287.37</v>
      </c>
      <c r="AC47">
        <v>234</v>
      </c>
      <c r="AD47">
        <v>8.5999999999999993E-2</v>
      </c>
      <c r="AG47">
        <v>221.05</v>
      </c>
      <c r="AH47">
        <v>114</v>
      </c>
      <c r="AI47">
        <v>0.80500000000000005</v>
      </c>
      <c r="AL47">
        <v>221.05</v>
      </c>
      <c r="AM47">
        <v>0.80500000000000005</v>
      </c>
    </row>
    <row r="53" spans="8:38" x14ac:dyDescent="0.2">
      <c r="AL53">
        <v>1260</v>
      </c>
    </row>
    <row r="57" spans="8:38" x14ac:dyDescent="0.2">
      <c r="H57" t="s">
        <v>17</v>
      </c>
      <c r="I57" t="s">
        <v>19</v>
      </c>
      <c r="J57" t="s">
        <v>17</v>
      </c>
      <c r="K57" t="s">
        <v>19</v>
      </c>
      <c r="L57" t="s">
        <v>17</v>
      </c>
      <c r="M57" t="s">
        <v>19</v>
      </c>
      <c r="N57" t="s">
        <v>17</v>
      </c>
      <c r="O57" t="s">
        <v>19</v>
      </c>
    </row>
    <row r="58" spans="8:38" x14ac:dyDescent="0.2">
      <c r="H58" s="1">
        <v>0</v>
      </c>
      <c r="I58" s="2">
        <v>0</v>
      </c>
      <c r="J58" s="1">
        <v>0</v>
      </c>
      <c r="K58" s="2">
        <v>0</v>
      </c>
      <c r="L58" s="1">
        <v>0</v>
      </c>
      <c r="M58" s="2">
        <v>0</v>
      </c>
      <c r="N58" s="1">
        <v>0</v>
      </c>
      <c r="O58" s="2">
        <v>0</v>
      </c>
      <c r="X58" t="s">
        <v>21</v>
      </c>
      <c r="Y58" t="s">
        <v>21</v>
      </c>
      <c r="Z58" t="s">
        <v>21</v>
      </c>
      <c r="AA58" t="s">
        <v>21</v>
      </c>
      <c r="AB58" t="s">
        <v>21</v>
      </c>
    </row>
    <row r="59" spans="8:38" x14ac:dyDescent="0.2">
      <c r="H59" s="1">
        <v>11.85</v>
      </c>
      <c r="I59" s="2">
        <v>3.3000000000000002E-2</v>
      </c>
      <c r="J59" s="1">
        <v>10.48</v>
      </c>
      <c r="K59" s="2">
        <v>1.6E-2</v>
      </c>
      <c r="L59" s="1">
        <v>10.62</v>
      </c>
      <c r="M59" s="2">
        <v>8.0000000000000002E-3</v>
      </c>
      <c r="N59" s="1">
        <v>10.53</v>
      </c>
      <c r="O59" s="2">
        <v>4.0000000000000001E-3</v>
      </c>
      <c r="U59">
        <v>3.2100000000000002E-3</v>
      </c>
      <c r="V59">
        <v>1.5E-5</v>
      </c>
      <c r="X59">
        <v>40</v>
      </c>
      <c r="Y59" s="1">
        <f>1/U59</f>
        <v>311.52647975077878</v>
      </c>
      <c r="Z59" s="1">
        <f>(V59/U59)*Y59</f>
        <v>1.4557312137886858</v>
      </c>
      <c r="AA59" s="1">
        <f>U59*1200*5.5/2</f>
        <v>10.593</v>
      </c>
      <c r="AB59" s="1">
        <f>AA59*((V59/U59)^2+(30/1200)^2+(0.5/5.5)^2)^(1/2)</f>
        <v>0.9999757650188329</v>
      </c>
      <c r="AF59">
        <v>40</v>
      </c>
      <c r="AG59">
        <f>AF59*10^-3 * 9.8 *13540</f>
        <v>5307.68</v>
      </c>
      <c r="AH59">
        <v>981</v>
      </c>
      <c r="AK59">
        <v>40</v>
      </c>
    </row>
    <row r="60" spans="8:38" x14ac:dyDescent="0.2">
      <c r="H60" s="1">
        <v>23.71</v>
      </c>
      <c r="I60" s="2">
        <v>6.7000000000000004E-2</v>
      </c>
      <c r="J60" s="1">
        <v>20.96</v>
      </c>
      <c r="K60" s="2">
        <v>2.8000000000000001E-2</v>
      </c>
      <c r="L60" s="1">
        <v>21.24</v>
      </c>
      <c r="M60" s="2">
        <v>1.2999999999999999E-2</v>
      </c>
      <c r="N60" s="1">
        <v>21.05</v>
      </c>
      <c r="O60" s="2">
        <v>4.0000000000000001E-3</v>
      </c>
      <c r="U60">
        <v>1.24E-3</v>
      </c>
      <c r="V60">
        <v>7.9000000000000006E-6</v>
      </c>
      <c r="X60">
        <v>100</v>
      </c>
      <c r="Y60" s="1">
        <f>1/U60</f>
        <v>806.45161290322585</v>
      </c>
      <c r="Z60" s="1">
        <f t="shared" ref="Z60:Z63" si="0">(V60/U60)*Y60</f>
        <v>5.137877211238294</v>
      </c>
      <c r="AA60" s="1">
        <f t="shared" ref="AA60:AA63" si="1">U60*1200*5.5/2</f>
        <v>4.0919999999999996</v>
      </c>
      <c r="AB60" s="1">
        <f t="shared" ref="AB60:AB63" si="2">AA60*((V60/U60)^2+(30/1200)^2+(0.5/5.5)^2)^(1/2)</f>
        <v>0.3866897139826711</v>
      </c>
      <c r="AF60">
        <v>100</v>
      </c>
      <c r="AG60">
        <f t="shared" ref="AG60:AG62" si="3">AF60*10^-3 * 9.8 *13540</f>
        <v>13269.2</v>
      </c>
      <c r="AK60">
        <v>100</v>
      </c>
    </row>
    <row r="61" spans="8:38" x14ac:dyDescent="0.2">
      <c r="H61" s="1">
        <v>35.56</v>
      </c>
      <c r="I61" s="2">
        <v>9.8000000000000004E-2</v>
      </c>
      <c r="J61" s="1">
        <v>31.44</v>
      </c>
      <c r="K61" s="2">
        <v>0.04</v>
      </c>
      <c r="L61" s="1">
        <v>31.85</v>
      </c>
      <c r="M61" s="2">
        <v>0.02</v>
      </c>
      <c r="N61" s="1">
        <v>31.58</v>
      </c>
      <c r="O61" s="2">
        <v>8.0000000000000002E-3</v>
      </c>
      <c r="U61">
        <v>5.3899999999999998E-4</v>
      </c>
      <c r="V61">
        <v>1.0699999999999999E-5</v>
      </c>
      <c r="X61">
        <v>150</v>
      </c>
      <c r="Y61" s="1">
        <f>1/U61</f>
        <v>1855.2875695732839</v>
      </c>
      <c r="Z61" s="1">
        <f t="shared" si="0"/>
        <v>36.83038403420062</v>
      </c>
      <c r="AA61" s="1">
        <f t="shared" si="1"/>
        <v>1.7786999999999997</v>
      </c>
      <c r="AB61" s="1">
        <f t="shared" si="2"/>
        <v>0.1713798256979216</v>
      </c>
      <c r="AF61">
        <v>150</v>
      </c>
      <c r="AG61">
        <f t="shared" si="3"/>
        <v>19903.8</v>
      </c>
      <c r="AK61">
        <v>150</v>
      </c>
    </row>
    <row r="62" spans="8:38" x14ac:dyDescent="0.2">
      <c r="H62" s="1">
        <v>47.41</v>
      </c>
      <c r="I62" s="2">
        <v>0.13400000000000001</v>
      </c>
      <c r="J62" s="1">
        <v>41.92</v>
      </c>
      <c r="K62" s="2">
        <v>5.1999999999999998E-2</v>
      </c>
      <c r="L62" s="1">
        <v>42.47</v>
      </c>
      <c r="M62" s="2">
        <v>2.8000000000000001E-2</v>
      </c>
      <c r="N62" s="1">
        <v>42.11</v>
      </c>
      <c r="O62" s="2">
        <v>1.2E-2</v>
      </c>
      <c r="U62">
        <v>2.42E-4</v>
      </c>
      <c r="V62">
        <v>1.15E-5</v>
      </c>
      <c r="X62">
        <v>200</v>
      </c>
      <c r="Y62" s="1">
        <f>1/U62</f>
        <v>4132.2314049586776</v>
      </c>
      <c r="Z62" s="1">
        <f t="shared" si="0"/>
        <v>196.36636841745783</v>
      </c>
      <c r="AA62" s="1">
        <f t="shared" si="1"/>
        <v>0.79859999999999998</v>
      </c>
      <c r="AB62" s="1">
        <f t="shared" si="2"/>
        <v>8.4318228900991513E-2</v>
      </c>
      <c r="AF62">
        <v>200</v>
      </c>
      <c r="AG62">
        <f t="shared" si="3"/>
        <v>26538.400000000001</v>
      </c>
      <c r="AK62">
        <v>200</v>
      </c>
    </row>
    <row r="63" spans="8:38" x14ac:dyDescent="0.2">
      <c r="H63" s="1">
        <v>59.27</v>
      </c>
      <c r="I63" s="2">
        <v>0.17100000000000001</v>
      </c>
      <c r="J63" s="1">
        <v>52.4</v>
      </c>
      <c r="K63" s="2">
        <v>6.9000000000000006E-2</v>
      </c>
      <c r="L63" s="1">
        <v>53.09</v>
      </c>
      <c r="M63" s="2">
        <v>3.5999999999999997E-2</v>
      </c>
      <c r="N63" s="1">
        <v>52.63</v>
      </c>
      <c r="O63" s="2">
        <v>1.2E-2</v>
      </c>
      <c r="U63">
        <v>3.7200000000000002E-3</v>
      </c>
      <c r="V63">
        <v>6.9999999999999994E-5</v>
      </c>
      <c r="Y63" s="1">
        <f>1/U63</f>
        <v>268.81720430107526</v>
      </c>
      <c r="Z63" s="1">
        <f t="shared" si="0"/>
        <v>5.0583882529772222</v>
      </c>
      <c r="AA63" s="1">
        <f t="shared" si="1"/>
        <v>12.276000000000002</v>
      </c>
      <c r="AB63" s="1">
        <f t="shared" si="2"/>
        <v>1.1802561628731283</v>
      </c>
    </row>
    <row r="64" spans="8:38" x14ac:dyDescent="0.2">
      <c r="H64" s="1">
        <v>71.12</v>
      </c>
      <c r="I64" s="2">
        <v>0.21099999999999999</v>
      </c>
      <c r="J64" s="1">
        <v>62.88</v>
      </c>
      <c r="K64" s="2">
        <v>8.2000000000000003E-2</v>
      </c>
      <c r="L64" s="1">
        <v>63.71</v>
      </c>
      <c r="M64" s="2">
        <v>0.04</v>
      </c>
      <c r="N64" s="1">
        <v>63.16</v>
      </c>
      <c r="O64" s="2">
        <v>8.0000000000000002E-3</v>
      </c>
    </row>
    <row r="65" spans="8:30" x14ac:dyDescent="0.2">
      <c r="H65" s="1">
        <v>82.97</v>
      </c>
      <c r="I65" s="2">
        <v>0.248</v>
      </c>
      <c r="J65" s="1">
        <v>73.36</v>
      </c>
      <c r="K65" s="2">
        <v>9.5000000000000001E-2</v>
      </c>
      <c r="L65" s="1">
        <v>74.319999999999993</v>
      </c>
      <c r="M65" s="2">
        <v>4.8000000000000001E-2</v>
      </c>
      <c r="N65" s="1">
        <v>73.680000000000007</v>
      </c>
      <c r="O65" s="2">
        <v>8.0000000000000002E-3</v>
      </c>
    </row>
    <row r="66" spans="8:30" x14ac:dyDescent="0.2">
      <c r="H66" s="1">
        <v>94.83</v>
      </c>
      <c r="I66" s="2">
        <v>0.28399999999999997</v>
      </c>
      <c r="J66" s="1">
        <v>83.84</v>
      </c>
      <c r="K66" s="2">
        <v>0.106</v>
      </c>
      <c r="L66" s="1">
        <v>84.94</v>
      </c>
      <c r="M66" s="2">
        <v>5.1999999999999998E-2</v>
      </c>
      <c r="N66" s="1">
        <v>84.21</v>
      </c>
      <c r="O66" s="2">
        <v>8.0000000000000002E-3</v>
      </c>
    </row>
    <row r="67" spans="8:30" x14ac:dyDescent="0.2">
      <c r="H67" s="1">
        <v>106.68</v>
      </c>
      <c r="I67" s="2">
        <v>0.32600000000000001</v>
      </c>
      <c r="J67" s="1">
        <v>94.32</v>
      </c>
      <c r="K67" s="2">
        <v>0.121</v>
      </c>
      <c r="L67" s="1">
        <v>95.56</v>
      </c>
      <c r="M67" s="2">
        <v>5.0999999999999997E-2</v>
      </c>
      <c r="N67" s="1">
        <v>94.74</v>
      </c>
      <c r="O67" s="2">
        <v>1.2E-2</v>
      </c>
      <c r="AA67" s="1">
        <v>10.593</v>
      </c>
      <c r="AB67" s="1">
        <v>0.9999757650188329</v>
      </c>
      <c r="AC67" s="3">
        <f>1/AF59</f>
        <v>2.5000000000000001E-2</v>
      </c>
      <c r="AD67" s="4">
        <f>AC67*($AH$59/AG59)</f>
        <v>4.6206628884936539E-3</v>
      </c>
    </row>
    <row r="68" spans="8:30" x14ac:dyDescent="0.2">
      <c r="H68" s="1">
        <v>118.54</v>
      </c>
      <c r="I68" s="2">
        <v>0.36899999999999999</v>
      </c>
      <c r="J68" s="1">
        <v>104.81</v>
      </c>
      <c r="K68" s="2">
        <v>0.13700000000000001</v>
      </c>
      <c r="L68" s="1">
        <v>106.18</v>
      </c>
      <c r="M68" s="2">
        <v>4.8000000000000001E-2</v>
      </c>
      <c r="N68" s="1">
        <v>105.26</v>
      </c>
      <c r="O68" s="2">
        <v>1.6E-2</v>
      </c>
      <c r="AA68" s="1">
        <v>4.0919999999999996</v>
      </c>
      <c r="AB68" s="1">
        <v>0.3866897139826711</v>
      </c>
      <c r="AC68" s="3">
        <f t="shared" ref="AC68:AC70" si="4">1/AF60</f>
        <v>0.01</v>
      </c>
      <c r="AD68" s="4">
        <f t="shared" ref="AD68:AD70" si="5">AC68*($AH$59/AG60)</f>
        <v>7.3930606215898468E-4</v>
      </c>
    </row>
    <row r="69" spans="8:30" x14ac:dyDescent="0.2">
      <c r="H69" s="1">
        <v>130.38999999999999</v>
      </c>
      <c r="I69" s="2">
        <v>0.41099999999999998</v>
      </c>
      <c r="J69" s="1">
        <v>115.29</v>
      </c>
      <c r="K69" s="2">
        <v>0.14799999999999999</v>
      </c>
      <c r="L69" s="1">
        <v>116.8</v>
      </c>
      <c r="M69" s="2">
        <v>5.6000000000000001E-2</v>
      </c>
      <c r="N69" s="1">
        <v>115.79</v>
      </c>
      <c r="O69" s="2">
        <v>0.02</v>
      </c>
      <c r="AA69" s="1">
        <v>1.7786999999999997</v>
      </c>
      <c r="AB69" s="1">
        <v>0.1713798256979216</v>
      </c>
      <c r="AC69" s="3">
        <f t="shared" si="4"/>
        <v>6.6666666666666671E-3</v>
      </c>
      <c r="AD69" s="4">
        <f t="shared" si="5"/>
        <v>3.2858047207065994E-4</v>
      </c>
    </row>
    <row r="70" spans="8:30" x14ac:dyDescent="0.2">
      <c r="H70" s="1">
        <v>142.24</v>
      </c>
      <c r="I70" s="2">
        <v>0.45400000000000001</v>
      </c>
      <c r="J70" s="1">
        <v>125.77</v>
      </c>
      <c r="K70" s="2">
        <v>0.161</v>
      </c>
      <c r="L70" s="1">
        <v>127.41</v>
      </c>
      <c r="M70" s="2">
        <v>6.5000000000000002E-2</v>
      </c>
      <c r="N70" s="1">
        <v>126.32</v>
      </c>
      <c r="O70" s="2">
        <v>0.02</v>
      </c>
      <c r="AA70" s="1">
        <v>0.79859999999999998</v>
      </c>
      <c r="AB70" s="1">
        <v>8.4318228900991513E-2</v>
      </c>
      <c r="AC70" s="3">
        <f t="shared" si="4"/>
        <v>5.0000000000000001E-3</v>
      </c>
      <c r="AD70" s="4">
        <f t="shared" si="5"/>
        <v>1.8482651553974617E-4</v>
      </c>
    </row>
    <row r="71" spans="8:30" x14ac:dyDescent="0.2">
      <c r="H71" s="1">
        <v>154.1</v>
      </c>
      <c r="I71" s="2">
        <v>0.49099999999999999</v>
      </c>
      <c r="J71" s="1">
        <v>136.25</v>
      </c>
      <c r="K71" s="2">
        <v>0.17499999999999999</v>
      </c>
      <c r="L71" s="1">
        <v>138.03</v>
      </c>
      <c r="M71" s="2">
        <v>7.2999999999999995E-2</v>
      </c>
      <c r="N71" s="1">
        <v>136.84</v>
      </c>
      <c r="O71" s="2">
        <v>2.4E-2</v>
      </c>
    </row>
    <row r="72" spans="8:30" x14ac:dyDescent="0.2">
      <c r="H72" s="1">
        <v>165</v>
      </c>
      <c r="I72" s="2">
        <v>0.53100000000000003</v>
      </c>
      <c r="J72" s="1">
        <v>146.72999999999999</v>
      </c>
      <c r="K72" s="2">
        <v>0.189</v>
      </c>
      <c r="L72" s="1">
        <v>148.65</v>
      </c>
      <c r="M72" s="2">
        <v>8.5999999999999993E-2</v>
      </c>
      <c r="N72" s="1">
        <v>147.37</v>
      </c>
      <c r="O72" s="2">
        <v>2.8000000000000001E-2</v>
      </c>
    </row>
    <row r="73" spans="8:30" x14ac:dyDescent="0.2">
      <c r="H73" s="1">
        <v>177.8</v>
      </c>
      <c r="I73" s="2">
        <v>0.57099999999999995</v>
      </c>
      <c r="J73" s="1">
        <v>157.21</v>
      </c>
      <c r="K73" s="2">
        <v>0.19900000000000001</v>
      </c>
      <c r="L73" s="1">
        <v>159.27000000000001</v>
      </c>
      <c r="M73" s="2">
        <v>9.9000000000000005E-2</v>
      </c>
      <c r="N73" s="1">
        <v>157.88999999999999</v>
      </c>
      <c r="O73" s="2">
        <v>3.2000000000000001E-2</v>
      </c>
    </row>
    <row r="74" spans="8:30" x14ac:dyDescent="0.2">
      <c r="H74" s="1">
        <v>189.66</v>
      </c>
      <c r="I74" s="2">
        <v>0.61399999999999999</v>
      </c>
      <c r="J74" s="1">
        <v>167.69</v>
      </c>
      <c r="K74" s="2">
        <v>0.20899999999999999</v>
      </c>
      <c r="L74" s="1">
        <v>169.89</v>
      </c>
      <c r="M74" s="2">
        <v>0.10299999999999999</v>
      </c>
      <c r="N74" s="1">
        <v>168.42</v>
      </c>
      <c r="O74" s="2">
        <v>3.5999999999999997E-2</v>
      </c>
    </row>
    <row r="75" spans="8:30" x14ac:dyDescent="0.2">
      <c r="H75" s="1">
        <v>201.51</v>
      </c>
      <c r="I75" s="2">
        <v>0.65400000000000003</v>
      </c>
      <c r="J75" s="1">
        <v>178.17</v>
      </c>
      <c r="K75" s="2">
        <v>0.223</v>
      </c>
      <c r="L75" s="1">
        <v>180.5</v>
      </c>
      <c r="M75" s="2">
        <v>0.108</v>
      </c>
      <c r="N75" s="1">
        <v>178.95</v>
      </c>
      <c r="O75" s="2">
        <v>0.04</v>
      </c>
    </row>
    <row r="76" spans="8:30" x14ac:dyDescent="0.2">
      <c r="H76" s="1">
        <v>213.36</v>
      </c>
      <c r="I76" s="2">
        <v>0.69499999999999995</v>
      </c>
      <c r="J76" s="1">
        <v>188.65</v>
      </c>
      <c r="K76" s="2">
        <v>0.23400000000000001</v>
      </c>
      <c r="L76" s="1">
        <v>191.12</v>
      </c>
      <c r="M76" s="2">
        <v>0.109</v>
      </c>
      <c r="N76" s="1">
        <v>189.47</v>
      </c>
      <c r="O76" s="2">
        <v>4.8000000000000001E-2</v>
      </c>
    </row>
    <row r="77" spans="8:30" x14ac:dyDescent="0.2">
      <c r="H77" s="1">
        <v>225.22</v>
      </c>
      <c r="I77" s="2">
        <v>0.72899999999999998</v>
      </c>
      <c r="J77" s="1">
        <v>199.13</v>
      </c>
      <c r="K77" s="2">
        <v>0.248</v>
      </c>
      <c r="L77" s="1">
        <v>201.74</v>
      </c>
      <c r="M77" s="2">
        <v>0.108</v>
      </c>
      <c r="N77" s="1">
        <v>200</v>
      </c>
      <c r="O77" s="2">
        <v>5.1999999999999998E-2</v>
      </c>
    </row>
    <row r="78" spans="8:30" x14ac:dyDescent="0.2">
      <c r="H78" s="1">
        <v>237.07</v>
      </c>
      <c r="I78" s="2">
        <v>0.77100000000000002</v>
      </c>
      <c r="J78" s="1">
        <v>209.61</v>
      </c>
      <c r="K78" s="2">
        <v>0.25900000000000001</v>
      </c>
      <c r="L78" s="1">
        <v>212.36</v>
      </c>
      <c r="M78" s="2">
        <v>0.112</v>
      </c>
      <c r="N78" s="1">
        <v>210</v>
      </c>
      <c r="O78" s="2">
        <v>5.6000000000000001E-2</v>
      </c>
    </row>
    <row r="79" spans="8:30" x14ac:dyDescent="0.2">
      <c r="H79" s="1">
        <v>248.92</v>
      </c>
      <c r="I79" s="2">
        <v>0.80900000000000005</v>
      </c>
      <c r="J79" s="1">
        <v>220.09</v>
      </c>
      <c r="K79" s="2">
        <v>0.27300000000000002</v>
      </c>
      <c r="L79" s="1">
        <v>222.97</v>
      </c>
      <c r="M79" s="2">
        <v>0.11600000000000001</v>
      </c>
      <c r="N79" s="1">
        <v>221</v>
      </c>
      <c r="O79" s="2">
        <v>6.5000000000000002E-2</v>
      </c>
    </row>
    <row r="80" spans="8:30" x14ac:dyDescent="0.2">
      <c r="H80" s="1">
        <v>260.77999999999997</v>
      </c>
      <c r="I80" s="2">
        <v>0.84099999999999997</v>
      </c>
      <c r="J80" s="1">
        <v>230.57</v>
      </c>
      <c r="K80" s="2">
        <v>0.28399999999999997</v>
      </c>
      <c r="L80" s="1">
        <v>233.59</v>
      </c>
      <c r="M80" s="2">
        <v>0.121</v>
      </c>
      <c r="N80" s="1">
        <v>231</v>
      </c>
      <c r="O80" s="2">
        <v>6.9000000000000006E-2</v>
      </c>
    </row>
    <row r="81" spans="8:15" x14ac:dyDescent="0.2">
      <c r="H81" s="1">
        <v>272.63</v>
      </c>
      <c r="I81" s="2">
        <v>0.88700000000000001</v>
      </c>
      <c r="J81" s="1">
        <v>241.05</v>
      </c>
      <c r="K81" s="2">
        <v>0.27900000000000003</v>
      </c>
      <c r="L81" s="1">
        <v>244.21</v>
      </c>
      <c r="M81" s="2">
        <v>0.112</v>
      </c>
      <c r="N81" s="1">
        <v>242.11</v>
      </c>
      <c r="O81" s="2">
        <v>7.2999999999999995E-2</v>
      </c>
    </row>
    <row r="92" spans="8:15" x14ac:dyDescent="0.2">
      <c r="H92">
        <v>0</v>
      </c>
      <c r="I92">
        <v>0</v>
      </c>
      <c r="J92">
        <v>0</v>
      </c>
      <c r="K92">
        <v>0</v>
      </c>
    </row>
    <row r="93" spans="8:15" x14ac:dyDescent="0.2">
      <c r="H93">
        <v>11.85</v>
      </c>
      <c r="I93">
        <v>3.3000000000000002E-2</v>
      </c>
      <c r="J93">
        <v>9.61</v>
      </c>
      <c r="K93">
        <v>5.2999999999999999E-2</v>
      </c>
    </row>
    <row r="94" spans="8:15" x14ac:dyDescent="0.2">
      <c r="H94">
        <v>23.71</v>
      </c>
      <c r="I94">
        <v>6.7000000000000004E-2</v>
      </c>
      <c r="J94">
        <v>19.22</v>
      </c>
      <c r="K94">
        <v>0.1</v>
      </c>
    </row>
    <row r="95" spans="8:15" x14ac:dyDescent="0.2">
      <c r="H95">
        <v>35.56</v>
      </c>
      <c r="I95">
        <v>9.8000000000000004E-2</v>
      </c>
      <c r="J95">
        <v>28.83</v>
      </c>
      <c r="K95">
        <v>0.17899999999999999</v>
      </c>
    </row>
    <row r="96" spans="8:15" x14ac:dyDescent="0.2">
      <c r="H96">
        <v>47.41</v>
      </c>
      <c r="I96">
        <v>0.13400000000000001</v>
      </c>
      <c r="J96">
        <v>38.44</v>
      </c>
      <c r="K96">
        <v>0.218</v>
      </c>
    </row>
    <row r="97" spans="8:19" x14ac:dyDescent="0.2">
      <c r="H97">
        <v>59.27</v>
      </c>
      <c r="I97">
        <v>0.17100000000000001</v>
      </c>
      <c r="J97">
        <v>48.05</v>
      </c>
      <c r="K97">
        <v>0.25600000000000001</v>
      </c>
    </row>
    <row r="98" spans="8:19" x14ac:dyDescent="0.2">
      <c r="H98">
        <v>71.12</v>
      </c>
      <c r="I98">
        <v>0.21099999999999999</v>
      </c>
      <c r="J98">
        <v>57.67</v>
      </c>
      <c r="K98">
        <v>0.28799999999999998</v>
      </c>
    </row>
    <row r="99" spans="8:19" x14ac:dyDescent="0.2">
      <c r="H99">
        <v>82.97</v>
      </c>
      <c r="I99">
        <v>0.248</v>
      </c>
      <c r="J99">
        <v>67.28</v>
      </c>
      <c r="K99">
        <v>0.32</v>
      </c>
    </row>
    <row r="100" spans="8:19" x14ac:dyDescent="0.2">
      <c r="H100">
        <v>94.83</v>
      </c>
      <c r="I100">
        <v>0.28399999999999997</v>
      </c>
      <c r="J100">
        <v>76.89</v>
      </c>
      <c r="K100">
        <v>0.34799999999999998</v>
      </c>
    </row>
    <row r="101" spans="8:19" x14ac:dyDescent="0.2">
      <c r="H101">
        <v>106.68</v>
      </c>
      <c r="I101">
        <v>0.32600000000000001</v>
      </c>
      <c r="J101">
        <v>86.5</v>
      </c>
      <c r="K101">
        <v>0.376</v>
      </c>
      <c r="O101">
        <v>-1.87809</v>
      </c>
      <c r="P101">
        <v>0.31495000000000001</v>
      </c>
      <c r="R101">
        <f>O102*P105</f>
        <v>0.71237709210526323</v>
      </c>
      <c r="S101">
        <f>R101*((P102/O102)^2+(981/(760*10^-3*9.8*13560))^2)^(1/2)</f>
        <v>7.071935243434678E-2</v>
      </c>
    </row>
    <row r="102" spans="8:19" x14ac:dyDescent="0.2">
      <c r="H102">
        <v>118.54</v>
      </c>
      <c r="I102">
        <v>0.36899999999999999</v>
      </c>
      <c r="J102">
        <v>96.11</v>
      </c>
      <c r="K102">
        <v>0.4</v>
      </c>
      <c r="O102">
        <v>541.40659000000005</v>
      </c>
      <c r="P102">
        <v>53.488810000000001</v>
      </c>
    </row>
    <row r="103" spans="8:19" x14ac:dyDescent="0.2">
      <c r="H103">
        <v>130.38999999999999</v>
      </c>
      <c r="I103">
        <v>0.41099999999999998</v>
      </c>
      <c r="J103">
        <v>105.72</v>
      </c>
      <c r="K103">
        <v>0.42599999999999999</v>
      </c>
    </row>
    <row r="104" spans="8:19" x14ac:dyDescent="0.2">
      <c r="H104">
        <v>142.24</v>
      </c>
      <c r="I104">
        <v>0.45400000000000001</v>
      </c>
      <c r="J104">
        <v>115.33</v>
      </c>
      <c r="K104">
        <v>0.45400000000000001</v>
      </c>
    </row>
    <row r="105" spans="8:19" x14ac:dyDescent="0.2">
      <c r="H105">
        <v>154.1</v>
      </c>
      <c r="I105">
        <v>0.49099999999999999</v>
      </c>
      <c r="J105">
        <v>124.94</v>
      </c>
      <c r="K105">
        <v>0.48299999999999998</v>
      </c>
      <c r="O105">
        <v>760</v>
      </c>
      <c r="P105">
        <f>1/O105</f>
        <v>1.3157894736842105E-3</v>
      </c>
    </row>
    <row r="106" spans="8:19" x14ac:dyDescent="0.2">
      <c r="H106">
        <v>165</v>
      </c>
      <c r="I106">
        <v>0.53100000000000003</v>
      </c>
      <c r="J106">
        <v>134.55000000000001</v>
      </c>
      <c r="K106">
        <v>0.51</v>
      </c>
    </row>
    <row r="107" spans="8:19" x14ac:dyDescent="0.2">
      <c r="H107">
        <v>177.8</v>
      </c>
      <c r="I107">
        <v>0.57099999999999995</v>
      </c>
      <c r="J107">
        <v>144.16</v>
      </c>
      <c r="K107">
        <v>0.53</v>
      </c>
    </row>
    <row r="108" spans="8:19" x14ac:dyDescent="0.2">
      <c r="H108">
        <v>189.66</v>
      </c>
      <c r="I108">
        <v>0.61399999999999999</v>
      </c>
      <c r="J108">
        <v>153.78</v>
      </c>
      <c r="K108">
        <v>0.55800000000000005</v>
      </c>
    </row>
    <row r="109" spans="8:19" x14ac:dyDescent="0.2">
      <c r="H109">
        <v>201.51</v>
      </c>
      <c r="I109">
        <v>0.65400000000000003</v>
      </c>
      <c r="J109">
        <v>163.38999999999999</v>
      </c>
      <c r="K109">
        <v>0.59299999999999997</v>
      </c>
    </row>
    <row r="110" spans="8:19" x14ac:dyDescent="0.2">
      <c r="H110">
        <v>213.36</v>
      </c>
      <c r="I110">
        <v>0.69499999999999995</v>
      </c>
      <c r="J110">
        <v>173</v>
      </c>
      <c r="K110">
        <v>0.61399999999999999</v>
      </c>
    </row>
    <row r="111" spans="8:19" x14ac:dyDescent="0.2">
      <c r="H111">
        <v>225.22</v>
      </c>
      <c r="I111">
        <v>0.72899999999999998</v>
      </c>
      <c r="J111">
        <v>182.61</v>
      </c>
      <c r="K111">
        <v>0.64700000000000002</v>
      </c>
    </row>
    <row r="112" spans="8:19" x14ac:dyDescent="0.2">
      <c r="H112">
        <v>237.07</v>
      </c>
      <c r="I112">
        <v>0.77100000000000002</v>
      </c>
      <c r="J112">
        <v>192.22</v>
      </c>
      <c r="K112">
        <v>0.67400000000000004</v>
      </c>
    </row>
    <row r="113" spans="8:11" x14ac:dyDescent="0.2">
      <c r="H113">
        <v>248.92</v>
      </c>
      <c r="I113">
        <v>0.80900000000000005</v>
      </c>
      <c r="J113">
        <v>201.83</v>
      </c>
      <c r="K113">
        <v>0.70499999999999996</v>
      </c>
    </row>
    <row r="114" spans="8:11" x14ac:dyDescent="0.2">
      <c r="H114">
        <v>260.77999999999997</v>
      </c>
      <c r="I114">
        <v>0.84099999999999997</v>
      </c>
      <c r="J114">
        <v>211.44</v>
      </c>
      <c r="K114">
        <v>0.76900000000000002</v>
      </c>
    </row>
    <row r="115" spans="8:11" x14ac:dyDescent="0.2">
      <c r="H115">
        <v>272.63</v>
      </c>
      <c r="I115">
        <v>0.88700000000000001</v>
      </c>
      <c r="J115">
        <v>221.05</v>
      </c>
      <c r="K115">
        <v>0.80500000000000005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2019-02-25T11:38:01Z</dcterms:created>
  <dcterms:modified xsi:type="dcterms:W3CDTF">2019-03-03T00:38:23Z</dcterms:modified>
</cp:coreProperties>
</file>