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4.1/"/>
    </mc:Choice>
  </mc:AlternateContent>
  <xr:revisionPtr revIDLastSave="0" documentId="13_ncr:1_{CD56BF09-567F-A545-B12E-A83EC19D175D}" xr6:coauthVersionLast="43" xr6:coauthVersionMax="43" xr10:uidLastSave="{00000000-0000-0000-0000-000000000000}"/>
  <bookViews>
    <workbookView xWindow="0" yWindow="460" windowWidth="33600" windowHeight="18760" xr2:uid="{A6B59C14-FFB9-CC4D-955D-F392D9BD5C39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C33" i="1" l="1"/>
  <c r="C32" i="1"/>
  <c r="C31" i="1"/>
  <c r="C30" i="1"/>
  <c r="G30" i="1" s="1"/>
  <c r="C29" i="1"/>
  <c r="G29" i="1"/>
  <c r="G31" i="1"/>
  <c r="G32" i="1"/>
  <c r="G33" i="1"/>
  <c r="G34" i="1"/>
  <c r="G35" i="1"/>
  <c r="G36" i="1"/>
  <c r="H34" i="1"/>
  <c r="H35" i="1"/>
  <c r="H36" i="1"/>
  <c r="C28" i="1"/>
  <c r="G28" i="1" s="1"/>
  <c r="C27" i="1"/>
  <c r="G27" i="1" s="1"/>
  <c r="C26" i="1"/>
  <c r="C25" i="1"/>
  <c r="C24" i="1"/>
  <c r="C23" i="1"/>
  <c r="C22" i="1"/>
  <c r="G22" i="1" s="1"/>
  <c r="C21" i="1"/>
  <c r="G21" i="1" s="1"/>
  <c r="C20" i="1"/>
  <c r="G20" i="1" s="1"/>
  <c r="E4" i="1"/>
  <c r="C19" i="1"/>
  <c r="C18" i="1"/>
  <c r="G18" i="1" s="1"/>
  <c r="G5" i="1"/>
  <c r="G6" i="1"/>
  <c r="G7" i="1"/>
  <c r="G11" i="1"/>
  <c r="G14" i="1"/>
  <c r="G15" i="1"/>
  <c r="G19" i="1"/>
  <c r="G23" i="1"/>
  <c r="G24" i="1"/>
  <c r="G25" i="1"/>
  <c r="G26" i="1"/>
  <c r="C17" i="1"/>
  <c r="G17" i="1" s="1"/>
  <c r="C16" i="1"/>
  <c r="G16" i="1" s="1"/>
  <c r="C15" i="1"/>
  <c r="C14" i="1"/>
  <c r="C13" i="1"/>
  <c r="G13" i="1" s="1"/>
  <c r="C12" i="1"/>
  <c r="G12" i="1" s="1"/>
  <c r="C11" i="1"/>
  <c r="C10" i="1"/>
  <c r="G10" i="1" s="1"/>
  <c r="C9" i="1"/>
  <c r="G9" i="1" s="1"/>
  <c r="C8" i="1"/>
  <c r="G8" i="1" s="1"/>
  <c r="F4" i="1"/>
  <c r="H4" i="1" s="1"/>
  <c r="C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C5" i="1"/>
  <c r="C6" i="1"/>
  <c r="C4" i="1"/>
  <c r="G4" i="1" s="1"/>
  <c r="F5" i="1" l="1"/>
  <c r="H5" i="1" s="1"/>
  <c r="F6" i="1"/>
  <c r="H6" i="1" s="1"/>
  <c r="F7" i="1" l="1"/>
  <c r="H7" i="1" s="1"/>
  <c r="F8" i="1" l="1"/>
  <c r="H8" i="1" s="1"/>
  <c r="F9" i="1" l="1"/>
  <c r="H9" i="1" s="1"/>
  <c r="F10" i="1" l="1"/>
  <c r="H10" i="1" s="1"/>
  <c r="F11" i="1" l="1"/>
  <c r="H11" i="1" s="1"/>
  <c r="F12" i="1" l="1"/>
  <c r="H12" i="1" s="1"/>
  <c r="F13" i="1" l="1"/>
  <c r="H13" i="1" s="1"/>
  <c r="F14" i="1" l="1"/>
  <c r="H14" i="1" s="1"/>
  <c r="F15" i="1" l="1"/>
  <c r="H15" i="1" s="1"/>
  <c r="F16" i="1" l="1"/>
  <c r="H16" i="1" s="1"/>
  <c r="F17" i="1" l="1"/>
  <c r="H17" i="1" s="1"/>
  <c r="F18" i="1" l="1"/>
  <c r="H18" i="1" s="1"/>
  <c r="F19" i="1" l="1"/>
  <c r="H19" i="1" s="1"/>
  <c r="E20" i="1"/>
  <c r="F20" i="1" l="1"/>
  <c r="H20" i="1" s="1"/>
  <c r="E21" i="1"/>
  <c r="F21" i="1" l="1"/>
  <c r="H21" i="1" s="1"/>
  <c r="E22" i="1"/>
  <c r="F22" i="1" l="1"/>
  <c r="H22" i="1" s="1"/>
  <c r="E23" i="1"/>
  <c r="F23" i="1" l="1"/>
  <c r="H23" i="1" s="1"/>
  <c r="E24" i="1"/>
  <c r="E25" i="1" l="1"/>
  <c r="F24" i="1"/>
  <c r="H24" i="1" s="1"/>
  <c r="F25" i="1" l="1"/>
  <c r="H25" i="1" s="1"/>
  <c r="E26" i="1"/>
  <c r="E27" i="1" l="1"/>
  <c r="F26" i="1"/>
  <c r="H26" i="1" s="1"/>
  <c r="F27" i="1" l="1"/>
  <c r="H27" i="1" s="1"/>
  <c r="E28" i="1"/>
  <c r="F28" i="1" l="1"/>
  <c r="H28" i="1" s="1"/>
  <c r="E29" i="1"/>
  <c r="E30" i="1" l="1"/>
  <c r="F29" i="1"/>
  <c r="H29" i="1" s="1"/>
  <c r="E31" i="1" l="1"/>
  <c r="F30" i="1"/>
  <c r="H30" i="1" s="1"/>
  <c r="E32" i="1" l="1"/>
  <c r="F31" i="1"/>
  <c r="H31" i="1" s="1"/>
  <c r="E33" i="1" l="1"/>
  <c r="F32" i="1"/>
  <c r="H32" i="1" s="1"/>
  <c r="E34" i="1" l="1"/>
  <c r="F33" i="1"/>
  <c r="H33" i="1" s="1"/>
  <c r="E35" i="1" l="1"/>
  <c r="F34" i="1"/>
  <c r="E36" i="1" l="1"/>
  <c r="F36" i="1" s="1"/>
  <c r="F35" i="1"/>
</calcChain>
</file>

<file path=xl/sharedStrings.xml><?xml version="1.0" encoding="utf-8"?>
<sst xmlns="http://schemas.openxmlformats.org/spreadsheetml/2006/main" count="5" uniqueCount="5">
  <si>
    <t xml:space="preserve">Температура </t>
  </si>
  <si>
    <t>Давлнеие</t>
  </si>
  <si>
    <t>h1, мм</t>
  </si>
  <si>
    <t>h0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</si>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</sst>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96419197600294"/>
          <c:y val="2.2222215741552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Лист1!$G$4:$G$32</c:f>
              <c:numCache>
                <c:formatCode>General</c:formatCode>
                <c:ptCount val="29"/>
                <c:pt idx="0">
                  <c:v>3.3566058002148227E-3</c:v>
                </c:pt>
                <c:pt idx="1">
                  <c:v>3.3470562640157981E-3</c:v>
                </c:pt>
                <c:pt idx="2">
                  <c:v>3.3353345340537657E-3</c:v>
                </c:pt>
                <c:pt idx="3">
                  <c:v>3.3230319343368888E-3</c:v>
                </c:pt>
                <c:pt idx="4">
                  <c:v>3.3120259662835754E-3</c:v>
                </c:pt>
                <c:pt idx="5">
                  <c:v>3.3008747318039283E-3</c:v>
                </c:pt>
                <c:pt idx="6">
                  <c:v>3.2893654813986382E-3</c:v>
                </c:pt>
                <c:pt idx="7">
                  <c:v>3.2790110502672392E-3</c:v>
                </c:pt>
                <c:pt idx="8">
                  <c:v>3.2685079261317211E-3</c:v>
                </c:pt>
                <c:pt idx="9">
                  <c:v>3.2567985670086306E-3</c:v>
                </c:pt>
                <c:pt idx="10">
                  <c:v>3.2371888252241757E-3</c:v>
                </c:pt>
                <c:pt idx="11">
                  <c:v>3.2260145815859085E-3</c:v>
                </c:pt>
                <c:pt idx="12">
                  <c:v>3.2149172158816909E-3</c:v>
                </c:pt>
                <c:pt idx="13">
                  <c:v>3.2046146450889277E-3</c:v>
                </c:pt>
                <c:pt idx="14">
                  <c:v>3.194377894904967E-3</c:v>
                </c:pt>
                <c:pt idx="15">
                  <c:v>3.2110975531436645E-3</c:v>
                </c:pt>
                <c:pt idx="16">
                  <c:v>3.2195750160978749E-3</c:v>
                </c:pt>
                <c:pt idx="17">
                  <c:v>3.2294526077829809E-3</c:v>
                </c:pt>
                <c:pt idx="18">
                  <c:v>3.2382371037207344E-3</c:v>
                </c:pt>
                <c:pt idx="19">
                  <c:v>3.2520325203252032E-3</c:v>
                </c:pt>
                <c:pt idx="20">
                  <c:v>3.2620041753653444E-3</c:v>
                </c:pt>
                <c:pt idx="21">
                  <c:v>3.2732152793689242E-3</c:v>
                </c:pt>
                <c:pt idx="22">
                  <c:v>3.2840722495894909E-3</c:v>
                </c:pt>
                <c:pt idx="23">
                  <c:v>3.2933737320511134E-3</c:v>
                </c:pt>
                <c:pt idx="24">
                  <c:v>3.3039283708329202E-3</c:v>
                </c:pt>
                <c:pt idx="25">
                  <c:v>3.3145508783559829E-3</c:v>
                </c:pt>
                <c:pt idx="26">
                  <c:v>3.3270120105133578E-3</c:v>
                </c:pt>
                <c:pt idx="27">
                  <c:v>3.3381179690890276E-3</c:v>
                </c:pt>
                <c:pt idx="28">
                  <c:v>3.3489618218352306E-3</c:v>
                </c:pt>
              </c:numCache>
            </c:numRef>
          </c:xVal>
          <c:yVal>
            <c:numRef>
              <c:f>Лист1!$H$4:$H$32</c:f>
              <c:numCache>
                <c:formatCode>General</c:formatCode>
                <c:ptCount val="29"/>
                <c:pt idx="0">
                  <c:v>1.2095150145426308</c:v>
                </c:pt>
                <c:pt idx="1">
                  <c:v>1.2253092817258633</c:v>
                </c:pt>
                <c:pt idx="2">
                  <c:v>1.2648178230095368</c:v>
                </c:pt>
                <c:pt idx="3">
                  <c:v>1.2988530764097068</c:v>
                </c:pt>
                <c:pt idx="4">
                  <c:v>1.3242824552976926</c:v>
                </c:pt>
                <c:pt idx="5">
                  <c:v>1.3579348470004542</c:v>
                </c:pt>
                <c:pt idx="6">
                  <c:v>1.3961993470957366</c:v>
                </c:pt>
                <c:pt idx="7">
                  <c:v>1.4216039268698313</c:v>
                </c:pt>
                <c:pt idx="8">
                  <c:v>1.4487063199050798</c:v>
                </c:pt>
                <c:pt idx="9">
                  <c:v>1.4871383754771865</c:v>
                </c:pt>
                <c:pt idx="10">
                  <c:v>1.5314789170422551</c:v>
                </c:pt>
                <c:pt idx="11">
                  <c:v>1.5611013836490562</c:v>
                </c:pt>
                <c:pt idx="12">
                  <c:v>1.6009728956867484</c:v>
                </c:pt>
                <c:pt idx="13">
                  <c:v>1.6222140229662954</c:v>
                </c:pt>
                <c:pt idx="14">
                  <c:v>1.6503075231319366</c:v>
                </c:pt>
                <c:pt idx="15">
                  <c:v>1.6503075231319366</c:v>
                </c:pt>
                <c:pt idx="16">
                  <c:v>1.6324572921847245</c:v>
                </c:pt>
                <c:pt idx="17">
                  <c:v>1.6222140229662954</c:v>
                </c:pt>
                <c:pt idx="18">
                  <c:v>1.5910646070264993</c:v>
                </c:pt>
                <c:pt idx="19">
                  <c:v>1.5634810853944108</c:v>
                </c:pt>
                <c:pt idx="20">
                  <c:v>1.5365584425715302</c:v>
                </c:pt>
                <c:pt idx="21">
                  <c:v>1.5065050324048721</c:v>
                </c:pt>
                <c:pt idx="22">
                  <c:v>1.4814426285023052</c:v>
                </c:pt>
                <c:pt idx="23">
                  <c:v>1.4548448600085102</c:v>
                </c:pt>
                <c:pt idx="24">
                  <c:v>1.4265112613645752</c:v>
                </c:pt>
                <c:pt idx="25">
                  <c:v>1.3996737214810382</c:v>
                </c:pt>
                <c:pt idx="26">
                  <c:v>1.3856062735983126</c:v>
                </c:pt>
                <c:pt idx="27">
                  <c:v>1.3443922736851108</c:v>
                </c:pt>
                <c:pt idx="28">
                  <c:v>1.3117538610557544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9-DD4A-BD56-A2B520E1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09263"/>
        <c:axId val="1014090911"/>
      </c:scatterChart>
      <c:valAx>
        <c:axId val="1014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90911"/>
        <c:crosses val="autoZero"/>
        <c:crossBetween val="midCat"/>
      </c:valAx>
      <c:valAx>
        <c:axId val="1014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1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8720142544726"/>
                  <c:y val="-3.3242129583101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Лист1!$G$4:$G$18</c:f>
              <c:numCache>
                <c:formatCode>General</c:formatCode>
                <c:ptCount val="15"/>
                <c:pt idx="0">
                  <c:v>3.3566058002148227E-3</c:v>
                </c:pt>
                <c:pt idx="1">
                  <c:v>3.3470562640157981E-3</c:v>
                </c:pt>
                <c:pt idx="2">
                  <c:v>3.3353345340537657E-3</c:v>
                </c:pt>
                <c:pt idx="3">
                  <c:v>3.3230319343368888E-3</c:v>
                </c:pt>
                <c:pt idx="4">
                  <c:v>3.3120259662835754E-3</c:v>
                </c:pt>
                <c:pt idx="5">
                  <c:v>3.3008747318039283E-3</c:v>
                </c:pt>
                <c:pt idx="6">
                  <c:v>3.2893654813986382E-3</c:v>
                </c:pt>
                <c:pt idx="7">
                  <c:v>3.2790110502672392E-3</c:v>
                </c:pt>
                <c:pt idx="8">
                  <c:v>3.2685079261317211E-3</c:v>
                </c:pt>
                <c:pt idx="9">
                  <c:v>3.2567985670086306E-3</c:v>
                </c:pt>
                <c:pt idx="10">
                  <c:v>3.2371888252241757E-3</c:v>
                </c:pt>
                <c:pt idx="11">
                  <c:v>3.2260145815859085E-3</c:v>
                </c:pt>
                <c:pt idx="12">
                  <c:v>3.2149172158816909E-3</c:v>
                </c:pt>
                <c:pt idx="13">
                  <c:v>3.2046146450889277E-3</c:v>
                </c:pt>
                <c:pt idx="14">
                  <c:v>3.194377894904967E-3</c:v>
                </c:pt>
              </c:numCache>
            </c:numRef>
          </c:xVal>
          <c:yVal>
            <c:numRef>
              <c:f>Лист1!$H$4:$H$18</c:f>
              <c:numCache>
                <c:formatCode>General</c:formatCode>
                <c:ptCount val="15"/>
                <c:pt idx="0">
                  <c:v>1.2095150145426308</c:v>
                </c:pt>
                <c:pt idx="1">
                  <c:v>1.2253092817258633</c:v>
                </c:pt>
                <c:pt idx="2">
                  <c:v>1.2648178230095368</c:v>
                </c:pt>
                <c:pt idx="3">
                  <c:v>1.2988530764097068</c:v>
                </c:pt>
                <c:pt idx="4">
                  <c:v>1.3242824552976926</c:v>
                </c:pt>
                <c:pt idx="5">
                  <c:v>1.3579348470004542</c:v>
                </c:pt>
                <c:pt idx="6">
                  <c:v>1.3961993470957366</c:v>
                </c:pt>
                <c:pt idx="7">
                  <c:v>1.4216039268698313</c:v>
                </c:pt>
                <c:pt idx="8">
                  <c:v>1.4487063199050798</c:v>
                </c:pt>
                <c:pt idx="9">
                  <c:v>1.4871383754771865</c:v>
                </c:pt>
                <c:pt idx="10">
                  <c:v>1.5314789170422551</c:v>
                </c:pt>
                <c:pt idx="11">
                  <c:v>1.5611013836490562</c:v>
                </c:pt>
                <c:pt idx="12">
                  <c:v>1.6009728956867484</c:v>
                </c:pt>
                <c:pt idx="13">
                  <c:v>1.6222140229662954</c:v>
                </c:pt>
                <c:pt idx="14">
                  <c:v>1.6503075231319366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DF4D-9CCA-D6C11C67C4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874201173603881E-2"/>
                  <c:y val="-6.8971659836736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Лист1!$G$19:$G$33</c:f>
              <c:numCache>
                <c:formatCode>General</c:formatCode>
                <c:ptCount val="15"/>
                <c:pt idx="0">
                  <c:v>3.2110975531436645E-3</c:v>
                </c:pt>
                <c:pt idx="1">
                  <c:v>3.2195750160978749E-3</c:v>
                </c:pt>
                <c:pt idx="2">
                  <c:v>3.2294526077829809E-3</c:v>
                </c:pt>
                <c:pt idx="3">
                  <c:v>3.2382371037207344E-3</c:v>
                </c:pt>
                <c:pt idx="4">
                  <c:v>3.2520325203252032E-3</c:v>
                </c:pt>
                <c:pt idx="5">
                  <c:v>3.2620041753653444E-3</c:v>
                </c:pt>
                <c:pt idx="6">
                  <c:v>3.2732152793689242E-3</c:v>
                </c:pt>
                <c:pt idx="7">
                  <c:v>3.2840722495894909E-3</c:v>
                </c:pt>
                <c:pt idx="8">
                  <c:v>3.2933737320511134E-3</c:v>
                </c:pt>
                <c:pt idx="9">
                  <c:v>3.3039283708329202E-3</c:v>
                </c:pt>
                <c:pt idx="10">
                  <c:v>3.3145508783559829E-3</c:v>
                </c:pt>
                <c:pt idx="11">
                  <c:v>3.3270120105133578E-3</c:v>
                </c:pt>
                <c:pt idx="12">
                  <c:v>3.3381179690890276E-3</c:v>
                </c:pt>
                <c:pt idx="13">
                  <c:v>3.3489618218352306E-3</c:v>
                </c:pt>
                <c:pt idx="14">
                  <c:v>3.3596505963379812E-3</c:v>
                </c:pt>
              </c:numCache>
            </c:numRef>
          </c:xVal>
          <c:yVal>
            <c:numRef>
              <c:f>Лист1!$H$19:$H$33</c:f>
              <c:numCache>
                <c:formatCode>General</c:formatCode>
                <c:ptCount val="15"/>
                <c:pt idx="0">
                  <c:v>1.6503075231319366</c:v>
                </c:pt>
                <c:pt idx="1">
                  <c:v>1.6324572921847245</c:v>
                </c:pt>
                <c:pt idx="2">
                  <c:v>1.6222140229662954</c:v>
                </c:pt>
                <c:pt idx="3">
                  <c:v>1.5910646070264993</c:v>
                </c:pt>
                <c:pt idx="4">
                  <c:v>1.5634810853944108</c:v>
                </c:pt>
                <c:pt idx="5">
                  <c:v>1.5365584425715302</c:v>
                </c:pt>
                <c:pt idx="6">
                  <c:v>1.5065050324048721</c:v>
                </c:pt>
                <c:pt idx="7">
                  <c:v>1.4814426285023052</c:v>
                </c:pt>
                <c:pt idx="8">
                  <c:v>1.4548448600085102</c:v>
                </c:pt>
                <c:pt idx="9">
                  <c:v>1.4265112613645752</c:v>
                </c:pt>
                <c:pt idx="10">
                  <c:v>1.3996737214810382</c:v>
                </c:pt>
                <c:pt idx="11">
                  <c:v>1.3856062735983126</c:v>
                </c:pt>
                <c:pt idx="12">
                  <c:v>1.3443922736851108</c:v>
                </c:pt>
                <c:pt idx="13">
                  <c:v>1.3117538610557544</c:v>
                </c:pt>
                <c:pt idx="14">
                  <c:v>1.2922560713564761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F-DF4D-9CCA-D6C11C67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00831"/>
        <c:axId val="972769823"/>
      </c:scatterChart>
      <c:valAx>
        <c:axId val="8518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69823"/>
        <c:crosses val="autoZero"/>
        <c:crossBetween val="midCat"/>
      </c:valAx>
      <c:valAx>
        <c:axId val="972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8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516467</xdr:colOff>
      <xdr:row>2</xdr:row>
      <xdr:rowOff>59265</xdr:rowOff>
    </xdr:from>
    <xdr:to>
      <xdr:col>15</xdr:col>
      <xdr:colOff>42333</xdr:colOff>
      <xdr:row>19</xdr:row>
      <xdr:rowOff>33866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0DF6A9-ECDC-E143-BEC9-2E4768A8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536221</xdr:colOff>
      <xdr:row>20</xdr:row>
      <xdr:rowOff>21872</xdr:rowOff>
    </xdr:from>
    <xdr:to>
      <xdr:col>15</xdr:col>
      <xdr:colOff>682037</xdr:colOff>
      <xdr:row>37</xdr:row>
      <xdr:rowOff>129351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B9F103-FAC3-2241-89BE-8BCDAF2E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A343-4707-AB46-B3C2-9AF9629BFFBE}">
  <dimension ref="B1:T36"/>
  <sheetViews>
    <sheetView tabSelected="1" topLeftCell="A2" zoomScale="119" workbookViewId="0">
      <selection activeCell="E31" sqref="E31"/>
    </sheetView>
  </sheetViews>
  <sheetFormatPr baseColWidth="10" defaultRowHeight="16" x14ac:dyDescent="0.2"/>
  <cols>
    <col min="3" max="3" width="12.6640625" bestFit="1" customWidth="1"/>
  </cols>
  <sheetData>
    <row r="1" spans="2:20" x14ac:dyDescent="0.2">
      <c r="F1" t="s">
        <v>3</v>
      </c>
      <c r="G1">
        <v>86</v>
      </c>
      <c r="H1">
        <v>1</v>
      </c>
      <c r="I1" t="s">
        <v>4</v>
      </c>
    </row>
    <row r="2" spans="2:20" x14ac:dyDescent="0.2">
      <c r="C2" t="s">
        <v>0</v>
      </c>
      <c r="D2" t="s">
        <v>1</v>
      </c>
    </row>
    <row r="3" spans="2:20" x14ac:dyDescent="0.2">
      <c r="D3" t="s">
        <v>2</v>
      </c>
    </row>
    <row r="4" spans="2:20" x14ac:dyDescent="0.2">
      <c r="B4">
        <v>24.92</v>
      </c>
      <c r="C4">
        <f>B4+273</f>
        <v>297.92</v>
      </c>
      <c r="D4">
        <v>76.150000000000006</v>
      </c>
      <c r="E4">
        <f>G1-D4+6.35</f>
        <v>16.199999999999996</v>
      </c>
      <c r="F4">
        <f>LOG(E4)</f>
        <v>1.2095150145426308</v>
      </c>
      <c r="G4">
        <f>IF(NOT(ISBLANK(B4)), 1/C4, "")</f>
        <v>3.3566058002148227E-3</v>
      </c>
      <c r="H4">
        <f>IF(NOT(ISBLANK(B4)), F4, "")</f>
        <v>1.2095150145426308</v>
      </c>
    </row>
    <row r="5" spans="2:20" x14ac:dyDescent="0.2">
      <c r="B5">
        <v>25.77</v>
      </c>
      <c r="C5">
        <f t="shared" ref="C5:C33" si="0">B5+273</f>
        <v>298.77</v>
      </c>
      <c r="D5">
        <v>75.849999999999994</v>
      </c>
      <c r="E5">
        <f>E4+2*(D4-D5)</f>
        <v>16.800000000000018</v>
      </c>
      <c r="F5">
        <f t="shared" ref="F5:F36" si="1">LOG(E5)</f>
        <v>1.2253092817258633</v>
      </c>
      <c r="G5">
        <f t="shared" ref="G5:G36" si="2">IF(NOT(ISBLANK(B5)), 1/C5, "")</f>
        <v>3.3470562640157981E-3</v>
      </c>
      <c r="H5">
        <f t="shared" ref="H5:H36" si="3">IF(NOT(ISBLANK(B5)), F5, "")</f>
        <v>1.2253092817258633</v>
      </c>
    </row>
    <row r="6" spans="2:20" x14ac:dyDescent="0.2">
      <c r="B6">
        <v>26.82</v>
      </c>
      <c r="C6">
        <f t="shared" si="0"/>
        <v>299.82</v>
      </c>
      <c r="D6">
        <v>75.05</v>
      </c>
      <c r="E6">
        <f t="shared" ref="E6:E36" si="4">E5+2*(D5-D6)</f>
        <v>18.400000000000013</v>
      </c>
      <c r="F6">
        <f t="shared" si="1"/>
        <v>1.2648178230095368</v>
      </c>
      <c r="G6">
        <f t="shared" si="2"/>
        <v>3.3353345340537657E-3</v>
      </c>
      <c r="H6">
        <f t="shared" si="3"/>
        <v>1.2648178230095368</v>
      </c>
      <c r="S6">
        <v>761</v>
      </c>
      <c r="T6">
        <f>S6*133</f>
        <v>101213</v>
      </c>
    </row>
    <row r="7" spans="2:20" x14ac:dyDescent="0.2">
      <c r="B7">
        <v>27.93</v>
      </c>
      <c r="C7">
        <f t="shared" si="0"/>
        <v>300.93</v>
      </c>
      <c r="D7">
        <v>74.3</v>
      </c>
      <c r="E7">
        <f t="shared" si="4"/>
        <v>19.900000000000013</v>
      </c>
      <c r="F7">
        <f t="shared" si="1"/>
        <v>1.2988530764097068</v>
      </c>
      <c r="G7">
        <f t="shared" si="2"/>
        <v>3.3230319343368888E-3</v>
      </c>
      <c r="H7">
        <f t="shared" si="3"/>
        <v>1.2988530764097068</v>
      </c>
    </row>
    <row r="8" spans="2:20" x14ac:dyDescent="0.2">
      <c r="B8">
        <v>28.93</v>
      </c>
      <c r="C8">
        <f t="shared" si="0"/>
        <v>301.93</v>
      </c>
      <c r="D8">
        <v>73.7</v>
      </c>
      <c r="E8">
        <f t="shared" si="4"/>
        <v>21.1</v>
      </c>
      <c r="F8">
        <f t="shared" si="1"/>
        <v>1.3242824552976926</v>
      </c>
      <c r="G8">
        <f t="shared" si="2"/>
        <v>3.3120259662835754E-3</v>
      </c>
      <c r="H8">
        <f t="shared" si="3"/>
        <v>1.3242824552976926</v>
      </c>
    </row>
    <row r="9" spans="2:20" x14ac:dyDescent="0.2">
      <c r="B9">
        <v>29.95</v>
      </c>
      <c r="C9">
        <f t="shared" si="0"/>
        <v>302.95</v>
      </c>
      <c r="D9">
        <v>72.849999999999994</v>
      </c>
      <c r="E9">
        <f t="shared" si="4"/>
        <v>22.800000000000018</v>
      </c>
      <c r="F9">
        <f t="shared" si="1"/>
        <v>1.3579348470004542</v>
      </c>
      <c r="G9">
        <f t="shared" si="2"/>
        <v>3.3008747318039283E-3</v>
      </c>
      <c r="H9">
        <f t="shared" si="3"/>
        <v>1.3579348470004542</v>
      </c>
    </row>
    <row r="10" spans="2:20" x14ac:dyDescent="0.2">
      <c r="B10">
        <v>31.01</v>
      </c>
      <c r="C10">
        <f t="shared" si="0"/>
        <v>304.01</v>
      </c>
      <c r="D10">
        <v>71.8</v>
      </c>
      <c r="E10">
        <f t="shared" si="4"/>
        <v>24.900000000000013</v>
      </c>
      <c r="F10">
        <f t="shared" si="1"/>
        <v>1.3961993470957366</v>
      </c>
      <c r="G10">
        <f t="shared" si="2"/>
        <v>3.2893654813986382E-3</v>
      </c>
      <c r="H10">
        <f t="shared" si="3"/>
        <v>1.3961993470957366</v>
      </c>
    </row>
    <row r="11" spans="2:20" x14ac:dyDescent="0.2">
      <c r="B11">
        <v>31.97</v>
      </c>
      <c r="C11">
        <f t="shared" si="0"/>
        <v>304.97000000000003</v>
      </c>
      <c r="D11">
        <v>71.05</v>
      </c>
      <c r="E11">
        <f t="shared" si="4"/>
        <v>26.400000000000013</v>
      </c>
      <c r="F11">
        <f t="shared" si="1"/>
        <v>1.4216039268698313</v>
      </c>
      <c r="G11">
        <f t="shared" si="2"/>
        <v>3.2790110502672392E-3</v>
      </c>
      <c r="H11">
        <f t="shared" si="3"/>
        <v>1.4216039268698313</v>
      </c>
    </row>
    <row r="12" spans="2:20" x14ac:dyDescent="0.2">
      <c r="B12">
        <v>32.950000000000003</v>
      </c>
      <c r="C12">
        <f t="shared" si="0"/>
        <v>305.95</v>
      </c>
      <c r="D12">
        <v>70.2</v>
      </c>
      <c r="E12">
        <f t="shared" si="4"/>
        <v>28.1</v>
      </c>
      <c r="F12">
        <f t="shared" si="1"/>
        <v>1.4487063199050798</v>
      </c>
      <c r="G12">
        <f t="shared" si="2"/>
        <v>3.2685079261317211E-3</v>
      </c>
      <c r="H12">
        <f t="shared" si="3"/>
        <v>1.4487063199050798</v>
      </c>
    </row>
    <row r="13" spans="2:20" x14ac:dyDescent="0.2">
      <c r="B13">
        <v>34.049999999999997</v>
      </c>
      <c r="C13">
        <f t="shared" si="0"/>
        <v>307.05</v>
      </c>
      <c r="D13">
        <v>68.900000000000006</v>
      </c>
      <c r="E13">
        <f t="shared" si="4"/>
        <v>30.699999999999996</v>
      </c>
      <c r="F13">
        <f t="shared" si="1"/>
        <v>1.4871383754771865</v>
      </c>
      <c r="G13">
        <f t="shared" si="2"/>
        <v>3.2567985670086306E-3</v>
      </c>
      <c r="H13">
        <f t="shared" si="3"/>
        <v>1.4871383754771865</v>
      </c>
    </row>
    <row r="14" spans="2:20" x14ac:dyDescent="0.2">
      <c r="B14">
        <v>35.909999999999997</v>
      </c>
      <c r="C14">
        <f t="shared" si="0"/>
        <v>308.90999999999997</v>
      </c>
      <c r="D14">
        <v>67.25</v>
      </c>
      <c r="E14">
        <f t="shared" si="4"/>
        <v>34.000000000000007</v>
      </c>
      <c r="F14">
        <f t="shared" si="1"/>
        <v>1.5314789170422551</v>
      </c>
      <c r="G14">
        <f t="shared" si="2"/>
        <v>3.2371888252241757E-3</v>
      </c>
      <c r="H14">
        <f t="shared" si="3"/>
        <v>1.5314789170422551</v>
      </c>
    </row>
    <row r="15" spans="2:20" x14ac:dyDescent="0.2">
      <c r="B15">
        <v>36.979999999999997</v>
      </c>
      <c r="C15">
        <f t="shared" si="0"/>
        <v>309.98</v>
      </c>
      <c r="D15">
        <v>66.05</v>
      </c>
      <c r="E15">
        <f t="shared" si="4"/>
        <v>36.400000000000013</v>
      </c>
      <c r="F15">
        <f t="shared" si="1"/>
        <v>1.5611013836490562</v>
      </c>
      <c r="G15">
        <f t="shared" si="2"/>
        <v>3.2260145815859085E-3</v>
      </c>
      <c r="H15">
        <f t="shared" si="3"/>
        <v>1.5611013836490562</v>
      </c>
    </row>
    <row r="16" spans="2:20" x14ac:dyDescent="0.2">
      <c r="B16">
        <v>38.049999999999997</v>
      </c>
      <c r="C16">
        <f t="shared" si="0"/>
        <v>311.05</v>
      </c>
      <c r="D16">
        <v>64.3</v>
      </c>
      <c r="E16">
        <f t="shared" si="4"/>
        <v>39.900000000000013</v>
      </c>
      <c r="F16">
        <f t="shared" si="1"/>
        <v>1.6009728956867484</v>
      </c>
      <c r="G16">
        <f t="shared" si="2"/>
        <v>3.2149172158816909E-3</v>
      </c>
      <c r="H16">
        <f t="shared" si="3"/>
        <v>1.6009728956867484</v>
      </c>
    </row>
    <row r="17" spans="2:8" x14ac:dyDescent="0.2">
      <c r="B17">
        <v>39.049999999999997</v>
      </c>
      <c r="C17">
        <f t="shared" si="0"/>
        <v>312.05</v>
      </c>
      <c r="D17">
        <v>63.3</v>
      </c>
      <c r="E17">
        <f t="shared" si="4"/>
        <v>41.900000000000013</v>
      </c>
      <c r="F17">
        <f t="shared" si="1"/>
        <v>1.6222140229662954</v>
      </c>
      <c r="G17">
        <f t="shared" si="2"/>
        <v>3.2046146450889277E-3</v>
      </c>
      <c r="H17">
        <f t="shared" si="3"/>
        <v>1.6222140229662954</v>
      </c>
    </row>
    <row r="18" spans="2:8" x14ac:dyDescent="0.2">
      <c r="B18">
        <v>40.049999999999997</v>
      </c>
      <c r="C18">
        <f t="shared" si="0"/>
        <v>313.05</v>
      </c>
      <c r="D18">
        <v>61.9</v>
      </c>
      <c r="E18">
        <f t="shared" si="4"/>
        <v>44.70000000000001</v>
      </c>
      <c r="F18">
        <f t="shared" si="1"/>
        <v>1.6503075231319366</v>
      </c>
      <c r="G18">
        <f t="shared" si="2"/>
        <v>3.194377894904967E-3</v>
      </c>
      <c r="H18">
        <f t="shared" si="3"/>
        <v>1.6503075231319366</v>
      </c>
    </row>
    <row r="19" spans="2:8" x14ac:dyDescent="0.2">
      <c r="B19">
        <v>38.42</v>
      </c>
      <c r="C19">
        <f t="shared" si="0"/>
        <v>311.42</v>
      </c>
      <c r="D19">
        <v>61.9</v>
      </c>
      <c r="E19">
        <f t="shared" si="4"/>
        <v>44.70000000000001</v>
      </c>
      <c r="F19">
        <f t="shared" si="1"/>
        <v>1.6503075231319366</v>
      </c>
      <c r="G19">
        <f t="shared" si="2"/>
        <v>3.2110975531436645E-3</v>
      </c>
      <c r="H19">
        <f t="shared" si="3"/>
        <v>1.6503075231319366</v>
      </c>
    </row>
    <row r="20" spans="2:8" x14ac:dyDescent="0.2">
      <c r="B20">
        <v>37.6</v>
      </c>
      <c r="C20">
        <f t="shared" si="0"/>
        <v>310.60000000000002</v>
      </c>
      <c r="D20">
        <v>62.8</v>
      </c>
      <c r="E20">
        <f t="shared" si="4"/>
        <v>42.900000000000013</v>
      </c>
      <c r="F20">
        <f t="shared" si="1"/>
        <v>1.6324572921847245</v>
      </c>
      <c r="G20">
        <f t="shared" si="2"/>
        <v>3.2195750160978749E-3</v>
      </c>
      <c r="H20">
        <f t="shared" si="3"/>
        <v>1.6324572921847245</v>
      </c>
    </row>
    <row r="21" spans="2:8" x14ac:dyDescent="0.2">
      <c r="B21">
        <v>36.65</v>
      </c>
      <c r="C21">
        <f t="shared" si="0"/>
        <v>309.64999999999998</v>
      </c>
      <c r="D21">
        <v>63.3</v>
      </c>
      <c r="E21">
        <f t="shared" si="4"/>
        <v>41.900000000000013</v>
      </c>
      <c r="F21">
        <f t="shared" si="1"/>
        <v>1.6222140229662954</v>
      </c>
      <c r="G21">
        <f t="shared" si="2"/>
        <v>3.2294526077829809E-3</v>
      </c>
      <c r="H21">
        <f t="shared" si="3"/>
        <v>1.6222140229662954</v>
      </c>
    </row>
    <row r="22" spans="2:8" x14ac:dyDescent="0.2">
      <c r="B22">
        <v>35.81</v>
      </c>
      <c r="C22">
        <f t="shared" si="0"/>
        <v>308.81</v>
      </c>
      <c r="D22">
        <v>64.75</v>
      </c>
      <c r="E22">
        <f t="shared" si="4"/>
        <v>39.000000000000007</v>
      </c>
      <c r="F22">
        <f t="shared" si="1"/>
        <v>1.5910646070264993</v>
      </c>
      <c r="G22">
        <f t="shared" si="2"/>
        <v>3.2382371037207344E-3</v>
      </c>
      <c r="H22">
        <f t="shared" si="3"/>
        <v>1.5910646070264993</v>
      </c>
    </row>
    <row r="23" spans="2:8" x14ac:dyDescent="0.2">
      <c r="B23">
        <v>34.5</v>
      </c>
      <c r="C23">
        <f t="shared" si="0"/>
        <v>307.5</v>
      </c>
      <c r="D23">
        <v>65.95</v>
      </c>
      <c r="E23">
        <f t="shared" si="4"/>
        <v>36.6</v>
      </c>
      <c r="F23">
        <f t="shared" si="1"/>
        <v>1.5634810853944108</v>
      </c>
      <c r="G23">
        <f t="shared" si="2"/>
        <v>3.2520325203252032E-3</v>
      </c>
      <c r="H23">
        <f t="shared" si="3"/>
        <v>1.5634810853944108</v>
      </c>
    </row>
    <row r="24" spans="2:8" x14ac:dyDescent="0.2">
      <c r="B24">
        <v>33.56</v>
      </c>
      <c r="C24">
        <f t="shared" si="0"/>
        <v>306.56</v>
      </c>
      <c r="D24">
        <v>67.05</v>
      </c>
      <c r="E24">
        <f t="shared" si="4"/>
        <v>34.400000000000013</v>
      </c>
      <c r="F24">
        <f t="shared" si="1"/>
        <v>1.5365584425715302</v>
      </c>
      <c r="G24">
        <f t="shared" si="2"/>
        <v>3.2620041753653444E-3</v>
      </c>
      <c r="H24">
        <f t="shared" si="3"/>
        <v>1.5365584425715302</v>
      </c>
    </row>
    <row r="25" spans="2:8" x14ac:dyDescent="0.2">
      <c r="B25">
        <v>32.51</v>
      </c>
      <c r="C25">
        <f t="shared" si="0"/>
        <v>305.51</v>
      </c>
      <c r="D25">
        <v>68.2</v>
      </c>
      <c r="E25">
        <f t="shared" si="4"/>
        <v>32.1</v>
      </c>
      <c r="F25">
        <f t="shared" si="1"/>
        <v>1.5065050324048721</v>
      </c>
      <c r="G25">
        <f t="shared" si="2"/>
        <v>3.2732152793689242E-3</v>
      </c>
      <c r="H25">
        <f t="shared" si="3"/>
        <v>1.5065050324048721</v>
      </c>
    </row>
    <row r="26" spans="2:8" x14ac:dyDescent="0.2">
      <c r="B26">
        <v>31.5</v>
      </c>
      <c r="C26">
        <f t="shared" si="0"/>
        <v>304.5</v>
      </c>
      <c r="D26">
        <v>69.099999999999994</v>
      </c>
      <c r="E26">
        <f t="shared" si="4"/>
        <v>30.300000000000018</v>
      </c>
      <c r="F26">
        <f t="shared" si="1"/>
        <v>1.4814426285023052</v>
      </c>
      <c r="G26">
        <f t="shared" si="2"/>
        <v>3.2840722495894909E-3</v>
      </c>
      <c r="H26">
        <f t="shared" si="3"/>
        <v>1.4814426285023052</v>
      </c>
    </row>
    <row r="27" spans="2:8" x14ac:dyDescent="0.2">
      <c r="B27">
        <v>30.64</v>
      </c>
      <c r="C27">
        <f t="shared" si="0"/>
        <v>303.64</v>
      </c>
      <c r="D27">
        <v>70</v>
      </c>
      <c r="E27">
        <f t="shared" si="4"/>
        <v>28.500000000000007</v>
      </c>
      <c r="F27">
        <f t="shared" si="1"/>
        <v>1.4548448600085102</v>
      </c>
      <c r="G27">
        <f t="shared" si="2"/>
        <v>3.2933737320511134E-3</v>
      </c>
      <c r="H27">
        <f t="shared" si="3"/>
        <v>1.4548448600085102</v>
      </c>
    </row>
    <row r="28" spans="2:8" x14ac:dyDescent="0.2">
      <c r="B28">
        <v>29.67</v>
      </c>
      <c r="C28">
        <f t="shared" si="0"/>
        <v>302.67</v>
      </c>
      <c r="D28">
        <v>70.900000000000006</v>
      </c>
      <c r="E28">
        <f t="shared" si="4"/>
        <v>26.699999999999996</v>
      </c>
      <c r="F28">
        <f t="shared" si="1"/>
        <v>1.4265112613645752</v>
      </c>
      <c r="G28">
        <f t="shared" si="2"/>
        <v>3.3039283708329202E-3</v>
      </c>
      <c r="H28">
        <f t="shared" si="3"/>
        <v>1.4265112613645752</v>
      </c>
    </row>
    <row r="29" spans="2:8" x14ac:dyDescent="0.2">
      <c r="B29">
        <v>28.7</v>
      </c>
      <c r="C29">
        <f t="shared" si="0"/>
        <v>301.7</v>
      </c>
      <c r="D29">
        <v>71.7</v>
      </c>
      <c r="E29">
        <f t="shared" si="4"/>
        <v>25.1</v>
      </c>
      <c r="F29">
        <f t="shared" si="1"/>
        <v>1.3996737214810382</v>
      </c>
      <c r="G29">
        <f t="shared" si="2"/>
        <v>3.3145508783559829E-3</v>
      </c>
      <c r="H29">
        <f t="shared" si="3"/>
        <v>1.3996737214810382</v>
      </c>
    </row>
    <row r="30" spans="2:8" x14ac:dyDescent="0.2">
      <c r="B30">
        <v>27.57</v>
      </c>
      <c r="C30">
        <f t="shared" si="0"/>
        <v>300.57</v>
      </c>
      <c r="D30">
        <v>72.099999999999994</v>
      </c>
      <c r="E30">
        <f t="shared" si="4"/>
        <v>24.300000000000018</v>
      </c>
      <c r="F30">
        <f t="shared" si="1"/>
        <v>1.3856062735983126</v>
      </c>
      <c r="G30">
        <f t="shared" si="2"/>
        <v>3.3270120105133578E-3</v>
      </c>
      <c r="H30">
        <f t="shared" si="3"/>
        <v>1.3856062735983126</v>
      </c>
    </row>
    <row r="31" spans="2:8" x14ac:dyDescent="0.2">
      <c r="B31">
        <v>26.57</v>
      </c>
      <c r="C31">
        <f t="shared" si="0"/>
        <v>299.57</v>
      </c>
      <c r="D31">
        <v>73.2</v>
      </c>
      <c r="E31">
        <f t="shared" si="4"/>
        <v>22.1</v>
      </c>
      <c r="F31">
        <f t="shared" si="1"/>
        <v>1.3443922736851108</v>
      </c>
      <c r="G31">
        <f t="shared" si="2"/>
        <v>3.3381179690890276E-3</v>
      </c>
      <c r="H31">
        <f t="shared" si="3"/>
        <v>1.3443922736851108</v>
      </c>
    </row>
    <row r="32" spans="2:8" x14ac:dyDescent="0.2">
      <c r="B32">
        <v>25.6</v>
      </c>
      <c r="C32">
        <f t="shared" si="0"/>
        <v>298.60000000000002</v>
      </c>
      <c r="D32">
        <v>74</v>
      </c>
      <c r="E32">
        <f t="shared" si="4"/>
        <v>20.500000000000007</v>
      </c>
      <c r="F32">
        <f t="shared" si="1"/>
        <v>1.3117538610557544</v>
      </c>
      <c r="G32">
        <f t="shared" si="2"/>
        <v>3.3489618218352306E-3</v>
      </c>
      <c r="H32">
        <f t="shared" si="3"/>
        <v>1.3117538610557544</v>
      </c>
    </row>
    <row r="33" spans="2:8" x14ac:dyDescent="0.2">
      <c r="B33">
        <v>24.65</v>
      </c>
      <c r="C33">
        <f t="shared" si="0"/>
        <v>297.64999999999998</v>
      </c>
      <c r="D33">
        <v>74.45</v>
      </c>
      <c r="E33">
        <f t="shared" si="4"/>
        <v>19.600000000000001</v>
      </c>
      <c r="F33">
        <f t="shared" si="1"/>
        <v>1.2922560713564761</v>
      </c>
      <c r="G33">
        <f t="shared" si="2"/>
        <v>3.3596505963379812E-3</v>
      </c>
      <c r="H33">
        <f t="shared" si="3"/>
        <v>1.2922560713564761</v>
      </c>
    </row>
    <row r="34" spans="2:8" x14ac:dyDescent="0.2">
      <c r="E34">
        <f t="shared" si="4"/>
        <v>168.5</v>
      </c>
      <c r="F34">
        <f t="shared" si="1"/>
        <v>2.2265999052073573</v>
      </c>
      <c r="G34" t="str">
        <f t="shared" si="2"/>
        <v/>
      </c>
      <c r="H34" t="str">
        <f t="shared" si="3"/>
        <v/>
      </c>
    </row>
    <row r="35" spans="2:8" x14ac:dyDescent="0.2">
      <c r="E35">
        <f t="shared" si="4"/>
        <v>168.5</v>
      </c>
      <c r="F35">
        <f t="shared" si="1"/>
        <v>2.2265999052073573</v>
      </c>
      <c r="G35" t="str">
        <f t="shared" si="2"/>
        <v/>
      </c>
      <c r="H35" t="str">
        <f t="shared" si="3"/>
        <v/>
      </c>
    </row>
    <row r="36" spans="2:8" x14ac:dyDescent="0.2">
      <c r="E36">
        <f t="shared" si="4"/>
        <v>168.5</v>
      </c>
      <c r="F36">
        <f t="shared" si="1"/>
        <v>2.2265999052073573</v>
      </c>
      <c r="G36" t="str">
        <f t="shared" si="2"/>
        <v/>
      </c>
      <c r="H36" t="str">
        <f t="shared" si="3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2019-03-25T11:09:42Z</dcterms:created>
  <dcterms:modified xsi:type="dcterms:W3CDTF">2019-03-29T11:39:30Z</dcterms:modified>
</cp:coreProperties>
</file>