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magistracy\Графовi ймовiрнiснi моделi\"/>
    </mc:Choice>
  </mc:AlternateContent>
  <xr:revisionPtr revIDLastSave="0" documentId="13_ncr:1_{44539716-775F-4423-BD45-9F0FE5B488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F24" i="1"/>
  <c r="F23" i="1"/>
  <c r="G18" i="1"/>
  <c r="G19" i="1" s="1"/>
  <c r="C12" i="1"/>
  <c r="B12" i="1"/>
  <c r="D10" i="1" s="1"/>
  <c r="E10" i="1" s="1"/>
  <c r="F10" i="1" s="1"/>
  <c r="G10" i="1" s="1"/>
  <c r="H10" i="1" s="1"/>
  <c r="D9" i="1" l="1"/>
  <c r="D11" i="1"/>
  <c r="E11" i="1" s="1"/>
  <c r="F11" i="1" s="1"/>
  <c r="G11" i="1" s="1"/>
  <c r="H11" i="1" s="1"/>
  <c r="D12" i="1" l="1"/>
  <c r="E9" i="1"/>
  <c r="F9" i="1" l="1"/>
  <c r="E12" i="1"/>
  <c r="F12" i="1" l="1"/>
  <c r="G9" i="1"/>
  <c r="H9" i="1" l="1"/>
  <c r="H12" i="1" s="1"/>
  <c r="G12" i="1"/>
  <c r="H23" i="1" l="1"/>
  <c r="H25" i="1" s="1"/>
  <c r="F25" i="1" l="1"/>
</calcChain>
</file>

<file path=xl/sharedStrings.xml><?xml version="1.0" encoding="utf-8"?>
<sst xmlns="http://schemas.openxmlformats.org/spreadsheetml/2006/main" count="58" uniqueCount="58">
  <si>
    <t>Задача до атестації № 1 «Графові ймовірнісні моделі»</t>
  </si>
  <si>
    <t>1(8, 15) За даними Н.І. Вавілова і О.В. Якушкіной (1925), при схрещуванні чорноколосої персидської пшениці з пшеницею червоноколосою всі рослини першого покоління опинилися чорноколосими, а в другому поколінні, тобто від посіву гібридного насіння, вийшло розщеплювання на 154 чорноколосих, 40 червоноколосих і 15 білоколосих рослин. 
Перевірте за допомогою критерію χ2 допущення, що в даному випадку розщеплювання відповідає очікуваному відношенню 12:3:1.</t>
  </si>
  <si>
    <t>Спостережувані дані (О)</t>
  </si>
  <si>
    <t>Очікувані дані (Е)</t>
  </si>
  <si>
    <t>(О-Е)</t>
  </si>
  <si>
    <t>(О-Е)^2</t>
  </si>
  <si>
    <t>(О-Е)^2 / Е</t>
  </si>
  <si>
    <t>Чорноколосі</t>
  </si>
  <si>
    <t>Червоноколосі</t>
  </si>
  <si>
    <t>Білоколосі</t>
  </si>
  <si>
    <t>Класи       рослин</t>
  </si>
  <si>
    <t>∑</t>
  </si>
  <si>
    <t>Співвідношення</t>
  </si>
  <si>
    <t>ОКРУГЛ(Е)</t>
  </si>
  <si>
    <t>χ2</t>
  </si>
  <si>
    <t>Значення χ2 (хі-квадрат), які відповідають різним рівням значимості та ступеням свободи</t>
  </si>
  <si>
    <t>Ступені свободи</t>
  </si>
  <si>
    <t>Рівні значимості</t>
  </si>
  <si>
    <t>0,05</t>
  </si>
  <si>
    <t>0,01</t>
  </si>
  <si>
    <t>0,001</t>
  </si>
  <si>
    <t>3,84</t>
  </si>
  <si>
    <t>6,64</t>
  </si>
  <si>
    <t>10,83</t>
  </si>
  <si>
    <t>5,99</t>
  </si>
  <si>
    <t>9,21</t>
  </si>
  <si>
    <t>13,84</t>
  </si>
  <si>
    <t>7,82</t>
  </si>
  <si>
    <t>11,34</t>
  </si>
  <si>
    <t>16,27</t>
  </si>
  <si>
    <t>9,49</t>
  </si>
  <si>
    <t>13,28</t>
  </si>
  <si>
    <t>18,47</t>
  </si>
  <si>
    <t>11,07</t>
  </si>
  <si>
    <t>15,09</t>
  </si>
  <si>
    <t>20,52</t>
  </si>
  <si>
    <t>12,59</t>
  </si>
  <si>
    <t>16,81</t>
  </si>
  <si>
    <t>22,46</t>
  </si>
  <si>
    <t>14,07</t>
  </si>
  <si>
    <t>18,48</t>
  </si>
  <si>
    <t>24,32</t>
  </si>
  <si>
    <t>15,51</t>
  </si>
  <si>
    <t>20,09</t>
  </si>
  <si>
    <t>26,13</t>
  </si>
  <si>
    <t>16,92</t>
  </si>
  <si>
    <t>21,26</t>
  </si>
  <si>
    <t>27,88</t>
  </si>
  <si>
    <t>18,31</t>
  </si>
  <si>
    <t>23,21</t>
  </si>
  <si>
    <t>29,59</t>
  </si>
  <si>
    <t>Число степенів свободи (k) = n -1, де    n - кількість класів</t>
  </si>
  <si>
    <t>k</t>
  </si>
  <si>
    <t>n</t>
  </si>
  <si>
    <t xml:space="preserve">Якщо умова 1 виконується, то гіпотеза не узгоджується з отриманими в досліді даними. В таких випадках нульова гіпотеза відкидається. </t>
  </si>
  <si>
    <t>Якщо умова 2 виконується, то узгодження спостережуваних даних і очікуваних є сумнівними. Однак, це не дає права відкидати нульову гіпотезу.</t>
  </si>
  <si>
    <t>Якщо умова 3 виконується, то відповідність спостережуваних даних і очікуваних вважається встановленою.</t>
  </si>
  <si>
    <t>Які умови виконуються?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</si>
</sst>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70014</xdr:colOff>
      <xdr:row>7</xdr:row>
      <xdr:rowOff>0</xdr:rowOff>
    </xdr:from>
    <xdr:to>
      <xdr:col>10</xdr:col>
      <xdr:colOff>546496</xdr:colOff>
      <xdr:row>7</xdr:row>
      <xdr:rowOff>354806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3A9AEC4-39CF-2FD8-CE18-C2F732A0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583" y="1333500"/>
          <a:ext cx="1087396" cy="354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30" zoomScaleNormal="130" workbookViewId="0">
      <selection activeCell="F14" sqref="F14"/>
    </sheetView>
  </sheetViews>
  <sheetFormatPr defaultRowHeight="15" x14ac:dyDescent="0.25"/>
  <cols>
    <col min="1" max="1" width="15" style="4" customWidth="1"/>
    <col min="2" max="2" width="16.140625" style="4" customWidth="1"/>
    <col min="3" max="3" width="15.5703125" style="4" customWidth="1"/>
    <col min="4" max="4" width="11.5703125" style="4" customWidth="1"/>
    <col min="5" max="5" width="11.85546875" style="4" customWidth="1"/>
    <col min="6" max="6" width="18.42578125" style="4" customWidth="1"/>
    <col min="7" max="7" width="14" style="4" customWidth="1"/>
    <col min="8" max="8" width="14.140625" style="4" customWidth="1"/>
    <col min="9" max="13" width="9.140625" style="4"/>
    <col min="14" max="14" width="10.85546875" style="4" customWidth="1"/>
    <col min="15" max="16384" width="9.140625" style="4"/>
  </cols>
  <sheetData>
    <row r="1" spans="1:14" ht="15.75" thickBot="1" x14ac:dyDescent="0.3">
      <c r="A1" s="1" t="s">
        <v>0</v>
      </c>
      <c r="B1" s="2"/>
      <c r="C1" s="2"/>
      <c r="D1" s="2"/>
      <c r="E1" s="2"/>
      <c r="F1" s="2"/>
      <c r="G1" s="3"/>
    </row>
    <row r="2" spans="1:14" ht="11.25" customHeight="1" thickBot="1" x14ac:dyDescent="0.3"/>
    <row r="3" spans="1:14" ht="15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4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4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4" ht="18" customHeight="1" thickBo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8" spans="1:14" ht="30" x14ac:dyDescent="0.25">
      <c r="A8" s="14" t="s">
        <v>10</v>
      </c>
      <c r="B8" s="15" t="s">
        <v>12</v>
      </c>
      <c r="C8" s="15" t="s">
        <v>2</v>
      </c>
      <c r="D8" s="14" t="s">
        <v>3</v>
      </c>
      <c r="E8" s="14" t="s">
        <v>13</v>
      </c>
      <c r="F8" s="14" t="s">
        <v>4</v>
      </c>
      <c r="G8" s="14" t="s">
        <v>5</v>
      </c>
      <c r="H8" s="14" t="s">
        <v>6</v>
      </c>
      <c r="I8" s="19"/>
      <c r="J8" s="25"/>
      <c r="K8" s="25"/>
      <c r="L8" s="19"/>
    </row>
    <row r="9" spans="1:14" x14ac:dyDescent="0.25">
      <c r="A9" s="16" t="s">
        <v>7</v>
      </c>
      <c r="B9" s="16">
        <v>12</v>
      </c>
      <c r="C9" s="16">
        <v>154</v>
      </c>
      <c r="D9" s="16">
        <f xml:space="preserve"> $B9 / $B$12 * $C$12</f>
        <v>156.75</v>
      </c>
      <c r="E9" s="16">
        <f>ROUND($D9,0)</f>
        <v>157</v>
      </c>
      <c r="F9" s="16">
        <f xml:space="preserve"> $C9 - $E9</f>
        <v>-3</v>
      </c>
      <c r="G9" s="16">
        <f xml:space="preserve"> $F9 ^2</f>
        <v>9</v>
      </c>
      <c r="H9" s="16">
        <f xml:space="preserve"> $G9 / $E9</f>
        <v>5.7324840764331211E-2</v>
      </c>
      <c r="I9" s="20"/>
      <c r="J9" s="20"/>
      <c r="K9" s="20"/>
      <c r="L9" s="20"/>
    </row>
    <row r="10" spans="1:14" x14ac:dyDescent="0.25">
      <c r="A10" s="16" t="s">
        <v>8</v>
      </c>
      <c r="B10" s="16">
        <v>3</v>
      </c>
      <c r="C10" s="16">
        <v>40</v>
      </c>
      <c r="D10" s="16">
        <f t="shared" ref="D10:D11" si="0" xml:space="preserve"> $B10 / $B$12 * $C$12</f>
        <v>39.1875</v>
      </c>
      <c r="E10" s="16">
        <f t="shared" ref="E10:E11" si="1">ROUND($D10,0)</f>
        <v>39</v>
      </c>
      <c r="F10" s="16">
        <f t="shared" ref="F10:F11" si="2" xml:space="preserve"> $C10 - $E10</f>
        <v>1</v>
      </c>
      <c r="G10" s="16">
        <f t="shared" ref="G10:G11" si="3" xml:space="preserve"> $F10 ^2</f>
        <v>1</v>
      </c>
      <c r="H10" s="16">
        <f t="shared" ref="H10:H11" si="4" xml:space="preserve"> $G10 / $E10</f>
        <v>2.564102564102564E-2</v>
      </c>
      <c r="I10" s="20"/>
      <c r="J10" s="20"/>
      <c r="K10" s="20"/>
      <c r="L10" s="20"/>
    </row>
    <row r="11" spans="1:14" ht="15.75" thickBot="1" x14ac:dyDescent="0.3">
      <c r="A11" s="16" t="s">
        <v>9</v>
      </c>
      <c r="B11" s="16">
        <v>1</v>
      </c>
      <c r="C11" s="16">
        <v>15</v>
      </c>
      <c r="D11" s="16">
        <f t="shared" si="0"/>
        <v>13.0625</v>
      </c>
      <c r="E11" s="16">
        <f t="shared" si="1"/>
        <v>13</v>
      </c>
      <c r="F11" s="16">
        <f t="shared" si="2"/>
        <v>2</v>
      </c>
      <c r="G11" s="16">
        <f t="shared" si="3"/>
        <v>4</v>
      </c>
      <c r="H11" s="23">
        <f t="shared" si="4"/>
        <v>0.30769230769230771</v>
      </c>
      <c r="I11" s="20"/>
      <c r="J11" s="20"/>
      <c r="K11" s="20"/>
      <c r="L11" s="20"/>
    </row>
    <row r="12" spans="1:14" ht="15.75" thickBot="1" x14ac:dyDescent="0.3">
      <c r="A12" s="16" t="s">
        <v>11</v>
      </c>
      <c r="B12" s="18">
        <f xml:space="preserve"> SUM(B$9:B$11)</f>
        <v>16</v>
      </c>
      <c r="C12" s="18">
        <f t="shared" ref="C12:H12" si="5" xml:space="preserve"> SUM(C$9:C$11)</f>
        <v>209</v>
      </c>
      <c r="D12" s="18">
        <f t="shared" si="5"/>
        <v>209</v>
      </c>
      <c r="E12" s="18">
        <f t="shared" si="5"/>
        <v>209</v>
      </c>
      <c r="F12" s="18">
        <f t="shared" si="5"/>
        <v>0</v>
      </c>
      <c r="G12" s="22">
        <f t="shared" si="5"/>
        <v>14</v>
      </c>
      <c r="H12" s="24">
        <f t="shared" si="5"/>
        <v>0.39065817409766457</v>
      </c>
      <c r="I12" s="24" t="s">
        <v>14</v>
      </c>
      <c r="J12" s="20"/>
      <c r="K12" s="20"/>
      <c r="L12" s="21"/>
    </row>
    <row r="14" spans="1:14" ht="27.75" customHeight="1" x14ac:dyDescent="0.25">
      <c r="A14" s="31" t="s">
        <v>15</v>
      </c>
      <c r="B14" s="31"/>
      <c r="C14" s="31"/>
      <c r="D14" s="31"/>
      <c r="E14" s="30"/>
      <c r="F14" s="30"/>
      <c r="G14" s="30"/>
      <c r="H14" s="20"/>
    </row>
    <row r="15" spans="1:14" ht="15" customHeight="1" thickBot="1" x14ac:dyDescent="0.3">
      <c r="A15" s="26" t="s">
        <v>16</v>
      </c>
      <c r="B15" s="29" t="s">
        <v>17</v>
      </c>
      <c r="C15" s="29"/>
      <c r="D15" s="29"/>
      <c r="F15" s="20"/>
      <c r="G15" s="20"/>
      <c r="H15" s="20"/>
    </row>
    <row r="16" spans="1:14" ht="15" customHeight="1" x14ac:dyDescent="0.25">
      <c r="A16" s="26"/>
      <c r="B16" s="28" t="s">
        <v>18</v>
      </c>
      <c r="C16" s="28" t="s">
        <v>19</v>
      </c>
      <c r="D16" s="28" t="s">
        <v>20</v>
      </c>
      <c r="F16" s="34" t="s">
        <v>51</v>
      </c>
      <c r="G16" s="35"/>
      <c r="H16" s="53"/>
      <c r="I16" s="27"/>
      <c r="J16" s="26" t="s">
        <v>54</v>
      </c>
      <c r="K16" s="26"/>
      <c r="L16" s="26"/>
      <c r="M16" s="26"/>
      <c r="N16" s="26"/>
    </row>
    <row r="17" spans="1:15" ht="15" customHeight="1" x14ac:dyDescent="0.25">
      <c r="A17" s="16">
        <v>1</v>
      </c>
      <c r="B17" s="16" t="s">
        <v>21</v>
      </c>
      <c r="C17" s="16" t="s">
        <v>22</v>
      </c>
      <c r="D17" s="16" t="s">
        <v>23</v>
      </c>
      <c r="F17" s="57"/>
      <c r="G17" s="58"/>
      <c r="H17" s="53"/>
      <c r="I17" s="27"/>
      <c r="J17" s="26"/>
      <c r="K17" s="26"/>
      <c r="L17" s="26"/>
      <c r="M17" s="26"/>
      <c r="N17" s="26"/>
    </row>
    <row r="18" spans="1:15" ht="15" customHeight="1" x14ac:dyDescent="0.25">
      <c r="A18" s="17">
        <v>2</v>
      </c>
      <c r="B18" s="17" t="s">
        <v>24</v>
      </c>
      <c r="C18" s="17" t="s">
        <v>25</v>
      </c>
      <c r="D18" s="17" t="s">
        <v>26</v>
      </c>
      <c r="F18" s="47" t="s">
        <v>53</v>
      </c>
      <c r="G18" s="54">
        <f>COUNTA($A$9:$A$11)</f>
        <v>3</v>
      </c>
      <c r="J18" s="26"/>
      <c r="K18" s="26"/>
      <c r="L18" s="26"/>
      <c r="M18" s="26"/>
      <c r="N18" s="26"/>
      <c r="O18" s="33"/>
    </row>
    <row r="19" spans="1:15" ht="15.75" thickBot="1" x14ac:dyDescent="0.3">
      <c r="A19" s="16">
        <v>3</v>
      </c>
      <c r="B19" s="16" t="s">
        <v>27</v>
      </c>
      <c r="C19" s="16" t="s">
        <v>28</v>
      </c>
      <c r="D19" s="16" t="s">
        <v>29</v>
      </c>
      <c r="F19" s="55" t="s">
        <v>52</v>
      </c>
      <c r="G19" s="56">
        <f xml:space="preserve"> $G$18-1</f>
        <v>2</v>
      </c>
      <c r="J19" s="33"/>
      <c r="K19" s="33"/>
      <c r="L19" s="33"/>
      <c r="M19" s="33"/>
      <c r="N19" s="33"/>
      <c r="O19" s="33"/>
    </row>
    <row r="20" spans="1:15" x14ac:dyDescent="0.25">
      <c r="A20" s="16">
        <v>4</v>
      </c>
      <c r="B20" s="16" t="s">
        <v>30</v>
      </c>
      <c r="C20" s="16" t="s">
        <v>31</v>
      </c>
      <c r="D20" s="16" t="s">
        <v>32</v>
      </c>
      <c r="J20" s="26" t="s">
        <v>55</v>
      </c>
      <c r="K20" s="26"/>
      <c r="L20" s="26"/>
      <c r="M20" s="26"/>
      <c r="N20" s="26"/>
      <c r="O20" s="33"/>
    </row>
    <row r="21" spans="1:15" ht="15.75" thickBot="1" x14ac:dyDescent="0.3">
      <c r="A21" s="16">
        <v>5</v>
      </c>
      <c r="B21" s="16" t="s">
        <v>33</v>
      </c>
      <c r="C21" s="16" t="s">
        <v>34</v>
      </c>
      <c r="D21" s="16" t="s">
        <v>35</v>
      </c>
      <c r="F21" s="32" t="s">
        <v>57</v>
      </c>
      <c r="G21" s="32"/>
      <c r="H21" s="32"/>
      <c r="J21" s="26"/>
      <c r="K21" s="26"/>
      <c r="L21" s="26"/>
      <c r="M21" s="26"/>
      <c r="N21" s="26"/>
      <c r="O21" s="33"/>
    </row>
    <row r="22" spans="1:15" ht="15.75" thickBot="1" x14ac:dyDescent="0.3">
      <c r="A22" s="16">
        <v>6</v>
      </c>
      <c r="B22" s="16" t="s">
        <v>36</v>
      </c>
      <c r="C22" s="16" t="s">
        <v>37</v>
      </c>
      <c r="D22" s="16" t="s">
        <v>38</v>
      </c>
      <c r="F22" s="50">
        <v>1</v>
      </c>
      <c r="G22" s="51">
        <v>2</v>
      </c>
      <c r="H22" s="52">
        <v>3</v>
      </c>
      <c r="J22" s="26"/>
      <c r="K22" s="26"/>
      <c r="L22" s="26"/>
      <c r="M22" s="26"/>
      <c r="N22" s="26"/>
      <c r="O22" s="33"/>
    </row>
    <row r="23" spans="1:15" ht="15.75" thickBot="1" x14ac:dyDescent="0.3">
      <c r="A23" s="16">
        <v>7</v>
      </c>
      <c r="B23" s="16" t="s">
        <v>39</v>
      </c>
      <c r="C23" s="16" t="s">
        <v>40</v>
      </c>
      <c r="D23" s="16" t="s">
        <v>41</v>
      </c>
      <c r="F23" s="47" t="b">
        <f xml:space="preserve"> (H12 &gt; C18)</f>
        <v>0</v>
      </c>
      <c r="G23" s="48" t="b">
        <f xml:space="preserve"> (H12 &lt; C18)</f>
        <v>1</v>
      </c>
      <c r="H23" s="49" t="b">
        <f xml:space="preserve"> (H12 &lt; B18)</f>
        <v>1</v>
      </c>
      <c r="J23" s="33"/>
      <c r="K23" s="33"/>
      <c r="L23" s="33"/>
      <c r="M23" s="33"/>
      <c r="N23" s="33"/>
      <c r="O23" s="33"/>
    </row>
    <row r="24" spans="1:15" ht="15.75" thickBot="1" x14ac:dyDescent="0.3">
      <c r="A24" s="16">
        <v>8</v>
      </c>
      <c r="B24" s="16" t="s">
        <v>42</v>
      </c>
      <c r="C24" s="16" t="s">
        <v>43</v>
      </c>
      <c r="D24" s="16" t="s">
        <v>44</v>
      </c>
      <c r="F24" s="45" t="b">
        <f xml:space="preserve"> (H12 &gt;  D18)</f>
        <v>0</v>
      </c>
      <c r="G24" s="23" t="b">
        <f xml:space="preserve"> (H12 &gt; B18)</f>
        <v>0</v>
      </c>
      <c r="H24" s="46"/>
      <c r="J24" s="36" t="s">
        <v>56</v>
      </c>
      <c r="K24" s="37"/>
      <c r="L24" s="37"/>
      <c r="M24" s="37"/>
      <c r="N24" s="38"/>
      <c r="O24" s="33"/>
    </row>
    <row r="25" spans="1:15" ht="30.75" thickBot="1" x14ac:dyDescent="0.3">
      <c r="A25" s="16">
        <v>9</v>
      </c>
      <c r="B25" s="16" t="s">
        <v>45</v>
      </c>
      <c r="C25" s="16" t="s">
        <v>46</v>
      </c>
      <c r="D25" s="16" t="s">
        <v>47</v>
      </c>
      <c r="F25" s="42" t="str">
        <f>IF(F$23=TRUE &amp; F$24=TRUE,"Умова 1 виконується","Умова 1 не виконується")</f>
        <v>Умова 1 не виконується</v>
      </c>
      <c r="G25" s="43" t="str">
        <f>IF(G$23=TRUE &amp; G$24=TRUE,"Умова 2 виконується","Умова 2 не виконується")</f>
        <v>Умова 2 не виконується</v>
      </c>
      <c r="H25" s="44" t="str">
        <f>IF(H$23=TRUE,"Умова 3 виконується","Умова 3 не виконується")</f>
        <v>Умова 3 виконується</v>
      </c>
      <c r="J25" s="39"/>
      <c r="K25" s="40"/>
      <c r="L25" s="40"/>
      <c r="M25" s="40"/>
      <c r="N25" s="41"/>
    </row>
    <row r="26" spans="1:15" x14ac:dyDescent="0.25">
      <c r="A26" s="16">
        <v>10</v>
      </c>
      <c r="B26" s="16" t="s">
        <v>48</v>
      </c>
      <c r="C26" s="16" t="s">
        <v>49</v>
      </c>
      <c r="D26" s="16" t="s">
        <v>50</v>
      </c>
    </row>
  </sheetData>
  <mergeCells count="11">
    <mergeCell ref="J16:N18"/>
    <mergeCell ref="J20:N22"/>
    <mergeCell ref="J24:N25"/>
    <mergeCell ref="F16:G17"/>
    <mergeCell ref="A14:D14"/>
    <mergeCell ref="F21:H21"/>
    <mergeCell ref="A1:G1"/>
    <mergeCell ref="A3:M6"/>
    <mergeCell ref="J8:K8"/>
    <mergeCell ref="B15:D15"/>
    <mergeCell ref="A15:A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2023-04-04T18:31:33Z</dcterms:modified>
</cp:coreProperties>
</file>