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5110" windowHeight="121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27" i="1"/>
  <c r="C17"/>
  <c r="C18" l="1"/>
  <c r="C20" s="1"/>
  <c r="C16"/>
  <c r="C15"/>
  <c r="C14"/>
  <c r="C13"/>
  <c r="C19" l="1"/>
  <c r="C21" s="1"/>
  <c r="C24" s="1"/>
  <c r="C22"/>
  <c r="E7" l="1"/>
  <c r="E4"/>
  <c r="C26"/>
  <c r="E10" s="1"/>
  <c r="E11" l="1"/>
  <c r="E5"/>
  <c r="E6"/>
  <c r="E9"/>
  <c r="E8"/>
</calcChain>
</file>

<file path=xl/sharedStrings.xml><?xml version="1.0" encoding="utf-8"?>
<sst xmlns="http://schemas.openxmlformats.org/spreadsheetml/2006/main" count="20" uniqueCount="20">
  <si>
    <t>Завдання 12</t>
  </si>
  <si>
    <t>x</t>
  </si>
  <si>
    <t>y</t>
  </si>
  <si>
    <t>Sx</t>
  </si>
  <si>
    <t>Sy</t>
  </si>
  <si>
    <t>Sxx</t>
  </si>
  <si>
    <t>Syy</t>
  </si>
  <si>
    <t>Sxy</t>
  </si>
  <si>
    <t xml:space="preserve">n </t>
  </si>
  <si>
    <t>Dx</t>
  </si>
  <si>
    <t>Dy</t>
  </si>
  <si>
    <t>k</t>
  </si>
  <si>
    <t>b</t>
  </si>
  <si>
    <t>r</t>
  </si>
  <si>
    <t>y(x)</t>
  </si>
  <si>
    <t>Кількість факторів х(або у)</t>
  </si>
  <si>
    <t>Висновок: між факторами  х і у спостерігається лінійний зв'язок з сильним рівнем тісноти, так як |r| &gt; 0,9.</t>
  </si>
  <si>
    <t>коефіцієнти рівняння лінійної регресії</t>
  </si>
  <si>
    <t>Лінія регресії y(x) = kx + b</t>
  </si>
  <si>
    <t>вибірковий коефіцієнт кореляції 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</si>
</sst>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9" xfId="0" applyFont="1" applyBorder="1" applyAlignment="1">
      <alignment horizontal="center" vertical="center"/>
    </xf>
    <xf numFmtId="0" fontId="1" fillId="0" borderId="0" xfId="0" applyFont="1" applyBorder="1"/>
    <xf numFmtId="0" fontId="1" fillId="0" borderId="3" xfId="0" applyFont="1" applyBorder="1"/>
    <xf numFmtId="0" fontId="0" fillId="0" borderId="11" xfId="0" applyBorder="1"/>
    <xf numFmtId="0" fontId="1" fillId="0" borderId="11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5" xfId="0" applyBorder="1"/>
    <xf numFmtId="0" fontId="1" fillId="0" borderId="7" xfId="0" applyFont="1" applyBorder="1"/>
    <xf numFmtId="0" fontId="1" fillId="0" borderId="1" xfId="0" applyFont="1" applyBorder="1"/>
    <xf numFmtId="0" fontId="1" fillId="0" borderId="8" xfId="0" applyFont="1" applyBorder="1"/>
    <xf numFmtId="0" fontId="1" fillId="0" borderId="14" xfId="0" applyFont="1" applyBorder="1"/>
    <xf numFmtId="0" fontId="0" fillId="0" borderId="3" xfId="0" applyBorder="1"/>
    <xf numFmtId="0" fontId="1" fillId="0" borderId="0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6" xfId="0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1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9999"/>
      <color rgb="FF66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>
                <a:latin typeface="Times New Roman" pitchFamily="18" charset="0"/>
                <a:cs typeface="Times New Roman" pitchFamily="18" charset="0"/>
              </a:rPr>
              <a:t>Кореляційне</a:t>
            </a:r>
            <a:r>
              <a:rPr lang="ru-RU" sz="1200" baseline="0">
                <a:latin typeface="Times New Roman" pitchFamily="18" charset="0"/>
                <a:cs typeface="Times New Roman" pitchFamily="18" charset="0"/>
              </a:rPr>
              <a:t> поле</a:t>
            </a:r>
          </a:p>
        </c:rich>
      </c:tx>
      <c:layout/>
    </c:title>
    <c:plotArea>
      <c:layout/>
      <c:scatterChart>
        <c:scatterStyle val="smoothMarker"/>
        <c:ser>
          <c:idx val="1"/>
          <c:order val="1"/>
          <c:tx>
            <c:v>Лінія регресії y(x)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Лист1!$B$4:$B$11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Лист1!$E$4:$E$11</c:f>
              <c:numCache>
                <c:formatCode>General</c:formatCode>
                <c:ptCount val="8"/>
                <c:pt idx="0">
                  <c:v>95.208333333333371</c:v>
                </c:pt>
                <c:pt idx="1">
                  <c:v>85.895238095238128</c:v>
                </c:pt>
                <c:pt idx="2">
                  <c:v>76.582142857142884</c:v>
                </c:pt>
                <c:pt idx="3">
                  <c:v>67.269047619047626</c:v>
                </c:pt>
                <c:pt idx="4">
                  <c:v>57.955952380952375</c:v>
                </c:pt>
                <c:pt idx="5">
                  <c:v>48.642857142857125</c:v>
                </c:pt>
                <c:pt idx="6">
                  <c:v>39.329761904761881</c:v>
                </c:pt>
                <c:pt idx="7">
                  <c:v>30.016666666666623</c:v>
                </c:pt>
              </c:numCache>
            </c:numRef>
          </c:yVal>
          <c:smooth val="1"/>
        </c:ser>
        <c:axId val="90593920"/>
        <c:axId val="90621440"/>
      </c:scatterChart>
      <c:scatterChart>
        <c:scatterStyle val="lineMarker"/>
        <c:ser>
          <c:idx val="0"/>
          <c:order val="0"/>
          <c:tx>
            <c:v>y</c:v>
          </c:tx>
          <c:spPr>
            <a:ln w="28575">
              <a:noFill/>
            </a:ln>
          </c:spPr>
          <c:marker>
            <c:spPr>
              <a:solidFill>
                <a:schemeClr val="accent5"/>
              </a:solidFill>
            </c:spPr>
          </c:marker>
          <c:xVal>
            <c:numRef>
              <c:f>Лист1!$B$4:$B$11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Лист1!$C$4:$C$11</c:f>
              <c:numCache>
                <c:formatCode>General</c:formatCode>
                <c:ptCount val="8"/>
                <c:pt idx="0">
                  <c:v>100</c:v>
                </c:pt>
                <c:pt idx="1">
                  <c:v>85.6</c:v>
                </c:pt>
                <c:pt idx="2">
                  <c:v>74.400000000000006</c:v>
                </c:pt>
                <c:pt idx="3">
                  <c:v>65.3</c:v>
                </c:pt>
                <c:pt idx="4">
                  <c:v>56.7</c:v>
                </c:pt>
                <c:pt idx="5">
                  <c:v>43.3</c:v>
                </c:pt>
                <c:pt idx="6">
                  <c:v>40.799999999999997</c:v>
                </c:pt>
                <c:pt idx="7">
                  <c:v>34.799999999999997</c:v>
                </c:pt>
              </c:numCache>
            </c:numRef>
          </c:yVal>
        </c:ser>
        <c:axId val="90593920"/>
        <c:axId val="90621440"/>
      </c:scatterChart>
      <c:valAx>
        <c:axId val="90593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x</a:t>
                </a:r>
                <a:endParaRPr lang="ru-RU" sz="11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90621440"/>
        <c:crosses val="autoZero"/>
        <c:crossBetween val="midCat"/>
      </c:valAx>
      <c:valAx>
        <c:axId val="90621440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y</a:t>
                </a:r>
                <a:endParaRPr lang="ru-RU" sz="11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90593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77510011587579"/>
          <c:y val="0.32953593186022839"/>
          <c:w val="0.2068747061971557"/>
          <c:h val="0.23790004398545642"/>
        </c:manualLayout>
      </c:layout>
      <c:txPr>
        <a:bodyPr/>
        <a:lstStyle/>
        <a:p>
          <a:pPr>
            <a:defRPr sz="1100"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>
                <a:latin typeface="Times New Roman" pitchFamily="18" charset="0"/>
                <a:cs typeface="Times New Roman" pitchFamily="18" charset="0"/>
              </a:rPr>
              <a:t>Кореляційне</a:t>
            </a:r>
            <a:r>
              <a:rPr lang="ru-RU" sz="1200" baseline="0">
                <a:latin typeface="Times New Roman" pitchFamily="18" charset="0"/>
                <a:cs typeface="Times New Roman" pitchFamily="18" charset="0"/>
              </a:rPr>
              <a:t> поле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</c:v>
          </c:tx>
          <c:spPr>
            <a:ln w="28575">
              <a:noFill/>
            </a:ln>
          </c:spPr>
          <c:marker>
            <c:spPr>
              <a:solidFill>
                <a:schemeClr val="accent5"/>
              </a:solidFill>
            </c:spPr>
          </c:marker>
          <c:xVal>
            <c:numRef>
              <c:f>Лист1!$B$4:$B$11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Лист1!$C$4:$C$11</c:f>
              <c:numCache>
                <c:formatCode>General</c:formatCode>
                <c:ptCount val="8"/>
                <c:pt idx="0">
                  <c:v>100</c:v>
                </c:pt>
                <c:pt idx="1">
                  <c:v>85.6</c:v>
                </c:pt>
                <c:pt idx="2">
                  <c:v>74.400000000000006</c:v>
                </c:pt>
                <c:pt idx="3">
                  <c:v>65.3</c:v>
                </c:pt>
                <c:pt idx="4">
                  <c:v>56.7</c:v>
                </c:pt>
                <c:pt idx="5">
                  <c:v>43.3</c:v>
                </c:pt>
                <c:pt idx="6">
                  <c:v>40.799999999999997</c:v>
                </c:pt>
                <c:pt idx="7">
                  <c:v>34.799999999999997</c:v>
                </c:pt>
              </c:numCache>
            </c:numRef>
          </c:yVal>
        </c:ser>
        <c:axId val="90269568"/>
        <c:axId val="90296704"/>
      </c:scatterChart>
      <c:valAx>
        <c:axId val="90269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x</a:t>
                </a:r>
                <a:endParaRPr lang="ru-RU" sz="11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90296704"/>
        <c:crosses val="autoZero"/>
        <c:crossBetween val="midCat"/>
      </c:valAx>
      <c:valAx>
        <c:axId val="90296704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y</a:t>
                </a:r>
                <a:endParaRPr lang="ru-RU" sz="11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90269568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uk-UA" sz="1200" baseline="0">
                <a:latin typeface="Times New Roman" pitchFamily="18" charset="0"/>
                <a:cs typeface="Times New Roman" pitchFamily="18" charset="0"/>
              </a:rPr>
              <a:t>Лінія регресії</a:t>
            </a:r>
            <a:endParaRPr lang="ru-RU" sz="120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0.13313031960701713"/>
          <c:y val="0.1238890591480233"/>
          <c:w val="0.81704772720438601"/>
          <c:h val="0.74921944516251937"/>
        </c:manualLayout>
      </c:layout>
      <c:scatterChart>
        <c:scatterStyle val="smoothMarker"/>
        <c:ser>
          <c:idx val="1"/>
          <c:order val="0"/>
          <c:tx>
            <c:v>Лінія регресії y(x)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Лист1!$B$4:$B$11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Лист1!$E$4:$E$11</c:f>
              <c:numCache>
                <c:formatCode>General</c:formatCode>
                <c:ptCount val="8"/>
                <c:pt idx="0">
                  <c:v>95.208333333333371</c:v>
                </c:pt>
                <c:pt idx="1">
                  <c:v>85.895238095238128</c:v>
                </c:pt>
                <c:pt idx="2">
                  <c:v>76.582142857142884</c:v>
                </c:pt>
                <c:pt idx="3">
                  <c:v>67.269047619047626</c:v>
                </c:pt>
                <c:pt idx="4">
                  <c:v>57.955952380952375</c:v>
                </c:pt>
                <c:pt idx="5">
                  <c:v>48.642857142857125</c:v>
                </c:pt>
                <c:pt idx="6">
                  <c:v>39.329761904761881</c:v>
                </c:pt>
                <c:pt idx="7">
                  <c:v>30.016666666666623</c:v>
                </c:pt>
              </c:numCache>
            </c:numRef>
          </c:yVal>
          <c:smooth val="1"/>
        </c:ser>
        <c:axId val="91439104"/>
        <c:axId val="91441024"/>
      </c:scatterChart>
      <c:valAx>
        <c:axId val="91439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x</a:t>
                </a:r>
                <a:endParaRPr lang="ru-RU" sz="11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91441024"/>
        <c:crosses val="autoZero"/>
        <c:crossBetween val="midCat"/>
      </c:valAx>
      <c:valAx>
        <c:axId val="91441024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y</a:t>
                </a:r>
                <a:endParaRPr lang="ru-RU" sz="11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91439104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chart" Target="../charts/chart2.xml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237604</xdr:colOff>
      <xdr:row>11</xdr:row>
      <xdr:rowOff>35531</xdr:rowOff>
    </xdr:from>
    <xdr:to>
      <xdr:col>18</xdr:col>
      <xdr:colOff>76271</xdr:colOff>
      <xdr:row>28</xdr:row>
      <xdr:rowOff>111211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175847</xdr:colOff>
      <xdr:row>12</xdr:row>
      <xdr:rowOff>21981</xdr:rowOff>
    </xdr:from>
    <xdr:to>
      <xdr:col>6</xdr:col>
      <xdr:colOff>398951</xdr:colOff>
      <xdr:row>14</xdr:row>
      <xdr:rowOff>89387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608385" y="2307981"/>
          <a:ext cx="1439374" cy="448406"/>
        </a:xfrm>
        <a:prstGeom prst="rect">
          <a:avLst/>
        </a:prstGeom>
        <a:noFill/>
      </xdr:spPr>
    </xdr:pic>
    <xdr:clientData/>
  </xdr:twoCellAnchor>
  <xdr:twoCellAnchor>
    <xdr:from>
      <xdr:col>3</xdr:col>
      <xdr:colOff>95250</xdr:colOff>
      <xdr:row>14</xdr:row>
      <xdr:rowOff>29307</xdr:rowOff>
    </xdr:from>
    <xdr:to>
      <xdr:col>8</xdr:col>
      <xdr:colOff>135414</xdr:colOff>
      <xdr:row>16</xdr:row>
      <xdr:rowOff>184637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19654" y="2696307"/>
          <a:ext cx="3080837" cy="536330"/>
        </a:xfrm>
        <a:prstGeom prst="rect">
          <a:avLst/>
        </a:prstGeom>
        <a:noFill/>
      </xdr:spPr>
    </xdr:pic>
    <xdr:clientData/>
  </xdr:twoCellAnchor>
  <xdr:twoCellAnchor>
    <xdr:from>
      <xdr:col>1</xdr:col>
      <xdr:colOff>207327</xdr:colOff>
      <xdr:row>18</xdr:row>
      <xdr:rowOff>17318</xdr:rowOff>
    </xdr:from>
    <xdr:to>
      <xdr:col>1</xdr:col>
      <xdr:colOff>323996</xdr:colOff>
      <xdr:row>18</xdr:row>
      <xdr:rowOff>234971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14230" y="3566013"/>
          <a:ext cx="116669" cy="217653"/>
        </a:xfrm>
        <a:prstGeom prst="rect">
          <a:avLst/>
        </a:prstGeom>
        <a:noFill/>
      </xdr:spPr>
    </xdr:pic>
    <xdr:clientData/>
  </xdr:twoCellAnchor>
  <xdr:twoCellAnchor>
    <xdr:from>
      <xdr:col>1</xdr:col>
      <xdr:colOff>229612</xdr:colOff>
      <xdr:row>19</xdr:row>
      <xdr:rowOff>26505</xdr:rowOff>
    </xdr:from>
    <xdr:to>
      <xdr:col>1</xdr:col>
      <xdr:colOff>329408</xdr:colOff>
      <xdr:row>19</xdr:row>
      <xdr:rowOff>253310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36515" y="3844934"/>
          <a:ext cx="99796" cy="226805"/>
        </a:xfrm>
        <a:prstGeom prst="rect">
          <a:avLst/>
        </a:prstGeom>
        <a:noFill/>
      </xdr:spPr>
    </xdr:pic>
    <xdr:clientData/>
  </xdr:twoCellAnchor>
  <xdr:twoCellAnchor>
    <xdr:from>
      <xdr:col>3</xdr:col>
      <xdr:colOff>608134</xdr:colOff>
      <xdr:row>18</xdr:row>
      <xdr:rowOff>11670</xdr:rowOff>
    </xdr:from>
    <xdr:to>
      <xdr:col>7</xdr:col>
      <xdr:colOff>12456</xdr:colOff>
      <xdr:row>19</xdr:row>
      <xdr:rowOff>224202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32538" y="3440670"/>
          <a:ext cx="1836860" cy="476301"/>
        </a:xfrm>
        <a:prstGeom prst="rect">
          <a:avLst/>
        </a:prstGeom>
        <a:noFill/>
      </xdr:spPr>
    </xdr:pic>
    <xdr:clientData/>
  </xdr:twoCellAnchor>
  <xdr:twoCellAnchor>
    <xdr:from>
      <xdr:col>3</xdr:col>
      <xdr:colOff>205153</xdr:colOff>
      <xdr:row>20</xdr:row>
      <xdr:rowOff>3123</xdr:rowOff>
    </xdr:from>
    <xdr:to>
      <xdr:col>7</xdr:col>
      <xdr:colOff>351692</xdr:colOff>
      <xdr:row>22</xdr:row>
      <xdr:rowOff>11722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29557" y="3959661"/>
          <a:ext cx="2579077" cy="389599"/>
        </a:xfrm>
        <a:prstGeom prst="rect">
          <a:avLst/>
        </a:prstGeom>
        <a:noFill/>
      </xdr:spPr>
    </xdr:pic>
    <xdr:clientData/>
  </xdr:twoCellAnchor>
  <xdr:twoCellAnchor>
    <xdr:from>
      <xdr:col>4</xdr:col>
      <xdr:colOff>250737</xdr:colOff>
      <xdr:row>22</xdr:row>
      <xdr:rowOff>28585</xdr:rowOff>
    </xdr:from>
    <xdr:to>
      <xdr:col>6</xdr:col>
      <xdr:colOff>65691</xdr:colOff>
      <xdr:row>25</xdr:row>
      <xdr:rowOff>18021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857099" y="4377240"/>
          <a:ext cx="1036782" cy="560936"/>
        </a:xfrm>
        <a:prstGeom prst="rect">
          <a:avLst/>
        </a:prstGeom>
        <a:noFill/>
      </xdr:spPr>
    </xdr:pic>
    <xdr:clientData/>
  </xdr:twoCellAnchor>
  <xdr:twoCellAnchor>
    <xdr:from>
      <xdr:col>3</xdr:col>
      <xdr:colOff>153107</xdr:colOff>
      <xdr:row>24</xdr:row>
      <xdr:rowOff>189496</xdr:rowOff>
    </xdr:from>
    <xdr:to>
      <xdr:col>4</xdr:col>
      <xdr:colOff>522965</xdr:colOff>
      <xdr:row>26</xdr:row>
      <xdr:rowOff>42522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8555" y="4919151"/>
          <a:ext cx="980772" cy="234026"/>
        </a:xfrm>
        <a:prstGeom prst="rect">
          <a:avLst/>
        </a:prstGeom>
        <a:noFill/>
      </xdr:spPr>
    </xdr:pic>
    <xdr:clientData/>
  </xdr:twoCellAnchor>
  <xdr:twoCellAnchor>
    <xdr:from>
      <xdr:col>6</xdr:col>
      <xdr:colOff>17433</xdr:colOff>
      <xdr:row>24</xdr:row>
      <xdr:rowOff>153109</xdr:rowOff>
    </xdr:from>
    <xdr:to>
      <xdr:col>7</xdr:col>
      <xdr:colOff>260413</xdr:colOff>
      <xdr:row>28</xdr:row>
      <xdr:rowOff>26352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845623" y="4882764"/>
          <a:ext cx="853893" cy="635243"/>
        </a:xfrm>
        <a:prstGeom prst="rect">
          <a:avLst/>
        </a:prstGeom>
        <a:noFill/>
      </xdr:spPr>
    </xdr:pic>
    <xdr:clientData/>
  </xdr:twoCellAnchor>
  <xdr:twoCellAnchor>
    <xdr:from>
      <xdr:col>1</xdr:col>
      <xdr:colOff>42146</xdr:colOff>
      <xdr:row>32</xdr:row>
      <xdr:rowOff>42146</xdr:rowOff>
    </xdr:from>
    <xdr:to>
      <xdr:col>7</xdr:col>
      <xdr:colOff>572009</xdr:colOff>
      <xdr:row>51</xdr:row>
      <xdr:rowOff>109580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531040</xdr:colOff>
      <xdr:row>31</xdr:row>
      <xdr:rowOff>126437</xdr:rowOff>
    </xdr:from>
    <xdr:to>
      <xdr:col>18</xdr:col>
      <xdr:colOff>269734</xdr:colOff>
      <xdr:row>51</xdr:row>
      <xdr:rowOff>126436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zoomScaleNormal="100" workbookViewId="0">
      <selection activeCell="I7" sqref="I7"/>
    </sheetView>
  </sheetViews>
  <sheetFormatPr defaultRowHeight="15"/>
  <cols>
    <col min="1" max="2" width="9.140625" style="6" customWidth="1"/>
    <col min="3" max="3" width="26.5703125" style="6" customWidth="1"/>
    <col min="4" max="4" width="9.140625" style="6" customWidth="1"/>
    <col min="5" max="5" width="12.140625" style="6" customWidth="1"/>
    <col min="6" max="19" width="9.140625" style="6" customWidth="1"/>
    <col min="20" max="16384" width="9.140625" style="6"/>
  </cols>
  <sheetData>
    <row r="1" spans="1:11">
      <c r="A1" s="34" t="s">
        <v>0</v>
      </c>
      <c r="B1" s="34"/>
      <c r="D1" s="37" t="s">
        <v>18</v>
      </c>
      <c r="E1" s="37"/>
      <c r="F1" s="37"/>
    </row>
    <row r="2" spans="1:11" ht="15.75" thickBot="1">
      <c r="D2" s="37"/>
      <c r="E2" s="37"/>
      <c r="F2" s="37"/>
      <c r="G2" s="8"/>
      <c r="H2" s="8"/>
      <c r="I2" s="8"/>
      <c r="J2" s="8"/>
      <c r="K2" s="8"/>
    </row>
    <row r="3" spans="1:11" ht="15.75" thickBot="1">
      <c r="B3" s="32" t="s">
        <v>1</v>
      </c>
      <c r="C3" s="31" t="s">
        <v>2</v>
      </c>
      <c r="D3" s="8"/>
      <c r="E3" s="30" t="s">
        <v>14</v>
      </c>
      <c r="F3" s="8"/>
      <c r="G3" s="8"/>
      <c r="H3" s="8"/>
      <c r="I3" s="8"/>
      <c r="J3" s="8"/>
      <c r="K3" s="8"/>
    </row>
    <row r="4" spans="1:11" ht="15.75" thickBot="1">
      <c r="B4" s="32">
        <v>1</v>
      </c>
      <c r="C4" s="31">
        <v>100</v>
      </c>
      <c r="D4" s="4"/>
      <c r="E4" s="30">
        <f>$C$24*$B4+$C$26</f>
        <v>95.208333333333371</v>
      </c>
      <c r="F4" s="4"/>
      <c r="G4" s="4"/>
      <c r="H4" s="4"/>
      <c r="I4" s="4"/>
      <c r="J4" s="4"/>
      <c r="K4" s="8"/>
    </row>
    <row r="5" spans="1:11" ht="15.75" thickBot="1">
      <c r="B5" s="32">
        <v>2</v>
      </c>
      <c r="C5" s="31">
        <v>85.6</v>
      </c>
      <c r="D5" s="8"/>
      <c r="E5" s="30">
        <f t="shared" ref="E5:E11" si="0">$C$24*$B5+$C$26</f>
        <v>85.895238095238128</v>
      </c>
      <c r="F5" s="8"/>
      <c r="G5" s="8"/>
      <c r="H5" s="8"/>
      <c r="I5" s="8"/>
      <c r="J5" s="8"/>
      <c r="K5" s="8"/>
    </row>
    <row r="6" spans="1:11" ht="15.75" thickBot="1">
      <c r="B6" s="32">
        <v>3</v>
      </c>
      <c r="C6" s="31">
        <v>74.400000000000006</v>
      </c>
      <c r="D6" s="8"/>
      <c r="E6" s="30">
        <f t="shared" si="0"/>
        <v>76.582142857142884</v>
      </c>
      <c r="F6" s="8"/>
      <c r="G6" s="8"/>
      <c r="H6" s="8"/>
      <c r="I6" s="8"/>
      <c r="J6" s="8"/>
      <c r="K6" s="8"/>
    </row>
    <row r="7" spans="1:11" ht="15.75" thickBot="1">
      <c r="B7" s="32">
        <v>4</v>
      </c>
      <c r="C7" s="31">
        <v>65.3</v>
      </c>
      <c r="D7" s="8"/>
      <c r="E7" s="30">
        <f t="shared" si="0"/>
        <v>67.269047619047626</v>
      </c>
      <c r="F7" s="8"/>
      <c r="G7" s="8"/>
      <c r="H7" s="8"/>
      <c r="I7" s="8"/>
      <c r="J7" s="8"/>
      <c r="K7" s="8"/>
    </row>
    <row r="8" spans="1:11" ht="15.75" thickBot="1">
      <c r="B8" s="32">
        <v>5</v>
      </c>
      <c r="C8" s="31">
        <v>56.7</v>
      </c>
      <c r="D8" s="8"/>
      <c r="E8" s="30">
        <f t="shared" si="0"/>
        <v>57.955952380952375</v>
      </c>
      <c r="F8" s="8"/>
      <c r="G8" s="8"/>
      <c r="H8" s="8"/>
      <c r="I8" s="8"/>
      <c r="J8" s="8"/>
      <c r="K8" s="8"/>
    </row>
    <row r="9" spans="1:11" ht="15.75" thickBot="1">
      <c r="B9" s="32">
        <v>6</v>
      </c>
      <c r="C9" s="31">
        <v>43.3</v>
      </c>
      <c r="D9" s="8"/>
      <c r="E9" s="30">
        <f t="shared" si="0"/>
        <v>48.642857142857125</v>
      </c>
      <c r="F9" s="8"/>
      <c r="G9" s="8"/>
      <c r="H9" s="8"/>
      <c r="I9" s="8"/>
      <c r="J9" s="8"/>
      <c r="K9" s="8"/>
    </row>
    <row r="10" spans="1:11" ht="15.75" thickBot="1">
      <c r="B10" s="32">
        <v>7</v>
      </c>
      <c r="C10" s="31">
        <v>40.799999999999997</v>
      </c>
      <c r="D10" s="8"/>
      <c r="E10" s="30">
        <f t="shared" si="0"/>
        <v>39.329761904761881</v>
      </c>
      <c r="F10" s="8"/>
      <c r="G10" s="8"/>
      <c r="H10" s="8"/>
      <c r="I10" s="8"/>
      <c r="J10" s="8"/>
      <c r="K10" s="8"/>
    </row>
    <row r="11" spans="1:11" ht="15.75" thickBot="1">
      <c r="B11" s="32">
        <v>8</v>
      </c>
      <c r="C11" s="31">
        <v>34.799999999999997</v>
      </c>
      <c r="E11" s="30">
        <f t="shared" si="0"/>
        <v>30.016666666666623</v>
      </c>
    </row>
    <row r="12" spans="1:11" ht="13.5" customHeight="1"/>
    <row r="13" spans="1:11">
      <c r="B13" s="5" t="s">
        <v>3</v>
      </c>
      <c r="C13" s="5">
        <f>SUM(B4:B11)</f>
        <v>36</v>
      </c>
      <c r="D13" s="9"/>
      <c r="E13" s="10"/>
      <c r="F13" s="11"/>
      <c r="G13" s="11"/>
      <c r="H13" s="11"/>
      <c r="I13" s="12"/>
    </row>
    <row r="14" spans="1:11">
      <c r="B14" s="5" t="s">
        <v>4</v>
      </c>
      <c r="C14" s="5">
        <f>SUM(C4:C11)</f>
        <v>500.90000000000003</v>
      </c>
      <c r="D14" s="13"/>
      <c r="E14" s="8"/>
      <c r="F14" s="8"/>
      <c r="G14" s="8"/>
      <c r="H14" s="8"/>
      <c r="I14" s="14"/>
    </row>
    <row r="15" spans="1:11">
      <c r="B15" s="5" t="s">
        <v>5</v>
      </c>
      <c r="C15" s="5">
        <f>B4^2+B5^2+B6^2+B7^2+B8^2+B9^2+B10^2+B11^2</f>
        <v>204</v>
      </c>
      <c r="D15" s="15"/>
      <c r="E15" s="8"/>
      <c r="F15" s="8"/>
      <c r="G15" s="8"/>
      <c r="H15" s="8"/>
      <c r="I15" s="14"/>
    </row>
    <row r="16" spans="1:11">
      <c r="B16" s="5" t="s">
        <v>6</v>
      </c>
      <c r="C16" s="5">
        <f>C4^2+C5^2+C6^2+C7^2+C8^2+C9^2+C10^2+C11^2</f>
        <v>35092.270000000004</v>
      </c>
      <c r="D16" s="13"/>
      <c r="E16" s="8"/>
      <c r="F16" s="8"/>
      <c r="G16" s="8"/>
      <c r="H16" s="8"/>
      <c r="I16" s="14"/>
    </row>
    <row r="17" spans="1:9">
      <c r="B17" s="5" t="s">
        <v>7</v>
      </c>
      <c r="C17" s="5">
        <f>B4*C4+B5*C5+B6*C6+B7*C7+B8*C8+B9*C9+B10*C10+B11*C11</f>
        <v>1862.8999999999996</v>
      </c>
      <c r="D17" s="13"/>
      <c r="E17" s="8"/>
      <c r="F17" s="8"/>
      <c r="G17" s="8"/>
      <c r="H17" s="8"/>
      <c r="I17" s="14"/>
    </row>
    <row r="18" spans="1:9">
      <c r="B18" s="5" t="s">
        <v>8</v>
      </c>
      <c r="C18" s="2">
        <f>COUNT(B4:B11)</f>
        <v>8</v>
      </c>
      <c r="D18" s="35" t="s">
        <v>15</v>
      </c>
      <c r="E18" s="36"/>
      <c r="F18" s="36"/>
      <c r="G18" s="36"/>
      <c r="H18" s="36"/>
      <c r="I18" s="19"/>
    </row>
    <row r="19" spans="1:9" ht="21" customHeight="1">
      <c r="B19" s="5"/>
      <c r="C19" s="5">
        <f>C13/C18</f>
        <v>4.5</v>
      </c>
      <c r="D19" s="20"/>
      <c r="E19" s="10"/>
      <c r="F19" s="11"/>
      <c r="G19" s="11"/>
      <c r="H19" s="11"/>
      <c r="I19" s="12"/>
    </row>
    <row r="20" spans="1:9" ht="21" customHeight="1">
      <c r="B20" s="1"/>
      <c r="C20" s="5">
        <f>C14/C18</f>
        <v>62.612500000000004</v>
      </c>
      <c r="D20" s="16"/>
      <c r="E20" s="17"/>
      <c r="F20" s="17"/>
      <c r="G20" s="17"/>
      <c r="H20" s="17"/>
      <c r="I20" s="18"/>
    </row>
    <row r="21" spans="1:9">
      <c r="B21" s="5" t="s">
        <v>9</v>
      </c>
      <c r="C21" s="5">
        <f>C15/C18-C19^2</f>
        <v>5.25</v>
      </c>
      <c r="D21" s="9"/>
      <c r="E21" s="10"/>
      <c r="F21" s="11"/>
      <c r="G21" s="11"/>
      <c r="H21" s="11"/>
      <c r="I21" s="12"/>
    </row>
    <row r="22" spans="1:9">
      <c r="B22" s="7" t="s">
        <v>10</v>
      </c>
      <c r="C22" s="7">
        <f>C16/C18-C20^2</f>
        <v>466.20859375000009</v>
      </c>
      <c r="D22" s="13"/>
      <c r="E22" s="8"/>
      <c r="F22" s="8"/>
      <c r="G22" s="8"/>
      <c r="H22" s="8"/>
      <c r="I22" s="29"/>
    </row>
    <row r="23" spans="1:9">
      <c r="B23" s="22"/>
      <c r="C23" s="22"/>
      <c r="D23" s="9"/>
      <c r="E23" s="11"/>
      <c r="F23" s="11"/>
      <c r="G23" s="11"/>
      <c r="H23" s="11"/>
      <c r="I23" s="12"/>
    </row>
    <row r="24" spans="1:9">
      <c r="B24" s="23" t="s">
        <v>11</v>
      </c>
      <c r="C24" s="24">
        <f>(C17/C18-C19*C20)/C21</f>
        <v>-9.3130952380952507</v>
      </c>
      <c r="D24" s="13"/>
      <c r="E24" s="8"/>
      <c r="F24" s="3"/>
      <c r="G24" s="8"/>
      <c r="H24" s="8"/>
      <c r="I24" s="14"/>
    </row>
    <row r="25" spans="1:9">
      <c r="B25" s="38" t="s">
        <v>17</v>
      </c>
      <c r="C25" s="38"/>
      <c r="D25" s="13"/>
      <c r="E25" s="8"/>
      <c r="F25" s="8"/>
      <c r="G25" s="8"/>
      <c r="H25" s="8"/>
      <c r="I25" s="14"/>
    </row>
    <row r="26" spans="1:9">
      <c r="B26" s="27" t="s">
        <v>12</v>
      </c>
      <c r="C26" s="28">
        <f>C20-C24*C19</f>
        <v>104.52142857142863</v>
      </c>
      <c r="D26" s="13"/>
      <c r="E26" s="3"/>
      <c r="F26" s="8"/>
      <c r="G26" s="8"/>
      <c r="H26" s="8"/>
      <c r="I26" s="14"/>
    </row>
    <row r="27" spans="1:9">
      <c r="B27" s="25" t="s">
        <v>13</v>
      </c>
      <c r="C27" s="26">
        <f>C24*SQRT(C21/C22)</f>
        <v>-0.988288082881154</v>
      </c>
      <c r="D27" s="13"/>
      <c r="E27" s="8"/>
      <c r="F27" s="8"/>
      <c r="G27" s="3"/>
      <c r="H27" s="8"/>
      <c r="I27" s="14"/>
    </row>
    <row r="28" spans="1:9">
      <c r="B28" s="39" t="s">
        <v>19</v>
      </c>
      <c r="C28" s="40"/>
      <c r="D28" s="16"/>
      <c r="E28" s="17"/>
      <c r="F28" s="17"/>
      <c r="G28" s="17"/>
      <c r="H28" s="17"/>
      <c r="I28" s="18"/>
    </row>
    <row r="29" spans="1:9">
      <c r="A29" s="21"/>
      <c r="B29" s="33" t="s">
        <v>16</v>
      </c>
      <c r="C29" s="33"/>
      <c r="D29" s="33"/>
      <c r="E29" s="33"/>
      <c r="F29" s="33"/>
      <c r="G29" s="33"/>
      <c r="H29" s="33"/>
      <c r="I29" s="33"/>
    </row>
    <row r="30" spans="1:9">
      <c r="A30" s="21"/>
      <c r="B30" s="33"/>
      <c r="C30" s="33"/>
      <c r="D30" s="33"/>
      <c r="E30" s="33"/>
      <c r="F30" s="33"/>
      <c r="G30" s="33"/>
      <c r="H30" s="33"/>
      <c r="I30" s="33"/>
    </row>
    <row r="31" spans="1:9">
      <c r="A31" s="21"/>
      <c r="B31" s="33"/>
      <c r="C31" s="33"/>
      <c r="D31" s="33"/>
      <c r="E31" s="33"/>
      <c r="F31" s="33"/>
      <c r="G31" s="33"/>
      <c r="H31" s="33"/>
      <c r="I31" s="33"/>
    </row>
  </sheetData>
  <mergeCells count="6">
    <mergeCell ref="B29:I31"/>
    <mergeCell ref="A1:B1"/>
    <mergeCell ref="D18:H18"/>
    <mergeCell ref="D1:F2"/>
    <mergeCell ref="B25:C25"/>
    <mergeCell ref="B28:C2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2020-10-11T11:28:13Z</dcterms:created>
  <dcterms:modified xsi:type="dcterms:W3CDTF">2020-10-12T09:42:54Z</dcterms:modified>
</cp:coreProperties>
</file>