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45" windowHeight="1207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19" i="1"/>
  <c r="AQ22" l="1"/>
  <c r="AQ23"/>
  <c r="AQ24"/>
  <c r="AQ25"/>
  <c r="AQ26"/>
  <c r="AQ21"/>
  <c r="AP23"/>
  <c r="AP24" s="1"/>
  <c r="AP25" s="1"/>
  <c r="AP26" s="1"/>
  <c r="AP22"/>
  <c r="AP21"/>
  <c r="AP19"/>
  <c r="E22"/>
  <c r="E23"/>
  <c r="E24"/>
  <c r="E25"/>
  <c r="E26"/>
  <c r="E27"/>
  <c r="E28"/>
  <c r="E29"/>
  <c r="E30"/>
  <c r="E21"/>
  <c r="D23"/>
  <c r="D24" s="1"/>
  <c r="D25" s="1"/>
  <c r="D26" s="1"/>
  <c r="D27" s="1"/>
  <c r="D28" s="1"/>
  <c r="D29" s="1"/>
  <c r="D30" s="1"/>
  <c r="D22"/>
  <c r="D21"/>
  <c r="D19"/>
  <c r="O4"/>
  <c r="O10" l="1"/>
  <c r="O9"/>
  <c r="O8"/>
  <c r="O7"/>
  <c r="O6"/>
  <c r="O5"/>
  <c r="O3"/>
  <c r="AG21" l="1"/>
  <c r="AG19"/>
  <c r="W19"/>
  <c r="W21" s="1"/>
  <c r="N21"/>
  <c r="K60"/>
  <c r="F52"/>
  <c r="K59"/>
  <c r="F51"/>
  <c r="K61" l="1"/>
  <c r="W22"/>
  <c r="AG22"/>
  <c r="N22"/>
  <c r="F53"/>
  <c r="W23" l="1"/>
  <c r="N23"/>
  <c r="AG23"/>
  <c r="N24" l="1"/>
  <c r="W24"/>
  <c r="AG24"/>
  <c r="AG25" l="1"/>
  <c r="N25"/>
  <c r="W25"/>
  <c r="W26" l="1"/>
  <c r="AG26"/>
  <c r="N26"/>
  <c r="AH26" l="1"/>
  <c r="AH25"/>
  <c r="AG27"/>
  <c r="W27"/>
  <c r="N27"/>
  <c r="AH21" l="1"/>
  <c r="AH27"/>
  <c r="AH24"/>
  <c r="AH23"/>
  <c r="AH22"/>
  <c r="N28"/>
  <c r="W28"/>
  <c r="X24" s="1"/>
  <c r="X23" l="1"/>
  <c r="N29"/>
  <c r="O26" s="1"/>
  <c r="X28"/>
  <c r="X25"/>
  <c r="X21"/>
  <c r="X26"/>
  <c r="X27"/>
  <c r="X22"/>
  <c r="O27"/>
  <c r="O29" l="1"/>
  <c r="O23"/>
  <c r="O22"/>
  <c r="O21"/>
  <c r="O24"/>
  <c r="O25"/>
  <c r="O28"/>
</calcChain>
</file>

<file path=xl/sharedStrings.xml><?xml version="1.0" encoding="utf-8"?>
<sst xmlns="http://schemas.openxmlformats.org/spreadsheetml/2006/main" count="73" uniqueCount="45">
  <si>
    <t>Варіант 8</t>
  </si>
  <si>
    <t>P(1,06 &lt; X &lt; 1,70) = ?</t>
  </si>
  <si>
    <t>Обсяг вибірки 80</t>
  </si>
  <si>
    <t>Математичне сподівання 2,0295</t>
  </si>
  <si>
    <t>Мінімум 0,09</t>
  </si>
  <si>
    <t>Максимум 3,75</t>
  </si>
  <si>
    <t>Дисперсія 0,574169</t>
  </si>
  <si>
    <t>Середнє відхилення 0,75774</t>
  </si>
  <si>
    <t>Асиметрія -0,17991</t>
  </si>
  <si>
    <t>Ексцес -0,15484</t>
  </si>
  <si>
    <t>Обсяг вибірки</t>
  </si>
  <si>
    <t>Математичне сподівання</t>
  </si>
  <si>
    <t>Мінімум</t>
  </si>
  <si>
    <t>Максимум</t>
  </si>
  <si>
    <t>Дисперсія</t>
  </si>
  <si>
    <t>Середнє відхилення</t>
  </si>
  <si>
    <t>Асиметрія</t>
  </si>
  <si>
    <t>Ексцес</t>
  </si>
  <si>
    <t>крок</t>
  </si>
  <si>
    <t>n</t>
  </si>
  <si>
    <t>№</t>
  </si>
  <si>
    <t>Інтервал</t>
  </si>
  <si>
    <t>Кількість точок в інтервалі</t>
  </si>
  <si>
    <t xml:space="preserve"> </t>
  </si>
  <si>
    <t>F(1,70) =</t>
  </si>
  <si>
    <t>F(1,06) =</t>
  </si>
  <si>
    <t>P(1,06 &lt; X &lt; 1,70) = F(1,70) - F(1,06) =</t>
  </si>
  <si>
    <t>δ = 0.1 · x¯* =  0,1  ·  2, 09875 = 0, 209875</t>
  </si>
  <si>
    <t>F(3,28625)=</t>
  </si>
  <si>
    <t>F(2,6888)=</t>
  </si>
  <si>
    <t xml:space="preserve"> 0,15875179 * 100% =  15,875179 %  ≈ 15,8752 %</t>
  </si>
  <si>
    <t>Переводимо результат у відсотки:</t>
  </si>
  <si>
    <t>Одержимо відповідь:                                                          вихід придатної продукції при
заданому допуску становить 15,9 % від усієї продукції.</t>
  </si>
  <si>
    <t>5. Вважаючи, що технологічний процес відрегульова-
ний правильно, а допуск становить 10 % від значення                                 контрольованого параметра, знайти випуск придатної                             продукції у відсотках.</t>
  </si>
  <si>
    <t>4. Знайти ймовірність потрапляння випадкової величини у проміжок, заданий у варіанті завдання.</t>
  </si>
  <si>
    <t>2.Розрахувати основні статистики:</t>
  </si>
  <si>
    <t>Початкові дані</t>
  </si>
  <si>
    <t>Зменшити число часткових інтервалів до 6 або 5 і побудувати нову гістограму.
Дайте відповідь на запитання: чи можна ще зменшити    число часткових інтервалів?</t>
  </si>
  <si>
    <r>
      <t xml:space="preserve">3. Побудувати гістограми. </t>
    </r>
    <r>
      <rPr>
        <i/>
        <sz val="12"/>
        <color theme="1"/>
        <rFont val="Times New Roman"/>
        <family val="1"/>
        <charset val="204"/>
      </rPr>
      <t>Взяти число часткових інтервалів, що дорівнює 10 (потім 9, 8, 7). Одержимо гістограми:</t>
    </r>
  </si>
  <si>
    <t>3. За значеннями асиметрії та ексцесу й виглядом гі-
стограми зробити висновок, чи значно відрізняється роз-
поділ випадкової величини від нормального.</t>
  </si>
  <si>
    <t>P(I x  -  x¯* I &lt; δ) = P (2,09875 - 0, 209875 &lt;  x  &lt;   2,09875 + 0, 209875)=  = P ( 2,6888 &lt; x &lt; 3,28625)= 0,944363635 - 0,785611845 = 0,15875179</t>
  </si>
  <si>
    <t>Так як  ексцес даного розподілу відмінний від нуля, то крива щільності цього розподілу відрізняється від кривої щільності нормального розподілу:   ексцес від'ємний, то крива теоретичного має нижчу та «плоскішу» вершину ніж крива нормального.</t>
  </si>
  <si>
    <t>Так як асиметрія від'ємна, то «довша частина» кривої знаходиться ліворуч від математичного сподівання.</t>
  </si>
  <si>
    <t>Судячи з вигляду гістограми можна підсумувати, що крива не сильно відрізняється від нормального закону розподілу.</t>
  </si>
  <si>
    <t xml:space="preserve">Отже, перерахувавши числові характеристики  для гістограми з числом часткових інтервалів 10, і порівнявши їх зі значенням для гістограми  з 6 частковими інтервалами, можемо зробити  висновок, що гістограма з 10 частковими інтервалами найбільше підходить до нормального закону розподілу генеральної сукупності.   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</si>
</sst>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/>
    <xf numFmtId="0" fontId="0" fillId="0" borderId="3" xfId="0" applyBorder="1" applyAlignment="1"/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0" xfId="0" applyFont="1"/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0" fontId="8" fillId="0" borderId="16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5" xfId="0" applyBorder="1"/>
    <xf numFmtId="0" fontId="4" fillId="0" borderId="10" xfId="0" applyFont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1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Border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99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6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n=10</c:v>
          </c:tx>
          <c:cat>
            <c:numRef>
              <c:f>Лист1!$C$21:$C$30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Лист1!$E$21:$E$30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16</c:v>
                </c:pt>
                <c:pt idx="4">
                  <c:v>24</c:v>
                </c:pt>
                <c:pt idx="5">
                  <c:v>28</c:v>
                </c:pt>
                <c:pt idx="6">
                  <c:v>26</c:v>
                </c:pt>
                <c:pt idx="7">
                  <c:v>25</c:v>
                </c:pt>
                <c:pt idx="8">
                  <c:v>17</c:v>
                </c:pt>
                <c:pt idx="9">
                  <c:v>12</c:v>
                </c:pt>
              </c:numCache>
            </c:numRef>
          </c:val>
        </c:ser>
        <c:axId val="93961600"/>
        <c:axId val="94483584"/>
      </c:barChart>
      <c:catAx>
        <c:axId val="93961600"/>
        <c:scaling>
          <c:orientation val="minMax"/>
        </c:scaling>
        <c:axPos val="b"/>
        <c:numFmt formatCode="General" sourceLinked="1"/>
        <c:tickLblPos val="nextTo"/>
        <c:crossAx val="94483584"/>
        <c:crosses val="autoZero"/>
        <c:auto val="1"/>
        <c:lblAlgn val="ctr"/>
        <c:lblOffset val="100"/>
      </c:catAx>
      <c:valAx>
        <c:axId val="94483584"/>
        <c:scaling>
          <c:orientation val="minMax"/>
        </c:scaling>
        <c:axPos val="l"/>
        <c:majorGridlines/>
        <c:numFmt formatCode="General" sourceLinked="1"/>
        <c:tickLblPos val="nextTo"/>
        <c:crossAx val="93961600"/>
        <c:crosses val="autoZero"/>
        <c:crossBetween val="between"/>
      </c:valAx>
    </c:plotArea>
    <c:plotVisOnly val="1"/>
  </c:chart>
  <c:spPr>
    <a:solidFill>
      <a:schemeClr val="lt1"/>
    </a:solidFill>
    <a:ln w="25400" cap="flat" cmpd="sng" algn="ctr">
      <a:solidFill>
        <a:schemeClr val="accent4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7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n=9</c:v>
          </c:tx>
          <c:cat>
            <c:numRef>
              <c:f>Лист1!$M$21:$M$29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Лист1!$O$21:$O$29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22</c:v>
                </c:pt>
                <c:pt idx="4">
                  <c:v>25</c:v>
                </c:pt>
                <c:pt idx="5">
                  <c:v>31</c:v>
                </c:pt>
                <c:pt idx="6">
                  <c:v>32</c:v>
                </c:pt>
                <c:pt idx="7">
                  <c:v>25</c:v>
                </c:pt>
                <c:pt idx="8">
                  <c:v>17</c:v>
                </c:pt>
              </c:numCache>
            </c:numRef>
          </c:val>
        </c:ser>
        <c:axId val="95455488"/>
        <c:axId val="97809152"/>
      </c:barChart>
      <c:catAx>
        <c:axId val="95455488"/>
        <c:scaling>
          <c:orientation val="minMax"/>
        </c:scaling>
        <c:axPos val="b"/>
        <c:numFmt formatCode="General" sourceLinked="1"/>
        <c:tickLblPos val="nextTo"/>
        <c:crossAx val="97809152"/>
        <c:crosses val="autoZero"/>
        <c:auto val="1"/>
        <c:lblAlgn val="ctr"/>
        <c:lblOffset val="100"/>
      </c:catAx>
      <c:valAx>
        <c:axId val="97809152"/>
        <c:scaling>
          <c:orientation val="minMax"/>
        </c:scaling>
        <c:axPos val="l"/>
        <c:majorGridlines/>
        <c:numFmt formatCode="General" sourceLinked="1"/>
        <c:tickLblPos val="nextTo"/>
        <c:crossAx val="95455488"/>
        <c:crosses val="autoZero"/>
        <c:crossBetween val="between"/>
      </c:valAx>
    </c:plotArea>
    <c:plotVisOnly val="1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n=8</c:v>
          </c:tx>
          <c:cat>
            <c:numRef>
              <c:f>Лист1!$V$21:$V$28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Лист1!$X$21:$X$28</c:f>
              <c:numCache>
                <c:formatCode>General</c:formatCode>
                <c:ptCount val="8"/>
                <c:pt idx="0">
                  <c:v>4</c:v>
                </c:pt>
                <c:pt idx="1">
                  <c:v>13</c:v>
                </c:pt>
                <c:pt idx="2">
                  <c:v>18</c:v>
                </c:pt>
                <c:pt idx="3">
                  <c:v>29</c:v>
                </c:pt>
                <c:pt idx="4">
                  <c:v>34</c:v>
                </c:pt>
                <c:pt idx="5">
                  <c:v>38</c:v>
                </c:pt>
                <c:pt idx="6">
                  <c:v>32</c:v>
                </c:pt>
                <c:pt idx="7">
                  <c:v>25</c:v>
                </c:pt>
              </c:numCache>
            </c:numRef>
          </c:val>
        </c:ser>
        <c:axId val="92436736"/>
        <c:axId val="92446720"/>
      </c:barChart>
      <c:catAx>
        <c:axId val="92436736"/>
        <c:scaling>
          <c:orientation val="minMax"/>
        </c:scaling>
        <c:axPos val="b"/>
        <c:numFmt formatCode="General" sourceLinked="1"/>
        <c:tickLblPos val="nextTo"/>
        <c:crossAx val="92446720"/>
        <c:crosses val="autoZero"/>
        <c:auto val="1"/>
        <c:lblAlgn val="ctr"/>
        <c:lblOffset val="100"/>
      </c:catAx>
      <c:valAx>
        <c:axId val="92446720"/>
        <c:scaling>
          <c:orientation val="minMax"/>
        </c:scaling>
        <c:axPos val="l"/>
        <c:majorGridlines/>
        <c:numFmt formatCode="General" sourceLinked="1"/>
        <c:tickLblPos val="nextTo"/>
        <c:crossAx val="92436736"/>
        <c:crosses val="autoZero"/>
        <c:crossBetween val="between"/>
      </c:valAx>
    </c:plotArea>
    <c:plotVisOnly val="1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n=7</c:v>
          </c:tx>
          <c:cat>
            <c:numRef>
              <c:f>Лист1!$AF$21:$AF$27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Лист1!$AH$21:$AH$27</c:f>
              <c:numCache>
                <c:formatCode>General</c:formatCode>
                <c:ptCount val="7"/>
                <c:pt idx="0">
                  <c:v>6</c:v>
                </c:pt>
                <c:pt idx="1">
                  <c:v>14</c:v>
                </c:pt>
                <c:pt idx="2">
                  <c:v>22</c:v>
                </c:pt>
                <c:pt idx="3">
                  <c:v>32</c:v>
                </c:pt>
                <c:pt idx="4">
                  <c:v>40</c:v>
                </c:pt>
                <c:pt idx="5">
                  <c:v>40</c:v>
                </c:pt>
                <c:pt idx="6">
                  <c:v>32</c:v>
                </c:pt>
              </c:numCache>
            </c:numRef>
          </c:val>
        </c:ser>
        <c:axId val="92457984"/>
        <c:axId val="92476160"/>
      </c:barChart>
      <c:catAx>
        <c:axId val="92457984"/>
        <c:scaling>
          <c:orientation val="minMax"/>
        </c:scaling>
        <c:axPos val="b"/>
        <c:numFmt formatCode="General" sourceLinked="1"/>
        <c:tickLblPos val="nextTo"/>
        <c:crossAx val="92476160"/>
        <c:crosses val="autoZero"/>
        <c:auto val="1"/>
        <c:lblAlgn val="ctr"/>
        <c:lblOffset val="100"/>
      </c:catAx>
      <c:valAx>
        <c:axId val="92476160"/>
        <c:scaling>
          <c:orientation val="minMax"/>
        </c:scaling>
        <c:axPos val="l"/>
        <c:majorGridlines/>
        <c:numFmt formatCode="General" sourceLinked="1"/>
        <c:tickLblPos val="nextTo"/>
        <c:crossAx val="92457984"/>
        <c:crosses val="autoZero"/>
        <c:crossBetween val="between"/>
      </c:valAx>
    </c:plotArea>
    <c:plotVisOnly val="1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n=6</c:v>
          </c:tx>
          <c:cat>
            <c:numRef>
              <c:f>Лист1!$AO$21:$AO$26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Лист1!$AQ$21:$AQ$26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33</c:v>
                </c:pt>
                <c:pt idx="3">
                  <c:v>44</c:v>
                </c:pt>
                <c:pt idx="4">
                  <c:v>46</c:v>
                </c:pt>
                <c:pt idx="5">
                  <c:v>40</c:v>
                </c:pt>
              </c:numCache>
            </c:numRef>
          </c:val>
        </c:ser>
        <c:axId val="92516352"/>
        <c:axId val="92517888"/>
      </c:barChart>
      <c:catAx>
        <c:axId val="92516352"/>
        <c:scaling>
          <c:orientation val="minMax"/>
        </c:scaling>
        <c:axPos val="b"/>
        <c:numFmt formatCode="General" sourceLinked="1"/>
        <c:tickLblPos val="nextTo"/>
        <c:crossAx val="92517888"/>
        <c:crosses val="autoZero"/>
        <c:auto val="1"/>
        <c:lblAlgn val="ctr"/>
        <c:lblOffset val="100"/>
      </c:catAx>
      <c:valAx>
        <c:axId val="92517888"/>
        <c:scaling>
          <c:orientation val="minMax"/>
        </c:scaling>
        <c:axPos val="l"/>
        <c:majorGridlines/>
        <c:numFmt formatCode="General" sourceLinked="1"/>
        <c:tickLblPos val="nextTo"/>
        <c:crossAx val="92516352"/>
        <c:crosses val="autoZero"/>
        <c:crossBetween val="between"/>
      </c:valAx>
    </c:plotArea>
    <c:plotVisOnly val="1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107261</xdr:colOff>
      <xdr:row>31</xdr:row>
      <xdr:rowOff>32302</xdr:rowOff>
    </xdr:from>
    <xdr:to>
      <xdr:col>6</xdr:col>
      <xdr:colOff>410404</xdr:colOff>
      <xdr:row>45</xdr:row>
      <xdr:rowOff>106845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231499</xdr:colOff>
      <xdr:row>31</xdr:row>
      <xdr:rowOff>58393</xdr:rowOff>
    </xdr:from>
    <xdr:to>
      <xdr:col>16</xdr:col>
      <xdr:colOff>513108</xdr:colOff>
      <xdr:row>45</xdr:row>
      <xdr:rowOff>132936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31</xdr:row>
      <xdr:rowOff>47625</xdr:rowOff>
    </xdr:from>
    <xdr:to>
      <xdr:col>26</xdr:col>
      <xdr:colOff>142875</xdr:colOff>
      <xdr:row>45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468456</xdr:colOff>
      <xdr:row>31</xdr:row>
      <xdr:rowOff>4329</xdr:rowOff>
    </xdr:from>
    <xdr:to>
      <xdr:col>36</xdr:col>
      <xdr:colOff>163656</xdr:colOff>
      <xdr:row>45</xdr:row>
      <xdr:rowOff>80529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507423</xdr:colOff>
      <xdr:row>30</xdr:row>
      <xdr:rowOff>181841</xdr:rowOff>
    </xdr:from>
    <xdr:to>
      <xdr:col>45</xdr:col>
      <xdr:colOff>202623</xdr:colOff>
      <xdr:row>45</xdr:row>
      <xdr:rowOff>67541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82"/>
  <sheetViews>
    <sheetView tabSelected="1" topLeftCell="Y8" zoomScaleNormal="100" workbookViewId="0">
      <selection activeCell="N75" sqref="N75"/>
    </sheetView>
  </sheetViews>
  <sheetFormatPr defaultRowHeight="15"/>
  <cols>
    <col min="4" max="4" width="11.85546875" customWidth="1"/>
    <col min="5" max="5" width="15.42578125" customWidth="1"/>
    <col min="9" max="9" width="9.28515625" bestFit="1" customWidth="1"/>
    <col min="15" max="15" width="12.140625" customWidth="1"/>
    <col min="24" max="24" width="10.42578125" customWidth="1"/>
  </cols>
  <sheetData>
    <row r="1" spans="1:46">
      <c r="A1" s="16"/>
      <c r="B1" s="71" t="s">
        <v>36</v>
      </c>
      <c r="C1" s="71"/>
      <c r="D1" s="71"/>
      <c r="E1" s="71"/>
      <c r="F1" s="71"/>
      <c r="G1" s="71"/>
      <c r="H1" s="71"/>
      <c r="I1" s="71"/>
    </row>
    <row r="2" spans="1:46">
      <c r="A2" s="16"/>
      <c r="B2" s="52" t="s">
        <v>0</v>
      </c>
      <c r="C2" s="83"/>
      <c r="D2" s="83"/>
      <c r="E2" s="83"/>
      <c r="F2" s="83"/>
      <c r="G2" s="83"/>
      <c r="H2" s="83"/>
      <c r="I2" s="84"/>
      <c r="K2" s="11"/>
      <c r="L2" s="70" t="s">
        <v>35</v>
      </c>
      <c r="M2" s="70"/>
      <c r="N2" s="70"/>
      <c r="O2" s="70"/>
    </row>
    <row r="3" spans="1:46">
      <c r="A3" s="16"/>
      <c r="B3" s="17">
        <v>1.62</v>
      </c>
      <c r="C3" s="17">
        <v>1.63</v>
      </c>
      <c r="D3" s="17">
        <v>2.52</v>
      </c>
      <c r="E3" s="17">
        <v>1.76</v>
      </c>
      <c r="F3" s="17">
        <v>2.5</v>
      </c>
      <c r="G3" s="17">
        <v>0.88</v>
      </c>
      <c r="H3" s="17">
        <v>1.56</v>
      </c>
      <c r="I3" s="17">
        <v>2.59</v>
      </c>
      <c r="L3" s="49" t="s">
        <v>10</v>
      </c>
      <c r="M3" s="49"/>
      <c r="N3" s="49"/>
      <c r="O3" s="14">
        <f>COUNT(B3:I12)</f>
        <v>80</v>
      </c>
    </row>
    <row r="4" spans="1:46">
      <c r="A4" s="16"/>
      <c r="B4" s="17">
        <v>2.38</v>
      </c>
      <c r="C4" s="17">
        <v>2.67</v>
      </c>
      <c r="D4" s="17">
        <v>1.1399999999999999</v>
      </c>
      <c r="E4" s="17">
        <v>3.84</v>
      </c>
      <c r="F4" s="17">
        <v>2.0299999999999998</v>
      </c>
      <c r="G4" s="17">
        <v>1.04</v>
      </c>
      <c r="H4" s="17">
        <v>3.57</v>
      </c>
      <c r="I4" s="17">
        <v>2.48</v>
      </c>
      <c r="L4" s="49" t="s">
        <v>11</v>
      </c>
      <c r="M4" s="49"/>
      <c r="N4" s="49"/>
      <c r="O4" s="15">
        <f>AVERAGE(B3:I12)</f>
        <v>2.0987499999999999</v>
      </c>
      <c r="Q4" s="1"/>
    </row>
    <row r="5" spans="1:46">
      <c r="A5" s="16"/>
      <c r="B5" s="17">
        <v>1.86</v>
      </c>
      <c r="C5" s="17">
        <v>2.0099999999999998</v>
      </c>
      <c r="D5" s="17">
        <v>1.1299999999999999</v>
      </c>
      <c r="E5" s="17">
        <v>2.2200000000000002</v>
      </c>
      <c r="F5" s="17">
        <v>1.67</v>
      </c>
      <c r="G5" s="17">
        <v>2.27</v>
      </c>
      <c r="H5" s="17">
        <v>2.38</v>
      </c>
      <c r="I5" s="17">
        <v>3.12</v>
      </c>
      <c r="L5" s="52" t="s">
        <v>12</v>
      </c>
      <c r="M5" s="52"/>
      <c r="N5" s="52"/>
      <c r="O5" s="15">
        <f>MIN(B3:I12)</f>
        <v>0.42</v>
      </c>
    </row>
    <row r="6" spans="1:46">
      <c r="A6" s="18"/>
      <c r="B6" s="17">
        <v>1.59</v>
      </c>
      <c r="C6" s="17">
        <v>2.62</v>
      </c>
      <c r="D6" s="17">
        <v>2</v>
      </c>
      <c r="E6" s="17">
        <v>1.4</v>
      </c>
      <c r="F6" s="17">
        <v>3.71</v>
      </c>
      <c r="G6" s="17">
        <v>1.58</v>
      </c>
      <c r="H6" s="17">
        <v>2.0699999999999998</v>
      </c>
      <c r="I6" s="17">
        <v>2.23</v>
      </c>
      <c r="L6" s="52" t="s">
        <v>13</v>
      </c>
      <c r="M6" s="52"/>
      <c r="N6" s="52"/>
      <c r="O6" s="15">
        <f>MAX(B3:I12)</f>
        <v>3.84</v>
      </c>
    </row>
    <row r="7" spans="1:46">
      <c r="A7" s="16"/>
      <c r="B7" s="17">
        <v>3.44</v>
      </c>
      <c r="C7" s="17">
        <v>2.98</v>
      </c>
      <c r="D7" s="17">
        <v>2.6</v>
      </c>
      <c r="E7" s="17">
        <v>2.4</v>
      </c>
      <c r="F7" s="17">
        <v>2.4300000000000002</v>
      </c>
      <c r="G7" s="17">
        <v>1.0900000000000001</v>
      </c>
      <c r="H7" s="17">
        <v>2.12</v>
      </c>
      <c r="I7" s="17">
        <v>0.73</v>
      </c>
      <c r="L7" s="52" t="s">
        <v>14</v>
      </c>
      <c r="M7" s="52"/>
      <c r="N7" s="52"/>
      <c r="O7" s="15">
        <f>VAR(B3:I12)</f>
        <v>0.55604398734177451</v>
      </c>
    </row>
    <row r="8" spans="1:46">
      <c r="A8" s="16"/>
      <c r="B8" s="17">
        <v>0.45</v>
      </c>
      <c r="C8" s="17">
        <v>1.84</v>
      </c>
      <c r="D8" s="17">
        <v>3.3</v>
      </c>
      <c r="E8" s="17">
        <v>1.97</v>
      </c>
      <c r="F8" s="17">
        <v>1.26</v>
      </c>
      <c r="G8" s="17">
        <v>1.67</v>
      </c>
      <c r="H8" s="17">
        <v>2.41</v>
      </c>
      <c r="I8" s="17">
        <v>1.79</v>
      </c>
      <c r="L8" s="52" t="s">
        <v>15</v>
      </c>
      <c r="M8" s="52"/>
      <c r="N8" s="52"/>
      <c r="O8" s="15">
        <f>STDEV(B3:I12)</f>
        <v>0.74568357051887268</v>
      </c>
    </row>
    <row r="9" spans="1:46">
      <c r="A9" s="16"/>
      <c r="B9" s="17">
        <v>2.99</v>
      </c>
      <c r="C9" s="17">
        <v>2.38</v>
      </c>
      <c r="D9" s="17">
        <v>2.9</v>
      </c>
      <c r="E9" s="17">
        <v>1.35</v>
      </c>
      <c r="F9" s="17">
        <v>2.34</v>
      </c>
      <c r="G9" s="17">
        <v>2.6</v>
      </c>
      <c r="H9" s="17">
        <v>1.91</v>
      </c>
      <c r="I9" s="17">
        <v>2.46</v>
      </c>
      <c r="L9" s="52" t="s">
        <v>16</v>
      </c>
      <c r="M9" s="52"/>
      <c r="N9" s="52"/>
      <c r="O9" s="15">
        <f>SKEW(B3:I12)</f>
        <v>-8.116573193067167E-2</v>
      </c>
    </row>
    <row r="10" spans="1:46">
      <c r="A10" s="16"/>
      <c r="B10" s="17">
        <v>2.2799999999999998</v>
      </c>
      <c r="C10" s="17">
        <v>2.96</v>
      </c>
      <c r="D10" s="17">
        <v>2.4300000000000002</v>
      </c>
      <c r="E10" s="17">
        <v>2.74</v>
      </c>
      <c r="F10" s="17">
        <v>2.06</v>
      </c>
      <c r="G10" s="17">
        <v>2.76</v>
      </c>
      <c r="H10" s="17">
        <v>2.39</v>
      </c>
      <c r="I10" s="17">
        <v>2.92</v>
      </c>
      <c r="L10" s="52" t="s">
        <v>17</v>
      </c>
      <c r="M10" s="52"/>
      <c r="N10" s="52"/>
      <c r="O10" s="15">
        <f>KURT(B3:I12)</f>
        <v>-0.22115262664047064</v>
      </c>
      <c r="Y10" s="1"/>
    </row>
    <row r="11" spans="1:46">
      <c r="A11" s="16"/>
      <c r="B11" s="17">
        <v>0.42</v>
      </c>
      <c r="C11" s="17">
        <v>2.04</v>
      </c>
      <c r="D11" s="17">
        <v>2.59</v>
      </c>
      <c r="E11" s="17">
        <v>0.86</v>
      </c>
      <c r="F11" s="17">
        <v>2.95</v>
      </c>
      <c r="G11" s="17">
        <v>0.79</v>
      </c>
      <c r="H11" s="17">
        <v>1.07</v>
      </c>
      <c r="I11" s="17">
        <v>1.91</v>
      </c>
      <c r="O11" s="3"/>
      <c r="AL11" s="37"/>
      <c r="AM11" s="38"/>
      <c r="AN11" s="38"/>
      <c r="AO11" s="38"/>
      <c r="AP11" s="38"/>
      <c r="AQ11" s="38"/>
      <c r="AR11" s="38"/>
      <c r="AS11" s="38"/>
      <c r="AT11" s="39"/>
    </row>
    <row r="12" spans="1:46">
      <c r="A12" s="16"/>
      <c r="B12" s="17">
        <v>2.11</v>
      </c>
      <c r="C12" s="17">
        <v>1.22</v>
      </c>
      <c r="D12" s="17">
        <v>1.82</v>
      </c>
      <c r="E12" s="17">
        <v>2.84</v>
      </c>
      <c r="F12" s="17">
        <v>2.4900000000000002</v>
      </c>
      <c r="G12" s="17">
        <v>1.91</v>
      </c>
      <c r="H12" s="17">
        <v>1.27</v>
      </c>
      <c r="I12" s="17">
        <v>1.59</v>
      </c>
      <c r="AL12" s="40"/>
      <c r="AM12" s="48"/>
      <c r="AN12" s="48"/>
      <c r="AO12" s="48"/>
      <c r="AP12" s="48"/>
      <c r="AQ12" s="48"/>
      <c r="AR12" s="48"/>
      <c r="AS12" s="48"/>
      <c r="AT12" s="6"/>
    </row>
    <row r="13" spans="1:46" ht="15" customHeight="1">
      <c r="A13" s="16"/>
      <c r="B13" s="85" t="s">
        <v>1</v>
      </c>
      <c r="C13" s="86"/>
      <c r="D13" s="86"/>
      <c r="E13" s="86"/>
      <c r="F13" s="86"/>
      <c r="G13" s="86"/>
      <c r="H13" s="86"/>
      <c r="I13" s="87"/>
      <c r="AL13" s="40"/>
      <c r="AM13" s="53" t="s">
        <v>37</v>
      </c>
      <c r="AN13" s="91"/>
      <c r="AO13" s="91"/>
      <c r="AP13" s="91"/>
      <c r="AQ13" s="91"/>
      <c r="AR13" s="91"/>
      <c r="AS13" s="48"/>
      <c r="AT13" s="6"/>
    </row>
    <row r="14" spans="1:46">
      <c r="A14" s="16"/>
      <c r="B14" s="88"/>
      <c r="C14" s="89"/>
      <c r="D14" s="89"/>
      <c r="E14" s="89"/>
      <c r="F14" s="89"/>
      <c r="G14" s="89"/>
      <c r="H14" s="89"/>
      <c r="I14" s="90"/>
      <c r="AL14" s="40"/>
      <c r="AM14" s="91"/>
      <c r="AN14" s="91"/>
      <c r="AO14" s="91"/>
      <c r="AP14" s="91"/>
      <c r="AQ14" s="91"/>
      <c r="AR14" s="91"/>
      <c r="AS14" s="48"/>
      <c r="AT14" s="6"/>
    </row>
    <row r="15" spans="1:46">
      <c r="AL15" s="40"/>
      <c r="AM15" s="91"/>
      <c r="AN15" s="91"/>
      <c r="AO15" s="91"/>
      <c r="AP15" s="91"/>
      <c r="AQ15" s="91"/>
      <c r="AR15" s="91"/>
      <c r="AS15" s="48"/>
      <c r="AT15" s="6"/>
    </row>
    <row r="16" spans="1:46" ht="15" customHeight="1">
      <c r="B16" s="19"/>
      <c r="C16" s="72" t="s">
        <v>38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L16" s="40"/>
      <c r="AM16" s="91"/>
      <c r="AN16" s="91"/>
      <c r="AO16" s="91"/>
      <c r="AP16" s="91"/>
      <c r="AQ16" s="91"/>
      <c r="AR16" s="91"/>
      <c r="AS16" s="48"/>
      <c r="AT16" s="6"/>
    </row>
    <row r="17" spans="2:59">
      <c r="B17" s="16"/>
      <c r="C17" s="16"/>
      <c r="D17" s="16"/>
      <c r="E17" s="16"/>
      <c r="F17" s="20"/>
      <c r="G17" s="20"/>
      <c r="H17" s="20"/>
      <c r="I17" s="20"/>
      <c r="J17" s="20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L17" s="40"/>
      <c r="AM17" s="48"/>
      <c r="AN17" s="48"/>
      <c r="AO17" s="48"/>
      <c r="AP17" s="48"/>
      <c r="AQ17" s="48"/>
      <c r="AR17" s="48"/>
      <c r="AS17" s="48"/>
      <c r="AT17" s="6"/>
    </row>
    <row r="18" spans="2:59">
      <c r="B18" s="16"/>
      <c r="C18" s="21" t="s">
        <v>19</v>
      </c>
      <c r="D18" s="49">
        <v>10</v>
      </c>
      <c r="E18" s="49"/>
      <c r="F18" s="20"/>
      <c r="G18" s="20"/>
      <c r="H18" s="20"/>
      <c r="I18" s="20"/>
      <c r="J18" s="20"/>
      <c r="K18" s="16"/>
      <c r="L18" s="16"/>
      <c r="M18" s="22" t="s">
        <v>19</v>
      </c>
      <c r="N18" s="51">
        <v>9</v>
      </c>
      <c r="O18" s="51"/>
      <c r="P18" s="16"/>
      <c r="Q18" s="16"/>
      <c r="R18" s="16"/>
      <c r="S18" s="16"/>
      <c r="T18" s="16"/>
      <c r="U18" s="16"/>
      <c r="V18" s="22" t="s">
        <v>19</v>
      </c>
      <c r="W18" s="51">
        <v>8</v>
      </c>
      <c r="X18" s="51"/>
      <c r="Y18" s="16"/>
      <c r="Z18" s="16"/>
      <c r="AA18" s="16"/>
      <c r="AB18" s="16"/>
      <c r="AC18" s="16"/>
      <c r="AD18" s="16"/>
      <c r="AE18" s="16"/>
      <c r="AF18" s="22" t="s">
        <v>19</v>
      </c>
      <c r="AG18" s="51">
        <v>7</v>
      </c>
      <c r="AH18" s="51"/>
      <c r="AI18" s="16"/>
      <c r="AJ18" s="16"/>
      <c r="AL18" s="40"/>
      <c r="AM18" s="19"/>
      <c r="AN18" s="19"/>
      <c r="AO18" s="47" t="s">
        <v>19</v>
      </c>
      <c r="AP18" s="51">
        <v>6</v>
      </c>
      <c r="AQ18" s="51"/>
      <c r="AR18" s="19"/>
      <c r="AS18" s="48"/>
      <c r="AT18" s="6"/>
      <c r="AW18" s="103"/>
      <c r="AX18" s="103"/>
      <c r="AY18" s="103"/>
      <c r="BE18" s="43"/>
      <c r="BF18" s="43"/>
      <c r="BG18" s="43"/>
    </row>
    <row r="19" spans="2:59">
      <c r="B19" s="16"/>
      <c r="C19" s="21" t="s">
        <v>18</v>
      </c>
      <c r="D19" s="50">
        <f>(O6-O5)/10</f>
        <v>0.34199999999999997</v>
      </c>
      <c r="E19" s="50"/>
      <c r="F19" s="20"/>
      <c r="G19" s="20"/>
      <c r="H19" s="20"/>
      <c r="I19" s="20"/>
      <c r="J19" s="20"/>
      <c r="K19" s="16"/>
      <c r="L19" s="16"/>
      <c r="M19" s="22" t="s">
        <v>18</v>
      </c>
      <c r="N19" s="51">
        <f>(O6-O5)/9</f>
        <v>0.38</v>
      </c>
      <c r="O19" s="51"/>
      <c r="P19" s="16"/>
      <c r="Q19" s="16"/>
      <c r="R19" s="16"/>
      <c r="S19" s="16"/>
      <c r="T19" s="16"/>
      <c r="U19" s="16"/>
      <c r="V19" s="22" t="s">
        <v>18</v>
      </c>
      <c r="W19" s="51">
        <f>(O6-O5)/W18</f>
        <v>0.42749999999999999</v>
      </c>
      <c r="X19" s="51"/>
      <c r="Y19" s="16"/>
      <c r="Z19" s="16"/>
      <c r="AA19" s="16"/>
      <c r="AB19" s="16"/>
      <c r="AC19" s="16"/>
      <c r="AD19" s="16"/>
      <c r="AE19" s="16"/>
      <c r="AF19" s="22" t="s">
        <v>18</v>
      </c>
      <c r="AG19" s="51">
        <f>(O6-O5)/AG18</f>
        <v>0.48857142857142855</v>
      </c>
      <c r="AH19" s="51"/>
      <c r="AI19" s="16"/>
      <c r="AJ19" s="16"/>
      <c r="AL19" s="40"/>
      <c r="AM19" s="19"/>
      <c r="AN19" s="19"/>
      <c r="AO19" s="47" t="s">
        <v>18</v>
      </c>
      <c r="AP19" s="51">
        <f>(O6-O5)/6</f>
        <v>0.56999999999999995</v>
      </c>
      <c r="AQ19" s="51"/>
      <c r="AR19" s="19"/>
      <c r="AS19" s="48"/>
      <c r="AT19" s="6"/>
      <c r="AW19" s="103"/>
      <c r="AX19" s="103"/>
      <c r="AY19" s="103"/>
      <c r="BE19" s="43"/>
      <c r="BF19" s="43"/>
      <c r="BG19" s="43"/>
    </row>
    <row r="20" spans="2:59" ht="47.25" customHeight="1">
      <c r="B20" s="16"/>
      <c r="C20" s="21" t="s">
        <v>20</v>
      </c>
      <c r="D20" s="21" t="s">
        <v>21</v>
      </c>
      <c r="E20" s="22" t="s">
        <v>22</v>
      </c>
      <c r="F20" s="16"/>
      <c r="G20" s="16"/>
      <c r="H20" s="16"/>
      <c r="I20" s="16"/>
      <c r="J20" s="16"/>
      <c r="K20" s="16"/>
      <c r="L20" s="16"/>
      <c r="M20" s="22" t="s">
        <v>20</v>
      </c>
      <c r="N20" s="22" t="s">
        <v>21</v>
      </c>
      <c r="O20" s="22" t="s">
        <v>22</v>
      </c>
      <c r="P20" s="16"/>
      <c r="Q20" s="16" t="s">
        <v>23</v>
      </c>
      <c r="R20" s="16"/>
      <c r="S20" s="16"/>
      <c r="T20" s="16"/>
      <c r="U20" s="16"/>
      <c r="V20" s="22" t="s">
        <v>20</v>
      </c>
      <c r="W20" s="22" t="s">
        <v>21</v>
      </c>
      <c r="X20" s="22" t="s">
        <v>22</v>
      </c>
      <c r="Y20" s="16"/>
      <c r="Z20" s="16"/>
      <c r="AA20" s="16"/>
      <c r="AB20" s="16"/>
      <c r="AC20" s="16"/>
      <c r="AD20" s="16"/>
      <c r="AE20" s="16"/>
      <c r="AF20" s="22" t="s">
        <v>20</v>
      </c>
      <c r="AG20" s="22" t="s">
        <v>21</v>
      </c>
      <c r="AH20" s="22" t="s">
        <v>22</v>
      </c>
      <c r="AI20" s="16"/>
      <c r="AJ20" s="16"/>
      <c r="AL20" s="40"/>
      <c r="AM20" s="19"/>
      <c r="AN20" s="19"/>
      <c r="AO20" s="47" t="s">
        <v>20</v>
      </c>
      <c r="AP20" s="47" t="s">
        <v>21</v>
      </c>
      <c r="AQ20" s="47" t="s">
        <v>22</v>
      </c>
      <c r="AR20" s="19"/>
      <c r="AS20" s="48"/>
      <c r="AT20" s="6"/>
      <c r="AW20" s="103"/>
      <c r="AX20" s="103"/>
      <c r="AY20" s="103"/>
      <c r="BE20" s="43"/>
      <c r="BF20" s="43"/>
      <c r="BG20" s="43"/>
    </row>
    <row r="21" spans="2:59">
      <c r="B21" s="16"/>
      <c r="C21" s="21">
        <v>1</v>
      </c>
      <c r="D21" s="17">
        <f>O5+D19</f>
        <v>0.76200000000000001</v>
      </c>
      <c r="E21" s="23">
        <f>FREQUENCY(B3:I12,D21:D30)</f>
        <v>3</v>
      </c>
      <c r="F21" s="16"/>
      <c r="G21" s="16"/>
      <c r="H21" s="16"/>
      <c r="I21" s="16"/>
      <c r="J21" s="16"/>
      <c r="K21" s="16"/>
      <c r="L21" s="16"/>
      <c r="M21" s="22">
        <v>1</v>
      </c>
      <c r="N21" s="24">
        <f>O5+N19</f>
        <v>0.8</v>
      </c>
      <c r="O21" s="25">
        <f>FREQUENCY(B3:I12, N21:N29)</f>
        <v>4</v>
      </c>
      <c r="P21" s="16"/>
      <c r="Q21" s="16"/>
      <c r="R21" s="16"/>
      <c r="S21" s="16"/>
      <c r="T21" s="16"/>
      <c r="U21" s="16"/>
      <c r="V21" s="22">
        <v>1</v>
      </c>
      <c r="W21" s="24">
        <f>O5+W19</f>
        <v>0.84749999999999992</v>
      </c>
      <c r="X21" s="25">
        <f>FREQUENCY(B3:I12, W21:W28)</f>
        <v>4</v>
      </c>
      <c r="Y21" s="16"/>
      <c r="Z21" s="16"/>
      <c r="AA21" s="16"/>
      <c r="AB21" s="16"/>
      <c r="AC21" s="16"/>
      <c r="AD21" s="16"/>
      <c r="AE21" s="16"/>
      <c r="AF21" s="22">
        <v>1</v>
      </c>
      <c r="AG21" s="24">
        <f>O5+AG19</f>
        <v>0.90857142857142859</v>
      </c>
      <c r="AH21" s="25">
        <f t="shared" ref="AH21:AH27" si="0">FREQUENCY(B3:I12,AG21:AG27)</f>
        <v>6</v>
      </c>
      <c r="AI21" s="16"/>
      <c r="AJ21" s="16"/>
      <c r="AL21" s="40"/>
      <c r="AM21" s="19"/>
      <c r="AN21" s="19"/>
      <c r="AO21" s="47">
        <v>1</v>
      </c>
      <c r="AP21" s="24">
        <f>O5+AP19</f>
        <v>0.99</v>
      </c>
      <c r="AQ21" s="25">
        <f>FREQUENCY(B3:I12,AP21:AP26)</f>
        <v>6</v>
      </c>
      <c r="AR21" s="19"/>
      <c r="AS21" s="48"/>
      <c r="AT21" s="6"/>
      <c r="AW21" s="103"/>
      <c r="AX21" s="103"/>
      <c r="AY21" s="103"/>
      <c r="BE21" s="43"/>
      <c r="BF21" s="43"/>
      <c r="BG21" s="43"/>
    </row>
    <row r="22" spans="2:59">
      <c r="B22" s="16"/>
      <c r="C22" s="21">
        <v>2</v>
      </c>
      <c r="D22" s="17">
        <f>D21+$D$19</f>
        <v>1.1040000000000001</v>
      </c>
      <c r="E22" s="23">
        <f t="shared" ref="E22:E30" si="1">FREQUENCY(B4:I13,D22:D31)</f>
        <v>8</v>
      </c>
      <c r="F22" s="16"/>
      <c r="G22" s="16" t="s">
        <v>23</v>
      </c>
      <c r="H22" s="16"/>
      <c r="I22" s="16"/>
      <c r="J22" s="16"/>
      <c r="K22" s="16"/>
      <c r="L22" s="16"/>
      <c r="M22" s="22">
        <v>2</v>
      </c>
      <c r="N22" s="24">
        <f>N21+$N$19</f>
        <v>1.1800000000000002</v>
      </c>
      <c r="O22" s="25">
        <f t="shared" ref="O22:O29" si="2">FREQUENCY(B4:I13, N22:N30)</f>
        <v>10</v>
      </c>
      <c r="P22" s="16"/>
      <c r="Q22" s="16"/>
      <c r="R22" s="16"/>
      <c r="S22" s="16"/>
      <c r="T22" s="16"/>
      <c r="U22" s="16"/>
      <c r="V22" s="22">
        <v>2</v>
      </c>
      <c r="W22" s="24">
        <f>W21+$W$19</f>
        <v>1.2749999999999999</v>
      </c>
      <c r="X22" s="25">
        <f t="shared" ref="X22:X28" si="3">FREQUENCY(B4:I13, W22:W29)</f>
        <v>13</v>
      </c>
      <c r="Y22" s="16"/>
      <c r="Z22" s="16"/>
      <c r="AA22" s="16"/>
      <c r="AB22" s="16"/>
      <c r="AC22" s="16"/>
      <c r="AD22" s="16"/>
      <c r="AE22" s="16"/>
      <c r="AF22" s="22">
        <v>2</v>
      </c>
      <c r="AG22" s="24">
        <f t="shared" ref="AG22:AG27" si="4">AG21+$AG$19</f>
        <v>1.3971428571428572</v>
      </c>
      <c r="AH22" s="25">
        <f t="shared" si="0"/>
        <v>14</v>
      </c>
      <c r="AI22" s="16"/>
      <c r="AJ22" s="16"/>
      <c r="AL22" s="40"/>
      <c r="AM22" s="19"/>
      <c r="AN22" s="19"/>
      <c r="AO22" s="47">
        <v>2</v>
      </c>
      <c r="AP22" s="24">
        <f>AP21+$AP$19</f>
        <v>1.56</v>
      </c>
      <c r="AQ22" s="25">
        <f t="shared" ref="AQ22:AQ26" si="5">FREQUENCY(B4:I13,AP22:AP27)</f>
        <v>15</v>
      </c>
      <c r="AR22" s="19"/>
      <c r="AS22" s="48"/>
      <c r="AT22" s="6"/>
      <c r="AW22" s="103"/>
      <c r="AX22" s="103"/>
      <c r="AY22" s="103"/>
      <c r="BE22" s="43"/>
      <c r="BF22" s="43"/>
      <c r="BG22" s="43"/>
    </row>
    <row r="23" spans="2:59">
      <c r="B23" s="16"/>
      <c r="C23" s="21">
        <v>3</v>
      </c>
      <c r="D23" s="17">
        <f t="shared" ref="D23:D30" si="6">D22+$D$19</f>
        <v>1.4460000000000002</v>
      </c>
      <c r="E23" s="23">
        <f t="shared" si="1"/>
        <v>13</v>
      </c>
      <c r="F23" s="16"/>
      <c r="G23" s="16"/>
      <c r="H23" s="16"/>
      <c r="I23" s="16"/>
      <c r="J23" s="16"/>
      <c r="K23" s="16"/>
      <c r="L23" s="16"/>
      <c r="M23" s="22">
        <v>3</v>
      </c>
      <c r="N23" s="24">
        <f t="shared" ref="N23:N29" si="7">N22+$N$19</f>
        <v>1.56</v>
      </c>
      <c r="O23" s="25">
        <f t="shared" si="2"/>
        <v>13</v>
      </c>
      <c r="P23" s="16"/>
      <c r="Q23" s="16"/>
      <c r="R23" s="16"/>
      <c r="S23" s="16"/>
      <c r="T23" s="16"/>
      <c r="U23" s="16"/>
      <c r="V23" s="22">
        <v>3</v>
      </c>
      <c r="W23" s="24">
        <f t="shared" ref="W23:W28" si="8">W22+$W$19</f>
        <v>1.7024999999999999</v>
      </c>
      <c r="X23" s="25">
        <f t="shared" si="3"/>
        <v>18</v>
      </c>
      <c r="Y23" s="16"/>
      <c r="Z23" s="16"/>
      <c r="AA23" s="16"/>
      <c r="AB23" s="16"/>
      <c r="AC23" s="16"/>
      <c r="AD23" s="16"/>
      <c r="AE23" s="16"/>
      <c r="AF23" s="22">
        <v>3</v>
      </c>
      <c r="AG23" s="24">
        <f t="shared" si="4"/>
        <v>1.8857142857142857</v>
      </c>
      <c r="AH23" s="25">
        <f t="shared" si="0"/>
        <v>22</v>
      </c>
      <c r="AI23" s="16"/>
      <c r="AJ23" s="16"/>
      <c r="AL23" s="40"/>
      <c r="AM23" s="19"/>
      <c r="AN23" s="19"/>
      <c r="AO23" s="47">
        <v>3</v>
      </c>
      <c r="AP23" s="24">
        <f t="shared" ref="AP23:AP26" si="9">AP22+$AP$19</f>
        <v>2.13</v>
      </c>
      <c r="AQ23" s="25">
        <f t="shared" si="5"/>
        <v>33</v>
      </c>
      <c r="AR23" s="19"/>
      <c r="AS23" s="48"/>
      <c r="AT23" s="6"/>
      <c r="AW23" s="103"/>
      <c r="AX23" s="103"/>
      <c r="AY23" s="103"/>
      <c r="BE23" s="43"/>
      <c r="BF23" s="43"/>
      <c r="BG23" s="43"/>
    </row>
    <row r="24" spans="2:59">
      <c r="B24" s="16"/>
      <c r="C24" s="21">
        <v>4</v>
      </c>
      <c r="D24" s="17">
        <f t="shared" si="6"/>
        <v>1.7880000000000003</v>
      </c>
      <c r="E24" s="23">
        <f t="shared" si="1"/>
        <v>16</v>
      </c>
      <c r="F24" s="16"/>
      <c r="G24" s="16"/>
      <c r="H24" s="16"/>
      <c r="I24" s="16"/>
      <c r="J24" s="16"/>
      <c r="K24" s="16"/>
      <c r="L24" s="16"/>
      <c r="M24" s="22">
        <v>4</v>
      </c>
      <c r="N24" s="24">
        <f t="shared" si="7"/>
        <v>1.94</v>
      </c>
      <c r="O24" s="25">
        <f t="shared" si="2"/>
        <v>22</v>
      </c>
      <c r="P24" s="16"/>
      <c r="Q24" s="16"/>
      <c r="R24" s="16"/>
      <c r="S24" s="16"/>
      <c r="T24" s="16"/>
      <c r="U24" s="16"/>
      <c r="V24" s="22">
        <v>4</v>
      </c>
      <c r="W24" s="24">
        <f t="shared" si="8"/>
        <v>2.13</v>
      </c>
      <c r="X24" s="25">
        <f t="shared" si="3"/>
        <v>29</v>
      </c>
      <c r="Y24" s="16"/>
      <c r="Z24" s="16"/>
      <c r="AA24" s="16"/>
      <c r="AB24" s="16"/>
      <c r="AC24" s="16"/>
      <c r="AD24" s="16"/>
      <c r="AE24" s="16"/>
      <c r="AF24" s="22">
        <v>4</v>
      </c>
      <c r="AG24" s="24">
        <f t="shared" si="4"/>
        <v>2.3742857142857141</v>
      </c>
      <c r="AH24" s="25">
        <f t="shared" si="0"/>
        <v>32</v>
      </c>
      <c r="AI24" s="16"/>
      <c r="AJ24" s="16"/>
      <c r="AL24" s="40"/>
      <c r="AM24" s="19"/>
      <c r="AN24" s="19"/>
      <c r="AO24" s="47">
        <v>4</v>
      </c>
      <c r="AP24" s="24">
        <f t="shared" si="9"/>
        <v>2.6999999999999997</v>
      </c>
      <c r="AQ24" s="25">
        <f t="shared" si="5"/>
        <v>44</v>
      </c>
      <c r="AR24" s="19"/>
      <c r="AS24" s="48"/>
      <c r="AT24" s="6"/>
      <c r="AW24" s="103"/>
      <c r="AX24" s="103"/>
      <c r="AY24" s="103"/>
      <c r="BE24" s="43"/>
      <c r="BF24" s="43"/>
      <c r="BG24" s="43"/>
    </row>
    <row r="25" spans="2:59">
      <c r="B25" s="16"/>
      <c r="C25" s="21">
        <v>5</v>
      </c>
      <c r="D25" s="17">
        <f t="shared" si="6"/>
        <v>2.1300000000000003</v>
      </c>
      <c r="E25" s="23">
        <f t="shared" si="1"/>
        <v>24</v>
      </c>
      <c r="F25" s="16"/>
      <c r="G25" s="16"/>
      <c r="H25" s="16"/>
      <c r="I25" s="16"/>
      <c r="J25" s="16"/>
      <c r="K25" s="16"/>
      <c r="L25" s="16"/>
      <c r="M25" s="22">
        <v>5</v>
      </c>
      <c r="N25" s="24">
        <f t="shared" si="7"/>
        <v>2.3199999999999998</v>
      </c>
      <c r="O25" s="25">
        <f t="shared" si="2"/>
        <v>25</v>
      </c>
      <c r="P25" s="16"/>
      <c r="Q25" s="16"/>
      <c r="R25" s="16"/>
      <c r="S25" s="16"/>
      <c r="T25" s="16"/>
      <c r="U25" s="16"/>
      <c r="V25" s="22">
        <v>5</v>
      </c>
      <c r="W25" s="24">
        <f t="shared" si="8"/>
        <v>2.5575000000000001</v>
      </c>
      <c r="X25" s="25">
        <f t="shared" si="3"/>
        <v>34</v>
      </c>
      <c r="Y25" s="16"/>
      <c r="Z25" s="16"/>
      <c r="AA25" s="16"/>
      <c r="AB25" s="16"/>
      <c r="AC25" s="16"/>
      <c r="AD25" s="16"/>
      <c r="AE25" s="16"/>
      <c r="AF25" s="22">
        <v>5</v>
      </c>
      <c r="AG25" s="24">
        <f t="shared" si="4"/>
        <v>2.8628571428571425</v>
      </c>
      <c r="AH25" s="25">
        <f t="shared" si="0"/>
        <v>40</v>
      </c>
      <c r="AI25" s="16"/>
      <c r="AJ25" s="16"/>
      <c r="AL25" s="40"/>
      <c r="AM25" s="19"/>
      <c r="AN25" s="19"/>
      <c r="AO25" s="47">
        <v>5</v>
      </c>
      <c r="AP25" s="24">
        <f t="shared" si="9"/>
        <v>3.2699999999999996</v>
      </c>
      <c r="AQ25" s="25">
        <f t="shared" si="5"/>
        <v>46</v>
      </c>
      <c r="AR25" s="19"/>
      <c r="AS25" s="48"/>
      <c r="AT25" s="6"/>
      <c r="AW25" s="103"/>
      <c r="AX25" s="103"/>
      <c r="AY25" s="103"/>
      <c r="BE25" s="43"/>
      <c r="BF25" s="43"/>
      <c r="BG25" s="43"/>
    </row>
    <row r="26" spans="2:59">
      <c r="B26" s="16"/>
      <c r="C26" s="21">
        <v>6</v>
      </c>
      <c r="D26" s="17">
        <f t="shared" si="6"/>
        <v>2.4720000000000004</v>
      </c>
      <c r="E26" s="23">
        <f t="shared" si="1"/>
        <v>28</v>
      </c>
      <c r="F26" s="16"/>
      <c r="G26" s="16"/>
      <c r="H26" s="16"/>
      <c r="I26" s="16"/>
      <c r="J26" s="16"/>
      <c r="K26" s="16"/>
      <c r="L26" s="16"/>
      <c r="M26" s="22">
        <v>6</v>
      </c>
      <c r="N26" s="24">
        <f t="shared" si="7"/>
        <v>2.6999999999999997</v>
      </c>
      <c r="O26" s="25">
        <f t="shared" si="2"/>
        <v>31</v>
      </c>
      <c r="P26" s="16"/>
      <c r="Q26" s="16"/>
      <c r="R26" s="16"/>
      <c r="S26" s="16"/>
      <c r="T26" s="16"/>
      <c r="U26" s="16"/>
      <c r="V26" s="22">
        <v>6</v>
      </c>
      <c r="W26" s="24">
        <f t="shared" si="8"/>
        <v>2.9850000000000003</v>
      </c>
      <c r="X26" s="25">
        <f t="shared" si="3"/>
        <v>38</v>
      </c>
      <c r="Y26" s="16"/>
      <c r="Z26" s="16"/>
      <c r="AA26" s="16"/>
      <c r="AB26" s="16"/>
      <c r="AC26" s="16"/>
      <c r="AD26" s="16"/>
      <c r="AE26" s="16"/>
      <c r="AF26" s="22">
        <v>6</v>
      </c>
      <c r="AG26" s="24">
        <f t="shared" si="4"/>
        <v>3.351428571428571</v>
      </c>
      <c r="AH26" s="25">
        <f t="shared" si="0"/>
        <v>40</v>
      </c>
      <c r="AI26" s="16"/>
      <c r="AJ26" s="16"/>
      <c r="AL26" s="40"/>
      <c r="AM26" s="19"/>
      <c r="AN26" s="19"/>
      <c r="AO26" s="47">
        <v>6</v>
      </c>
      <c r="AP26" s="24">
        <f t="shared" si="9"/>
        <v>3.8399999999999994</v>
      </c>
      <c r="AQ26" s="25">
        <f t="shared" si="5"/>
        <v>40</v>
      </c>
      <c r="AR26" s="19"/>
      <c r="AS26" s="48"/>
      <c r="AT26" s="6"/>
      <c r="AW26" s="103"/>
      <c r="AX26" s="103"/>
      <c r="AY26" s="103"/>
      <c r="BE26" s="43"/>
      <c r="BF26" s="43"/>
      <c r="BG26" s="43"/>
    </row>
    <row r="27" spans="2:59">
      <c r="B27" s="16"/>
      <c r="C27" s="21">
        <v>7</v>
      </c>
      <c r="D27" s="17">
        <f t="shared" si="6"/>
        <v>2.8140000000000005</v>
      </c>
      <c r="E27" s="23">
        <f t="shared" si="1"/>
        <v>26</v>
      </c>
      <c r="F27" s="16"/>
      <c r="G27" s="16"/>
      <c r="H27" s="16"/>
      <c r="I27" s="16"/>
      <c r="J27" s="16"/>
      <c r="K27" s="16"/>
      <c r="L27" s="16"/>
      <c r="M27" s="22">
        <v>7</v>
      </c>
      <c r="N27" s="24">
        <f t="shared" si="7"/>
        <v>3.0799999999999996</v>
      </c>
      <c r="O27" s="25">
        <f t="shared" si="2"/>
        <v>32</v>
      </c>
      <c r="P27" s="16"/>
      <c r="Q27" s="16"/>
      <c r="R27" s="16"/>
      <c r="S27" s="16"/>
      <c r="T27" s="16"/>
      <c r="U27" s="16"/>
      <c r="V27" s="22">
        <v>7</v>
      </c>
      <c r="W27" s="24">
        <f t="shared" si="8"/>
        <v>3.4125000000000005</v>
      </c>
      <c r="X27" s="25">
        <f t="shared" si="3"/>
        <v>32</v>
      </c>
      <c r="Y27" s="16"/>
      <c r="Z27" s="16"/>
      <c r="AA27" s="16"/>
      <c r="AB27" s="16"/>
      <c r="AC27" s="16"/>
      <c r="AD27" s="16"/>
      <c r="AE27" s="16"/>
      <c r="AF27" s="22">
        <v>7</v>
      </c>
      <c r="AG27" s="24">
        <f t="shared" si="4"/>
        <v>3.8399999999999994</v>
      </c>
      <c r="AH27" s="25">
        <f t="shared" si="0"/>
        <v>32</v>
      </c>
      <c r="AI27" s="16"/>
      <c r="AJ27" s="16"/>
      <c r="AL27" s="40"/>
      <c r="AM27" s="19"/>
      <c r="AN27" s="19"/>
      <c r="AO27" s="19"/>
      <c r="AP27" s="19"/>
      <c r="AQ27" s="19"/>
      <c r="AR27" s="19"/>
      <c r="AS27" s="48"/>
      <c r="AT27" s="6"/>
      <c r="AW27" s="103"/>
      <c r="AX27" s="103"/>
      <c r="AY27" s="103"/>
      <c r="BE27" s="43"/>
      <c r="BF27" s="43"/>
      <c r="BG27" s="43"/>
    </row>
    <row r="28" spans="2:59">
      <c r="B28" s="16"/>
      <c r="C28" s="21">
        <v>8</v>
      </c>
      <c r="D28" s="17">
        <f t="shared" si="6"/>
        <v>3.1560000000000006</v>
      </c>
      <c r="E28" s="23">
        <f t="shared" si="1"/>
        <v>25</v>
      </c>
      <c r="F28" s="16"/>
      <c r="G28" s="16"/>
      <c r="H28" s="16"/>
      <c r="I28" s="16"/>
      <c r="J28" s="16"/>
      <c r="K28" s="16"/>
      <c r="L28" s="16"/>
      <c r="M28" s="22">
        <v>8</v>
      </c>
      <c r="N28" s="24">
        <f t="shared" si="7"/>
        <v>3.4599999999999995</v>
      </c>
      <c r="O28" s="25">
        <f t="shared" si="2"/>
        <v>25</v>
      </c>
      <c r="P28" s="16"/>
      <c r="Q28" s="16"/>
      <c r="R28" s="16"/>
      <c r="S28" s="16"/>
      <c r="T28" s="16"/>
      <c r="U28" s="16"/>
      <c r="V28" s="22">
        <v>8</v>
      </c>
      <c r="W28" s="24">
        <f t="shared" si="8"/>
        <v>3.8400000000000007</v>
      </c>
      <c r="X28" s="25">
        <f t="shared" si="3"/>
        <v>25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L28" s="40"/>
      <c r="AM28" s="48"/>
      <c r="AN28" s="48"/>
      <c r="AO28" s="48"/>
      <c r="AP28" s="48"/>
      <c r="AQ28" s="48"/>
      <c r="AR28" s="48"/>
      <c r="AS28" s="48"/>
      <c r="AT28" s="6"/>
      <c r="AW28" s="103"/>
      <c r="AX28" s="103"/>
      <c r="AY28" s="103"/>
      <c r="BE28" s="43"/>
      <c r="BF28" s="43"/>
      <c r="BG28" s="43"/>
    </row>
    <row r="29" spans="2:59">
      <c r="B29" s="16"/>
      <c r="C29" s="21">
        <v>9</v>
      </c>
      <c r="D29" s="17">
        <f t="shared" si="6"/>
        <v>3.4980000000000007</v>
      </c>
      <c r="E29" s="23">
        <f t="shared" si="1"/>
        <v>17</v>
      </c>
      <c r="F29" s="16"/>
      <c r="G29" s="16"/>
      <c r="H29" s="16"/>
      <c r="I29" s="16"/>
      <c r="J29" s="16"/>
      <c r="K29" s="16"/>
      <c r="L29" s="16"/>
      <c r="M29" s="22">
        <v>9</v>
      </c>
      <c r="N29" s="24">
        <f t="shared" si="7"/>
        <v>3.8399999999999994</v>
      </c>
      <c r="O29" s="25">
        <f t="shared" si="2"/>
        <v>17</v>
      </c>
      <c r="P29" s="16"/>
      <c r="Q29" s="16"/>
      <c r="R29" s="16"/>
      <c r="S29" s="16"/>
      <c r="T29" s="16" t="s">
        <v>23</v>
      </c>
      <c r="U29" s="16"/>
      <c r="V29" s="26"/>
      <c r="W29" s="27"/>
      <c r="X29" s="28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L29" s="40"/>
      <c r="AM29" s="48"/>
      <c r="AN29" s="48"/>
      <c r="AO29" s="48"/>
      <c r="AP29" s="48"/>
      <c r="AQ29" s="48"/>
      <c r="AR29" s="48"/>
      <c r="AS29" s="48"/>
      <c r="AT29" s="6"/>
      <c r="AW29" s="103"/>
      <c r="AX29" s="103"/>
      <c r="AY29" s="103"/>
      <c r="BE29" s="43"/>
      <c r="BF29" s="43"/>
      <c r="BG29" s="43"/>
    </row>
    <row r="30" spans="2:59">
      <c r="C30" s="21">
        <v>10</v>
      </c>
      <c r="D30" s="17">
        <f t="shared" si="6"/>
        <v>3.8400000000000007</v>
      </c>
      <c r="E30" s="23">
        <f t="shared" si="1"/>
        <v>12</v>
      </c>
      <c r="G30" s="1"/>
      <c r="M30" s="4"/>
      <c r="N30" s="9"/>
      <c r="O30" s="10"/>
      <c r="U30" s="1"/>
      <c r="V30" s="4"/>
      <c r="W30" s="9"/>
      <c r="X30" s="10"/>
      <c r="Y30" s="1"/>
      <c r="AL30" s="40"/>
      <c r="AM30" s="48"/>
      <c r="AN30" s="48"/>
      <c r="AO30" s="48"/>
      <c r="AP30" s="48"/>
      <c r="AQ30" s="48"/>
      <c r="AR30" s="48"/>
      <c r="AS30" s="48"/>
      <c r="AT30" s="6"/>
      <c r="AW30" s="103"/>
      <c r="AX30" s="103"/>
      <c r="AY30" s="103"/>
    </row>
    <row r="31" spans="2:59">
      <c r="C31" s="29"/>
      <c r="D31" s="16"/>
      <c r="E31" s="16"/>
      <c r="U31" s="1"/>
      <c r="V31" s="1"/>
      <c r="W31" s="1"/>
      <c r="X31" s="1"/>
      <c r="Y31" s="1" t="s">
        <v>23</v>
      </c>
      <c r="AL31" s="40"/>
      <c r="AM31" s="48"/>
      <c r="AN31" s="48"/>
      <c r="AO31" s="48"/>
      <c r="AP31" s="48"/>
      <c r="AQ31" s="48"/>
      <c r="AR31" s="48"/>
      <c r="AS31" s="48"/>
      <c r="AT31" s="6"/>
    </row>
    <row r="32" spans="2:59">
      <c r="AL32" s="40"/>
      <c r="AM32" s="48"/>
      <c r="AN32" s="48"/>
      <c r="AO32" s="48"/>
      <c r="AP32" s="48"/>
      <c r="AQ32" s="48"/>
      <c r="AR32" s="48"/>
      <c r="AS32" s="48"/>
      <c r="AT32" s="6"/>
    </row>
    <row r="33" spans="2:46">
      <c r="AL33" s="40"/>
      <c r="AM33" s="48"/>
      <c r="AN33" s="48"/>
      <c r="AO33" s="48"/>
      <c r="AP33" s="48"/>
      <c r="AQ33" s="48"/>
      <c r="AR33" s="48"/>
      <c r="AS33" s="48"/>
      <c r="AT33" s="6"/>
    </row>
    <row r="34" spans="2:46">
      <c r="M34" s="1" t="s">
        <v>23</v>
      </c>
      <c r="AL34" s="40"/>
      <c r="AM34" s="48"/>
      <c r="AN34" s="48"/>
      <c r="AO34" s="48"/>
      <c r="AP34" s="48"/>
      <c r="AQ34" s="48"/>
      <c r="AR34" s="48"/>
      <c r="AS34" s="48"/>
      <c r="AT34" s="6"/>
    </row>
    <row r="35" spans="2:46">
      <c r="AL35" s="40"/>
      <c r="AM35" s="48"/>
      <c r="AN35" s="48"/>
      <c r="AO35" s="48"/>
      <c r="AP35" s="48"/>
      <c r="AQ35" s="48"/>
      <c r="AR35" s="48"/>
      <c r="AS35" s="48"/>
      <c r="AT35" s="6"/>
    </row>
    <row r="36" spans="2:46">
      <c r="AL36" s="40"/>
      <c r="AM36" s="48"/>
      <c r="AN36" s="48"/>
      <c r="AO36" s="48"/>
      <c r="AP36" s="48"/>
      <c r="AQ36" s="48"/>
      <c r="AR36" s="48"/>
      <c r="AS36" s="48"/>
      <c r="AT36" s="6"/>
    </row>
    <row r="37" spans="2:46">
      <c r="AL37" s="40"/>
      <c r="AM37" s="48"/>
      <c r="AN37" s="48"/>
      <c r="AO37" s="48"/>
      <c r="AP37" s="48"/>
      <c r="AQ37" s="48"/>
      <c r="AR37" s="48"/>
      <c r="AS37" s="48"/>
      <c r="AT37" s="6"/>
    </row>
    <row r="38" spans="2:46">
      <c r="AL38" s="40"/>
      <c r="AM38" s="48"/>
      <c r="AN38" s="48"/>
      <c r="AO38" s="48"/>
      <c r="AP38" s="48"/>
      <c r="AQ38" s="48"/>
      <c r="AR38" s="48"/>
      <c r="AS38" s="48"/>
      <c r="AT38" s="6"/>
    </row>
    <row r="39" spans="2:46">
      <c r="AL39" s="40"/>
      <c r="AM39" s="48"/>
      <c r="AN39" s="48"/>
      <c r="AO39" s="48"/>
      <c r="AP39" s="48"/>
      <c r="AQ39" s="48"/>
      <c r="AR39" s="48"/>
      <c r="AS39" s="48"/>
      <c r="AT39" s="6"/>
    </row>
    <row r="40" spans="2:46">
      <c r="AL40" s="40"/>
      <c r="AM40" s="48"/>
      <c r="AN40" s="48"/>
      <c r="AO40" s="48"/>
      <c r="AP40" s="48"/>
      <c r="AQ40" s="48"/>
      <c r="AR40" s="48"/>
      <c r="AS40" s="48"/>
      <c r="AT40" s="6"/>
    </row>
    <row r="41" spans="2:46">
      <c r="AL41" s="40"/>
      <c r="AM41" s="48"/>
      <c r="AN41" s="48"/>
      <c r="AO41" s="48"/>
      <c r="AP41" s="48"/>
      <c r="AQ41" s="48"/>
      <c r="AR41" s="48"/>
      <c r="AS41" s="48"/>
      <c r="AT41" s="6"/>
    </row>
    <row r="42" spans="2:46">
      <c r="AL42" s="40"/>
      <c r="AM42" s="48"/>
      <c r="AN42" s="48"/>
      <c r="AO42" s="48"/>
      <c r="AP42" s="48"/>
      <c r="AQ42" s="48"/>
      <c r="AR42" s="48"/>
      <c r="AS42" s="48"/>
      <c r="AT42" s="6"/>
    </row>
    <row r="43" spans="2:46">
      <c r="AL43" s="40"/>
      <c r="AM43" s="48"/>
      <c r="AN43" s="48"/>
      <c r="AO43" s="48"/>
      <c r="AP43" s="48"/>
      <c r="AQ43" s="48"/>
      <c r="AR43" s="48"/>
      <c r="AS43" s="48"/>
      <c r="AT43" s="6"/>
    </row>
    <row r="44" spans="2:46">
      <c r="AL44" s="40"/>
      <c r="AM44" s="48"/>
      <c r="AN44" s="48"/>
      <c r="AO44" s="48"/>
      <c r="AP44" s="48"/>
      <c r="AQ44" s="48"/>
      <c r="AR44" s="48"/>
      <c r="AS44" s="48"/>
      <c r="AT44" s="6"/>
    </row>
    <row r="45" spans="2:46">
      <c r="AL45" s="40"/>
      <c r="AM45" s="48"/>
      <c r="AN45" s="48"/>
      <c r="AO45" s="48"/>
      <c r="AP45" s="48"/>
      <c r="AQ45" s="48"/>
      <c r="AR45" s="48"/>
      <c r="AS45" s="48"/>
      <c r="AT45" s="6"/>
    </row>
    <row r="46" spans="2:46">
      <c r="AL46" s="40"/>
      <c r="AM46" s="48"/>
      <c r="AN46" s="48"/>
      <c r="AO46" s="48"/>
      <c r="AP46" s="48"/>
      <c r="AQ46" s="48"/>
      <c r="AR46" s="48"/>
      <c r="AS46" s="48"/>
      <c r="AT46" s="6"/>
    </row>
    <row r="47" spans="2:46">
      <c r="AL47" s="40"/>
      <c r="AM47" s="48"/>
      <c r="AN47" s="48"/>
      <c r="AO47" s="48"/>
      <c r="AP47" s="48"/>
      <c r="AQ47" s="48"/>
      <c r="AR47" s="48"/>
      <c r="AS47" s="48"/>
      <c r="AT47" s="6"/>
    </row>
    <row r="48" spans="2:46" ht="15" customHeight="1">
      <c r="B48" s="63" t="s">
        <v>34</v>
      </c>
      <c r="C48" s="63"/>
      <c r="D48" s="63"/>
      <c r="E48" s="63"/>
      <c r="F48" s="63"/>
      <c r="G48" s="63"/>
      <c r="N48" s="5"/>
      <c r="O48" s="5"/>
      <c r="P48" s="5"/>
      <c r="Q48" s="5"/>
      <c r="R48" s="5"/>
      <c r="S48" s="5"/>
      <c r="T48" s="5"/>
      <c r="U48" s="5"/>
      <c r="V48" s="5"/>
      <c r="AL48" s="40"/>
      <c r="AM48" s="48"/>
      <c r="AN48" s="48"/>
      <c r="AO48" s="48"/>
      <c r="AP48" s="48"/>
      <c r="AQ48" s="48"/>
      <c r="AR48" s="48"/>
      <c r="AS48" s="48"/>
      <c r="AT48" s="6"/>
    </row>
    <row r="49" spans="1:46">
      <c r="B49" s="63"/>
      <c r="C49" s="63"/>
      <c r="D49" s="63"/>
      <c r="E49" s="63"/>
      <c r="F49" s="63"/>
      <c r="G49" s="63"/>
      <c r="N49" s="5"/>
      <c r="O49" s="92" t="s">
        <v>39</v>
      </c>
      <c r="P49" s="93"/>
      <c r="Q49" s="93"/>
      <c r="R49" s="93"/>
      <c r="S49" s="93"/>
      <c r="T49" s="93"/>
      <c r="U49" s="94"/>
      <c r="V49" s="5"/>
      <c r="AL49" s="40"/>
      <c r="AM49" s="102" t="s">
        <v>44</v>
      </c>
      <c r="AN49" s="98"/>
      <c r="AO49" s="98"/>
      <c r="AP49" s="98"/>
      <c r="AQ49" s="98"/>
      <c r="AR49" s="98"/>
      <c r="AS49" s="98"/>
      <c r="AT49" s="6"/>
    </row>
    <row r="50" spans="1:46" ht="15.75" thickBot="1">
      <c r="N50" s="5"/>
      <c r="O50" s="95"/>
      <c r="P50" s="96"/>
      <c r="Q50" s="96"/>
      <c r="R50" s="96"/>
      <c r="S50" s="96"/>
      <c r="T50" s="96"/>
      <c r="U50" s="97"/>
      <c r="V50" s="5"/>
      <c r="AL50" s="40"/>
      <c r="AM50" s="98"/>
      <c r="AN50" s="98"/>
      <c r="AO50" s="98"/>
      <c r="AP50" s="98"/>
      <c r="AQ50" s="98"/>
      <c r="AR50" s="98"/>
      <c r="AS50" s="98"/>
      <c r="AT50" s="6"/>
    </row>
    <row r="51" spans="1:46" ht="15.75">
      <c r="C51" s="60" t="s">
        <v>24</v>
      </c>
      <c r="D51" s="61"/>
      <c r="E51" s="62"/>
      <c r="F51" s="32">
        <f>NORMDIST(1.7,O4,O8,TRUE)</f>
        <v>0.29641335998399754</v>
      </c>
      <c r="N51" s="5"/>
      <c r="O51" s="95"/>
      <c r="P51" s="96"/>
      <c r="Q51" s="96"/>
      <c r="R51" s="96"/>
      <c r="S51" s="96"/>
      <c r="T51" s="96"/>
      <c r="U51" s="97"/>
      <c r="V51" s="5"/>
      <c r="AL51" s="40"/>
      <c r="AM51" s="98"/>
      <c r="AN51" s="98"/>
      <c r="AO51" s="98"/>
      <c r="AP51" s="98"/>
      <c r="AQ51" s="98"/>
      <c r="AR51" s="98"/>
      <c r="AS51" s="98"/>
      <c r="AT51" s="6"/>
    </row>
    <row r="52" spans="1:46" ht="15.75">
      <c r="C52" s="64" t="s">
        <v>25</v>
      </c>
      <c r="D52" s="65"/>
      <c r="E52" s="66"/>
      <c r="F52" s="33">
        <f>NORMDIST(1.06,O4,O8,TRUE)</f>
        <v>8.1807302767779366E-2</v>
      </c>
      <c r="G52" s="1" t="s">
        <v>23</v>
      </c>
      <c r="N52" s="5"/>
      <c r="O52" s="99"/>
      <c r="P52" s="100"/>
      <c r="Q52" s="100"/>
      <c r="R52" s="100"/>
      <c r="S52" s="100"/>
      <c r="T52" s="100"/>
      <c r="U52" s="101"/>
      <c r="V52" s="5"/>
      <c r="AL52" s="40"/>
      <c r="AM52" s="98"/>
      <c r="AN52" s="98"/>
      <c r="AO52" s="98"/>
      <c r="AP52" s="98"/>
      <c r="AQ52" s="98"/>
      <c r="AR52" s="98"/>
      <c r="AS52" s="98"/>
      <c r="AT52" s="6"/>
    </row>
    <row r="53" spans="1:46" ht="16.5" customHeight="1" thickBot="1">
      <c r="C53" s="34" t="s">
        <v>26</v>
      </c>
      <c r="D53" s="35"/>
      <c r="E53" s="35"/>
      <c r="F53" s="36">
        <f>F51-F52</f>
        <v>0.21460605721621817</v>
      </c>
      <c r="N53" s="5"/>
      <c r="O53" s="77" t="s">
        <v>41</v>
      </c>
      <c r="P53" s="78"/>
      <c r="Q53" s="78"/>
      <c r="R53" s="78"/>
      <c r="S53" s="78"/>
      <c r="T53" s="78"/>
      <c r="U53" s="79"/>
      <c r="V53" s="5"/>
      <c r="AL53" s="40"/>
      <c r="AM53" s="98"/>
      <c r="AN53" s="98"/>
      <c r="AO53" s="98"/>
      <c r="AP53" s="98"/>
      <c r="AQ53" s="98"/>
      <c r="AR53" s="98"/>
      <c r="AS53" s="98"/>
      <c r="AT53" s="6"/>
    </row>
    <row r="54" spans="1:46" ht="15" customHeight="1">
      <c r="N54" s="5"/>
      <c r="O54" s="77"/>
      <c r="P54" s="78"/>
      <c r="Q54" s="78"/>
      <c r="R54" s="78"/>
      <c r="S54" s="78"/>
      <c r="T54" s="78"/>
      <c r="U54" s="79"/>
      <c r="V54" s="5"/>
      <c r="AL54" s="40"/>
      <c r="AM54" s="98"/>
      <c r="AN54" s="98"/>
      <c r="AO54" s="98"/>
      <c r="AP54" s="98"/>
      <c r="AQ54" s="98"/>
      <c r="AR54" s="98"/>
      <c r="AS54" s="98"/>
      <c r="AT54" s="6"/>
    </row>
    <row r="55" spans="1:46" ht="15" customHeight="1">
      <c r="A55" s="11"/>
      <c r="B55" s="67" t="s">
        <v>33</v>
      </c>
      <c r="C55" s="68"/>
      <c r="D55" s="68"/>
      <c r="E55" s="68"/>
      <c r="F55" s="68"/>
      <c r="G55" s="68"/>
      <c r="H55" s="12"/>
      <c r="I55" s="12"/>
      <c r="J55" s="12"/>
      <c r="K55" s="38"/>
      <c r="L55" s="39"/>
      <c r="N55" s="5"/>
      <c r="O55" s="77"/>
      <c r="P55" s="78"/>
      <c r="Q55" s="78"/>
      <c r="R55" s="78"/>
      <c r="S55" s="78"/>
      <c r="T55" s="78"/>
      <c r="U55" s="79"/>
      <c r="V55" s="5"/>
      <c r="AL55" s="40"/>
      <c r="AM55" s="98"/>
      <c r="AN55" s="98"/>
      <c r="AO55" s="98"/>
      <c r="AP55" s="98"/>
      <c r="AQ55" s="98"/>
      <c r="AR55" s="98"/>
      <c r="AS55" s="98"/>
      <c r="AT55" s="6"/>
    </row>
    <row r="56" spans="1:46" ht="15" customHeight="1">
      <c r="B56" s="69"/>
      <c r="C56" s="63"/>
      <c r="D56" s="63"/>
      <c r="E56" s="63"/>
      <c r="F56" s="63"/>
      <c r="G56" s="63"/>
      <c r="H56" s="13"/>
      <c r="I56" s="13"/>
      <c r="J56" s="5"/>
      <c r="K56" s="5"/>
      <c r="L56" s="6"/>
      <c r="N56" s="5"/>
      <c r="O56" s="77"/>
      <c r="P56" s="78"/>
      <c r="Q56" s="78"/>
      <c r="R56" s="78"/>
      <c r="S56" s="78"/>
      <c r="T56" s="78"/>
      <c r="U56" s="79"/>
      <c r="V56" s="5"/>
      <c r="AL56" s="41"/>
      <c r="AM56" s="7"/>
      <c r="AN56" s="7"/>
      <c r="AO56" s="7"/>
      <c r="AP56" s="7"/>
      <c r="AQ56" s="7"/>
      <c r="AR56" s="7"/>
      <c r="AS56" s="7"/>
      <c r="AT56" s="8"/>
    </row>
    <row r="57" spans="1:46" ht="33" customHeight="1">
      <c r="B57" s="69"/>
      <c r="C57" s="63"/>
      <c r="D57" s="63"/>
      <c r="E57" s="63"/>
      <c r="F57" s="63"/>
      <c r="G57" s="63"/>
      <c r="H57" s="13"/>
      <c r="I57" s="13"/>
      <c r="J57" s="5"/>
      <c r="K57" s="5"/>
      <c r="L57" s="6"/>
      <c r="N57" s="5"/>
      <c r="O57" s="77" t="s">
        <v>42</v>
      </c>
      <c r="P57" s="78"/>
      <c r="Q57" s="78"/>
      <c r="R57" s="78"/>
      <c r="S57" s="78"/>
      <c r="T57" s="78"/>
      <c r="U57" s="79"/>
      <c r="V57" s="5"/>
      <c r="AL57" s="48"/>
      <c r="AM57" s="48"/>
      <c r="AN57" s="48"/>
      <c r="AO57" s="48"/>
      <c r="AP57" s="48"/>
      <c r="AQ57" s="48"/>
      <c r="AR57" s="48"/>
      <c r="AS57" s="48"/>
      <c r="AT57" s="48"/>
    </row>
    <row r="58" spans="1:46" ht="15" customHeight="1">
      <c r="A58" s="16"/>
      <c r="B58" s="42"/>
      <c r="C58" s="19"/>
      <c r="D58" s="19"/>
      <c r="E58" s="19"/>
      <c r="F58" s="19"/>
      <c r="G58" s="19"/>
      <c r="H58" s="19"/>
      <c r="I58" s="19"/>
      <c r="J58" s="19"/>
      <c r="K58" s="19"/>
      <c r="L58" s="6"/>
      <c r="N58" s="5"/>
      <c r="O58" s="77"/>
      <c r="P58" s="78"/>
      <c r="Q58" s="78"/>
      <c r="R58" s="78"/>
      <c r="S58" s="78"/>
      <c r="T58" s="78"/>
      <c r="U58" s="79"/>
      <c r="V58" s="5"/>
      <c r="AL58" s="48"/>
      <c r="AM58" s="48"/>
      <c r="AN58" s="48"/>
      <c r="AO58" s="48"/>
      <c r="AP58" s="48"/>
      <c r="AQ58" s="48"/>
      <c r="AR58" s="48"/>
      <c r="AS58" s="48"/>
      <c r="AT58" s="48"/>
    </row>
    <row r="59" spans="1:46">
      <c r="A59" s="16"/>
      <c r="B59" s="58" t="s">
        <v>27</v>
      </c>
      <c r="C59" s="59"/>
      <c r="D59" s="59"/>
      <c r="E59" s="59"/>
      <c r="F59" s="59"/>
      <c r="G59" s="59"/>
      <c r="H59" s="19"/>
      <c r="I59" s="73" t="s">
        <v>28</v>
      </c>
      <c r="J59" s="74"/>
      <c r="K59" s="30">
        <f>NORMDIST(3.28625,O4,O8,TRUE)</f>
        <v>0.94436363494998132</v>
      </c>
      <c r="L59" s="6"/>
      <c r="N59" s="5"/>
      <c r="O59" s="77" t="s">
        <v>43</v>
      </c>
      <c r="P59" s="78"/>
      <c r="Q59" s="78"/>
      <c r="R59" s="78"/>
      <c r="S59" s="78"/>
      <c r="T59" s="78"/>
      <c r="U59" s="79"/>
      <c r="V59" s="5"/>
    </row>
    <row r="60" spans="1:46" ht="15" customHeight="1">
      <c r="A60" s="16"/>
      <c r="B60" s="56" t="s">
        <v>40</v>
      </c>
      <c r="C60" s="57"/>
      <c r="D60" s="57"/>
      <c r="E60" s="57"/>
      <c r="F60" s="57"/>
      <c r="G60" s="57"/>
      <c r="H60" s="43"/>
      <c r="I60" s="75" t="s">
        <v>29</v>
      </c>
      <c r="J60" s="76"/>
      <c r="K60" s="31">
        <f>NORMDIST(2.6888,O4,O8,TRUE)</f>
        <v>0.78561184492185765</v>
      </c>
      <c r="L60" s="6"/>
      <c r="N60" s="5"/>
      <c r="O60" s="80"/>
      <c r="P60" s="81"/>
      <c r="Q60" s="81"/>
      <c r="R60" s="81"/>
      <c r="S60" s="81"/>
      <c r="T60" s="81"/>
      <c r="U60" s="82"/>
      <c r="V60" s="5"/>
    </row>
    <row r="61" spans="1:46" ht="15" customHeight="1">
      <c r="A61" s="16"/>
      <c r="B61" s="56"/>
      <c r="C61" s="57"/>
      <c r="D61" s="57"/>
      <c r="E61" s="57"/>
      <c r="F61" s="57"/>
      <c r="G61" s="57"/>
      <c r="H61" s="43"/>
      <c r="I61" s="54"/>
      <c r="J61" s="55"/>
      <c r="K61" s="31">
        <f>K59-K60</f>
        <v>0.15875179002812367</v>
      </c>
      <c r="L61" s="6"/>
      <c r="N61" s="5"/>
      <c r="O61" s="19"/>
      <c r="P61" s="19"/>
      <c r="Q61" s="19"/>
      <c r="R61" s="19"/>
      <c r="S61" s="19"/>
      <c r="T61" s="19"/>
      <c r="U61" s="19"/>
      <c r="V61" s="5"/>
    </row>
    <row r="62" spans="1:46">
      <c r="A62" s="16"/>
      <c r="B62" s="42"/>
      <c r="C62" s="19"/>
      <c r="D62" s="19"/>
      <c r="E62" s="19"/>
      <c r="F62" s="19"/>
      <c r="G62" s="19"/>
      <c r="H62" s="19"/>
      <c r="I62" s="19"/>
      <c r="J62" s="19"/>
      <c r="K62" s="19"/>
      <c r="L62" s="6"/>
      <c r="N62" s="5"/>
      <c r="O62" s="5"/>
      <c r="P62" s="5"/>
      <c r="Q62" s="5"/>
      <c r="R62" s="5"/>
      <c r="S62" s="5"/>
      <c r="T62" s="5"/>
      <c r="U62" s="5"/>
      <c r="V62" s="5"/>
    </row>
    <row r="63" spans="1:46">
      <c r="A63" s="16"/>
      <c r="B63" s="42"/>
      <c r="C63" s="52" t="s">
        <v>31</v>
      </c>
      <c r="D63" s="52"/>
      <c r="E63" s="52"/>
      <c r="F63" s="52"/>
      <c r="G63" s="19"/>
      <c r="H63" s="19"/>
      <c r="I63" s="19"/>
      <c r="J63" s="19"/>
      <c r="K63" s="19"/>
      <c r="L63" s="6"/>
    </row>
    <row r="64" spans="1:46">
      <c r="A64" s="16"/>
      <c r="B64" s="42"/>
      <c r="C64" s="49" t="s">
        <v>30</v>
      </c>
      <c r="D64" s="49"/>
      <c r="E64" s="49"/>
      <c r="F64" s="49"/>
      <c r="G64" s="19"/>
      <c r="H64" s="19"/>
      <c r="I64" s="19"/>
      <c r="J64" s="19"/>
      <c r="K64" s="19"/>
      <c r="L64" s="6"/>
    </row>
    <row r="65" spans="1:15">
      <c r="A65" s="16"/>
      <c r="B65" s="42"/>
      <c r="C65" s="49"/>
      <c r="D65" s="49"/>
      <c r="E65" s="49"/>
      <c r="F65" s="49"/>
      <c r="G65" s="19"/>
      <c r="H65" s="19"/>
      <c r="I65" s="19"/>
      <c r="J65" s="19"/>
      <c r="K65" s="19"/>
      <c r="L65" s="6"/>
    </row>
    <row r="66" spans="1:15">
      <c r="A66" s="16"/>
      <c r="B66" s="42"/>
      <c r="C66" s="19"/>
      <c r="D66" s="19"/>
      <c r="E66" s="19"/>
      <c r="F66" s="19"/>
      <c r="G66" s="19"/>
      <c r="H66" s="19"/>
      <c r="I66" s="19"/>
      <c r="J66" s="19"/>
      <c r="K66" s="19"/>
      <c r="L66" s="6"/>
      <c r="N66" s="1" t="s">
        <v>23</v>
      </c>
    </row>
    <row r="67" spans="1:15" ht="15" customHeight="1">
      <c r="A67" s="16"/>
      <c r="B67" s="42"/>
      <c r="C67" s="19"/>
      <c r="D67" s="19"/>
      <c r="E67" s="19"/>
      <c r="F67" s="19"/>
      <c r="G67" s="44"/>
      <c r="H67" s="19"/>
      <c r="I67" s="19"/>
      <c r="J67" s="19"/>
      <c r="K67" s="19"/>
      <c r="L67" s="6"/>
    </row>
    <row r="68" spans="1:15">
      <c r="A68" s="16"/>
      <c r="B68" s="42"/>
      <c r="C68" s="53" t="s">
        <v>32</v>
      </c>
      <c r="D68" s="53"/>
      <c r="E68" s="53"/>
      <c r="F68" s="53"/>
      <c r="G68" s="44"/>
      <c r="H68" s="19"/>
      <c r="I68" s="19"/>
      <c r="J68" s="19"/>
      <c r="K68" s="19"/>
      <c r="L68" s="6"/>
    </row>
    <row r="69" spans="1:15">
      <c r="A69" s="16"/>
      <c r="B69" s="42"/>
      <c r="C69" s="53"/>
      <c r="D69" s="53"/>
      <c r="E69" s="53"/>
      <c r="F69" s="53"/>
      <c r="G69" s="44"/>
      <c r="H69" s="19"/>
      <c r="I69" s="19"/>
      <c r="J69" s="19"/>
      <c r="K69" s="19"/>
      <c r="L69" s="6"/>
    </row>
    <row r="70" spans="1:15">
      <c r="A70" s="16"/>
      <c r="B70" s="42"/>
      <c r="C70" s="53"/>
      <c r="D70" s="53"/>
      <c r="E70" s="53"/>
      <c r="F70" s="53"/>
      <c r="G70" s="44"/>
      <c r="H70" s="19"/>
      <c r="I70" s="19"/>
      <c r="J70" s="19"/>
      <c r="K70" s="19"/>
      <c r="L70" s="6"/>
    </row>
    <row r="71" spans="1:15">
      <c r="A71" s="16"/>
      <c r="B71" s="42"/>
      <c r="C71" s="53"/>
      <c r="D71" s="53"/>
      <c r="E71" s="53"/>
      <c r="F71" s="53"/>
      <c r="G71" s="44"/>
      <c r="H71" s="44"/>
      <c r="I71" s="44"/>
      <c r="J71" s="19"/>
      <c r="K71" s="19"/>
      <c r="L71" s="6"/>
      <c r="M71" s="1" t="s">
        <v>23</v>
      </c>
    </row>
    <row r="72" spans="1:15">
      <c r="A72" s="16"/>
      <c r="B72" s="45"/>
      <c r="C72" s="46"/>
      <c r="D72" s="46"/>
      <c r="E72" s="46"/>
      <c r="F72" s="46"/>
      <c r="G72" s="46"/>
      <c r="H72" s="46"/>
      <c r="I72" s="46"/>
      <c r="J72" s="46"/>
      <c r="K72" s="46"/>
      <c r="L72" s="8"/>
    </row>
    <row r="73" spans="1: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</row>
    <row r="75" spans="1:15">
      <c r="N75" s="1" t="s">
        <v>23</v>
      </c>
    </row>
    <row r="77" spans="1:15" ht="15" customHeight="1">
      <c r="H77" s="1"/>
      <c r="I77" s="1"/>
      <c r="J77" s="1"/>
      <c r="K77" s="1"/>
      <c r="L77" s="1"/>
      <c r="M77" s="1"/>
      <c r="N77" s="1"/>
      <c r="O77" s="1"/>
    </row>
    <row r="78" spans="1:15" ht="15" customHeight="1">
      <c r="H78" s="1"/>
      <c r="I78" s="2"/>
      <c r="J78" s="2"/>
      <c r="K78" s="2"/>
      <c r="L78" s="2"/>
      <c r="M78" s="2"/>
      <c r="N78" s="2"/>
      <c r="O78" s="2"/>
    </row>
    <row r="79" spans="1:15">
      <c r="H79" s="1"/>
      <c r="I79" s="2"/>
      <c r="J79" s="2"/>
      <c r="K79" s="2"/>
      <c r="L79" s="2"/>
      <c r="M79" s="2"/>
      <c r="N79" s="2"/>
      <c r="O79" s="2"/>
    </row>
    <row r="80" spans="1:15">
      <c r="H80" s="1"/>
      <c r="I80" s="2"/>
      <c r="J80" s="2"/>
      <c r="K80" s="2"/>
      <c r="L80" s="2"/>
      <c r="M80" s="2"/>
      <c r="N80" s="2"/>
      <c r="O80" s="2"/>
    </row>
    <row r="81" spans="8:15">
      <c r="H81" s="1"/>
      <c r="I81" s="2"/>
      <c r="J81" s="2"/>
      <c r="K81" s="2"/>
      <c r="L81" s="2"/>
      <c r="M81" s="2"/>
      <c r="N81" s="2"/>
      <c r="O81" s="2"/>
    </row>
    <row r="82" spans="8:15">
      <c r="H82" s="1"/>
      <c r="I82" s="2"/>
      <c r="J82" s="2"/>
      <c r="K82" s="2"/>
      <c r="L82" s="2"/>
      <c r="M82" s="2"/>
      <c r="N82" s="2"/>
      <c r="O82" s="2"/>
    </row>
  </sheetData>
  <mergeCells count="43">
    <mergeCell ref="AM49:AS55"/>
    <mergeCell ref="O53:U56"/>
    <mergeCell ref="O52:U52"/>
    <mergeCell ref="AG18:AH18"/>
    <mergeCell ref="AG19:AH19"/>
    <mergeCell ref="L2:O2"/>
    <mergeCell ref="B1:I1"/>
    <mergeCell ref="C16:P16"/>
    <mergeCell ref="I59:J59"/>
    <mergeCell ref="I60:J60"/>
    <mergeCell ref="O57:U57"/>
    <mergeCell ref="O59:U60"/>
    <mergeCell ref="O58:U58"/>
    <mergeCell ref="B2:I2"/>
    <mergeCell ref="B13:I14"/>
    <mergeCell ref="L3:N3"/>
    <mergeCell ref="L4:N4"/>
    <mergeCell ref="L5:N5"/>
    <mergeCell ref="L6:N6"/>
    <mergeCell ref="L7:N7"/>
    <mergeCell ref="L8:N8"/>
    <mergeCell ref="C64:F65"/>
    <mergeCell ref="C68:F71"/>
    <mergeCell ref="C63:F63"/>
    <mergeCell ref="W18:X18"/>
    <mergeCell ref="W19:X19"/>
    <mergeCell ref="D18:E18"/>
    <mergeCell ref="D19:E19"/>
    <mergeCell ref="I61:J61"/>
    <mergeCell ref="B60:G61"/>
    <mergeCell ref="B59:G59"/>
    <mergeCell ref="C51:E51"/>
    <mergeCell ref="B48:G49"/>
    <mergeCell ref="C52:E52"/>
    <mergeCell ref="B55:G57"/>
    <mergeCell ref="O49:U51"/>
    <mergeCell ref="L9:N9"/>
    <mergeCell ref="L10:N10"/>
    <mergeCell ref="N18:O18"/>
    <mergeCell ref="N19:O19"/>
    <mergeCell ref="AP18:AQ18"/>
    <mergeCell ref="AP19:AQ19"/>
    <mergeCell ref="AM13:AR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4:D11"/>
  <sheetViews>
    <sheetView workbookViewId="0">
      <selection activeCell="D6" sqref="D6"/>
    </sheetView>
  </sheetViews>
  <sheetFormatPr defaultRowHeight="15"/>
  <cols>
    <col min="4" max="4" width="30.140625" customWidth="1"/>
  </cols>
  <sheetData>
    <row r="4" spans="4:4">
      <c r="D4" s="1" t="s">
        <v>2</v>
      </c>
    </row>
    <row r="5" spans="4:4">
      <c r="D5" s="1" t="s">
        <v>3</v>
      </c>
    </row>
    <row r="6" spans="4:4">
      <c r="D6" s="1" t="s">
        <v>4</v>
      </c>
    </row>
    <row r="7" spans="4:4">
      <c r="D7" t="s">
        <v>5</v>
      </c>
    </row>
    <row r="8" spans="4:4">
      <c r="D8" t="s">
        <v>6</v>
      </c>
    </row>
    <row r="9" spans="4:4">
      <c r="D9" t="s">
        <v>7</v>
      </c>
    </row>
    <row r="10" spans="4:4">
      <c r="D10" t="s">
        <v>8</v>
      </c>
    </row>
    <row r="11" spans="4:4">
      <c r="D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2020-04-18T13:19:44Z</dcterms:created>
  <dcterms:modified xsi:type="dcterms:W3CDTF">2020-04-20T11:40:02Z</dcterms:modified>
</cp:coreProperties>
</file>