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jose/Desktop/darklord/EXCEL/"/>
    </mc:Choice>
  </mc:AlternateContent>
  <xr:revisionPtr revIDLastSave="0" documentId="13_ncr:1_{0F406D4C-7804-2D4C-9D4E-9851B1827885}" xr6:coauthVersionLast="47" xr6:coauthVersionMax="47" xr10:uidLastSave="{00000000-0000-0000-0000-000000000000}"/>
  <bookViews>
    <workbookView xWindow="0" yWindow="760" windowWidth="30240" windowHeight="1736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1" l="1"/>
  <c r="L3" i="3"/>
  <c r="L4" i="3"/>
  <c r="L5" i="3"/>
  <c r="L6" i="3"/>
  <c r="L7" i="3"/>
  <c r="L8" i="3"/>
  <c r="L9" i="3"/>
  <c r="L10" i="3"/>
  <c r="L2" i="3"/>
  <c r="K15" i="8" a="1"/>
  <c r="K15" i="8" s="1"/>
  <c r="O3" i="13"/>
  <c r="O4" i="13"/>
  <c r="O5" i="13"/>
  <c r="O6" i="13"/>
  <c r="O7" i="13"/>
  <c r="O8" i="13"/>
  <c r="O9" i="13"/>
  <c r="O10" i="13"/>
  <c r="O2" i="13"/>
  <c r="J2" i="13"/>
  <c r="L2" i="13" s="1"/>
  <c r="N3" i="13"/>
  <c r="N4" i="13"/>
  <c r="N5" i="13"/>
  <c r="N6" i="13"/>
  <c r="N7" i="13"/>
  <c r="N8" i="13"/>
  <c r="N9" i="13"/>
  <c r="N10" i="13"/>
  <c r="L6" i="13"/>
  <c r="K2" i="13"/>
  <c r="M2" i="13" s="1"/>
  <c r="J3" i="13"/>
  <c r="L3" i="13" s="1"/>
  <c r="K3" i="13"/>
  <c r="M3" i="13" s="1"/>
  <c r="J4" i="13"/>
  <c r="L4" i="13" s="1"/>
  <c r="K4" i="13"/>
  <c r="M4" i="13" s="1"/>
  <c r="J5" i="13"/>
  <c r="L5" i="13" s="1"/>
  <c r="K5" i="13"/>
  <c r="M5" i="13" s="1"/>
  <c r="J6" i="13"/>
  <c r="K6" i="13"/>
  <c r="M6" i="13" s="1"/>
  <c r="J7" i="13"/>
  <c r="L7" i="13" s="1"/>
  <c r="K7" i="13"/>
  <c r="M7" i="13" s="1"/>
  <c r="J8" i="13"/>
  <c r="L8" i="13" s="1"/>
  <c r="K8" i="13"/>
  <c r="M8" i="13" s="1"/>
  <c r="J9" i="13"/>
  <c r="L9" i="13" s="1"/>
  <c r="K9" i="13"/>
  <c r="M9" i="13" s="1"/>
  <c r="J10" i="13"/>
  <c r="L10" i="13" s="1"/>
  <c r="K10" i="13"/>
  <c r="M10" i="13" s="1"/>
  <c r="K2" i="5"/>
  <c r="J2" i="5"/>
  <c r="L2" i="12"/>
  <c r="K2" i="12"/>
  <c r="J2" i="12"/>
  <c r="K2" i="8" a="1"/>
  <c r="K2" i="8" s="1"/>
  <c r="L2" i="7" a="1"/>
  <c r="L2" i="7" s="1"/>
  <c r="K2" i="7" a="1"/>
  <c r="K2" i="7" s="1"/>
  <c r="J3" i="7"/>
  <c r="J4" i="7"/>
  <c r="J5" i="7"/>
  <c r="J6" i="7"/>
  <c r="J7" i="7"/>
  <c r="J8" i="7"/>
  <c r="J9" i="7"/>
  <c r="J10" i="7"/>
  <c r="J2" i="7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3" i="2"/>
  <c r="J4" i="2"/>
  <c r="J5" i="2"/>
  <c r="J6" i="2"/>
  <c r="J7" i="2"/>
  <c r="J8" i="2"/>
  <c r="J9" i="2"/>
  <c r="J10" i="2"/>
  <c r="J2" i="2"/>
  <c r="J2" i="8" a="1"/>
  <c r="J2" i="8" s="1"/>
  <c r="K3" i="9"/>
  <c r="J3" i="9"/>
  <c r="K2" i="9"/>
  <c r="J2" i="9"/>
  <c r="H11" i="1"/>
  <c r="H12" i="1"/>
  <c r="N2" i="1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<sst xmlns="http://schemas.openxmlformats.org/spreadsheetml/2006/main" count="589" uniqueCount="94">
  <si>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</si>
  <si>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</si>
  <si>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</si>
  <si>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</si>
  <si>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</si>
  <si>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</si>
  <si>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</si>
  <si>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</si>
  <si>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</si>
  <si>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</si>
  <si>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</si>
  <si>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</si>
  <si>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</si>
  <si>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</si>
  <si>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</si>
  <si>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</si>
  <si>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</si>
  <si>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</si>
  <si>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</si>
  <si>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</si>
  <si>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</si>
  <si>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</si>
  <si>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</si>
  <si>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</si>
  <si>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</si>
  <si>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</si>
  <si>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</si>
  <si>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</si>
  <si>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</si>
  <si>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</si>
  <si>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</si>
  <si>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</si>
  <si>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</si>
  <si>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</si>
  <si>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</si>
  <si>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</si>
  <si>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</si>
  <si>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</si>
  <si>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</si>
  <si>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</si>
  <si>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</si>
  <si>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</si>
  <si>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</si>
  <si>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</si>
  <si>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</si>
  <si>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</si>
  <si>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</si>
  <si>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</si>
  <si>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</si>
  <si>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</si>
  <si>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</si>
  <si>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</si>
  <si>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</si>
  <si>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</si>
  <si>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</si>
  <si>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</si>
  <si>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</si>
  <si>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</si>
  <si>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</si>
  <si>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</si>
  <si>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</si>
  <si>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</si>
  <si>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</si>
  <si>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</si>
  <si>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</si>
  <si>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</si>
  <si>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</si>
  <si>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</si>
  <si>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</si>
  <si>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</si>
  <si>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</si>
  <si>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</si>
  <si>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</si>
  <si>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</si>
  <si>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</si>
  <si>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</si>
  <si>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</si>
  <si>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</si>
  <si>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</si>
  <si>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</si>
  <si>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</si>
  <si>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</si>
  <si>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</si>
  <si>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NETWORKDAYS</t>
  </si>
  <si>
    <t>Left</t>
  </si>
  <si>
    <t>Right</t>
  </si>
  <si>
    <t>email</t>
  </si>
  <si>
    <t>only the first time it appears is changed</t>
  </si>
  <si>
    <t>START_DATE</t>
  </si>
  <si>
    <t>days</t>
  </si>
  <si>
    <t>END_DATE</t>
  </si>
  <si>
    <t>PAD_START</t>
  </si>
  <si>
    <t>PAD_END</t>
  </si>
  <si>
    <t>RIGHT(TEXT(H2,"dd/mm/yyyy"),4)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</si>
</sst>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79</v>
      </c>
      <c r="K1" t="s">
        <v>80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23"/>
  <sheetViews>
    <sheetView workbookViewId="0">
      <selection activeCell="N25" sqref="N25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81</v>
      </c>
      <c r="K1" t="s">
        <v>82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IF(D2:D10&gt;30,"SENIOR","JUNIOR")</f>
        <v>JUNIOR</v>
      </c>
      <c r="K2" t="str" cm="1">
        <f t="array" ref="K2:K10">_xlfn.IFS(F2:F10="Salesman","Sales",F2:F10="HR","Fire Immediately",F2:F10="Regional Manager","Bonus")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JUNIOR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JUNIOR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SENIOR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SENIOR</v>
      </c>
      <c r="K6" t="str">
        <v>Fire Immediately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SENIOR</v>
      </c>
      <c r="K7" t="str">
        <v>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SENIOR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SENIOR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SENIOR</v>
      </c>
      <c r="K10" t="e">
        <v>#N/A</v>
      </c>
    </row>
    <row r="15" spans="1:11" x14ac:dyDescent="0.2">
      <c r="K15" t="str" cm="1">
        <f t="array" ref="K15:K23">_xlfn.IFS(E2:E10="Male","M",E2:E10="Female","F")</f>
        <v>M</v>
      </c>
    </row>
    <row r="16" spans="1:11" x14ac:dyDescent="0.2">
      <c r="K16" t="str">
        <v>F</v>
      </c>
    </row>
    <row r="17" spans="11:11" x14ac:dyDescent="0.2">
      <c r="K17" t="str">
        <v>M</v>
      </c>
    </row>
    <row r="18" spans="11:11" x14ac:dyDescent="0.2">
      <c r="K18" t="str">
        <v>F</v>
      </c>
    </row>
    <row r="19" spans="11:11" x14ac:dyDescent="0.2">
      <c r="K19" t="str">
        <v>M</v>
      </c>
    </row>
    <row r="20" spans="11:11" x14ac:dyDescent="0.2">
      <c r="K20" t="str">
        <v>M</v>
      </c>
    </row>
    <row r="21" spans="11:11" x14ac:dyDescent="0.2">
      <c r="K21" t="str">
        <v>F</v>
      </c>
    </row>
    <row r="22" spans="11:11" x14ac:dyDescent="0.2">
      <c r="K22" t="str">
        <v>M</v>
      </c>
    </row>
    <row r="23" spans="11:11" x14ac:dyDescent="0.2">
      <c r="K23" t="str">
        <v>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8" sqref="J8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LEN(C3)</f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K2" sqref="K2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84</v>
      </c>
      <c r="L1" t="s">
        <v>85</v>
      </c>
      <c r="M1" t="s">
        <v>85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 F2:F10,5)</f>
        <v>Sales</v>
      </c>
      <c r="L2" t="str" cm="1">
        <f t="array" ref="L2:L10">RIGHT(I2:I10,4)</f>
        <v>2015</v>
      </c>
      <c r="M2" t="str" cm="1">
        <f t="array" ref="M2:M10">RIGHT(A2:A10,1)</f>
        <v>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Recep</v>
      </c>
      <c r="L3" t="str">
        <v>2015</v>
      </c>
      <c r="M3" t="str">
        <v>2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Sales</v>
      </c>
      <c r="L4" t="str">
        <v>2017</v>
      </c>
      <c r="M4" t="str">
        <v>3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Accou</v>
      </c>
      <c r="L5" t="str">
        <v>2015</v>
      </c>
      <c r="M5" t="str">
        <v>4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HR</v>
      </c>
      <c r="L6" t="str">
        <v>2017</v>
      </c>
      <c r="M6" t="str">
        <v>5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Regio</v>
      </c>
      <c r="L7" t="str">
        <v>2013</v>
      </c>
      <c r="M7" t="str">
        <v>6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Suppl</v>
      </c>
      <c r="L8" t="str">
        <v>2013</v>
      </c>
      <c r="M8" t="str">
        <v>7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Sales</v>
      </c>
      <c r="L9" t="str">
        <v>2015</v>
      </c>
      <c r="M9" t="str">
        <v>8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Accou</v>
      </c>
      <c r="L10" t="str">
        <v>2015</v>
      </c>
      <c r="M10" t="str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N16" sqref="N16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93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RIGHT(TEXT(H2:H10,"dd/mm/yyyy"),4)</f>
        <v>2001</v>
      </c>
      <c r="K2" s="2"/>
      <c r="L2" t="str">
        <f>RIGHT(TEXT(I2,"dd/mm/yyyy"),4)</f>
        <v>2015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1999</v>
      </c>
      <c r="K3" s="2"/>
      <c r="L3" t="str">
        <f t="shared" ref="L3:L10" si="0">RIGHT(TEXT(I3,"dd/mm/yyyy"),4)</f>
        <v>2015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2000</v>
      </c>
      <c r="K4" s="2"/>
      <c r="L4" t="str">
        <f t="shared" si="0"/>
        <v>2017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2000</v>
      </c>
      <c r="K5" s="2"/>
      <c r="L5" t="str">
        <f t="shared" si="0"/>
        <v>2015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2001</v>
      </c>
      <c r="K6" s="2"/>
      <c r="L6" t="str">
        <f t="shared" si="0"/>
        <v>2017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1995</v>
      </c>
      <c r="K7" s="2"/>
      <c r="L7" t="str">
        <f t="shared" si="0"/>
        <v>2013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2003</v>
      </c>
      <c r="K8" s="2"/>
      <c r="L8" t="str">
        <f t="shared" si="0"/>
        <v>2013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2002</v>
      </c>
      <c r="K9" s="2"/>
      <c r="L9" t="str">
        <f t="shared" si="0"/>
        <v>2015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2003</v>
      </c>
      <c r="K10" s="2"/>
      <c r="L10" t="str">
        <f t="shared" si="0"/>
        <v>2011</v>
      </c>
    </row>
    <row r="12" spans="1:12" x14ac:dyDescent="0.2">
      <c r="H12" s="1"/>
    </row>
    <row r="13" spans="1:12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4" sqref="G1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N14" sqref="N1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72</v>
      </c>
      <c r="K1" t="s">
        <v>70</v>
      </c>
      <c r="L1" t="s">
        <v>71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>SUBSTITUTE(H2,"/","-")</f>
        <v>11-2-2001</v>
      </c>
      <c r="K2" t="str" cm="1">
        <f t="array" ref="K2:K10">SUBSTITUTE(H2:H10,"/","-",1)</f>
        <v>11-2/2001</v>
      </c>
      <c r="L2" t="str" cm="1">
        <f t="array" ref="L2:L10">SUBSTITUTE(H2:H10,"/","-",2)</f>
        <v>11/2-2001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f>SUBSTITUTE(H3,"/","-")</f>
        <v>10-3-1999</v>
      </c>
      <c r="K3" t="str">
        <v>10-3/1999</v>
      </c>
      <c r="L3" t="str">
        <v>10/3-1999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>SUBSTITUTE(H4,"/","-")</f>
        <v>7-4-2000</v>
      </c>
      <c r="K4" t="str">
        <v>7-4/2000</v>
      </c>
      <c r="L4" t="str">
        <v>7/4-2000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f>SUBSTITUTE(H5,"/","-")</f>
        <v>1-5-2000</v>
      </c>
      <c r="K5" t="str">
        <v>1-5/2000</v>
      </c>
      <c r="L5" t="str">
        <v>1/5-2000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>SUBSTITUTE(H6,"/","-")</f>
        <v>5-6-2001</v>
      </c>
      <c r="K6" t="str">
        <v>5-6/2001</v>
      </c>
      <c r="L6" t="str">
        <v>5/6-2001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>SUBSTITUTE(H7,"/","-")</f>
        <v>5-6-2001</v>
      </c>
      <c r="K7" t="str">
        <v>5-6/2001</v>
      </c>
      <c r="L7" t="str">
        <v>5/6-2001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>SUBSTITUTE(H8,"/","-")</f>
        <v>11-8-2003</v>
      </c>
      <c r="K8" t="str">
        <v>11-8/2003</v>
      </c>
      <c r="L8" t="str">
        <v>11/8-2003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>SUBSTITUTE(H9,"/","-")</f>
        <v>6-9-2002</v>
      </c>
      <c r="K9" t="str">
        <v>6-9/2002</v>
      </c>
      <c r="L9" t="str">
        <v>6/9-2002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>SUBSTITUTE(H10,"/","-")</f>
        <v>8-10-2003</v>
      </c>
      <c r="K10" t="str">
        <v>8-10/2003</v>
      </c>
      <c r="L10" t="str">
        <v>8/10-2003</v>
      </c>
    </row>
    <row r="12" spans="1:12" x14ac:dyDescent="0.2">
      <c r="H12" s="2"/>
      <c r="I12" s="2"/>
    </row>
    <row r="13" spans="1:12" ht="48" x14ac:dyDescent="0.2">
      <c r="H13" s="2"/>
      <c r="I13" s="2"/>
      <c r="K13" s="3" t="s">
        <v>87</v>
      </c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K10" sqref="K10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73</v>
      </c>
      <c r="K1" t="s">
        <v>74</v>
      </c>
      <c r="L1" t="s">
        <v>75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 50000")</f>
        <v>128000</v>
      </c>
      <c r="L2">
        <f>SUMIFS(G2:G10,G2:G10,"&gt;40000",D2:D10,"&gt;30")</f>
        <v>293000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K2" sqref="K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76</v>
      </c>
      <c r="K1" t="s">
        <v>77</v>
      </c>
      <c r="L1" t="s">
        <v>78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4"/>
  <sheetViews>
    <sheetView workbookViewId="0">
      <selection activeCell="K15" sqref="K15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86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  <c r="K2" t="str">
        <f>_xlfn.CONCAT(B2,".",C2,".dunder@gmail.com")</f>
        <v>Jim.Halpert.dunder@gmail.com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_xlfn.CONCAT(B3," ",C3)</f>
        <v>Pam Beasley</v>
      </c>
      <c r="K3" t="str">
        <f t="shared" ref="K3:K10" si="1">_xlfn.CONCAT(B3,".",C3,".dunder@gmail.com")</f>
        <v>Pam.Beasley.dunder@gmail.com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Dwight.Schrute.dunder@gmail.com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Angela.Martin.dunder@gmail.com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Toby.Flenderson.dunder@gmail.com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Michael.Scott.dunder@gmail.com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Meredith.Palmer.dunder@gmail.com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Stanley.Hudson.dunder@gmail.com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Kevin.Malone.dunder@gmail.com</v>
      </c>
    </row>
    <row r="11" spans="1:11" x14ac:dyDescent="0.2">
      <c r="H11" t="str">
        <f t="shared" ref="H11:H12" si="2">CONCATENATE(B11," ",C11)</f>
        <v xml:space="preserve"> </v>
      </c>
    </row>
    <row r="12" spans="1:11" x14ac:dyDescent="0.2">
      <c r="H12" t="str">
        <f t="shared" si="2"/>
        <v xml:space="preserve"> </v>
      </c>
    </row>
    <row r="14" spans="1:11" x14ac:dyDescent="0.2">
      <c r="K14" t="str">
        <f>_xlfn.CONCAT(B2,".",C2)</f>
        <v>Jim.Halpert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S13"/>
  <sheetViews>
    <sheetView tabSelected="1" topLeftCell="E1" zoomScale="125" workbookViewId="0">
      <selection activeCell="O18" sqref="O18"/>
    </sheetView>
  </sheetViews>
  <sheetFormatPr baseColWidth="10" defaultColWidth="8.83203125" defaultRowHeight="15" x14ac:dyDescent="0.2"/>
  <cols>
    <col min="1" max="1" width="10.1640625" bestFit="1" customWidth="1"/>
    <col min="3" max="3" width="9.5" bestFit="1" customWidth="1"/>
    <col min="4" max="4" width="3.83203125" bestFit="1" customWidth="1"/>
    <col min="5" max="5" width="6.6640625" bestFit="1" customWidth="1"/>
    <col min="6" max="6" width="14.83203125" bestFit="1" customWidth="1"/>
    <col min="7" max="7" width="6.1640625" bestFit="1" customWidth="1"/>
    <col min="8" max="8" width="9.5" bestFit="1" customWidth="1"/>
    <col min="9" max="11" width="10.5" bestFit="1" customWidth="1"/>
    <col min="12" max="12" width="10.83203125" bestFit="1" customWidth="1"/>
    <col min="13" max="13" width="10.5" customWidth="1"/>
    <col min="14" max="14" width="5.1640625" bestFit="1" customWidth="1"/>
    <col min="15" max="15" width="12.83203125" bestFit="1" customWidth="1"/>
    <col min="19" max="19" width="13" customWidth="1"/>
  </cols>
  <sheetData>
    <row r="1" spans="1:19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91</v>
      </c>
      <c r="K1" t="s">
        <v>92</v>
      </c>
      <c r="L1" t="s">
        <v>88</v>
      </c>
      <c r="M1" t="s">
        <v>90</v>
      </c>
      <c r="N1" t="s">
        <v>89</v>
      </c>
      <c r="O1" t="s">
        <v>83</v>
      </c>
    </row>
    <row r="2" spans="1:19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2" t="str">
        <f>TEXT(MONTH(DATE(RIGHT(H2,4), LEFT(H2,FIND("/",H2)-1), MID(H2,FIND("/",H2)+1,FIND("/",H2,FIND("/",H2)+1)-FIND("/",H2)-1))),"00") &amp; "/" &amp; TEXT(DAY(DATE(RIGHT(H2,4), LEFT(H2,FIND("/",H2)-1), MID(H2,FIND("/",H2)+1,FIND("/",H2,FIND("/",H2)+1)-FIND("/",H2)-1))),"00") &amp; "/" &amp; RIGHT(H2,4)</f>
        <v>11/02/2001</v>
      </c>
      <c r="K2" s="2" t="str">
        <f>TEXT(MONTH(DATE(RIGHT(I2,4), LEFT(I2,FIND("/",I2)-1), MID(I2,FIND("/",I2)+1,FIND("/",I2,FIND("/",I2)+1)-FIND("/",I2)-1))),"00") &amp; "/" &amp; TEXT(DAY(DATE(RIGHT(I2,4), LEFT(I2,FIND("/",I2)-1), MID(I2,FIND("/",I2)+1,FIND("/",I2,FIND("/",I2)+1)-FIND("/",I2)-1))),"00") &amp; "/" &amp; RIGHT(I2,4)</f>
        <v>09/06/2015</v>
      </c>
      <c r="L2" s="1" t="str">
        <f>MID(J2, FIND("/", J2) + 1, FIND("/", J2, FIND("/", J2) + 1) - FIND("/", J2) - 1) &amp; "/" &amp; LEFT(J2, FIND("/", J2) - 1) &amp; "/" &amp; RIGHT(J2, 4)</f>
        <v>02/11/2001</v>
      </c>
      <c r="M2" s="1" t="str">
        <f>MID(K2, FIND("/", K2) + 1, FIND("/", K2, FIND("/", K2) + 1) - FIND("/", K2) - 1) &amp; "/" &amp; LEFT(K2, FIND("/", K2) - 1) &amp; "/" &amp; RIGHT(K2, 4)</f>
        <v>06/09/2015</v>
      </c>
      <c r="N2">
        <f>_xlfn.DAYS(M2,L2)</f>
        <v>5056</v>
      </c>
      <c r="O2">
        <f>NETWORKDAYS(L2,M2)</f>
        <v>3611</v>
      </c>
      <c r="S2" s="1"/>
    </row>
    <row r="3" spans="1:19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2" t="str">
        <f t="shared" ref="J3:J10" si="0">TEXT(MONTH(DATE(RIGHT(H3,4), LEFT(H3,FIND("/",H3)-1), MID(H3,FIND("/",H3)+1,FIND("/",H3,FIND("/",H3)+1)-FIND("/",H3)-1))),"00") &amp; "/" &amp; TEXT(DAY(DATE(RIGHT(H3,4), LEFT(H3,FIND("/",H3)-1), MID(H3,FIND("/",H3)+1,FIND("/",H3,FIND("/",H3)+1)-FIND("/",H3)-1))),"00") &amp; "/" &amp; RIGHT(H3,4)</f>
        <v>10/03/1999</v>
      </c>
      <c r="K3" s="2" t="str">
        <f t="shared" ref="K3:K10" si="1">TEXT(MONTH(DATE(RIGHT(I3,4), LEFT(I3,FIND("/",I3)-1), MID(I3,FIND("/",I3)+1,FIND("/",I3,FIND("/",I3)+1)-FIND("/",I3)-1))),"00") &amp; "/" &amp; TEXT(DAY(DATE(RIGHT(I3,4), LEFT(I3,FIND("/",I3)-1), MID(I3,FIND("/",I3)+1,FIND("/",I3,FIND("/",I3)+1)-FIND("/",I3)-1))),"00") &amp; "/" &amp; RIGHT(I3,4)</f>
        <v>10/10/2015</v>
      </c>
      <c r="L3" s="1" t="str">
        <f t="shared" ref="L3:L10" si="2">MID(J3, FIND("/", J3) + 1, FIND("/", J3, FIND("/", J3) + 1) - FIND("/", J3) - 1) &amp; "/" &amp; LEFT(J3, FIND("/", J3) - 1) &amp; "/" &amp; RIGHT(J3, 4)</f>
        <v>03/10/1999</v>
      </c>
      <c r="M3" s="1" t="str">
        <f t="shared" ref="M3:M10" si="3">MID(K3, FIND("/", K3) + 1, FIND("/", K3, FIND("/", K3) + 1) - FIND("/", K3) - 1) &amp; "/" &amp; LEFT(K3, FIND("/", K3) - 1) &amp; "/" &amp; RIGHT(K3, 4)</f>
        <v>10/10/2015</v>
      </c>
      <c r="N3">
        <f t="shared" ref="N3:N10" si="4">_xlfn.DAYS(M3,L3)</f>
        <v>5851</v>
      </c>
      <c r="O3">
        <f t="shared" ref="O3:O10" si="5">NETWORKDAYS(L3,M3)</f>
        <v>4180</v>
      </c>
    </row>
    <row r="4" spans="1:19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2" t="str">
        <f t="shared" si="0"/>
        <v>07/04/2000</v>
      </c>
      <c r="K4" s="2" t="str">
        <f t="shared" si="1"/>
        <v>09/08/2017</v>
      </c>
      <c r="L4" s="1" t="str">
        <f t="shared" si="2"/>
        <v>04/07/2000</v>
      </c>
      <c r="M4" s="1" t="str">
        <f t="shared" si="3"/>
        <v>08/09/2017</v>
      </c>
      <c r="N4">
        <f t="shared" si="4"/>
        <v>6275</v>
      </c>
      <c r="O4">
        <f t="shared" si="5"/>
        <v>4484</v>
      </c>
    </row>
    <row r="5" spans="1:19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2" t="str">
        <f t="shared" si="0"/>
        <v>01/05/2000</v>
      </c>
      <c r="K5" s="2" t="str">
        <f t="shared" si="1"/>
        <v>12/03/2015</v>
      </c>
      <c r="L5" s="1" t="str">
        <f t="shared" si="2"/>
        <v>05/01/2000</v>
      </c>
      <c r="M5" s="1" t="str">
        <f t="shared" si="3"/>
        <v>03/12/2015</v>
      </c>
      <c r="N5">
        <f t="shared" si="4"/>
        <v>5811</v>
      </c>
      <c r="O5">
        <f t="shared" si="5"/>
        <v>4152</v>
      </c>
    </row>
    <row r="6" spans="1:19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2" t="str">
        <f t="shared" si="0"/>
        <v>05/06/2001</v>
      </c>
      <c r="K6" s="2" t="str">
        <f t="shared" si="1"/>
        <v>08/30/2017</v>
      </c>
      <c r="L6" s="1" t="str">
        <f t="shared" si="2"/>
        <v>06/05/2001</v>
      </c>
      <c r="M6" s="1" t="str">
        <f t="shared" si="3"/>
        <v>30/08/2017</v>
      </c>
      <c r="N6">
        <f t="shared" si="4"/>
        <v>5960</v>
      </c>
      <c r="O6">
        <f t="shared" si="5"/>
        <v>4258</v>
      </c>
    </row>
    <row r="7" spans="1:19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2" t="str">
        <f t="shared" si="0"/>
        <v>05/06/2001</v>
      </c>
      <c r="K7" s="2" t="str">
        <f t="shared" si="1"/>
        <v>09/11/2013</v>
      </c>
      <c r="L7" s="1" t="str">
        <f t="shared" si="2"/>
        <v>06/05/2001</v>
      </c>
      <c r="M7" s="1" t="str">
        <f t="shared" si="3"/>
        <v>11/09/2013</v>
      </c>
      <c r="N7">
        <f t="shared" si="4"/>
        <v>4511</v>
      </c>
      <c r="O7">
        <f t="shared" si="5"/>
        <v>3223</v>
      </c>
    </row>
    <row r="8" spans="1:19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2" t="str">
        <f t="shared" si="0"/>
        <v>11/08/2003</v>
      </c>
      <c r="K8" s="2" t="str">
        <f t="shared" si="1"/>
        <v>09/11/2013</v>
      </c>
      <c r="L8" s="1" t="str">
        <f t="shared" si="2"/>
        <v>08/11/2003</v>
      </c>
      <c r="M8" s="1" t="str">
        <f t="shared" si="3"/>
        <v>11/09/2013</v>
      </c>
      <c r="N8">
        <f t="shared" si="4"/>
        <v>3595</v>
      </c>
      <c r="O8">
        <f t="shared" si="5"/>
        <v>2568</v>
      </c>
    </row>
    <row r="9" spans="1:19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2" t="str">
        <f t="shared" si="0"/>
        <v>06/09/2002</v>
      </c>
      <c r="K9" s="2" t="str">
        <f t="shared" si="1"/>
        <v>04/22/2015</v>
      </c>
      <c r="L9" s="1" t="str">
        <f t="shared" si="2"/>
        <v>09/06/2002</v>
      </c>
      <c r="M9" s="1" t="str">
        <f t="shared" si="3"/>
        <v>22/04/2015</v>
      </c>
      <c r="N9">
        <f t="shared" si="4"/>
        <v>4700</v>
      </c>
      <c r="O9">
        <f t="shared" si="5"/>
        <v>3358</v>
      </c>
    </row>
    <row r="10" spans="1:19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2" t="str">
        <f t="shared" si="0"/>
        <v>08/10/2003</v>
      </c>
      <c r="K10" s="2" t="str">
        <f t="shared" si="1"/>
        <v>04/22/2015</v>
      </c>
      <c r="L10" s="1" t="str">
        <f t="shared" si="2"/>
        <v>10/08/2003</v>
      </c>
      <c r="M10" s="1" t="str">
        <f t="shared" si="3"/>
        <v>22/04/2015</v>
      </c>
      <c r="N10">
        <f t="shared" si="4"/>
        <v>4273</v>
      </c>
      <c r="O10">
        <f t="shared" si="5"/>
        <v>3053</v>
      </c>
    </row>
    <row r="13" spans="1:19" x14ac:dyDescent="0.2">
      <c r="S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Alen Jose</cp:lastModifiedBy>
  <dcterms:created xsi:type="dcterms:W3CDTF">2021-12-16T14:18:34Z</dcterms:created>
  <dcterms:modified xsi:type="dcterms:W3CDTF">2023-10-06T08:44:15Z</dcterms:modified>
</cp:coreProperties>
</file>