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enjose/Desktop/darklord/EXCEL/"/>
    </mc:Choice>
  </mc:AlternateContent>
  <xr:revisionPtr revIDLastSave="0" documentId="13_ncr:1_{AA3EF625-8B45-4441-8181-263007104666}" xr6:coauthVersionLast="47" xr6:coauthVersionMax="47" xr10:uidLastSave="{00000000-0000-0000-0000-000000000000}"/>
  <bookViews>
    <workbookView xWindow="0" yWindow="760" windowWidth="30240" windowHeight="17360" activeTab="6" xr2:uid="{A13127DF-4D58-4CAB-956A-F7EA265FACFA}"/>
  </bookViews>
  <sheets>
    <sheet name="Index" sheetId="2" r:id="rId1"/>
    <sheet name="Match" sheetId="3" r:id="rId2"/>
    <sheet name="Index &amp; Match Simple" sheetId="4" r:id="rId3"/>
    <sheet name="Index &amp; Match Advanced" sheetId="5" r:id="rId4"/>
    <sheet name="Index &amp; Match Advanced 2" sheetId="1" r:id="rId5"/>
    <sheet name="pivot_example" sheetId="6" r:id="rId6"/>
    <sheet name="Suggestion1" sheetId="8" r:id="rId7"/>
  </sheets>
  <definedNames>
    <definedName name="_xlnm._FilterDatabase" localSheetId="2" hidden="1">'Index &amp; Match Simple'!$A$5:$B$11</definedName>
    <definedName name="_xlnm._FilterDatabase" localSheetId="1" hidden="1">Match!$A$6:$B$12</definedName>
  </definedNames>
  <calcPr calcId="191028"/>
  <pivotCaches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" i="1" l="1" a="1"/>
  <c r="F9" i="1" s="1"/>
  <c r="F10" i="1" s="1" a="1"/>
  <c r="F10" i="1" s="1"/>
  <c r="G19" i="1" a="1"/>
  <c r="G19" i="1" s="1"/>
  <c r="F19" i="1" a="1"/>
  <c r="F19" i="1" s="1"/>
  <c r="D5" i="5"/>
  <c r="D4" i="5"/>
  <c r="D3" i="5"/>
  <c r="B3" i="4"/>
  <c r="B2" i="4"/>
  <c r="B3" i="3"/>
  <c r="D21" i="2"/>
  <c r="A3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<sst xmlns="http://schemas.openxmlformats.org/spreadsheetml/2006/main" count="132" uniqueCount="27">
  <si>
    <t>Index Function</t>
  </si>
  <si>
    <t>🍪</t>
  </si>
  <si>
    <t>Match Function</t>
  </si>
  <si>
    <t>Fortune</t>
  </si>
  <si>
    <t>#</t>
  </si>
  <si>
    <t>Cookie Type</t>
  </si>
  <si>
    <t>Birthday Cake</t>
  </si>
  <si>
    <t>Butterscotch</t>
  </si>
  <si>
    <t>Chocolate Chip</t>
  </si>
  <si>
    <t>Snickerdoodle</t>
  </si>
  <si>
    <t>Sugar</t>
  </si>
  <si>
    <t>Revenue by Cookie</t>
  </si>
  <si>
    <t>Revenue</t>
  </si>
  <si>
    <t>Revenue by Cookie Type &amp; Market</t>
  </si>
  <si>
    <t>India</t>
  </si>
  <si>
    <t>Revenue:</t>
  </si>
  <si>
    <t>Malaysia</t>
  </si>
  <si>
    <t>Philippines</t>
  </si>
  <si>
    <t>United Kingdom</t>
  </si>
  <si>
    <t>United States</t>
  </si>
  <si>
    <t>Market</t>
  </si>
  <si>
    <t>fortune</t>
  </si>
  <si>
    <t>Row Labels</t>
  </si>
  <si>
    <t>Grand Total</t>
  </si>
  <si>
    <t>Sum of Revenue</t>
  </si>
  <si>
    <t>Column Labels</t>
  </si>
  <si>
    <t>Total 'Revenue' by 'Cookie Type'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</si>
</sst>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0">
    <xf numFmtId="0" fontId="0" fillId="0" borderId="0" xfId="0"/>
    <xf numFmtId="164" fontId="0" fillId="0" borderId="0" xfId="1" applyFont="1"/>
    <xf numFmtId="0" fontId="0" fillId="0" borderId="0" xfId="0" applyAlignment="1">
      <alignment horizontal="center"/>
    </xf>
    <xf numFmtId="0" fontId="2" fillId="2" borderId="1" xfId="0" applyFont="1" applyFill="1" applyBorder="1"/>
    <xf numFmtId="0" fontId="2" fillId="2" borderId="2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right"/>
    </xf>
    <xf numFmtId="0" fontId="0" fillId="0" borderId="3" xfId="0" applyBorder="1"/>
    <xf numFmtId="0" fontId="0" fillId="0" borderId="4" xfId="0" applyBorder="1"/>
    <xf numFmtId="0" fontId="3" fillId="0" borderId="0" xfId="0" applyFont="1"/>
    <xf numFmtId="0" fontId="5" fillId="0" borderId="0" xfId="0" applyFont="1" applyAlignment="1">
      <alignment horizontal="center"/>
    </xf>
    <xf numFmtId="164" fontId="0" fillId="3" borderId="2" xfId="1" applyFont="1" applyFill="1" applyBorder="1"/>
    <xf numFmtId="164" fontId="0" fillId="0" borderId="2" xfId="1" applyFont="1" applyBorder="1"/>
    <xf numFmtId="165" fontId="0" fillId="0" borderId="0" xfId="1" applyNumberFormat="1" applyFont="1"/>
    <xf numFmtId="164" fontId="0" fillId="4" borderId="0" xfId="1" applyFont="1" applyFill="1"/>
    <xf numFmtId="164" fontId="0" fillId="0" borderId="0" xfId="1" applyFont="1" applyAlignment="1">
      <alignment horizontal="right"/>
    </xf>
    <xf numFmtId="165" fontId="0" fillId="4" borderId="0" xfId="1" applyNumberFormat="1" applyFont="1" applyFill="1"/>
    <xf numFmtId="0" fontId="3" fillId="3" borderId="1" xfId="0" applyFont="1" applyFill="1" applyBorder="1"/>
    <xf numFmtId="0" fontId="0" fillId="3" borderId="2" xfId="0" applyFill="1" applyBorder="1" applyAlignment="1">
      <alignment horizontal="right"/>
    </xf>
    <xf numFmtId="165" fontId="0" fillId="0" borderId="0" xfId="1" applyNumberFormat="1" applyFont="1" applyFill="1"/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7" fillId="0" borderId="0" xfId="0" applyFont="1" applyAlignment="1">
      <alignment horizontal="left" vertical="center"/>
    </xf>
  </cellXfs>
  <cellStyles count="2">
    <cellStyle name="Currency" xfId="1" builtinId="4"/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[Index_Match.xlsx]Suggestion1!PivotTable2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'Revenue' by 'Cookie Type'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Suggestion1!$D$4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Suggestion1!$C$5:$C$11</c:f>
              <c:strCache>
                <c:ptCount val="6"/>
                <c:pt idx="0">
                  <c:v>Fortune</c:v>
                </c:pt>
                <c:pt idx="1">
                  <c:v>Sugar</c:v>
                </c:pt>
                <c:pt idx="2">
                  <c:v>Snickerdoodle</c:v>
                </c:pt>
                <c:pt idx="3">
                  <c:v>Chocolate Chip</c:v>
                </c:pt>
                <c:pt idx="4">
                  <c:v>Butterscotch</c:v>
                </c:pt>
                <c:pt idx="5">
                  <c:v>Birthday Cake</c:v>
                </c:pt>
              </c:strCache>
            </c:strRef>
          </c:cat>
          <c:val>
            <c:numRef>
              <c:f>Suggestion1!$D$5:$D$11</c:f>
              <c:numCache>
                <c:formatCode>_("$"* #,##0.00_);_("$"* \(#,##0.00\);_("$"* "-"??_);_(@_)</c:formatCode>
                <c:ptCount val="6"/>
                <c:pt idx="0">
                  <c:v>134602313</c:v>
                </c:pt>
                <c:pt idx="1">
                  <c:v>122697766</c:v>
                </c:pt>
                <c:pt idx="2">
                  <c:v>116862070</c:v>
                </c:pt>
                <c:pt idx="3">
                  <c:v>112709662</c:v>
                </c:pt>
                <c:pt idx="4">
                  <c:v>111417599</c:v>
                </c:pt>
                <c:pt idx="5">
                  <c:v>103805322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0-EC4B-9003-F0E7BBAAF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871891535"/>
        <c:axId val="320107232"/>
      </c:barChart>
      <c:catAx>
        <c:axId val="187189153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Cookie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107232"/>
        <c:crosses val="autoZero"/>
        <c:auto val="1"/>
        <c:lblAlgn val="ctr"/>
        <c:lblOffset val="100"/>
        <c:noMultiLvlLbl val="0"/>
      </c:catAx>
      <c:valAx>
        <c:axId val="32010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891535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540169</xdr:colOff>
      <xdr:row>2</xdr:row>
      <xdr:rowOff>0</xdr:rowOff>
    </xdr:from>
    <xdr:to>
      <xdr:col>7</xdr:col>
      <xdr:colOff>529556</xdr:colOff>
      <xdr:row>11</xdr:row>
      <xdr:rowOff>174923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A2791D-1EE1-4C5D-A0C8-E7125098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4985" y="0"/>
          <a:ext cx="2432633" cy="1889423"/>
        </a:xfrm>
        <a:prstGeom prst="rect">
          <a:avLst/>
        </a:prstGeom>
      </xdr:spPr>
    </xdr:pic>
    <xdr:clientData/>
  </xdr:twoCellAnchor>
  <xdr:twoCellAnchor editAs="oneCell">
    <xdr:from>
      <xdr:col>0</xdr:col>
      <xdr:colOff>195263</xdr:colOff>
      <xdr:row>2</xdr:row>
      <xdr:rowOff>90237</xdr:rowOff>
    </xdr:from>
    <xdr:to>
      <xdr:col>3</xdr:col>
      <xdr:colOff>382857</xdr:colOff>
      <xdr:row>12</xdr:row>
      <xdr:rowOff>3223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85D727-9BD2-4C20-BA45-D63957DC6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263" y="90237"/>
          <a:ext cx="2022410" cy="18179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216906</xdr:colOff>
      <xdr:row>0</xdr:row>
      <xdr:rowOff>55911</xdr:rowOff>
    </xdr:from>
    <xdr:to>
      <xdr:col>5</xdr:col>
      <xdr:colOff>377766</xdr:colOff>
      <xdr:row>3</xdr:row>
      <xdr:rowOff>80320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7751B6-9D1B-4549-8B9B-64911E429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4126" y="55911"/>
          <a:ext cx="1988343" cy="6005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529685</xdr:colOff>
      <xdr:row>0</xdr:row>
      <xdr:rowOff>164271</xdr:rowOff>
    </xdr:from>
    <xdr:to>
      <xdr:col>6</xdr:col>
      <xdr:colOff>422871</xdr:colOff>
      <xdr:row>4</xdr:row>
      <xdr:rowOff>16075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ED9C40-7F59-4B69-8E24-61240A8D5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3253" y="164271"/>
          <a:ext cx="1977141" cy="6022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1224642</xdr:colOff>
      <xdr:row>0</xdr:row>
      <xdr:rowOff>76555</xdr:rowOff>
    </xdr:from>
    <xdr:to>
      <xdr:col>2</xdr:col>
      <xdr:colOff>342403</xdr:colOff>
      <xdr:row>3</xdr:row>
      <xdr:rowOff>110489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E5F2E9-3F1F-4494-B850-11C23BD64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2" y="76555"/>
          <a:ext cx="1975261" cy="5959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10</xdr:col>
      <xdr:colOff>444500</xdr:colOff>
      <xdr:row>17</xdr:row>
      <xdr:rowOff>76200</xdr:rowOff>
    </xdr:to>
    <xdr:graphicFrame macro="">
      <xdr:nvGraphicFramePr>
        <xdr:cNvPr id="2" name="Chart 1" descr="Chart type: Clustered Bar. 'Revenue' by 'Cookie Type'&#10;&#10;Description automatically generated">
          <a:extLst>
            <a:ext uri="{FF2B5EF4-FFF2-40B4-BE49-F238E27FC236}">
              <a16:creationId xmlns:a16="http://schemas.microsoft.com/office/drawing/2014/main" id="{5D91996F-1D5E-6522-78B8-DCA7A99A7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n Jose" refreshedDate="45208.35793229167" createdVersion="8" refreshedVersion="8" minRefreshableVersion="3" recordCount="30" xr:uid="{65E46189-DFEF-1248-99BC-F2E3BBABBE73}">
  <cacheSource type="worksheet">
    <worksheetSource name="Revenue"/>
  </cacheSource>
  <cacheFields count="3">
    <cacheField name="Cookie Type" numFmtId="0">
      <sharedItems count="6">
        <s v="Birthday Cake"/>
        <s v="Butterscotch"/>
        <s v="Chocolate Chip"/>
        <s v="Fortune"/>
        <s v="Snickerdoodle"/>
        <s v="Sugar"/>
      </sharedItems>
    </cacheField>
    <cacheField name="Market" numFmtId="0">
      <sharedItems count="5">
        <s v="India"/>
        <s v="Malaysia"/>
        <s v="Philippines"/>
        <s v="United Kingdom"/>
        <s v="United States"/>
      </sharedItems>
    </cacheField>
    <cacheField name="Revenue" numFmtId="164">
      <sharedItems containsSemiMixedTypes="0" containsString="0" containsNumber="1" containsInteger="1" minValue="4343476" maxValue="481377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4343476"/>
  </r>
  <r>
    <x v="0"/>
    <x v="1"/>
    <n v="37918369"/>
  </r>
  <r>
    <x v="0"/>
    <x v="2"/>
    <n v="26099302"/>
  </r>
  <r>
    <x v="0"/>
    <x v="3"/>
    <n v="25663635"/>
  </r>
  <r>
    <x v="0"/>
    <x v="4"/>
    <n v="9780540"/>
  </r>
  <r>
    <x v="1"/>
    <x v="0"/>
    <n v="9842378"/>
  </r>
  <r>
    <x v="1"/>
    <x v="1"/>
    <n v="11406113"/>
  </r>
  <r>
    <x v="1"/>
    <x v="2"/>
    <n v="44257461"/>
  </r>
  <r>
    <x v="1"/>
    <x v="3"/>
    <n v="17472879"/>
  </r>
  <r>
    <x v="1"/>
    <x v="4"/>
    <n v="28438768"/>
  </r>
  <r>
    <x v="2"/>
    <x v="0"/>
    <n v="32392679"/>
  </r>
  <r>
    <x v="2"/>
    <x v="1"/>
    <n v="4942671"/>
  </r>
  <r>
    <x v="2"/>
    <x v="2"/>
    <n v="14103608"/>
  </r>
  <r>
    <x v="2"/>
    <x v="3"/>
    <n v="19316966"/>
  </r>
  <r>
    <x v="2"/>
    <x v="4"/>
    <n v="41953738"/>
  </r>
  <r>
    <x v="3"/>
    <x v="0"/>
    <n v="11264068"/>
  </r>
  <r>
    <x v="3"/>
    <x v="1"/>
    <n v="48137718"/>
  </r>
  <r>
    <x v="3"/>
    <x v="2"/>
    <n v="8427749"/>
  </r>
  <r>
    <x v="3"/>
    <x v="3"/>
    <n v="29150583"/>
  </r>
  <r>
    <x v="3"/>
    <x v="4"/>
    <n v="37622195"/>
  </r>
  <r>
    <x v="4"/>
    <x v="0"/>
    <n v="37593523"/>
  </r>
  <r>
    <x v="4"/>
    <x v="1"/>
    <n v="6137662"/>
  </r>
  <r>
    <x v="4"/>
    <x v="2"/>
    <n v="7377106"/>
  </r>
  <r>
    <x v="4"/>
    <x v="3"/>
    <n v="47903595"/>
  </r>
  <r>
    <x v="4"/>
    <x v="4"/>
    <n v="17850184"/>
  </r>
  <r>
    <x v="5"/>
    <x v="0"/>
    <n v="29318090"/>
  </r>
  <r>
    <x v="5"/>
    <x v="1"/>
    <n v="13301658"/>
  </r>
  <r>
    <x v="5"/>
    <x v="2"/>
    <n v="18355309"/>
  </r>
  <r>
    <x v="5"/>
    <x v="3"/>
    <n v="44322840"/>
  </r>
  <r>
    <x v="5"/>
    <x v="4"/>
    <n v="173998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D96DF-F853-7F4C-947F-1DAF51BCCB99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1" firstHeaderRow="1" firstDataRow="2" firstDataCol="1"/>
  <pivotFields count="3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dataField="1" numFmtId="164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Revenu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03FEE-F7BE-3F47-894D-CE928FCE272B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4:D11" firstHeaderRow="1" firstDataRow="1" firstDataCol="1"/>
  <pivotFields count="3">
    <pivotField axis="axisRow" compact="0" outline="0" showAll="0" sortType="descending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numFmtId="164" outline="0" showAll="0"/>
  </pivotFields>
  <rowFields count="1">
    <field x="0"/>
  </rowFields>
  <rowItems count="7">
    <i>
      <x v="3"/>
    </i>
    <i>
      <x v="5"/>
    </i>
    <i>
      <x v="4"/>
    </i>
    <i>
      <x v="2"/>
    </i>
    <i>
      <x v="1"/>
    </i>
    <i>
      <x/>
    </i>
    <i t="grand">
      <x/>
    </i>
  </rowItems>
  <colItems count="1">
    <i/>
  </colItems>
  <dataFields count="1">
    <dataField name="Sum of Revenue" fld="2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3C2137-3B03-489F-AE37-B050E15F9D3D}" name="Table2" displayName="Table2" ref="A6:B12" totalsRowShown="0">
  <autoFilter ref="A6:B12" xr:uid="{248A8463-187F-4941-A4DA-046020AB08A6}"/>
  <sortState xmlns:xlrd2="http://schemas.microsoft.com/office/spreadsheetml/2017/richdata2" ref="A7:B12">
    <sortCondition ref="B6:B12"/>
  </sortState>
  <tableColumns count="2">
    <tableColumn id="1" xr3:uid="{1D98FA86-A26F-44A2-81C1-499D7563F784}" name="#" dataDxfId="8"/>
    <tableColumn id="2" xr3:uid="{4D4B8E1D-2657-44A7-8C46-3424C29373A4}" name="Cookie Typ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322778F-68CD-499E-AEB7-1D56A19EF9D8}" name="Table5" displayName="Table5" ref="A7:F13" totalsRowShown="0">
  <autoFilter ref="A7:F13" xr:uid="{A322778F-68CD-499E-AEB7-1D56A19EF9D8}"/>
  <tableColumns count="6">
    <tableColumn id="1" xr3:uid="{5F5D87A1-D18E-4366-9D14-5EC17DBC3840}" name="Cookie Type"/>
    <tableColumn id="2" xr3:uid="{BA4D4C83-4E4B-4F23-8D3C-A19193538EF7}" name="India" dataDxfId="7" dataCellStyle="Currency"/>
    <tableColumn id="3" xr3:uid="{E6D2149E-CE2D-4AAA-9DE1-4FDAFA352308}" name="Malaysia" dataDxfId="6" dataCellStyle="Currency"/>
    <tableColumn id="4" xr3:uid="{D3F6891C-F674-42D9-A555-E57E038BFCDD}" name="Philippines" dataDxfId="5" dataCellStyle="Currency"/>
    <tableColumn id="5" xr3:uid="{E53CFDA6-3791-4D3D-A6AF-6EAFD3E614BF}" name="United Kingdom" dataDxfId="4" dataCellStyle="Currency"/>
    <tableColumn id="6" xr3:uid="{C18A7E71-0B63-4C29-BCC2-9B5B8F36B5C7}" name="United States" dataDxfId="3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684BE7-51B4-4D6A-95D9-932F53016E42}" name="Revenue" displayName="Revenue" ref="A7:C37" totalsRowShown="0" dataDxfId="2" dataCellStyle="Currency">
  <autoFilter ref="A7:C37" xr:uid="{88684BE7-51B4-4D6A-95D9-932F53016E42}"/>
  <sortState xmlns:xlrd2="http://schemas.microsoft.com/office/spreadsheetml/2017/richdata2" ref="A8:C37">
    <sortCondition ref="A7:A37"/>
  </sortState>
  <tableColumns count="3">
    <tableColumn id="1" xr3:uid="{E1F91159-1FA3-48C5-8E98-5B32195300B4}" name="Cookie Type"/>
    <tableColumn id="7" xr3:uid="{C278AD50-357C-427B-A23F-4F4D21329F90}" name="Market"/>
    <tableColumn id="2" xr3:uid="{B3AD3A02-085E-4E36-84C6-F72D2952D164}" name="Revenue" dataDxfId="1" dataCellStyle="Currenc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83033-66D8-4496-8AFC-C2B9273637E5}">
  <dimension ref="A1:I21"/>
  <sheetViews>
    <sheetView zoomScaleNormal="220" workbookViewId="0">
      <selection activeCell="D22" sqref="D22"/>
    </sheetView>
  </sheetViews>
  <sheetFormatPr baseColWidth="10" defaultColWidth="8.83203125" defaultRowHeight="15" x14ac:dyDescent="0.2"/>
  <sheetData>
    <row r="1" spans="1:9" ht="21" x14ac:dyDescent="0.25">
      <c r="A1" s="21" t="s">
        <v>0</v>
      </c>
      <c r="B1" s="21"/>
      <c r="C1" s="21"/>
      <c r="D1" s="21"/>
      <c r="E1" s="21"/>
      <c r="F1" s="21"/>
      <c r="G1" s="21"/>
      <c r="H1" s="21"/>
      <c r="I1" s="21"/>
    </row>
    <row r="14" spans="1:9" x14ac:dyDescent="0.2">
      <c r="B14" s="8">
        <v>1</v>
      </c>
      <c r="C14" s="8">
        <v>2</v>
      </c>
      <c r="D14" s="8">
        <v>3</v>
      </c>
      <c r="E14" s="8">
        <v>4</v>
      </c>
      <c r="F14" s="8">
        <v>5</v>
      </c>
      <c r="G14" s="8">
        <v>6</v>
      </c>
    </row>
    <row r="15" spans="1:9" x14ac:dyDescent="0.2">
      <c r="A15" s="9">
        <v>1</v>
      </c>
    </row>
    <row r="16" spans="1:9" x14ac:dyDescent="0.2">
      <c r="A16" s="9">
        <v>2</v>
      </c>
    </row>
    <row r="17" spans="1:4" x14ac:dyDescent="0.2">
      <c r="A17" s="9">
        <v>3</v>
      </c>
      <c r="D17" s="2" t="s">
        <v>1</v>
      </c>
    </row>
    <row r="18" spans="1:4" x14ac:dyDescent="0.2">
      <c r="A18" s="9">
        <v>4</v>
      </c>
    </row>
    <row r="19" spans="1:4" x14ac:dyDescent="0.2">
      <c r="A19" s="9">
        <v>5</v>
      </c>
    </row>
    <row r="20" spans="1:4" x14ac:dyDescent="0.2">
      <c r="A20" s="9">
        <v>6</v>
      </c>
    </row>
    <row r="21" spans="1:4" x14ac:dyDescent="0.2">
      <c r="D21" t="str">
        <f>INDEX(B15:G20,3,3)</f>
        <v>🍪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A8463-187F-4941-A4DA-046020AB08A6}">
  <dimension ref="A1:B12"/>
  <sheetViews>
    <sheetView zoomScale="125" zoomScaleNormal="280" workbookViewId="0">
      <selection activeCell="B3" sqref="B3"/>
    </sheetView>
  </sheetViews>
  <sheetFormatPr baseColWidth="10" defaultColWidth="8.83203125" defaultRowHeight="15" x14ac:dyDescent="0.2"/>
  <cols>
    <col min="1" max="1" width="25.6640625" bestFit="1" customWidth="1"/>
    <col min="2" max="2" width="17.83203125" customWidth="1"/>
  </cols>
  <sheetData>
    <row r="1" spans="1:2" ht="24" x14ac:dyDescent="0.3">
      <c r="A1" s="22" t="s">
        <v>2</v>
      </c>
      <c r="B1" s="22"/>
    </row>
    <row r="2" spans="1:2" ht="7.5" customHeight="1" x14ac:dyDescent="0.3">
      <c r="A2" s="11"/>
      <c r="B2" s="11"/>
    </row>
    <row r="3" spans="1:2" x14ac:dyDescent="0.2">
      <c r="A3" s="7" t="str">
        <f>A4&amp;" "&amp;"Cookie Row:"</f>
        <v>Fortune Cookie Row:</v>
      </c>
      <c r="B3">
        <f>MATCH(A4,Table2[Cookie Type],0)</f>
        <v>4</v>
      </c>
    </row>
    <row r="4" spans="1:2" x14ac:dyDescent="0.2">
      <c r="A4" s="19" t="s">
        <v>3</v>
      </c>
    </row>
    <row r="5" spans="1:2" ht="6.75" customHeight="1" x14ac:dyDescent="0.2"/>
    <row r="6" spans="1:2" x14ac:dyDescent="0.2">
      <c r="A6" s="7" t="s">
        <v>4</v>
      </c>
      <c r="B6" s="10" t="s">
        <v>5</v>
      </c>
    </row>
    <row r="7" spans="1:2" x14ac:dyDescent="0.2">
      <c r="A7" s="10">
        <v>1</v>
      </c>
      <c r="B7" t="s">
        <v>6</v>
      </c>
    </row>
    <row r="8" spans="1:2" x14ac:dyDescent="0.2">
      <c r="A8" s="10">
        <v>2</v>
      </c>
      <c r="B8" t="s">
        <v>7</v>
      </c>
    </row>
    <row r="9" spans="1:2" x14ac:dyDescent="0.2">
      <c r="A9" s="10">
        <v>3</v>
      </c>
      <c r="B9" t="s">
        <v>8</v>
      </c>
    </row>
    <row r="10" spans="1:2" x14ac:dyDescent="0.2">
      <c r="A10" s="10">
        <v>4</v>
      </c>
      <c r="B10" t="s">
        <v>3</v>
      </c>
    </row>
    <row r="11" spans="1:2" x14ac:dyDescent="0.2">
      <c r="A11" s="10">
        <v>5</v>
      </c>
      <c r="B11" t="s">
        <v>9</v>
      </c>
    </row>
    <row r="12" spans="1:2" x14ac:dyDescent="0.2">
      <c r="A12" s="10">
        <v>6</v>
      </c>
      <c r="B12" t="s">
        <v>10</v>
      </c>
    </row>
  </sheetData>
  <mergeCells count="1">
    <mergeCell ref="A1:B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DB505-49E2-48FE-8043-44053ECF7CD6}">
  <dimension ref="A1:B11"/>
  <sheetViews>
    <sheetView zoomScale="206" zoomScaleNormal="295" workbookViewId="0">
      <selection activeCell="B3" sqref="B3"/>
    </sheetView>
  </sheetViews>
  <sheetFormatPr baseColWidth="10" defaultColWidth="8.83203125" defaultRowHeight="15" x14ac:dyDescent="0.2"/>
  <cols>
    <col min="1" max="1" width="14.5" bestFit="1" customWidth="1"/>
    <col min="2" max="2" width="15.5" bestFit="1" customWidth="1"/>
  </cols>
  <sheetData>
    <row r="1" spans="1:2" x14ac:dyDescent="0.2">
      <c r="A1" s="23" t="s">
        <v>11</v>
      </c>
      <c r="B1" s="23"/>
    </row>
    <row r="2" spans="1:2" x14ac:dyDescent="0.2">
      <c r="A2" s="7" t="s">
        <v>21</v>
      </c>
      <c r="B2">
        <f>MATCH(A2,A6:A11,0)</f>
        <v>4</v>
      </c>
    </row>
    <row r="3" spans="1:2" x14ac:dyDescent="0.2">
      <c r="A3" s="7" t="s">
        <v>12</v>
      </c>
      <c r="B3" s="14">
        <f>INDEX(B6:B11,MATCH(A2,A6:A11,0))</f>
        <v>37622195</v>
      </c>
    </row>
    <row r="5" spans="1:2" x14ac:dyDescent="0.2">
      <c r="A5" s="3" t="s">
        <v>5</v>
      </c>
      <c r="B5" s="4" t="s">
        <v>12</v>
      </c>
    </row>
    <row r="6" spans="1:2" x14ac:dyDescent="0.2">
      <c r="A6" s="6" t="s">
        <v>6</v>
      </c>
      <c r="B6" s="13">
        <v>9780540</v>
      </c>
    </row>
    <row r="7" spans="1:2" x14ac:dyDescent="0.2">
      <c r="A7" s="6" t="s">
        <v>7</v>
      </c>
      <c r="B7" s="13">
        <v>28438768</v>
      </c>
    </row>
    <row r="8" spans="1:2" x14ac:dyDescent="0.2">
      <c r="A8" s="5" t="s">
        <v>8</v>
      </c>
      <c r="B8" s="12">
        <v>41953738</v>
      </c>
    </row>
    <row r="9" spans="1:2" x14ac:dyDescent="0.2">
      <c r="A9" s="5" t="s">
        <v>3</v>
      </c>
      <c r="B9" s="12">
        <v>37622195</v>
      </c>
    </row>
    <row r="10" spans="1:2" x14ac:dyDescent="0.2">
      <c r="A10" s="6" t="s">
        <v>9</v>
      </c>
      <c r="B10" s="13">
        <v>17850184</v>
      </c>
    </row>
    <row r="11" spans="1:2" x14ac:dyDescent="0.2">
      <c r="A11" s="18" t="s">
        <v>10</v>
      </c>
      <c r="B11" s="12">
        <v>17399869</v>
      </c>
    </row>
  </sheetData>
  <autoFilter ref="A5:B11" xr:uid="{B87DB505-49E2-48FE-8043-44053ECF7CD6}">
    <sortState xmlns:xlrd2="http://schemas.microsoft.com/office/spreadsheetml/2017/richdata2" ref="A6:B11">
      <sortCondition ref="A5:A11"/>
    </sortState>
  </autoFilter>
  <mergeCells count="1"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1296-A37B-4819-91EE-FFAE36C2D1BF}">
  <dimension ref="A1:F13"/>
  <sheetViews>
    <sheetView zoomScale="141" zoomScaleNormal="205" workbookViewId="0">
      <selection activeCell="F21" sqref="F21"/>
    </sheetView>
  </sheetViews>
  <sheetFormatPr baseColWidth="10" defaultColWidth="8.83203125" defaultRowHeight="15" x14ac:dyDescent="0.2"/>
  <cols>
    <col min="1" max="1" width="14.5" bestFit="1" customWidth="1"/>
    <col min="2" max="2" width="15.5" bestFit="1" customWidth="1"/>
    <col min="3" max="3" width="18.5" bestFit="1" customWidth="1"/>
    <col min="4" max="4" width="15.83203125" customWidth="1"/>
    <col min="5" max="6" width="15.5" bestFit="1" customWidth="1"/>
  </cols>
  <sheetData>
    <row r="1" spans="1:6" ht="19" x14ac:dyDescent="0.25">
      <c r="A1" s="24" t="s">
        <v>13</v>
      </c>
      <c r="B1" s="24"/>
      <c r="C1" s="24"/>
      <c r="D1" s="24"/>
      <c r="E1" s="24"/>
      <c r="F1" s="24"/>
    </row>
    <row r="2" spans="1:6" ht="9.75" customHeight="1" x14ac:dyDescent="0.2"/>
    <row r="3" spans="1:6" x14ac:dyDescent="0.2">
      <c r="C3" s="7" t="s">
        <v>9</v>
      </c>
      <c r="D3">
        <f>MATCH(C3,Table5[Cookie Type],0)</f>
        <v>5</v>
      </c>
    </row>
    <row r="4" spans="1:6" x14ac:dyDescent="0.2">
      <c r="C4" s="7" t="s">
        <v>17</v>
      </c>
      <c r="D4">
        <f>MATCH(C4,Table5[[#Headers],[India]:[United States]],0)</f>
        <v>3</v>
      </c>
    </row>
    <row r="5" spans="1:6" x14ac:dyDescent="0.2">
      <c r="C5" s="16" t="s">
        <v>15</v>
      </c>
      <c r="D5" s="17">
        <f>INDEX(Table5[[India]:[United States]],MATCH(C3,Table5[Cookie Type],0),MATCH(C4,Table5[[#Headers],[India]:[United States]],0))</f>
        <v>7377106</v>
      </c>
    </row>
    <row r="6" spans="1:6" ht="8.25" customHeight="1" x14ac:dyDescent="0.2"/>
    <row r="7" spans="1:6" x14ac:dyDescent="0.2">
      <c r="A7" t="s">
        <v>5</v>
      </c>
      <c r="B7" t="s">
        <v>14</v>
      </c>
      <c r="C7" t="s">
        <v>16</v>
      </c>
      <c r="D7" t="s">
        <v>17</v>
      </c>
      <c r="E7" t="s">
        <v>18</v>
      </c>
      <c r="F7" t="s">
        <v>19</v>
      </c>
    </row>
    <row r="8" spans="1:6" x14ac:dyDescent="0.2">
      <c r="A8" t="s">
        <v>6</v>
      </c>
      <c r="B8" s="14">
        <v>4343476</v>
      </c>
      <c r="C8" s="14">
        <v>37918369</v>
      </c>
      <c r="D8" s="14">
        <v>26099302</v>
      </c>
      <c r="E8" s="14">
        <v>25663635</v>
      </c>
      <c r="F8" s="14">
        <v>9780540</v>
      </c>
    </row>
    <row r="9" spans="1:6" x14ac:dyDescent="0.2">
      <c r="A9" t="s">
        <v>7</v>
      </c>
      <c r="B9" s="14">
        <v>9842378</v>
      </c>
      <c r="C9" s="14">
        <v>11406113</v>
      </c>
      <c r="D9" s="14">
        <v>44257461</v>
      </c>
      <c r="E9" s="14">
        <v>17472879</v>
      </c>
      <c r="F9" s="14">
        <v>28438768</v>
      </c>
    </row>
    <row r="10" spans="1:6" x14ac:dyDescent="0.2">
      <c r="A10" t="s">
        <v>8</v>
      </c>
      <c r="B10" s="17">
        <v>32392679</v>
      </c>
      <c r="C10" s="14">
        <v>4942671</v>
      </c>
      <c r="D10" s="14">
        <v>14103608</v>
      </c>
      <c r="E10" s="14">
        <v>19316966</v>
      </c>
      <c r="F10" s="14">
        <v>41953738</v>
      </c>
    </row>
    <row r="11" spans="1:6" x14ac:dyDescent="0.2">
      <c r="A11" t="s">
        <v>3</v>
      </c>
      <c r="B11" s="14">
        <v>11264068</v>
      </c>
      <c r="C11" s="14">
        <v>48137718</v>
      </c>
      <c r="D11" s="20">
        <v>8427749</v>
      </c>
      <c r="E11" s="14">
        <v>29150583</v>
      </c>
      <c r="F11" s="14">
        <v>37622195</v>
      </c>
    </row>
    <row r="12" spans="1:6" x14ac:dyDescent="0.2">
      <c r="A12" t="s">
        <v>9</v>
      </c>
      <c r="B12" s="14">
        <v>37593523</v>
      </c>
      <c r="C12" s="14">
        <v>6137662</v>
      </c>
      <c r="D12" s="14">
        <v>7377106</v>
      </c>
      <c r="E12" s="14">
        <v>47903595</v>
      </c>
      <c r="F12" s="14">
        <v>17850184</v>
      </c>
    </row>
    <row r="13" spans="1:6" x14ac:dyDescent="0.2">
      <c r="A13" t="s">
        <v>10</v>
      </c>
      <c r="B13" s="14">
        <v>29318090</v>
      </c>
      <c r="C13" s="14">
        <v>13301658</v>
      </c>
      <c r="D13" s="14">
        <v>18355309</v>
      </c>
      <c r="E13" s="14">
        <v>44322840</v>
      </c>
      <c r="F13" s="14">
        <v>17399869</v>
      </c>
    </row>
  </sheetData>
  <mergeCells count="1">
    <mergeCell ref="A1:F1"/>
  </mergeCells>
  <dataValidations count="2">
    <dataValidation type="list" allowBlank="1" showInputMessage="1" showErrorMessage="1" sqref="C3" xr:uid="{9E391E95-2A50-48D2-93FB-2153C7CF9F7E}">
      <formula1>$A$8:$A$13</formula1>
    </dataValidation>
    <dataValidation type="list" allowBlank="1" showInputMessage="1" showErrorMessage="1" sqref="C4" xr:uid="{1FF37C96-7B6F-4EC6-A892-9467A2C921FE}">
      <formula1>$B$7:$F$7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71879-F114-4C4C-A207-CE4C98706C51}">
  <dimension ref="A5:G37"/>
  <sheetViews>
    <sheetView topLeftCell="A3" zoomScale="113" zoomScaleNormal="175" workbookViewId="0">
      <selection activeCell="A7" sqref="A7:C37"/>
    </sheetView>
  </sheetViews>
  <sheetFormatPr baseColWidth="10" defaultColWidth="20.6640625" defaultRowHeight="15" x14ac:dyDescent="0.2"/>
  <cols>
    <col min="2" max="2" width="22.1640625" customWidth="1"/>
    <col min="3" max="3" width="22.83203125" customWidth="1"/>
    <col min="4" max="4" width="5" customWidth="1"/>
    <col min="5" max="5" width="14.5" bestFit="1" customWidth="1"/>
  </cols>
  <sheetData>
    <row r="5" spans="1:6" ht="19" x14ac:dyDescent="0.25">
      <c r="A5" s="24" t="s">
        <v>13</v>
      </c>
      <c r="B5" s="24"/>
      <c r="C5" s="24"/>
    </row>
    <row r="7" spans="1:6" x14ac:dyDescent="0.2">
      <c r="A7" t="s">
        <v>5</v>
      </c>
      <c r="B7" t="s">
        <v>20</v>
      </c>
      <c r="C7" t="s">
        <v>12</v>
      </c>
      <c r="E7" s="7" t="s">
        <v>6</v>
      </c>
    </row>
    <row r="8" spans="1:6" x14ac:dyDescent="0.2">
      <c r="A8" t="s">
        <v>6</v>
      </c>
      <c r="B8" t="s">
        <v>14</v>
      </c>
      <c r="C8" s="1">
        <v>4343476</v>
      </c>
      <c r="E8" s="7" t="s">
        <v>16</v>
      </c>
    </row>
    <row r="9" spans="1:6" x14ac:dyDescent="0.2">
      <c r="A9" t="s">
        <v>6</v>
      </c>
      <c r="B9" t="s">
        <v>16</v>
      </c>
      <c r="C9" s="1">
        <v>37918369</v>
      </c>
      <c r="E9" s="7"/>
      <c r="F9" cm="1">
        <f t="array" ref="F9">MATCH(E7&amp;E8,Revenue[Cookie Type]&amp;Revenue[Market],0)</f>
        <v>2</v>
      </c>
    </row>
    <row r="10" spans="1:6" x14ac:dyDescent="0.2">
      <c r="A10" t="s">
        <v>6</v>
      </c>
      <c r="B10" t="s">
        <v>17</v>
      </c>
      <c r="C10" s="1">
        <v>26099302</v>
      </c>
      <c r="E10" s="16" t="s">
        <v>15</v>
      </c>
      <c r="F10" s="15" cm="1">
        <f t="array" ref="F10">INDEX(Revenue[Revenue],F9)</f>
        <v>37918369</v>
      </c>
    </row>
    <row r="11" spans="1:6" x14ac:dyDescent="0.2">
      <c r="A11" t="s">
        <v>6</v>
      </c>
      <c r="B11" t="s">
        <v>18</v>
      </c>
      <c r="C11" s="1">
        <v>25663635</v>
      </c>
    </row>
    <row r="12" spans="1:6" x14ac:dyDescent="0.2">
      <c r="A12" t="s">
        <v>6</v>
      </c>
      <c r="B12" t="s">
        <v>19</v>
      </c>
      <c r="C12" s="1">
        <v>9780540</v>
      </c>
    </row>
    <row r="13" spans="1:6" x14ac:dyDescent="0.2">
      <c r="A13" t="s">
        <v>7</v>
      </c>
      <c r="B13" t="s">
        <v>14</v>
      </c>
      <c r="C13" s="1">
        <v>9842378</v>
      </c>
    </row>
    <row r="14" spans="1:6" x14ac:dyDescent="0.2">
      <c r="A14" t="s">
        <v>7</v>
      </c>
      <c r="B14" t="s">
        <v>16</v>
      </c>
      <c r="C14" s="1">
        <v>11406113</v>
      </c>
    </row>
    <row r="15" spans="1:6" x14ac:dyDescent="0.2">
      <c r="A15" t="s">
        <v>7</v>
      </c>
      <c r="B15" t="s">
        <v>17</v>
      </c>
      <c r="C15" s="1">
        <v>44257461</v>
      </c>
    </row>
    <row r="16" spans="1:6" x14ac:dyDescent="0.2">
      <c r="A16" t="s">
        <v>7</v>
      </c>
      <c r="B16" t="s">
        <v>18</v>
      </c>
      <c r="C16" s="1">
        <v>17472879</v>
      </c>
    </row>
    <row r="17" spans="1:7" x14ac:dyDescent="0.2">
      <c r="A17" t="s">
        <v>7</v>
      </c>
      <c r="B17" t="s">
        <v>19</v>
      </c>
      <c r="C17" s="1">
        <v>28438768</v>
      </c>
    </row>
    <row r="18" spans="1:7" x14ac:dyDescent="0.2">
      <c r="A18" t="s">
        <v>8</v>
      </c>
      <c r="B18" t="s">
        <v>14</v>
      </c>
      <c r="C18" s="1">
        <v>32392679</v>
      </c>
    </row>
    <row r="19" spans="1:7" x14ac:dyDescent="0.2">
      <c r="A19" t="s">
        <v>8</v>
      </c>
      <c r="B19" t="s">
        <v>16</v>
      </c>
      <c r="C19" s="1">
        <v>4942671</v>
      </c>
      <c r="F19" t="str" cm="1">
        <f t="array" ref="F19:F24">_xlfn.UNIQUE(Revenue[Cookie Type],)</f>
        <v>Birthday Cake</v>
      </c>
      <c r="G19" t="str" cm="1">
        <f t="array" ref="G19:G23">_xlfn.UNIQUE(Revenue[Market],FALSE)</f>
        <v>India</v>
      </c>
    </row>
    <row r="20" spans="1:7" x14ac:dyDescent="0.2">
      <c r="A20" t="s">
        <v>8</v>
      </c>
      <c r="B20" t="s">
        <v>17</v>
      </c>
      <c r="C20" s="1">
        <v>14103608</v>
      </c>
      <c r="F20" t="str">
        <v>Butterscotch</v>
      </c>
      <c r="G20" t="str">
        <v>Malaysia</v>
      </c>
    </row>
    <row r="21" spans="1:7" x14ac:dyDescent="0.2">
      <c r="A21" t="s">
        <v>8</v>
      </c>
      <c r="B21" t="s">
        <v>18</v>
      </c>
      <c r="C21" s="1">
        <v>19316966</v>
      </c>
      <c r="F21" t="str">
        <v>Chocolate Chip</v>
      </c>
      <c r="G21" t="str">
        <v>Philippines</v>
      </c>
    </row>
    <row r="22" spans="1:7" x14ac:dyDescent="0.2">
      <c r="A22" t="s">
        <v>8</v>
      </c>
      <c r="B22" t="s">
        <v>19</v>
      </c>
      <c r="C22" s="1">
        <v>41953738</v>
      </c>
      <c r="F22" t="str">
        <v>Fortune</v>
      </c>
      <c r="G22" t="str">
        <v>United Kingdom</v>
      </c>
    </row>
    <row r="23" spans="1:7" x14ac:dyDescent="0.2">
      <c r="A23" t="s">
        <v>3</v>
      </c>
      <c r="B23" t="s">
        <v>14</v>
      </c>
      <c r="C23" s="1">
        <v>11264068</v>
      </c>
      <c r="F23" t="str">
        <v>Snickerdoodle</v>
      </c>
      <c r="G23" t="str">
        <v>United States</v>
      </c>
    </row>
    <row r="24" spans="1:7" x14ac:dyDescent="0.2">
      <c r="A24" t="s">
        <v>3</v>
      </c>
      <c r="B24" t="s">
        <v>16</v>
      </c>
      <c r="C24" s="1">
        <v>48137718</v>
      </c>
      <c r="F24" t="str">
        <v>Sugar</v>
      </c>
    </row>
    <row r="25" spans="1:7" x14ac:dyDescent="0.2">
      <c r="A25" t="s">
        <v>3</v>
      </c>
      <c r="B25" t="s">
        <v>17</v>
      </c>
      <c r="C25" s="1">
        <v>8427749</v>
      </c>
    </row>
    <row r="26" spans="1:7" x14ac:dyDescent="0.2">
      <c r="A26" t="s">
        <v>3</v>
      </c>
      <c r="B26" t="s">
        <v>18</v>
      </c>
      <c r="C26" s="1">
        <v>29150583</v>
      </c>
    </row>
    <row r="27" spans="1:7" x14ac:dyDescent="0.2">
      <c r="A27" t="s">
        <v>3</v>
      </c>
      <c r="B27" t="s">
        <v>19</v>
      </c>
      <c r="C27" s="1">
        <v>37622195</v>
      </c>
    </row>
    <row r="28" spans="1:7" x14ac:dyDescent="0.2">
      <c r="A28" t="s">
        <v>9</v>
      </c>
      <c r="B28" t="s">
        <v>14</v>
      </c>
      <c r="C28" s="1">
        <v>37593523</v>
      </c>
    </row>
    <row r="29" spans="1:7" x14ac:dyDescent="0.2">
      <c r="A29" t="s">
        <v>9</v>
      </c>
      <c r="B29" t="s">
        <v>16</v>
      </c>
      <c r="C29" s="1">
        <v>6137662</v>
      </c>
    </row>
    <row r="30" spans="1:7" x14ac:dyDescent="0.2">
      <c r="A30" t="s">
        <v>9</v>
      </c>
      <c r="B30" t="s">
        <v>17</v>
      </c>
      <c r="C30" s="1">
        <v>7377106</v>
      </c>
    </row>
    <row r="31" spans="1:7" x14ac:dyDescent="0.2">
      <c r="A31" t="s">
        <v>9</v>
      </c>
      <c r="B31" t="s">
        <v>18</v>
      </c>
      <c r="C31" s="1">
        <v>47903595</v>
      </c>
    </row>
    <row r="32" spans="1:7" x14ac:dyDescent="0.2">
      <c r="A32" t="s">
        <v>9</v>
      </c>
      <c r="B32" t="s">
        <v>19</v>
      </c>
      <c r="C32" s="1">
        <v>17850184</v>
      </c>
    </row>
    <row r="33" spans="1:3" x14ac:dyDescent="0.2">
      <c r="A33" t="s">
        <v>10</v>
      </c>
      <c r="B33" t="s">
        <v>14</v>
      </c>
      <c r="C33" s="1">
        <v>29318090</v>
      </c>
    </row>
    <row r="34" spans="1:3" x14ac:dyDescent="0.2">
      <c r="A34" t="s">
        <v>10</v>
      </c>
      <c r="B34" t="s">
        <v>16</v>
      </c>
      <c r="C34" s="1">
        <v>13301658</v>
      </c>
    </row>
    <row r="35" spans="1:3" x14ac:dyDescent="0.2">
      <c r="A35" t="s">
        <v>10</v>
      </c>
      <c r="B35" t="s">
        <v>17</v>
      </c>
      <c r="C35" s="1">
        <v>18355309</v>
      </c>
    </row>
    <row r="36" spans="1:3" x14ac:dyDescent="0.2">
      <c r="A36" t="s">
        <v>10</v>
      </c>
      <c r="B36" t="s">
        <v>18</v>
      </c>
      <c r="C36" s="1">
        <v>44322840</v>
      </c>
    </row>
    <row r="37" spans="1:3" x14ac:dyDescent="0.2">
      <c r="A37" t="s">
        <v>10</v>
      </c>
      <c r="B37" t="s">
        <v>19</v>
      </c>
      <c r="C37" s="1">
        <v>17399869</v>
      </c>
    </row>
  </sheetData>
  <mergeCells count="1">
    <mergeCell ref="A5:C5"/>
  </mergeCells>
  <conditionalFormatting sqref="C8:C37">
    <cfRule type="cellIs" dxfId="0" priority="1" stopIfTrue="1" operator="greaterThan">
      <formula>5343476</formula>
    </cfRule>
  </conditionalFormatting>
  <dataValidations count="2">
    <dataValidation type="list" allowBlank="1" showInputMessage="1" showErrorMessage="1" sqref="E7" xr:uid="{DDF2BCE9-93DE-CB42-9004-B5678C54179B}">
      <formula1>$F$19:$F$24</formula1>
    </dataValidation>
    <dataValidation type="list" allowBlank="1" showInputMessage="1" showErrorMessage="1" sqref="E8" xr:uid="{2436E58F-4A8D-0D4B-82DE-D890DFB52911}">
      <formula1>$G$19:$G$23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4AC93-4057-A14C-9009-D39699CAF720}">
  <dimension ref="A3:H11"/>
  <sheetViews>
    <sheetView workbookViewId="0">
      <selection activeCell="L26" sqref="L26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4" width="10.1640625" bestFit="1" customWidth="1"/>
    <col min="5" max="5" width="13.6640625" bestFit="1" customWidth="1"/>
    <col min="6" max="6" width="11.5" bestFit="1" customWidth="1"/>
    <col min="7" max="7" width="10.1640625" bestFit="1" customWidth="1"/>
    <col min="8" max="8" width="13.6640625" bestFit="1" customWidth="1"/>
    <col min="9" max="31" width="14.6640625" bestFit="1" customWidth="1"/>
    <col min="32" max="32" width="11" bestFit="1" customWidth="1"/>
  </cols>
  <sheetData>
    <row r="3" spans="1:8" x14ac:dyDescent="0.2">
      <c r="A3" s="25" t="s">
        <v>24</v>
      </c>
      <c r="B3" s="25" t="s">
        <v>25</v>
      </c>
    </row>
    <row r="4" spans="1:8" x14ac:dyDescent="0.2">
      <c r="A4" s="25" t="s">
        <v>22</v>
      </c>
      <c r="B4" t="s">
        <v>14</v>
      </c>
      <c r="C4" t="s">
        <v>16</v>
      </c>
      <c r="D4" t="s">
        <v>17</v>
      </c>
      <c r="E4" t="s">
        <v>18</v>
      </c>
      <c r="F4" t="s">
        <v>19</v>
      </c>
      <c r="G4" t="s">
        <v>23</v>
      </c>
    </row>
    <row r="5" spans="1:8" x14ac:dyDescent="0.2">
      <c r="A5" s="26" t="s">
        <v>6</v>
      </c>
      <c r="B5" s="27">
        <v>4343476</v>
      </c>
      <c r="C5" s="27">
        <v>37918369</v>
      </c>
      <c r="D5" s="27">
        <v>26099302</v>
      </c>
      <c r="E5" s="27">
        <v>25663635</v>
      </c>
      <c r="F5" s="27">
        <v>9780540</v>
      </c>
      <c r="G5" s="27">
        <v>103805322</v>
      </c>
      <c r="H5">
        <v>4343476</v>
      </c>
    </row>
    <row r="6" spans="1:8" x14ac:dyDescent="0.2">
      <c r="A6" s="26" t="s">
        <v>7</v>
      </c>
      <c r="B6" s="27">
        <v>9842378</v>
      </c>
      <c r="C6" s="27">
        <v>11406113</v>
      </c>
      <c r="D6" s="27">
        <v>44257461</v>
      </c>
      <c r="E6" s="27">
        <v>17472879</v>
      </c>
      <c r="F6" s="27">
        <v>28438768</v>
      </c>
      <c r="G6" s="27">
        <v>111417599</v>
      </c>
      <c r="H6">
        <v>9842378</v>
      </c>
    </row>
    <row r="7" spans="1:8" x14ac:dyDescent="0.2">
      <c r="A7" s="26" t="s">
        <v>8</v>
      </c>
      <c r="B7" s="27">
        <v>32392679</v>
      </c>
      <c r="C7" s="27">
        <v>4942671</v>
      </c>
      <c r="D7" s="27">
        <v>14103608</v>
      </c>
      <c r="E7" s="27">
        <v>19316966</v>
      </c>
      <c r="F7" s="27">
        <v>41953738</v>
      </c>
      <c r="G7" s="27">
        <v>112709662</v>
      </c>
      <c r="H7">
        <v>32392679</v>
      </c>
    </row>
    <row r="8" spans="1:8" x14ac:dyDescent="0.2">
      <c r="A8" s="26" t="s">
        <v>3</v>
      </c>
      <c r="B8" s="27">
        <v>11264068</v>
      </c>
      <c r="C8" s="27">
        <v>48137718</v>
      </c>
      <c r="D8" s="27">
        <v>8427749</v>
      </c>
      <c r="E8" s="27">
        <v>29150583</v>
      </c>
      <c r="F8" s="27">
        <v>37622195</v>
      </c>
      <c r="G8" s="27">
        <v>134602313</v>
      </c>
      <c r="H8">
        <v>11264068</v>
      </c>
    </row>
    <row r="9" spans="1:8" x14ac:dyDescent="0.2">
      <c r="A9" s="26" t="s">
        <v>9</v>
      </c>
      <c r="B9" s="27">
        <v>37593523</v>
      </c>
      <c r="C9" s="27">
        <v>6137662</v>
      </c>
      <c r="D9" s="27">
        <v>7377106</v>
      </c>
      <c r="E9" s="27">
        <v>47903595</v>
      </c>
      <c r="F9" s="27">
        <v>17850184</v>
      </c>
      <c r="G9" s="27">
        <v>116862070</v>
      </c>
      <c r="H9">
        <v>37593523</v>
      </c>
    </row>
    <row r="10" spans="1:8" x14ac:dyDescent="0.2">
      <c r="A10" s="26" t="s">
        <v>10</v>
      </c>
      <c r="B10" s="27">
        <v>29318090</v>
      </c>
      <c r="C10" s="27">
        <v>13301658</v>
      </c>
      <c r="D10" s="27">
        <v>18355309</v>
      </c>
      <c r="E10" s="27">
        <v>44322840</v>
      </c>
      <c r="F10" s="27">
        <v>17399869</v>
      </c>
      <c r="G10" s="27">
        <v>122697766</v>
      </c>
      <c r="H10">
        <v>29318090</v>
      </c>
    </row>
    <row r="11" spans="1:8" x14ac:dyDescent="0.2">
      <c r="A11" s="26" t="s">
        <v>23</v>
      </c>
      <c r="B11" s="27">
        <v>124754214</v>
      </c>
      <c r="C11" s="27">
        <v>121844191</v>
      </c>
      <c r="D11" s="27">
        <v>118620535</v>
      </c>
      <c r="E11" s="27">
        <v>183830498</v>
      </c>
      <c r="F11" s="27">
        <v>153045294</v>
      </c>
      <c r="G11" s="27">
        <v>702094732</v>
      </c>
    </row>
  </sheetData>
  <conditionalFormatting sqref="H5:H10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{C16F37CA-0B47-7D4D-876C-1A4E1316F2A2}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16F37CA-0B47-7D4D-876C-1A4E1316F2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H5:H10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6953-3A2A-3B49-8EE2-687A11A58D65}">
  <dimension ref="B2:D11"/>
  <sheetViews>
    <sheetView showGridLines="0" tabSelected="1" workbookViewId="0"/>
  </sheetViews>
  <sheetFormatPr baseColWidth="10" defaultRowHeight="15" x14ac:dyDescent="0.2"/>
  <cols>
    <col min="2" max="2" width="3.33203125" customWidth="1"/>
    <col min="3" max="3" width="13" bestFit="1" customWidth="1"/>
    <col min="4" max="4" width="15.6640625" bestFit="1" customWidth="1"/>
  </cols>
  <sheetData>
    <row r="2" spans="2:4" x14ac:dyDescent="0.2">
      <c r="B2" s="29" t="s">
        <v>26</v>
      </c>
    </row>
    <row r="4" spans="2:4" x14ac:dyDescent="0.2">
      <c r="C4" s="25" t="s">
        <v>5</v>
      </c>
      <c r="D4" t="s">
        <v>24</v>
      </c>
    </row>
    <row r="5" spans="2:4" x14ac:dyDescent="0.2">
      <c r="C5" t="s">
        <v>3</v>
      </c>
      <c r="D5" s="28">
        <v>134602313</v>
      </c>
    </row>
    <row r="6" spans="2:4" x14ac:dyDescent="0.2">
      <c r="C6" t="s">
        <v>10</v>
      </c>
      <c r="D6" s="28">
        <v>122697766</v>
      </c>
    </row>
    <row r="7" spans="2:4" x14ac:dyDescent="0.2">
      <c r="C7" t="s">
        <v>9</v>
      </c>
      <c r="D7" s="28">
        <v>116862070</v>
      </c>
    </row>
    <row r="8" spans="2:4" x14ac:dyDescent="0.2">
      <c r="C8" t="s">
        <v>8</v>
      </c>
      <c r="D8" s="28">
        <v>112709662</v>
      </c>
    </row>
    <row r="9" spans="2:4" x14ac:dyDescent="0.2">
      <c r="C9" t="s">
        <v>7</v>
      </c>
      <c r="D9" s="28">
        <v>111417599</v>
      </c>
    </row>
    <row r="10" spans="2:4" x14ac:dyDescent="0.2">
      <c r="C10" t="s">
        <v>6</v>
      </c>
      <c r="D10" s="28">
        <v>103805322</v>
      </c>
    </row>
    <row r="11" spans="2:4" x14ac:dyDescent="0.2">
      <c r="C11" t="s">
        <v>23</v>
      </c>
      <c r="D11" s="28">
        <v>702094732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Index</vt:lpstr>
      <vt:lpstr>Match</vt:lpstr>
      <vt:lpstr>Index &amp; Match Simple</vt:lpstr>
      <vt:lpstr>Index &amp; Match Advanced</vt:lpstr>
      <vt:lpstr>Index &amp; Match Advanced 2</vt:lpstr>
      <vt:lpstr>pivot_example</vt:lpstr>
      <vt:lpstr>Suggestion1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Kevin Stratvert</dc:creator>
  <cp:keywords/>
  <dc:description/>
  <cp:lastModifiedBy>Alen Jose</cp:lastModifiedBy>
  <cp:revision/>
  <dcterms:created xsi:type="dcterms:W3CDTF">2021-07-12T19:14:56Z</dcterms:created>
  <dcterms:modified xsi:type="dcterms:W3CDTF">2023-10-09T12:22:30Z</dcterms:modified>
  <cp:category/>
  <cp:contentStatus/>
</cp:coreProperties>
</file>