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7020" yWindow="360" windowWidth="25600" windowHeight="1396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3" l="1"/>
  <c r="E9" i="3"/>
  <c r="C9" i="3"/>
  <c r="C11" i="3"/>
  <c r="N2" i="1"/>
  <c r="F18" i="2"/>
  <c r="F19" i="2"/>
  <c r="F20" i="2"/>
  <c r="F21" i="2"/>
  <c r="F13" i="2"/>
  <c r="F14" i="2"/>
  <c r="F15" i="2"/>
  <c r="F16" i="2"/>
  <c r="F9" i="2"/>
  <c r="F10" i="2"/>
  <c r="F11" i="2"/>
  <c r="F5" i="2"/>
  <c r="F6" i="2"/>
  <c r="F7" i="2"/>
  <c r="M2" i="2"/>
  <c r="M5" i="2"/>
  <c r="M4" i="2"/>
  <c r="M3" i="2"/>
  <c r="N2" i="2"/>
  <c r="M2" i="1"/>
  <c r="M5" i="1"/>
  <c r="F14" i="1"/>
  <c r="M4" i="1"/>
  <c r="F13" i="1"/>
  <c r="M3" i="1"/>
  <c r="F20" i="1"/>
  <c r="F18" i="1"/>
  <c r="F19" i="1"/>
  <c r="F21" i="1"/>
  <c r="F15" i="1"/>
  <c r="F16" i="1"/>
  <c r="F10" i="1"/>
  <c r="F9" i="1"/>
  <c r="F11" i="1"/>
  <c r="F6" i="1"/>
  <c r="F5" i="1"/>
  <c r="F7" i="1"/>
</calcChain>
</file>

<file path=xl/sharedStrings.xml><?xml version="1.0" encoding="utf-8"?>
<sst xmlns="http://schemas.openxmlformats.org/spreadsheetml/2006/main" count="220" uniqueCount="85">
  <si>
    <t>1s</t>
  </si>
  <si>
    <t>NOTARGET</t>
  </si>
  <si>
    <t>TARGET (250 ms)</t>
  </si>
  <si>
    <t>TARGET + WNOISE</t>
  </si>
  <si>
    <t>NOTARGET + WNOISE</t>
  </si>
  <si>
    <t>Total trials</t>
  </si>
  <si>
    <t>Baseline condition</t>
  </si>
  <si>
    <t>Wnoise integration condition</t>
  </si>
  <si>
    <t>Sound Predictive condition</t>
  </si>
  <si>
    <t>CONGCUE</t>
  </si>
  <si>
    <t>INCONGCUE</t>
  </si>
  <si>
    <t>QUEST METHOD</t>
  </si>
  <si>
    <t>porptarget</t>
  </si>
  <si>
    <t xml:space="preserve">CONG_TARGET </t>
  </si>
  <si>
    <t>INCONG_TARGET</t>
  </si>
  <si>
    <t>Sound predictive integration condition</t>
  </si>
  <si>
    <t>RANDOMCUE</t>
  </si>
  <si>
    <t>CONG_TARGET + CONGCUE</t>
  </si>
  <si>
    <t>INCONG_TARGET + INCONGCUE</t>
  </si>
  <si>
    <t>NOTARGET + RANDOMCUE</t>
  </si>
  <si>
    <t>15 left, 15 rightcue</t>
  </si>
  <si>
    <t>12 left, 15 rightcue</t>
  </si>
  <si>
    <t>ncycles</t>
  </si>
  <si>
    <t>blocktypes</t>
  </si>
  <si>
    <t>trial_duration</t>
  </si>
  <si>
    <t>ISI</t>
  </si>
  <si>
    <t>CONGRUENT</t>
  </si>
  <si>
    <t>INCONGRUENT</t>
  </si>
  <si>
    <t>NOT CONSIDERING QUESTS BETWEEN CYCLES</t>
  </si>
  <si>
    <t>TOTAL TRIALS</t>
  </si>
  <si>
    <t>A_start_CUE</t>
  </si>
  <si>
    <t>How integration improve visual perception</t>
  </si>
  <si>
    <t>How different is integration from prediction</t>
  </si>
  <si>
    <t>A_start_CUE (lowfre. 250 ms)</t>
  </si>
  <si>
    <t>FIRST DAY PROP TARGET SHOULD BE 1 TO ALLOW THE SUBJECT LEARN THE CORRESPONDENCE</t>
  </si>
  <si>
    <t>Program should allow rerun each cycle with a new contrast value after quest</t>
  </si>
  <si>
    <t>ntrials repetitions x condition</t>
  </si>
  <si>
    <t>Trials x Condition x Cycles</t>
  </si>
  <si>
    <t>1 QUESTION</t>
  </si>
  <si>
    <t>HOW SOUNDS CAN IMPROVE VISUAL PERCEPTION</t>
  </si>
  <si>
    <t>2 QUESTION</t>
  </si>
  <si>
    <t>AND DO SOUNDS THAT CARRY INFORMATION IMPROVE MORE PERCEPTION</t>
  </si>
  <si>
    <t>3 QUESTION</t>
  </si>
  <si>
    <t>HOW DIFFERENT IS INTEGRATION FROM PREDICTION?</t>
  </si>
  <si>
    <t>Time/day (min.)</t>
  </si>
  <si>
    <t>fMRI design</t>
  </si>
  <si>
    <t>NOISE</t>
  </si>
  <si>
    <t>SIGNAL</t>
  </si>
  <si>
    <t>STIMULI</t>
  </si>
  <si>
    <t>ntrials</t>
  </si>
  <si>
    <t>NTOTALTRIALS</t>
  </si>
  <si>
    <t>Same probability of LEFT or RIGH (no predictive/probabilistic information)</t>
  </si>
  <si>
    <t>COMBINED</t>
  </si>
  <si>
    <t>s/trial</t>
  </si>
  <si>
    <t>min/bloque</t>
  </si>
  <si>
    <t>1 GABOR</t>
  </si>
  <si>
    <t>Random tilt</t>
  </si>
  <si>
    <t>fMRI same design. stimuli presented slightly above threshold (visible). Localizer with different orientations to select features with different sensitivities and build tuning functions.</t>
  </si>
  <si>
    <t>Same number of Signal and Noise conditions.</t>
  </si>
  <si>
    <t>AND DO SOUNDS THAT CARRY INFORMATION ABOUTH THE V STIMULUS IMPROVE VISUAL PERCEPTION</t>
  </si>
  <si>
    <t>Does AV integration enhance visual detection?</t>
  </si>
  <si>
    <t>How exactly sounds enhance vision?</t>
  </si>
  <si>
    <t>Does AV integration is modulated by attention to features?</t>
  </si>
  <si>
    <t xml:space="preserve">How attention to a particular feature (tilt) modulates visual processing? Is this effect constrained to a specific part of the visual field? </t>
  </si>
  <si>
    <t>Reconstruct tuning curves to orientation in different parts of the hemifield</t>
  </si>
  <si>
    <t>bonus</t>
  </si>
  <si>
    <t>L</t>
  </si>
  <si>
    <t>R</t>
  </si>
  <si>
    <t>TARGET</t>
  </si>
  <si>
    <t>PRE TARGET CUE</t>
  </si>
  <si>
    <t>POST TARGET CUE</t>
  </si>
  <si>
    <t>CW</t>
  </si>
  <si>
    <t>CCW</t>
  </si>
  <si>
    <t>Noise</t>
  </si>
  <si>
    <t>A. CW</t>
  </si>
  <si>
    <t>A. CCW</t>
  </si>
  <si>
    <t>Spread Attention.</t>
  </si>
  <si>
    <t>Focused Attention</t>
  </si>
  <si>
    <t>Spread Attention</t>
  </si>
  <si>
    <t>Target</t>
  </si>
  <si>
    <t>Attentional manipulation</t>
  </si>
  <si>
    <t>Gaussian noise</t>
  </si>
  <si>
    <t>-</t>
  </si>
  <si>
    <t>Pre-Stimulus-Cue</t>
  </si>
  <si>
    <t>Post-Stimulus-Cue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</si>
</sst>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C1" workbookViewId="0">
      <selection activeCell="L21" sqref="L21"/>
    </sheetView>
  </sheetViews>
  <sheetFormatPr baseColWidth="10" defaultRowHeight="15" x14ac:dyDescent="0"/>
  <cols>
    <col min="1" max="2" width="2.83203125" customWidth="1"/>
    <col min="3" max="3" width="27.1640625" customWidth="1"/>
    <col min="5" max="5" width="28" customWidth="1"/>
    <col min="7" max="7" width="7.1640625" customWidth="1"/>
    <col min="9" max="9" width="7.83203125" customWidth="1"/>
    <col min="10" max="10" width="10.1640625" customWidth="1"/>
    <col min="11" max="11" width="12.1640625" customWidth="1"/>
    <col min="13" max="13" width="21.83203125" customWidth="1"/>
    <col min="14" max="14" width="13.1640625" customWidth="1"/>
  </cols>
  <sheetData>
    <row r="1" spans="1:15">
      <c r="G1" t="s">
        <v>36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37</v>
      </c>
      <c r="N1" t="s">
        <v>44</v>
      </c>
    </row>
    <row r="2" spans="1:15">
      <c r="C2" t="s">
        <v>11</v>
      </c>
      <c r="G2">
        <v>60</v>
      </c>
      <c r="H2">
        <v>0.8</v>
      </c>
      <c r="I2">
        <v>4</v>
      </c>
      <c r="J2">
        <v>4</v>
      </c>
      <c r="K2">
        <v>4</v>
      </c>
      <c r="L2">
        <v>2</v>
      </c>
      <c r="M2">
        <f>I2*G2</f>
        <v>240</v>
      </c>
      <c r="N2">
        <f>(M2*J2*(K2+L2))/60</f>
        <v>96</v>
      </c>
      <c r="O2" t="s">
        <v>28</v>
      </c>
    </row>
    <row r="3" spans="1:15">
      <c r="L3" t="s">
        <v>26</v>
      </c>
      <c r="M3">
        <f>F13*I2</f>
        <v>192</v>
      </c>
    </row>
    <row r="4" spans="1:15">
      <c r="A4" s="3"/>
      <c r="B4" s="2"/>
      <c r="C4" s="1" t="s">
        <v>6</v>
      </c>
      <c r="L4" t="s">
        <v>27</v>
      </c>
      <c r="M4">
        <f>F14*I2</f>
        <v>47.999999999999986</v>
      </c>
    </row>
    <row r="5" spans="1:15">
      <c r="A5" s="3"/>
      <c r="B5" s="2"/>
      <c r="C5" t="s">
        <v>33</v>
      </c>
      <c r="D5" t="s">
        <v>0</v>
      </c>
      <c r="E5" t="s">
        <v>2</v>
      </c>
      <c r="F5">
        <f>$G2</f>
        <v>60</v>
      </c>
      <c r="L5" t="s">
        <v>29</v>
      </c>
      <c r="M5">
        <f>M2*J2</f>
        <v>960</v>
      </c>
    </row>
    <row r="6" spans="1:15">
      <c r="A6" s="3"/>
      <c r="B6" s="2"/>
      <c r="C6" t="s">
        <v>30</v>
      </c>
      <c r="D6" t="s">
        <v>0</v>
      </c>
      <c r="E6" t="s">
        <v>1</v>
      </c>
      <c r="F6">
        <f>$G2</f>
        <v>60</v>
      </c>
    </row>
    <row r="7" spans="1:15">
      <c r="E7" t="s">
        <v>5</v>
      </c>
      <c r="F7">
        <f>SUM(F5:F6)</f>
        <v>120</v>
      </c>
    </row>
    <row r="8" spans="1:15">
      <c r="B8" s="2"/>
      <c r="C8" s="1" t="s">
        <v>7</v>
      </c>
    </row>
    <row r="9" spans="1:15">
      <c r="B9" s="2"/>
      <c r="C9" t="s">
        <v>30</v>
      </c>
      <c r="D9" t="s">
        <v>0</v>
      </c>
      <c r="E9" t="s">
        <v>3</v>
      </c>
      <c r="F9">
        <f>$G2</f>
        <v>60</v>
      </c>
      <c r="J9" t="s">
        <v>34</v>
      </c>
    </row>
    <row r="10" spans="1:15">
      <c r="B10" s="2"/>
      <c r="C10" t="s">
        <v>30</v>
      </c>
      <c r="D10" t="s">
        <v>0</v>
      </c>
      <c r="E10" t="s">
        <v>4</v>
      </c>
      <c r="F10">
        <f>$G2</f>
        <v>60</v>
      </c>
      <c r="J10">
        <v>1</v>
      </c>
    </row>
    <row r="11" spans="1:15">
      <c r="E11" t="s">
        <v>5</v>
      </c>
      <c r="F11">
        <f>SUM(F9:F10)</f>
        <v>120</v>
      </c>
    </row>
    <row r="12" spans="1:15">
      <c r="A12" s="3"/>
      <c r="C12" s="1" t="s">
        <v>8</v>
      </c>
    </row>
    <row r="13" spans="1:15">
      <c r="A13" s="3"/>
      <c r="C13" t="s">
        <v>9</v>
      </c>
      <c r="D13" t="s">
        <v>0</v>
      </c>
      <c r="E13" t="s">
        <v>13</v>
      </c>
      <c r="F13">
        <f>$G$2*$H$2</f>
        <v>48</v>
      </c>
      <c r="G13" t="s">
        <v>21</v>
      </c>
    </row>
    <row r="14" spans="1:15">
      <c r="A14" s="3"/>
      <c r="C14" t="s">
        <v>10</v>
      </c>
      <c r="D14" t="s">
        <v>0</v>
      </c>
      <c r="E14" t="s">
        <v>14</v>
      </c>
      <c r="F14">
        <f>$G$2*(1-$H$2)</f>
        <v>11.999999999999996</v>
      </c>
      <c r="J14" t="s">
        <v>35</v>
      </c>
    </row>
    <row r="15" spans="1:15">
      <c r="A15" s="3"/>
      <c r="C15" t="s">
        <v>16</v>
      </c>
      <c r="D15" t="s">
        <v>0</v>
      </c>
      <c r="E15" t="s">
        <v>1</v>
      </c>
      <c r="F15">
        <f>G2</f>
        <v>60</v>
      </c>
      <c r="G15" t="s">
        <v>20</v>
      </c>
    </row>
    <row r="16" spans="1:15">
      <c r="F16">
        <f>SUM(F13:F15)</f>
        <v>120</v>
      </c>
    </row>
    <row r="17" spans="1:13">
      <c r="A17" s="3"/>
      <c r="B17" s="2"/>
      <c r="C17" s="1" t="s">
        <v>15</v>
      </c>
    </row>
    <row r="18" spans="1:13">
      <c r="A18" s="3"/>
      <c r="B18" s="2"/>
      <c r="C18" t="s">
        <v>30</v>
      </c>
      <c r="D18" t="s">
        <v>0</v>
      </c>
      <c r="E18" t="s">
        <v>17</v>
      </c>
      <c r="F18">
        <f>$G$2*$H$2</f>
        <v>48</v>
      </c>
      <c r="G18" t="s">
        <v>21</v>
      </c>
    </row>
    <row r="19" spans="1:13">
      <c r="A19" s="3"/>
      <c r="B19" s="2"/>
      <c r="C19" t="s">
        <v>30</v>
      </c>
      <c r="D19" t="s">
        <v>0</v>
      </c>
      <c r="E19" t="s">
        <v>18</v>
      </c>
      <c r="F19">
        <f>$G$2*(1-$H$2)</f>
        <v>11.999999999999996</v>
      </c>
    </row>
    <row r="20" spans="1:13">
      <c r="A20" s="3"/>
      <c r="B20" s="2"/>
      <c r="C20" t="s">
        <v>30</v>
      </c>
      <c r="D20" t="s">
        <v>0</v>
      </c>
      <c r="E20" t="s">
        <v>19</v>
      </c>
      <c r="F20">
        <f>G2</f>
        <v>60</v>
      </c>
      <c r="G20" t="s">
        <v>20</v>
      </c>
    </row>
    <row r="21" spans="1:13">
      <c r="F21">
        <f>SUM(F18:F20)</f>
        <v>120</v>
      </c>
    </row>
    <row r="23" spans="1:13">
      <c r="C23" t="s">
        <v>31</v>
      </c>
    </row>
    <row r="24" spans="1:13">
      <c r="C24" t="s">
        <v>32</v>
      </c>
    </row>
    <row r="25" spans="1:13">
      <c r="L25" t="s">
        <v>38</v>
      </c>
      <c r="M25" t="s">
        <v>39</v>
      </c>
    </row>
    <row r="26" spans="1:13">
      <c r="L26" t="s">
        <v>40</v>
      </c>
      <c r="M26" t="s">
        <v>59</v>
      </c>
    </row>
    <row r="27" spans="1:13">
      <c r="L27" t="s">
        <v>42</v>
      </c>
      <c r="M27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C2" sqref="C2"/>
    </sheetView>
  </sheetViews>
  <sheetFormatPr baseColWidth="10" defaultRowHeight="15" x14ac:dyDescent="0"/>
  <cols>
    <col min="1" max="2" width="2.83203125" customWidth="1"/>
    <col min="3" max="3" width="27.1640625" customWidth="1"/>
    <col min="5" max="5" width="28" customWidth="1"/>
    <col min="7" max="7" width="15" customWidth="1"/>
    <col min="9" max="9" width="7.83203125" customWidth="1"/>
    <col min="10" max="10" width="10.1640625" customWidth="1"/>
    <col min="11" max="11" width="12.1640625" customWidth="1"/>
    <col min="13" max="13" width="21.83203125" customWidth="1"/>
    <col min="14" max="14" width="13.1640625" customWidth="1"/>
  </cols>
  <sheetData>
    <row r="1" spans="1:15">
      <c r="C1" t="s">
        <v>45</v>
      </c>
      <c r="G1" t="s">
        <v>36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37</v>
      </c>
      <c r="N1" t="s">
        <v>44</v>
      </c>
    </row>
    <row r="2" spans="1:15">
      <c r="C2" t="s">
        <v>11</v>
      </c>
      <c r="G2">
        <v>10</v>
      </c>
      <c r="H2">
        <v>0.8</v>
      </c>
      <c r="I2">
        <v>10</v>
      </c>
      <c r="J2">
        <v>4</v>
      </c>
      <c r="K2">
        <v>4</v>
      </c>
      <c r="L2">
        <v>10</v>
      </c>
      <c r="M2">
        <f>I2*G2</f>
        <v>100</v>
      </c>
      <c r="N2">
        <f>(M2*J2*(K2+L2))/60</f>
        <v>93.333333333333329</v>
      </c>
      <c r="O2" t="s">
        <v>28</v>
      </c>
    </row>
    <row r="3" spans="1:15">
      <c r="L3" t="s">
        <v>26</v>
      </c>
      <c r="M3">
        <f>F13*I2</f>
        <v>80</v>
      </c>
    </row>
    <row r="4" spans="1:15">
      <c r="A4" s="3"/>
      <c r="B4" s="2"/>
      <c r="C4" s="1" t="s">
        <v>6</v>
      </c>
      <c r="L4" t="s">
        <v>27</v>
      </c>
      <c r="M4">
        <f>F14*I2</f>
        <v>19.999999999999996</v>
      </c>
    </row>
    <row r="5" spans="1:15">
      <c r="A5" s="3"/>
      <c r="B5" s="2"/>
      <c r="C5" t="s">
        <v>33</v>
      </c>
      <c r="D5" t="s">
        <v>0</v>
      </c>
      <c r="E5" t="s">
        <v>2</v>
      </c>
      <c r="F5">
        <f>$G2</f>
        <v>10</v>
      </c>
      <c r="L5" t="s">
        <v>29</v>
      </c>
      <c r="M5">
        <f>M2*J2</f>
        <v>400</v>
      </c>
    </row>
    <row r="6" spans="1:15">
      <c r="A6" s="3"/>
      <c r="B6" s="2"/>
      <c r="C6" t="s">
        <v>30</v>
      </c>
      <c r="D6" t="s">
        <v>0</v>
      </c>
      <c r="E6" t="s">
        <v>1</v>
      </c>
      <c r="F6">
        <f>$G2</f>
        <v>10</v>
      </c>
    </row>
    <row r="7" spans="1:15">
      <c r="E7" t="s">
        <v>5</v>
      </c>
      <c r="F7">
        <f>SUM(F5:F6)</f>
        <v>20</v>
      </c>
    </row>
    <row r="8" spans="1:15">
      <c r="B8" s="2"/>
      <c r="C8" s="1" t="s">
        <v>7</v>
      </c>
    </row>
    <row r="9" spans="1:15">
      <c r="B9" s="2"/>
      <c r="C9" t="s">
        <v>30</v>
      </c>
      <c r="D9" t="s">
        <v>0</v>
      </c>
      <c r="E9" t="s">
        <v>3</v>
      </c>
      <c r="F9">
        <f>$G2</f>
        <v>10</v>
      </c>
      <c r="J9" t="s">
        <v>34</v>
      </c>
    </row>
    <row r="10" spans="1:15">
      <c r="B10" s="2"/>
      <c r="C10" t="s">
        <v>30</v>
      </c>
      <c r="D10" t="s">
        <v>0</v>
      </c>
      <c r="E10" t="s">
        <v>4</v>
      </c>
      <c r="F10">
        <f>$G2</f>
        <v>10</v>
      </c>
      <c r="J10">
        <v>1</v>
      </c>
    </row>
    <row r="11" spans="1:15">
      <c r="E11" t="s">
        <v>5</v>
      </c>
      <c r="F11">
        <f>SUM(F9:F10)</f>
        <v>20</v>
      </c>
    </row>
    <row r="12" spans="1:15">
      <c r="A12" s="3"/>
      <c r="C12" s="1" t="s">
        <v>8</v>
      </c>
    </row>
    <row r="13" spans="1:15">
      <c r="A13" s="3"/>
      <c r="C13" t="s">
        <v>9</v>
      </c>
      <c r="D13" t="s">
        <v>0</v>
      </c>
      <c r="E13" t="s">
        <v>13</v>
      </c>
      <c r="F13">
        <f>$G$2*$H$2</f>
        <v>8</v>
      </c>
    </row>
    <row r="14" spans="1:15">
      <c r="A14" s="3"/>
      <c r="C14" t="s">
        <v>10</v>
      </c>
      <c r="D14" t="s">
        <v>0</v>
      </c>
      <c r="E14" t="s">
        <v>14</v>
      </c>
      <c r="F14">
        <f>$G$2*(1-$H$2)</f>
        <v>1.9999999999999996</v>
      </c>
      <c r="J14" t="s">
        <v>35</v>
      </c>
    </row>
    <row r="15" spans="1:15">
      <c r="A15" s="3"/>
      <c r="C15" t="s">
        <v>16</v>
      </c>
      <c r="D15" t="s">
        <v>0</v>
      </c>
      <c r="E15" t="s">
        <v>1</v>
      </c>
      <c r="F15">
        <f>G2</f>
        <v>10</v>
      </c>
    </row>
    <row r="16" spans="1:15">
      <c r="F16">
        <f>SUM(F13:F15)</f>
        <v>20</v>
      </c>
    </row>
    <row r="17" spans="1:13">
      <c r="A17" s="3"/>
      <c r="B17" s="2"/>
      <c r="C17" s="1" t="s">
        <v>15</v>
      </c>
    </row>
    <row r="18" spans="1:13">
      <c r="A18" s="3"/>
      <c r="B18" s="2"/>
      <c r="C18" t="s">
        <v>30</v>
      </c>
      <c r="D18" t="s">
        <v>0</v>
      </c>
      <c r="E18" t="s">
        <v>17</v>
      </c>
      <c r="F18">
        <f>$G$2*$H$2</f>
        <v>8</v>
      </c>
    </row>
    <row r="19" spans="1:13">
      <c r="A19" s="3"/>
      <c r="B19" s="2"/>
      <c r="C19" t="s">
        <v>30</v>
      </c>
      <c r="D19" t="s">
        <v>0</v>
      </c>
      <c r="E19" t="s">
        <v>18</v>
      </c>
      <c r="F19">
        <f>$G$2*(1-$H$2)</f>
        <v>1.9999999999999996</v>
      </c>
    </row>
    <row r="20" spans="1:13">
      <c r="A20" s="3"/>
      <c r="B20" s="2"/>
      <c r="C20" t="s">
        <v>30</v>
      </c>
      <c r="D20" t="s">
        <v>0</v>
      </c>
      <c r="E20" t="s">
        <v>19</v>
      </c>
      <c r="F20">
        <f>G2</f>
        <v>10</v>
      </c>
    </row>
    <row r="21" spans="1:13">
      <c r="F21">
        <f>SUM(F18:F20)</f>
        <v>20</v>
      </c>
    </row>
    <row r="23" spans="1:13">
      <c r="C23" t="s">
        <v>31</v>
      </c>
    </row>
    <row r="24" spans="1:13">
      <c r="C24" t="s">
        <v>32</v>
      </c>
    </row>
    <row r="25" spans="1:13">
      <c r="L25" t="s">
        <v>38</v>
      </c>
      <c r="M25" t="s">
        <v>39</v>
      </c>
    </row>
    <row r="26" spans="1:13">
      <c r="L26" t="s">
        <v>40</v>
      </c>
      <c r="M26" t="s">
        <v>41</v>
      </c>
    </row>
    <row r="27" spans="1:13">
      <c r="L27" t="s">
        <v>42</v>
      </c>
      <c r="M27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21" sqref="D21"/>
    </sheetView>
  </sheetViews>
  <sheetFormatPr baseColWidth="10" defaultRowHeight="15" x14ac:dyDescent="0"/>
  <cols>
    <col min="1" max="1" width="16.83203125" customWidth="1"/>
    <col min="2" max="2" width="17.83203125" customWidth="1"/>
  </cols>
  <sheetData>
    <row r="2" spans="1:7">
      <c r="C2" t="s">
        <v>51</v>
      </c>
    </row>
    <row r="3" spans="1:7">
      <c r="C3" t="s">
        <v>58</v>
      </c>
    </row>
    <row r="5" spans="1:7">
      <c r="B5" t="s">
        <v>48</v>
      </c>
      <c r="C5" t="s">
        <v>49</v>
      </c>
      <c r="D5" t="s">
        <v>47</v>
      </c>
      <c r="E5" t="s">
        <v>46</v>
      </c>
      <c r="G5" t="s">
        <v>57</v>
      </c>
    </row>
    <row r="6" spans="1:7">
      <c r="A6" t="s">
        <v>56</v>
      </c>
      <c r="B6" t="s">
        <v>55</v>
      </c>
      <c r="C6">
        <v>20</v>
      </c>
      <c r="D6">
        <v>15</v>
      </c>
      <c r="E6">
        <v>5</v>
      </c>
    </row>
    <row r="7" spans="1:7">
      <c r="B7" t="s">
        <v>52</v>
      </c>
      <c r="C7">
        <v>20</v>
      </c>
      <c r="D7">
        <v>20</v>
      </c>
      <c r="E7">
        <v>0</v>
      </c>
    </row>
    <row r="8" spans="1:7">
      <c r="B8" t="s">
        <v>46</v>
      </c>
      <c r="C8">
        <v>30</v>
      </c>
      <c r="D8" s="4">
        <v>0</v>
      </c>
      <c r="E8" s="4">
        <v>30</v>
      </c>
    </row>
    <row r="9" spans="1:7">
      <c r="B9" t="s">
        <v>50</v>
      </c>
      <c r="C9">
        <f>SUM(C5:C8)</f>
        <v>70</v>
      </c>
      <c r="D9">
        <f>SUM(D5:D8)</f>
        <v>35</v>
      </c>
      <c r="E9">
        <f>SUM(E5:E8)</f>
        <v>35</v>
      </c>
    </row>
    <row r="10" spans="1:7">
      <c r="B10" t="s">
        <v>53</v>
      </c>
      <c r="C10">
        <v>7</v>
      </c>
    </row>
    <row r="11" spans="1:7">
      <c r="B11" t="s">
        <v>54</v>
      </c>
      <c r="C11">
        <f>C10*C9/60</f>
        <v>8.1666666666666661</v>
      </c>
    </row>
    <row r="17" spans="4:5">
      <c r="D17">
        <v>1</v>
      </c>
      <c r="E17" t="s">
        <v>60</v>
      </c>
    </row>
    <row r="18" spans="4:5">
      <c r="D18">
        <v>2</v>
      </c>
      <c r="E18" t="s">
        <v>61</v>
      </c>
    </row>
    <row r="19" spans="4:5">
      <c r="D19">
        <v>3</v>
      </c>
      <c r="E19" t="s">
        <v>62</v>
      </c>
    </row>
    <row r="20" spans="4:5">
      <c r="D20" t="s">
        <v>65</v>
      </c>
      <c r="E20" t="s">
        <v>63</v>
      </c>
    </row>
    <row r="21" spans="4:5">
      <c r="E21" t="s">
        <v>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34"/>
  <sheetViews>
    <sheetView tabSelected="1" topLeftCell="A19" workbookViewId="0">
      <selection activeCell="D22" sqref="D22:G34"/>
    </sheetView>
  </sheetViews>
  <sheetFormatPr baseColWidth="10" defaultRowHeight="15" x14ac:dyDescent="0"/>
  <cols>
    <col min="4" max="4" width="22" customWidth="1"/>
    <col min="5" max="5" width="25.1640625" customWidth="1"/>
    <col min="6" max="6" width="21.6640625" customWidth="1"/>
    <col min="7" max="7" width="19.1640625" customWidth="1"/>
  </cols>
  <sheetData>
    <row r="10" spans="5:9">
      <c r="E10" t="s">
        <v>69</v>
      </c>
      <c r="F10" t="s">
        <v>68</v>
      </c>
      <c r="I10" t="s">
        <v>70</v>
      </c>
    </row>
    <row r="11" spans="5:9">
      <c r="E11" t="s">
        <v>76</v>
      </c>
      <c r="F11" t="s">
        <v>71</v>
      </c>
      <c r="I11" t="s">
        <v>66</v>
      </c>
    </row>
    <row r="12" spans="5:9">
      <c r="E12" t="s">
        <v>76</v>
      </c>
      <c r="F12" t="s">
        <v>72</v>
      </c>
      <c r="I12" t="s">
        <v>67</v>
      </c>
    </row>
    <row r="13" spans="5:9">
      <c r="E13" t="s">
        <v>76</v>
      </c>
      <c r="F13" t="s">
        <v>73</v>
      </c>
    </row>
    <row r="14" spans="5:9">
      <c r="E14" t="s">
        <v>76</v>
      </c>
      <c r="F14" t="s">
        <v>73</v>
      </c>
    </row>
    <row r="15" spans="5:9">
      <c r="E15" t="s">
        <v>74</v>
      </c>
      <c r="F15" t="s">
        <v>71</v>
      </c>
      <c r="I15" t="s">
        <v>66</v>
      </c>
    </row>
    <row r="16" spans="5:9">
      <c r="E16" t="s">
        <v>75</v>
      </c>
      <c r="F16" t="s">
        <v>72</v>
      </c>
      <c r="I16" t="s">
        <v>67</v>
      </c>
    </row>
    <row r="17" spans="4:9">
      <c r="E17" t="s">
        <v>74</v>
      </c>
      <c r="F17" t="s">
        <v>73</v>
      </c>
      <c r="I17" t="s">
        <v>66</v>
      </c>
    </row>
    <row r="18" spans="4:9">
      <c r="E18" t="s">
        <v>75</v>
      </c>
      <c r="F18" t="s">
        <v>73</v>
      </c>
      <c r="I18" t="s">
        <v>67</v>
      </c>
    </row>
    <row r="22" spans="4:9" ht="18">
      <c r="D22" s="5" t="s">
        <v>80</v>
      </c>
      <c r="E22" s="5" t="s">
        <v>83</v>
      </c>
      <c r="F22" s="5" t="s">
        <v>79</v>
      </c>
      <c r="G22" s="5" t="s">
        <v>84</v>
      </c>
    </row>
    <row r="23" spans="4:9" ht="18">
      <c r="D23" s="6" t="s">
        <v>78</v>
      </c>
      <c r="E23" s="7" t="s">
        <v>82</v>
      </c>
      <c r="F23" s="7" t="s">
        <v>71</v>
      </c>
      <c r="G23" s="6" t="s">
        <v>71</v>
      </c>
    </row>
    <row r="24" spans="4:9" ht="18">
      <c r="D24" s="6" t="s">
        <v>78</v>
      </c>
      <c r="E24" s="8" t="s">
        <v>82</v>
      </c>
      <c r="F24" s="8" t="s">
        <v>72</v>
      </c>
      <c r="G24" s="6" t="s">
        <v>71</v>
      </c>
    </row>
    <row r="25" spans="4:9" ht="18">
      <c r="D25" s="6" t="s">
        <v>78</v>
      </c>
      <c r="E25" s="9" t="s">
        <v>82</v>
      </c>
      <c r="F25" s="9" t="s">
        <v>81</v>
      </c>
      <c r="G25" s="5" t="s">
        <v>71</v>
      </c>
    </row>
    <row r="26" spans="4:9" ht="18">
      <c r="D26" s="6" t="s">
        <v>78</v>
      </c>
      <c r="E26" s="8" t="s">
        <v>82</v>
      </c>
      <c r="F26" s="8" t="s">
        <v>71</v>
      </c>
      <c r="G26" s="6" t="s">
        <v>72</v>
      </c>
    </row>
    <row r="27" spans="4:9" ht="18">
      <c r="D27" s="6" t="s">
        <v>78</v>
      </c>
      <c r="E27" s="8" t="s">
        <v>82</v>
      </c>
      <c r="F27" s="8" t="s">
        <v>72</v>
      </c>
      <c r="G27" s="6" t="s">
        <v>72</v>
      </c>
    </row>
    <row r="28" spans="4:9" ht="18">
      <c r="D28" s="5" t="s">
        <v>78</v>
      </c>
      <c r="E28" s="9" t="s">
        <v>82</v>
      </c>
      <c r="F28" s="9" t="s">
        <v>81</v>
      </c>
      <c r="G28" s="5" t="s">
        <v>72</v>
      </c>
    </row>
    <row r="29" spans="4:9" ht="18">
      <c r="D29" s="6" t="s">
        <v>77</v>
      </c>
      <c r="E29" s="8" t="s">
        <v>71</v>
      </c>
      <c r="F29" s="8" t="s">
        <v>71</v>
      </c>
      <c r="G29" s="6" t="s">
        <v>71</v>
      </c>
    </row>
    <row r="30" spans="4:9" ht="18">
      <c r="D30" s="6" t="s">
        <v>77</v>
      </c>
      <c r="E30" s="8" t="s">
        <v>71</v>
      </c>
      <c r="F30" s="8" t="s">
        <v>72</v>
      </c>
      <c r="G30" s="6" t="s">
        <v>71</v>
      </c>
    </row>
    <row r="31" spans="4:9" ht="18">
      <c r="D31" s="6" t="s">
        <v>77</v>
      </c>
      <c r="E31" s="9" t="s">
        <v>71</v>
      </c>
      <c r="F31" s="9" t="s">
        <v>81</v>
      </c>
      <c r="G31" s="5" t="s">
        <v>71</v>
      </c>
    </row>
    <row r="32" spans="4:9" ht="18">
      <c r="D32" s="6" t="s">
        <v>77</v>
      </c>
      <c r="E32" s="8" t="s">
        <v>72</v>
      </c>
      <c r="F32" s="8" t="s">
        <v>71</v>
      </c>
      <c r="G32" s="6" t="s">
        <v>72</v>
      </c>
    </row>
    <row r="33" spans="4:7" ht="18">
      <c r="D33" s="6" t="s">
        <v>77</v>
      </c>
      <c r="E33" s="8" t="s">
        <v>72</v>
      </c>
      <c r="F33" s="8" t="s">
        <v>72</v>
      </c>
      <c r="G33" s="6" t="s">
        <v>72</v>
      </c>
    </row>
    <row r="34" spans="4:7" ht="18">
      <c r="D34" s="6" t="s">
        <v>77</v>
      </c>
      <c r="E34" s="8" t="s">
        <v>72</v>
      </c>
      <c r="F34" s="8" t="s">
        <v>81</v>
      </c>
      <c r="G34" s="6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2016-09-15T08:20:06Z</dcterms:created>
  <dcterms:modified xsi:type="dcterms:W3CDTF">2016-10-21T21:10:08Z</dcterms:modified>
</cp:coreProperties>
</file>