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8800" windowHeight="12435" tabRatio="901" firstSheet="2" activeTab="2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" i="133" l="1"/>
  <c r="T11" i="133" s="1"/>
  <c r="U11" i="133" s="1"/>
  <c r="V11" i="133" s="1"/>
  <c r="W11" i="133" s="1"/>
  <c r="R11" i="133"/>
  <c r="S9" i="133"/>
  <c r="T9" i="133"/>
  <c r="U9" i="133" s="1"/>
  <c r="V9" i="133" s="1"/>
  <c r="W9" i="133" s="1"/>
  <c r="S10" i="133"/>
  <c r="T10" i="133" s="1"/>
  <c r="U10" i="133" s="1"/>
  <c r="V10" i="133" s="1"/>
  <c r="W10" i="133" s="1"/>
  <c r="R10" i="133"/>
  <c r="R9" i="133"/>
  <c r="S8" i="133"/>
  <c r="T8" i="133"/>
  <c r="U8" i="133"/>
  <c r="V8" i="133" s="1"/>
  <c r="W8" i="133" s="1"/>
  <c r="R8" i="133"/>
  <c r="P9" i="133"/>
  <c r="P10" i="133"/>
  <c r="P11" i="133"/>
  <c r="P12" i="133"/>
  <c r="O13" i="133"/>
  <c r="P13" i="133"/>
  <c r="P8" i="133"/>
  <c r="E25" i="133"/>
  <c r="E26" i="133"/>
  <c r="E27" i="133"/>
  <c r="E28" i="133"/>
  <c r="E29" i="133"/>
  <c r="E22" i="133"/>
  <c r="D25" i="133"/>
  <c r="D26" i="133"/>
  <c r="D27" i="133"/>
  <c r="D28" i="133"/>
  <c r="D29" i="133"/>
  <c r="D22" i="133"/>
  <c r="C8" i="133"/>
  <c r="C22" i="133" s="1"/>
  <c r="C9" i="133"/>
  <c r="C25" i="133" s="1"/>
  <c r="C10" i="133"/>
  <c r="C26" i="133" s="1"/>
  <c r="C11" i="133"/>
  <c r="O11" i="133" s="1"/>
  <c r="C12" i="133"/>
  <c r="O12" i="133" s="1"/>
  <c r="C13" i="133"/>
  <c r="C29" i="133" s="1"/>
  <c r="C28" i="133" l="1"/>
  <c r="C27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N9" i="133" l="1"/>
  <c r="B25" i="133"/>
  <c r="B28" i="133"/>
  <c r="N12" i="133"/>
  <c r="N10" i="133"/>
  <c r="B26" i="133"/>
  <c r="N8" i="133"/>
  <c r="B22" i="133"/>
  <c r="N11" i="133"/>
  <c r="B27" i="133"/>
  <c r="B29" i="133"/>
  <c r="N13" i="133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5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<sst xmlns="http://schemas.openxmlformats.org/spreadsheetml/2006/main" count="224" uniqueCount="159">
  <si>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</si>
  <si>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</si>
  <si>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</si>
  <si>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</si>
  <si>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</si>
  <si>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</si>
  <si>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</si>
  <si>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</si>
  <si>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</si>
  <si>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</si>
  <si>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</si>
  <si>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</si>
  <si>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</si>
  <si>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</si>
  <si>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</si>
  <si>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</si>
  <si>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</si>
  <si>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</si>
  <si>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</si>
  <si>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</si>
  <si>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</si>
  <si>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</si>
  <si>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</si>
  <si>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</si>
  <si>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NRG</t>
  </si>
  <si>
    <t>HC</t>
  </si>
  <si>
    <t>Hard Coal</t>
  </si>
  <si>
    <t>PJ</t>
  </si>
  <si>
    <t>BC</t>
  </si>
  <si>
    <t>Brown Coal/Lignite</t>
  </si>
  <si>
    <t>NAT-GAS</t>
  </si>
  <si>
    <t>Natural Gas</t>
  </si>
  <si>
    <t>WIND-ON</t>
  </si>
  <si>
    <t>Onshore Wind Energy</t>
  </si>
  <si>
    <t>SOLAR</t>
  </si>
  <si>
    <t>Solar Energy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</si>
  <si>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</si>
  <si>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</si>
  <si>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</si>
  <si>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</si>
  <si>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</si>
  <si>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</si>
  <si>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</si>
  <si>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</si>
  <si>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</si>
  <si>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</si>
  <si>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</si>
  <si>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</si>
  <si>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</si>
  <si>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</si>
  <si>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</si>
  <si>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</si>
  <si>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</si>
  <si>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</si>
  <si>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</si>
  <si>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</si>
  <si>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</si>
  <si>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</si>
  <si>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</si>
  <si>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</si>
  <si>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</si>
  <si>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</si>
  <si>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</si>
  <si>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</si>
  <si>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</si>
  <si>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</si>
  <si>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</si>
  <si>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</si>
  <si>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</si>
  <si>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</si>
  <si>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</si>
  <si>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MIN</t>
  </si>
  <si>
    <t>PL</t>
  </si>
  <si>
    <t>MIN_HC</t>
  </si>
  <si>
    <t>Hard Coal Domestic Supply</t>
  </si>
  <si>
    <t>MIN_BC</t>
  </si>
  <si>
    <t>Brown Coal Domestic Supply</t>
  </si>
  <si>
    <t>MIN_NAT-GAS</t>
  </si>
  <si>
    <t>Natural Gas Domestic Supply</t>
  </si>
  <si>
    <t>&lt;- supply of natural gas from two different sources</t>
  </si>
  <si>
    <t>IMP</t>
  </si>
  <si>
    <t>IMP_NAT-GAS</t>
  </si>
  <si>
    <t>Natural Gas Imports</t>
  </si>
  <si>
    <t>MIN_WIND-ON</t>
  </si>
  <si>
    <t>Wind Onshore</t>
  </si>
  <si>
    <t>DAYNITE</t>
  </si>
  <si>
    <t>MIN_SOLAR</t>
  </si>
  <si>
    <t>Solar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</si>
  <si>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</si>
  <si>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</si>
  <si>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</si>
  <si>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</si>
  <si>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</si>
  <si>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</si>
  <si>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</si>
  <si>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</si>
  <si>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</si>
  <si>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</si>
  <si>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</si>
  <si>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Demand Type Commodity at Output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</si>
  <si>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</si>
  <si>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</si>
  <si>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</si>
  <si>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</si>
  <si>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</si>
  <si>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</si>
  <si>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</si>
  <si>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</si>
  <si>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</si>
  <si>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Very Long Table</t>
  </si>
  <si>
    <t>~FI_T</t>
  </si>
  <si>
    <t>* TechDesc</t>
  </si>
  <si>
    <t>Comm-OUT</t>
  </si>
  <si>
    <t>COST</t>
  </si>
  <si>
    <t>ACT_BND~UP</t>
  </si>
  <si>
    <t>ACT_BND~FX</t>
  </si>
  <si>
    <t>ACT_BND~LO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</si>
  <si>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</si>
  <si>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</si>
  <si>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</si>
  <si>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</si>
  <si>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</si>
  <si>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</si>
  <si>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</si>
  <si>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</si>
  <si>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</si>
  <si>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</si>
  <si>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</si>
  <si>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</si>
  <si>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</si>
  <si>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</si>
  <si>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</si>
  <si>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</si>
  <si>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</si>
  <si>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</si>
  <si>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</si>
  <si>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</si>
  <si>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</si>
  <si>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t>\I: Technology Name</t>
  </si>
  <si>
    <t>Output Commodity</t>
  </si>
  <si>
    <t>Extraction Cost [MPLN/PJ]</t>
  </si>
  <si>
    <t>Annual Extraction Upper Bound [PJ]</t>
  </si>
  <si>
    <t>Annual Extraction Fixed Bound [PJ]</t>
  </si>
  <si>
    <t>Annual Extraction Lower Bound [PJ]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</si>
  <si>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</si>
  <si>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\I: Nazwa procesu</t>
  </si>
  <si>
    <t>Dobro na wyjściu</t>
  </si>
  <si>
    <t>Koszt wydobycia (loco kopalnia)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</si>
  <si>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</si>
  <si>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</si>
  <si>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</si>
  <si>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 xml:space="preserve">&lt;-
Actual forecast of fuel prices in future years is in the scenario file "FUEL_PRICE_PROJ".		</t>
  </si>
  <si>
    <t>Alternative syntax with LimType Attribute</t>
  </si>
  <si>
    <t>ACT_BND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</si>
  <si>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</si>
  <si>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</si>
  <si>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UP</t>
  </si>
  <si>
    <t>FX</t>
  </si>
  <si>
    <t>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</si>
</sst>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1" fillId="4" borderId="2" xfId="0" applyNumberFormat="1" applyFont="1" applyFill="1" applyBorder="1"/>
    <xf numFmtId="164" fontId="4" fillId="4" borderId="2" xfId="0" applyNumberFormat="1" applyFont="1" applyFill="1" applyBorder="1"/>
    <xf numFmtId="164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/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3" applyNumberFormat="1" applyFill="1" applyBorder="1"/>
    <xf numFmtId="164" fontId="1" fillId="5" borderId="2" xfId="0" applyNumberFormat="1" applyFont="1" applyFill="1" applyBorder="1"/>
    <xf numFmtId="164" fontId="0" fillId="5" borderId="2" xfId="0" applyNumberForma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4" borderId="0" xfId="0" applyFill="1"/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 10" xfId="1"/>
    <cellStyle name="Normal_MIN" xfId="2"/>
    <cellStyle name="Normal_PRC" xfId="3"/>
    <cellStyle name="Normalny" xfId="0" builtinId="0"/>
    <cellStyle name="Procentowy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I21"/>
  <sheetViews>
    <sheetView zoomScaleNormal="100" workbookViewId="0">
      <selection activeCell="E25" sqref="E25"/>
    </sheetView>
  </sheetViews>
  <sheetFormatPr defaultRowHeight="12.75"/>
  <cols>
    <col min="1" max="1" width="2.85546875" customWidth="1"/>
    <col min="2" max="3" width="14.28515625" customWidth="1"/>
    <col min="4" max="4" width="32.85546875" customWidth="1"/>
    <col min="5" max="5" width="10.7109375" customWidth="1"/>
    <col min="6" max="6" width="15.7109375" customWidth="1"/>
    <col min="7" max="7" width="15" customWidth="1"/>
    <col min="8" max="8" width="12.855468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26" t="s">
        <v>0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45" customHeight="1">
      <c r="B4" s="28" t="s">
        <v>1</v>
      </c>
      <c r="C4" s="29"/>
      <c r="D4" s="29"/>
      <c r="E4" s="29"/>
      <c r="F4" s="29"/>
      <c r="G4" s="29"/>
      <c r="H4" s="29"/>
      <c r="I4" s="29"/>
    </row>
    <row r="5" spans="2:9" ht="15.75" customHeight="1">
      <c r="B5" s="54" t="s">
        <v>2</v>
      </c>
      <c r="C5" s="54" t="s">
        <v>3</v>
      </c>
      <c r="D5" s="54" t="s">
        <v>4</v>
      </c>
      <c r="E5" s="54" t="s">
        <v>5</v>
      </c>
      <c r="F5" s="54" t="s">
        <v>6</v>
      </c>
      <c r="G5" s="54" t="s">
        <v>7</v>
      </c>
      <c r="H5" s="54" t="s">
        <v>8</v>
      </c>
      <c r="I5" s="54" t="s">
        <v>9</v>
      </c>
    </row>
    <row r="6" spans="2:9" ht="38.25">
      <c r="B6" s="55" t="s">
        <v>10</v>
      </c>
      <c r="C6" s="55" t="s">
        <v>11</v>
      </c>
      <c r="D6" s="55" t="s">
        <v>12</v>
      </c>
      <c r="E6" s="55" t="s">
        <v>5</v>
      </c>
      <c r="F6" s="55" t="s">
        <v>13</v>
      </c>
      <c r="G6" s="55" t="s">
        <v>14</v>
      </c>
      <c r="H6" s="55" t="s">
        <v>15</v>
      </c>
      <c r="I6" s="55" t="s">
        <v>16</v>
      </c>
    </row>
    <row r="7" spans="2:9" ht="51.75" thickBot="1">
      <c r="B7" s="44" t="s">
        <v>17</v>
      </c>
      <c r="C7" s="44" t="s">
        <v>18</v>
      </c>
      <c r="D7" s="44" t="s">
        <v>19</v>
      </c>
      <c r="E7" s="44" t="s">
        <v>20</v>
      </c>
      <c r="F7" s="56" t="s">
        <v>21</v>
      </c>
      <c r="G7" s="44" t="s">
        <v>22</v>
      </c>
      <c r="H7" s="56" t="s">
        <v>21</v>
      </c>
      <c r="I7" s="44" t="s">
        <v>23</v>
      </c>
    </row>
    <row r="8" spans="2:9" ht="15.75" customHeight="1">
      <c r="B8" s="30" t="s">
        <v>24</v>
      </c>
      <c r="C8" s="31" t="s">
        <v>25</v>
      </c>
      <c r="D8" s="30" t="s">
        <v>26</v>
      </c>
      <c r="E8" s="32" t="s">
        <v>27</v>
      </c>
      <c r="F8" s="33"/>
      <c r="G8" s="33"/>
      <c r="H8" s="33"/>
      <c r="I8" s="33"/>
    </row>
    <row r="9" spans="2:9" ht="15.75" customHeight="1">
      <c r="B9" s="34" t="s">
        <v>24</v>
      </c>
      <c r="C9" s="35" t="s">
        <v>28</v>
      </c>
      <c r="D9" s="34" t="s">
        <v>29</v>
      </c>
      <c r="E9" s="36" t="s">
        <v>27</v>
      </c>
      <c r="F9" s="37"/>
      <c r="G9" s="37"/>
      <c r="H9" s="37"/>
      <c r="I9" s="37"/>
    </row>
    <row r="10" spans="2:9" ht="15.75" customHeight="1">
      <c r="B10" s="30" t="s">
        <v>24</v>
      </c>
      <c r="C10" s="31" t="s">
        <v>30</v>
      </c>
      <c r="D10" s="30" t="s">
        <v>31</v>
      </c>
      <c r="E10" s="32" t="s">
        <v>27</v>
      </c>
      <c r="F10" s="33"/>
      <c r="G10" s="33"/>
      <c r="H10" s="33"/>
      <c r="I10" s="33"/>
    </row>
    <row r="11" spans="2:9" ht="15.75" customHeight="1">
      <c r="B11" s="34" t="s">
        <v>24</v>
      </c>
      <c r="C11" s="35" t="s">
        <v>32</v>
      </c>
      <c r="D11" s="34" t="s">
        <v>33</v>
      </c>
      <c r="E11" s="38" t="s">
        <v>27</v>
      </c>
      <c r="F11" s="37"/>
      <c r="G11" s="37"/>
      <c r="H11" s="37"/>
      <c r="I11" s="37"/>
    </row>
    <row r="12" spans="2:9" ht="15.75" customHeight="1" thickBot="1">
      <c r="B12" s="39" t="s">
        <v>24</v>
      </c>
      <c r="C12" s="40" t="s">
        <v>34</v>
      </c>
      <c r="D12" s="39" t="s">
        <v>35</v>
      </c>
      <c r="E12" s="41" t="s">
        <v>27</v>
      </c>
      <c r="F12" s="42"/>
      <c r="G12" s="42"/>
      <c r="H12" s="42"/>
      <c r="I12" s="42"/>
    </row>
    <row r="13" spans="2:9">
      <c r="B13" s="53"/>
      <c r="C13" s="53"/>
      <c r="E13" s="53"/>
    </row>
    <row r="16" spans="2:9" ht="13.5" thickBot="1">
      <c r="B16" s="79" t="s">
        <v>36</v>
      </c>
      <c r="C16" s="79"/>
    </row>
    <row r="17" spans="2:3">
      <c r="B17" s="49" t="s">
        <v>24</v>
      </c>
      <c r="C17" s="49" t="s">
        <v>37</v>
      </c>
    </row>
    <row r="18" spans="2:3">
      <c r="B18" s="50" t="s">
        <v>38</v>
      </c>
      <c r="C18" s="50" t="s">
        <v>39</v>
      </c>
    </row>
    <row r="19" spans="2:3">
      <c r="B19" s="51" t="s">
        <v>40</v>
      </c>
      <c r="C19" s="51" t="s">
        <v>41</v>
      </c>
    </row>
    <row r="20" spans="2:3">
      <c r="B20" s="50" t="s">
        <v>42</v>
      </c>
      <c r="C20" s="50" t="s">
        <v>43</v>
      </c>
    </row>
    <row r="21" spans="2:3" ht="13.5" thickBot="1">
      <c r="B21" s="52" t="s">
        <v>44</v>
      </c>
      <c r="C21" s="52" t="s">
        <v>45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26"/>
  <sheetViews>
    <sheetView zoomScale="160" zoomScaleNormal="160" workbookViewId="0">
      <selection activeCell="L10" sqref="L10:P11"/>
    </sheetView>
  </sheetViews>
  <sheetFormatPr defaultRowHeight="12.75"/>
  <cols>
    <col min="1" max="1" width="2.85546875" customWidth="1"/>
    <col min="2" max="2" width="15.7109375" customWidth="1"/>
    <col min="3" max="3" width="16.7109375" customWidth="1"/>
    <col min="4" max="4" width="24" customWidth="1"/>
    <col min="5" max="5" width="28.5703125" customWidth="1"/>
    <col min="6" max="6" width="10" customWidth="1"/>
    <col min="7" max="7" width="14" customWidth="1"/>
    <col min="8" max="8" width="15.140625" customWidth="1"/>
    <col min="9" max="9" width="14.140625" customWidth="1"/>
    <col min="10" max="10" width="10" customWidth="1"/>
  </cols>
  <sheetData>
    <row r="2" spans="2:16" ht="18" customHeight="1">
      <c r="B2" s="26" t="s">
        <v>46</v>
      </c>
      <c r="C2" s="1"/>
      <c r="D2" s="1"/>
    </row>
    <row r="3" spans="2:16" ht="12.75" customHeight="1"/>
    <row r="4" spans="2:16" ht="15.75" customHeight="1">
      <c r="B4" s="28" t="s">
        <v>47</v>
      </c>
      <c r="C4" s="28"/>
      <c r="D4" s="43"/>
      <c r="E4" s="43"/>
      <c r="F4" s="43"/>
      <c r="G4" s="43"/>
      <c r="H4" s="43"/>
      <c r="I4" s="43"/>
      <c r="J4" s="43"/>
    </row>
    <row r="5" spans="2:16" ht="15.75" customHeight="1">
      <c r="B5" s="54" t="s">
        <v>48</v>
      </c>
      <c r="C5" s="54" t="s">
        <v>49</v>
      </c>
      <c r="D5" s="54" t="s">
        <v>50</v>
      </c>
      <c r="E5" s="54" t="s">
        <v>51</v>
      </c>
      <c r="F5" s="54" t="s">
        <v>52</v>
      </c>
      <c r="G5" s="54" t="s">
        <v>53</v>
      </c>
      <c r="H5" s="54" t="s">
        <v>54</v>
      </c>
      <c r="I5" s="54" t="s">
        <v>55</v>
      </c>
      <c r="J5" s="54" t="s">
        <v>56</v>
      </c>
    </row>
    <row r="6" spans="2:16" ht="36" customHeight="1">
      <c r="B6" s="55" t="s">
        <v>57</v>
      </c>
      <c r="C6" s="55" t="s">
        <v>58</v>
      </c>
      <c r="D6" s="55" t="s">
        <v>59</v>
      </c>
      <c r="E6" s="55" t="s">
        <v>60</v>
      </c>
      <c r="F6" s="55" t="s">
        <v>61</v>
      </c>
      <c r="G6" s="55" t="s">
        <v>62</v>
      </c>
      <c r="H6" s="55" t="s">
        <v>14</v>
      </c>
      <c r="I6" s="55" t="s">
        <v>63</v>
      </c>
      <c r="J6" s="55" t="s">
        <v>64</v>
      </c>
    </row>
    <row r="7" spans="2:16" ht="54.6" customHeight="1" thickBot="1">
      <c r="B7" s="44" t="s">
        <v>65</v>
      </c>
      <c r="C7" s="44" t="s">
        <v>66</v>
      </c>
      <c r="D7" s="44" t="s">
        <v>67</v>
      </c>
      <c r="E7" s="44" t="s">
        <v>68</v>
      </c>
      <c r="F7" s="44" t="s">
        <v>69</v>
      </c>
      <c r="G7" s="44" t="s">
        <v>70</v>
      </c>
      <c r="H7" s="44" t="s">
        <v>22</v>
      </c>
      <c r="I7" s="57"/>
      <c r="J7" s="57"/>
    </row>
    <row r="8" spans="2:16" ht="15.75" customHeight="1">
      <c r="B8" s="30" t="s">
        <v>71</v>
      </c>
      <c r="C8" s="31" t="s">
        <v>72</v>
      </c>
      <c r="D8" s="30" t="s">
        <v>73</v>
      </c>
      <c r="E8" s="32" t="s">
        <v>74</v>
      </c>
      <c r="F8" s="33" t="s">
        <v>27</v>
      </c>
      <c r="G8" s="33"/>
      <c r="H8" s="33"/>
      <c r="I8" s="33"/>
      <c r="J8" s="33"/>
    </row>
    <row r="9" spans="2:16" ht="15.75" customHeight="1">
      <c r="B9" s="34" t="s">
        <v>71</v>
      </c>
      <c r="C9" s="35" t="s">
        <v>72</v>
      </c>
      <c r="D9" s="34" t="s">
        <v>75</v>
      </c>
      <c r="E9" s="36" t="s">
        <v>76</v>
      </c>
      <c r="F9" s="37" t="s">
        <v>27</v>
      </c>
      <c r="G9" s="37"/>
      <c r="H9" s="37"/>
      <c r="I9" s="37"/>
      <c r="J9" s="37"/>
    </row>
    <row r="10" spans="2:16" ht="15.75" customHeight="1">
      <c r="B10" s="30" t="s">
        <v>71</v>
      </c>
      <c r="C10" s="31" t="s">
        <v>72</v>
      </c>
      <c r="D10" s="30" t="s">
        <v>77</v>
      </c>
      <c r="E10" s="32" t="s">
        <v>78</v>
      </c>
      <c r="F10" s="33" t="s">
        <v>27</v>
      </c>
      <c r="G10" s="33"/>
      <c r="H10" s="33"/>
      <c r="I10" s="33"/>
      <c r="J10" s="33"/>
      <c r="L10" s="81" t="s">
        <v>79</v>
      </c>
      <c r="M10" s="82"/>
      <c r="N10" s="82"/>
      <c r="O10" s="82"/>
      <c r="P10" s="82"/>
    </row>
    <row r="11" spans="2:16" ht="15.75" customHeight="1">
      <c r="B11" s="34" t="s">
        <v>80</v>
      </c>
      <c r="C11" s="35" t="s">
        <v>72</v>
      </c>
      <c r="D11" s="34" t="s">
        <v>81</v>
      </c>
      <c r="E11" s="38" t="s">
        <v>82</v>
      </c>
      <c r="F11" s="37" t="s">
        <v>27</v>
      </c>
      <c r="G11" s="37"/>
      <c r="H11" s="37"/>
      <c r="I11" s="37"/>
      <c r="J11" s="37"/>
      <c r="L11" s="82"/>
      <c r="M11" s="82"/>
      <c r="N11" s="82"/>
      <c r="O11" s="82"/>
      <c r="P11" s="82"/>
    </row>
    <row r="12" spans="2:16" ht="15.75" customHeight="1">
      <c r="B12" s="30" t="s">
        <v>71</v>
      </c>
      <c r="C12" s="31" t="s">
        <v>72</v>
      </c>
      <c r="D12" s="30" t="s">
        <v>83</v>
      </c>
      <c r="E12" s="32" t="s">
        <v>84</v>
      </c>
      <c r="F12" s="33" t="s">
        <v>27</v>
      </c>
      <c r="G12" s="33"/>
      <c r="H12" s="33" t="s">
        <v>85</v>
      </c>
      <c r="I12" s="33"/>
      <c r="J12" s="33"/>
    </row>
    <row r="13" spans="2:16" ht="15.75" customHeight="1" thickBot="1">
      <c r="B13" s="45" t="s">
        <v>71</v>
      </c>
      <c r="C13" s="46" t="s">
        <v>72</v>
      </c>
      <c r="D13" s="47" t="s">
        <v>86</v>
      </c>
      <c r="E13" s="47" t="s">
        <v>87</v>
      </c>
      <c r="F13" s="48" t="s">
        <v>27</v>
      </c>
      <c r="G13" s="48"/>
      <c r="H13" s="48" t="s">
        <v>85</v>
      </c>
      <c r="I13" s="48"/>
      <c r="J13" s="48"/>
    </row>
    <row r="17" spans="2:4">
      <c r="B17" s="80" t="s">
        <v>88</v>
      </c>
      <c r="C17" s="80"/>
      <c r="D17" s="80"/>
    </row>
    <row r="18" spans="2:4">
      <c r="B18" s="51" t="s">
        <v>89</v>
      </c>
      <c r="C18" s="51" t="s">
        <v>90</v>
      </c>
      <c r="D18" s="51"/>
    </row>
    <row r="19" spans="2:4">
      <c r="B19" s="50" t="s">
        <v>91</v>
      </c>
      <c r="C19" s="50" t="s">
        <v>92</v>
      </c>
      <c r="D19" s="50"/>
    </row>
    <row r="20" spans="2:4">
      <c r="B20" s="51" t="s">
        <v>93</v>
      </c>
      <c r="C20" s="51" t="s">
        <v>94</v>
      </c>
      <c r="D20" s="51"/>
    </row>
    <row r="21" spans="2:4">
      <c r="B21" s="50" t="s">
        <v>95</v>
      </c>
      <c r="C21" s="50" t="s">
        <v>96</v>
      </c>
      <c r="D21" s="50"/>
    </row>
    <row r="22" spans="2:4">
      <c r="B22" s="51" t="s">
        <v>97</v>
      </c>
      <c r="C22" s="51" t="s">
        <v>98</v>
      </c>
      <c r="D22" s="51" t="s">
        <v>99</v>
      </c>
    </row>
    <row r="23" spans="2:4">
      <c r="B23" s="50" t="s">
        <v>80</v>
      </c>
      <c r="C23" s="50" t="s">
        <v>100</v>
      </c>
      <c r="D23" s="50" t="s">
        <v>101</v>
      </c>
    </row>
    <row r="24" spans="2:4">
      <c r="B24" s="51" t="s">
        <v>102</v>
      </c>
      <c r="C24" s="51" t="s">
        <v>103</v>
      </c>
      <c r="D24" s="51" t="s">
        <v>104</v>
      </c>
    </row>
    <row r="25" spans="2:4">
      <c r="B25" s="50" t="s">
        <v>71</v>
      </c>
      <c r="C25" s="50" t="s">
        <v>105</v>
      </c>
      <c r="D25" s="50" t="s">
        <v>101</v>
      </c>
    </row>
    <row r="26" spans="2:4" ht="13.5" thickBot="1">
      <c r="B26" s="52" t="s">
        <v>106</v>
      </c>
      <c r="C26" s="52" t="s">
        <v>107</v>
      </c>
      <c r="D26" s="52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29"/>
  <sheetViews>
    <sheetView tabSelected="1" zoomScale="175" zoomScaleNormal="175" workbookViewId="0">
      <selection activeCell="G10" sqref="G10"/>
    </sheetView>
  </sheetViews>
  <sheetFormatPr defaultRowHeight="12.75"/>
  <cols>
    <col min="1" max="1" width="2.85546875" customWidth="1"/>
    <col min="2" max="2" width="20" customWidth="1"/>
    <col min="3" max="3" width="27.140625" customWidth="1"/>
    <col min="4" max="5" width="12.85546875" customWidth="1"/>
    <col min="6" max="6" width="20.28515625" customWidth="1"/>
    <col min="7" max="8" width="19.5703125" customWidth="1"/>
    <col min="9" max="10" width="15.85546875" customWidth="1"/>
    <col min="14" max="14" width="13.5703125" bestFit="1" customWidth="1"/>
    <col min="15" max="15" width="25.28515625" bestFit="1" customWidth="1"/>
    <col min="16" max="16" width="11.140625" bestFit="1" customWidth="1"/>
    <col min="17" max="17" width="7.7109375" customWidth="1"/>
    <col min="18" max="23" width="6.7109375" customWidth="1"/>
    <col min="24" max="30" width="9.7109375" customWidth="1"/>
    <col min="31" max="37" width="9.5703125" customWidth="1"/>
  </cols>
  <sheetData>
    <row r="2" spans="2:37" ht="18">
      <c r="B2" s="8" t="s">
        <v>108</v>
      </c>
      <c r="C2" s="8"/>
      <c r="D2" s="8"/>
      <c r="E2" s="6"/>
      <c r="F2" s="4"/>
      <c r="G2" s="4"/>
      <c r="H2" s="4"/>
      <c r="I2" s="4"/>
      <c r="J2" s="4"/>
      <c r="N2" s="8" t="s">
        <v>109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110</v>
      </c>
      <c r="E4" s="4"/>
      <c r="F4" s="9"/>
      <c r="G4" s="10"/>
      <c r="H4" s="10"/>
      <c r="I4" s="10"/>
      <c r="J4" s="10"/>
    </row>
    <row r="5" spans="2:37" ht="31.15" customHeight="1" thickBot="1">
      <c r="B5" s="54" t="s">
        <v>50</v>
      </c>
      <c r="C5" s="54" t="s">
        <v>111</v>
      </c>
      <c r="D5" s="54" t="s">
        <v>112</v>
      </c>
      <c r="E5" s="54" t="s">
        <v>113</v>
      </c>
      <c r="F5" s="54" t="s">
        <v>114</v>
      </c>
      <c r="G5" s="54" t="s">
        <v>115</v>
      </c>
      <c r="H5" s="54" t="s">
        <v>116</v>
      </c>
      <c r="I5" s="11"/>
      <c r="J5" s="71"/>
      <c r="N5" s="54" t="s">
        <v>50</v>
      </c>
      <c r="O5" s="54" t="s">
        <v>111</v>
      </c>
      <c r="P5" s="54" t="s">
        <v>112</v>
      </c>
      <c r="Q5" s="72" t="s">
        <v>117</v>
      </c>
      <c r="R5" s="73" t="s">
        <v>118</v>
      </c>
      <c r="S5" s="73" t="s">
        <v>119</v>
      </c>
      <c r="T5" s="73" t="s">
        <v>120</v>
      </c>
      <c r="U5" s="73" t="s">
        <v>121</v>
      </c>
      <c r="V5" s="73" t="s">
        <v>122</v>
      </c>
      <c r="W5" s="74" t="s">
        <v>123</v>
      </c>
      <c r="X5" s="73" t="s">
        <v>124</v>
      </c>
      <c r="Y5" s="73" t="s">
        <v>125</v>
      </c>
      <c r="Z5" s="73" t="s">
        <v>126</v>
      </c>
      <c r="AA5" s="73" t="s">
        <v>127</v>
      </c>
      <c r="AB5" s="73" t="s">
        <v>128</v>
      </c>
      <c r="AC5" s="73" t="s">
        <v>129</v>
      </c>
      <c r="AD5" s="74" t="s">
        <v>130</v>
      </c>
      <c r="AE5" s="73" t="s">
        <v>131</v>
      </c>
      <c r="AF5" s="73" t="s">
        <v>132</v>
      </c>
      <c r="AG5" s="73" t="s">
        <v>133</v>
      </c>
      <c r="AH5" s="73" t="s">
        <v>134</v>
      </c>
      <c r="AI5" s="73" t="s">
        <v>135</v>
      </c>
      <c r="AJ5" s="73" t="s">
        <v>136</v>
      </c>
      <c r="AK5" s="74" t="s">
        <v>137</v>
      </c>
    </row>
    <row r="6" spans="2:37" ht="47.25" customHeight="1">
      <c r="B6" s="55" t="s">
        <v>138</v>
      </c>
      <c r="C6" s="55" t="s">
        <v>60</v>
      </c>
      <c r="D6" s="55" t="s">
        <v>139</v>
      </c>
      <c r="E6" s="55" t="s">
        <v>140</v>
      </c>
      <c r="F6" s="55" t="s">
        <v>141</v>
      </c>
      <c r="G6" s="55" t="s">
        <v>142</v>
      </c>
      <c r="H6" s="55" t="s">
        <v>143</v>
      </c>
      <c r="I6" s="12"/>
      <c r="J6" s="98" t="s">
        <v>144</v>
      </c>
      <c r="K6" s="99"/>
      <c r="L6" s="100"/>
      <c r="N6" s="55" t="s">
        <v>138</v>
      </c>
      <c r="O6" s="55" t="s">
        <v>60</v>
      </c>
      <c r="P6" s="55" t="s">
        <v>139</v>
      </c>
      <c r="Q6" s="97" t="s">
        <v>140</v>
      </c>
      <c r="R6" s="83"/>
      <c r="S6" s="83"/>
      <c r="T6" s="83"/>
      <c r="U6" s="83"/>
      <c r="V6" s="83"/>
      <c r="W6" s="84"/>
      <c r="X6" s="83" t="s">
        <v>141</v>
      </c>
      <c r="Y6" s="83"/>
      <c r="Z6" s="83"/>
      <c r="AA6" s="83"/>
      <c r="AB6" s="83"/>
      <c r="AC6" s="83"/>
      <c r="AD6" s="84"/>
      <c r="AE6" s="83" t="s">
        <v>143</v>
      </c>
      <c r="AF6" s="83"/>
      <c r="AG6" s="83"/>
      <c r="AH6" s="83"/>
      <c r="AI6" s="83"/>
      <c r="AJ6" s="83"/>
      <c r="AK6" s="84"/>
    </row>
    <row r="7" spans="2:37" ht="47.25" customHeight="1" thickBot="1">
      <c r="B7" s="44" t="s">
        <v>145</v>
      </c>
      <c r="C7" s="44" t="s">
        <v>68</v>
      </c>
      <c r="D7" s="44" t="s">
        <v>146</v>
      </c>
      <c r="E7" s="44" t="s">
        <v>147</v>
      </c>
      <c r="F7" s="44" t="s">
        <v>148</v>
      </c>
      <c r="G7" s="44" t="s">
        <v>149</v>
      </c>
      <c r="H7" s="44" t="s">
        <v>150</v>
      </c>
      <c r="I7" s="12"/>
      <c r="J7" s="101"/>
      <c r="K7" s="102"/>
      <c r="L7" s="103"/>
      <c r="N7" s="44" t="s">
        <v>145</v>
      </c>
      <c r="O7" s="44" t="s">
        <v>68</v>
      </c>
      <c r="P7" s="44" t="s">
        <v>146</v>
      </c>
      <c r="Q7" s="85" t="s">
        <v>147</v>
      </c>
      <c r="R7" s="86"/>
      <c r="S7" s="86"/>
      <c r="T7" s="86"/>
      <c r="U7" s="86"/>
      <c r="V7" s="86"/>
      <c r="W7" s="87"/>
      <c r="X7" s="85" t="s">
        <v>148</v>
      </c>
      <c r="Y7" s="86"/>
      <c r="Z7" s="86"/>
      <c r="AA7" s="86"/>
      <c r="AB7" s="86"/>
      <c r="AC7" s="86"/>
      <c r="AD7" s="87"/>
      <c r="AE7" s="85" t="s">
        <v>150</v>
      </c>
      <c r="AF7" s="86"/>
      <c r="AG7" s="86"/>
      <c r="AH7" s="86"/>
      <c r="AI7" s="86"/>
      <c r="AJ7" s="86"/>
      <c r="AK7" s="87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/>
      <c r="G8" s="14"/>
      <c r="H8" s="14">
        <v>400</v>
      </c>
      <c r="J8" s="88" t="s">
        <v>151</v>
      </c>
      <c r="K8" s="89"/>
      <c r="L8" s="90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63">
        <v>15</v>
      </c>
      <c r="R8" s="62">
        <f>Q8*1.02</f>
        <v>15.3</v>
      </c>
      <c r="S8" s="62">
        <f t="shared" ref="S8:W8" si="1">R8*1.02</f>
        <v>15.606000000000002</v>
      </c>
      <c r="T8" s="62">
        <f t="shared" si="1"/>
        <v>15.918120000000002</v>
      </c>
      <c r="U8" s="62">
        <f t="shared" si="1"/>
        <v>16.236482400000003</v>
      </c>
      <c r="V8" s="62">
        <f t="shared" si="1"/>
        <v>16.561212048000005</v>
      </c>
      <c r="W8" s="68">
        <f t="shared" si="1"/>
        <v>16.892436288960006</v>
      </c>
      <c r="X8" s="61"/>
      <c r="Y8" s="61"/>
      <c r="Z8" s="61"/>
      <c r="AA8" s="61"/>
      <c r="AB8" s="61"/>
      <c r="AC8" s="61"/>
      <c r="AD8" s="61"/>
      <c r="AE8" s="63"/>
      <c r="AF8" s="61"/>
      <c r="AG8" s="61"/>
      <c r="AH8" s="61"/>
      <c r="AI8" s="61"/>
      <c r="AJ8" s="61"/>
      <c r="AK8" s="61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1"/>
      <c r="K9" s="92"/>
      <c r="L9" s="93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64">
        <v>7</v>
      </c>
      <c r="R9" s="22">
        <f>Q9*1.01</f>
        <v>7.07</v>
      </c>
      <c r="S9" s="22">
        <f t="shared" ref="S9:W9" si="5">R9*1.01</f>
        <v>7.1407000000000007</v>
      </c>
      <c r="T9" s="22">
        <f t="shared" si="5"/>
        <v>7.2121070000000005</v>
      </c>
      <c r="U9" s="22">
        <f t="shared" si="5"/>
        <v>7.2842280700000002</v>
      </c>
      <c r="V9" s="22">
        <f t="shared" si="5"/>
        <v>7.3570703506999999</v>
      </c>
      <c r="W9" s="69">
        <f t="shared" si="5"/>
        <v>7.4306410542070003</v>
      </c>
      <c r="X9" s="22"/>
      <c r="Y9" s="22"/>
      <c r="Z9" s="22"/>
      <c r="AA9" s="22"/>
      <c r="AB9" s="22"/>
      <c r="AC9" s="22"/>
      <c r="AD9" s="22"/>
      <c r="AE9" s="64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/>
      <c r="G10" s="14"/>
      <c r="H10" s="14"/>
      <c r="J10" s="91"/>
      <c r="K10" s="92"/>
      <c r="L10" s="93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65">
        <v>28</v>
      </c>
      <c r="R10" s="15">
        <f>Q10*1.03</f>
        <v>28.84</v>
      </c>
      <c r="S10" s="15">
        <f t="shared" ref="S10:W10" si="6">R10*1.03</f>
        <v>29.705200000000001</v>
      </c>
      <c r="T10" s="15">
        <f t="shared" si="6"/>
        <v>30.596356000000004</v>
      </c>
      <c r="U10" s="15">
        <f t="shared" si="6"/>
        <v>31.514246680000003</v>
      </c>
      <c r="V10" s="15">
        <f t="shared" si="6"/>
        <v>32.459674080400006</v>
      </c>
      <c r="W10" s="70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65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/>
      <c r="G11" s="21"/>
      <c r="H11" s="21"/>
      <c r="J11" s="91"/>
      <c r="K11" s="92"/>
      <c r="L11" s="93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64">
        <v>30</v>
      </c>
      <c r="R11" s="22">
        <f>Q11*0.99</f>
        <v>29.7</v>
      </c>
      <c r="S11" s="22">
        <f t="shared" ref="S11:W11" si="7">R11*0.99</f>
        <v>29.402999999999999</v>
      </c>
      <c r="T11" s="22">
        <f t="shared" si="7"/>
        <v>29.108969999999999</v>
      </c>
      <c r="U11" s="22">
        <f t="shared" si="7"/>
        <v>28.817880299999999</v>
      </c>
      <c r="V11" s="22">
        <f t="shared" si="7"/>
        <v>28.529701496999998</v>
      </c>
      <c r="W11" s="69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64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8">
        <v>1E-3</v>
      </c>
      <c r="F12" s="14"/>
      <c r="G12" s="14"/>
      <c r="H12" s="14"/>
      <c r="J12" s="91"/>
      <c r="K12" s="92"/>
      <c r="L12" s="93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66">
        <v>1E-3</v>
      </c>
      <c r="R12" s="58">
        <v>1E-3</v>
      </c>
      <c r="S12" s="58">
        <v>1E-3</v>
      </c>
      <c r="T12" s="58">
        <v>1E-3</v>
      </c>
      <c r="U12" s="58">
        <v>1E-3</v>
      </c>
      <c r="V12" s="58">
        <v>1E-3</v>
      </c>
      <c r="W12" s="77">
        <v>1E-3</v>
      </c>
      <c r="X12" s="14"/>
      <c r="Y12" s="14"/>
      <c r="Z12" s="14"/>
      <c r="AA12" s="14"/>
      <c r="AB12" s="14"/>
      <c r="AC12" s="14"/>
      <c r="AD12" s="14"/>
      <c r="AE12" s="75"/>
      <c r="AF12" s="14"/>
      <c r="AG12" s="14"/>
      <c r="AH12" s="14"/>
      <c r="AI12" s="14"/>
      <c r="AJ12" s="14"/>
      <c r="AK12" s="14"/>
    </row>
    <row r="13" spans="2:37" ht="15.75" customHeight="1" thickBot="1">
      <c r="B13" s="23" t="str">
        <f>SEC_Processes!D13</f>
        <v>MIN_SOLAR</v>
      </c>
      <c r="C13" s="23" t="str">
        <f>SEC_Processes!E13</f>
        <v>Solar</v>
      </c>
      <c r="D13" s="24" t="str">
        <f>SEC_Comm!C12</f>
        <v>SOLAR</v>
      </c>
      <c r="E13" s="59">
        <v>1E-3</v>
      </c>
      <c r="F13" s="25"/>
      <c r="G13" s="25"/>
      <c r="H13" s="25"/>
      <c r="J13" s="94"/>
      <c r="K13" s="95"/>
      <c r="L13" s="96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67">
        <v>1E-3</v>
      </c>
      <c r="R13" s="59">
        <v>1E-3</v>
      </c>
      <c r="S13" s="59">
        <v>1E-3</v>
      </c>
      <c r="T13" s="59">
        <v>1E-3</v>
      </c>
      <c r="U13" s="59">
        <v>1E-3</v>
      </c>
      <c r="V13" s="59">
        <v>1E-3</v>
      </c>
      <c r="W13" s="78">
        <v>1E-3</v>
      </c>
      <c r="X13" s="25"/>
      <c r="Y13" s="25"/>
      <c r="Z13" s="25"/>
      <c r="AA13" s="25"/>
      <c r="AB13" s="25"/>
      <c r="AC13" s="25"/>
      <c r="AD13" s="25"/>
      <c r="AE13" s="76"/>
      <c r="AF13" s="25"/>
      <c r="AG13" s="25"/>
      <c r="AH13" s="25"/>
      <c r="AI13" s="25"/>
      <c r="AJ13" s="25"/>
      <c r="AK13" s="25"/>
    </row>
    <row r="17" spans="2:7" ht="18">
      <c r="B17" s="8" t="s">
        <v>152</v>
      </c>
      <c r="C17" s="8"/>
      <c r="D17" s="8"/>
    </row>
    <row r="19" spans="2:7">
      <c r="B19" s="54" t="s">
        <v>50</v>
      </c>
      <c r="C19" s="54" t="s">
        <v>111</v>
      </c>
      <c r="D19" s="54" t="s">
        <v>112</v>
      </c>
      <c r="E19" s="54" t="s">
        <v>113</v>
      </c>
      <c r="F19" s="54" t="s">
        <v>6</v>
      </c>
      <c r="G19" s="54" t="s">
        <v>153</v>
      </c>
    </row>
    <row r="20" spans="2:7" ht="38.25">
      <c r="B20" s="55" t="s">
        <v>138</v>
      </c>
      <c r="C20" s="55" t="s">
        <v>60</v>
      </c>
      <c r="D20" s="55" t="s">
        <v>139</v>
      </c>
      <c r="E20" s="55" t="s">
        <v>140</v>
      </c>
      <c r="F20" s="55" t="s">
        <v>154</v>
      </c>
      <c r="G20" s="55" t="s">
        <v>142</v>
      </c>
    </row>
    <row r="21" spans="2:7" ht="51.75" thickBot="1">
      <c r="B21" s="44" t="s">
        <v>145</v>
      </c>
      <c r="C21" s="44" t="s">
        <v>68</v>
      </c>
      <c r="D21" s="44" t="s">
        <v>146</v>
      </c>
      <c r="E21" s="44" t="s">
        <v>147</v>
      </c>
      <c r="F21" s="44" t="s">
        <v>155</v>
      </c>
      <c r="G21" s="44" t="s">
        <v>149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 t="s">
        <v>156</v>
      </c>
      <c r="G22" s="14"/>
    </row>
    <row r="23" spans="2:7">
      <c r="B23" s="60"/>
      <c r="C23" s="60"/>
      <c r="D23" s="60"/>
      <c r="E23" s="60"/>
      <c r="F23" s="14" t="s">
        <v>157</v>
      </c>
      <c r="G23" s="60"/>
    </row>
    <row r="24" spans="2:7">
      <c r="B24" s="60"/>
      <c r="C24" s="60"/>
      <c r="D24" s="60"/>
      <c r="E24" s="60"/>
      <c r="F24" s="14" t="s">
        <v>158</v>
      </c>
      <c r="G24" s="60"/>
    </row>
    <row r="25" spans="2:7">
      <c r="B25" s="19" t="str">
        <f t="shared" ref="B25:E29" si="8">B9</f>
        <v>MIN_BC</v>
      </c>
      <c r="C25" s="19" t="str">
        <f t="shared" si="8"/>
        <v>Brown Coal Domestic Supply</v>
      </c>
      <c r="D25" s="20" t="str">
        <f t="shared" si="8"/>
        <v>BC</v>
      </c>
      <c r="E25" s="22">
        <f t="shared" si="8"/>
        <v>7</v>
      </c>
      <c r="F25" s="21"/>
      <c r="G25" s="21"/>
    </row>
    <row r="26" spans="2:7">
      <c r="B26" s="13" t="str">
        <f t="shared" si="8"/>
        <v>MIN_NAT-GAS</v>
      </c>
      <c r="C26" s="13" t="str">
        <f t="shared" si="8"/>
        <v>Natural Gas Domestic Supply</v>
      </c>
      <c r="D26" s="18" t="str">
        <f t="shared" si="8"/>
        <v>NAT-GAS</v>
      </c>
      <c r="E26" s="15">
        <f t="shared" si="8"/>
        <v>28</v>
      </c>
      <c r="F26" s="14"/>
      <c r="G26" s="14"/>
    </row>
    <row r="27" spans="2:7">
      <c r="B27" s="19" t="str">
        <f t="shared" si="8"/>
        <v>IMP_NAT-GAS</v>
      </c>
      <c r="C27" s="19" t="str">
        <f t="shared" si="8"/>
        <v>Natural Gas Imports</v>
      </c>
      <c r="D27" s="20" t="str">
        <f t="shared" si="8"/>
        <v>NAT-GAS</v>
      </c>
      <c r="E27" s="22">
        <f t="shared" si="8"/>
        <v>30</v>
      </c>
      <c r="F27" s="21"/>
      <c r="G27" s="21"/>
    </row>
    <row r="28" spans="2:7">
      <c r="B28" s="13" t="str">
        <f t="shared" si="8"/>
        <v>MIN_WIND-ON</v>
      </c>
      <c r="C28" s="13" t="str">
        <f t="shared" si="8"/>
        <v>Wind Onshore</v>
      </c>
      <c r="D28" s="17" t="str">
        <f t="shared" si="8"/>
        <v>WIND-ON</v>
      </c>
      <c r="E28" s="58">
        <f t="shared" si="8"/>
        <v>1E-3</v>
      </c>
      <c r="F28" s="14"/>
      <c r="G28" s="14"/>
    </row>
    <row r="29" spans="2:7" ht="13.5" thickBot="1">
      <c r="B29" s="23" t="str">
        <f t="shared" si="8"/>
        <v>MIN_SOLAR</v>
      </c>
      <c r="C29" s="23" t="str">
        <f t="shared" si="8"/>
        <v>Solar</v>
      </c>
      <c r="D29" s="24" t="str">
        <f t="shared" si="8"/>
        <v>SOLAR</v>
      </c>
      <c r="E29" s="59">
        <f t="shared" si="8"/>
        <v>1E-3</v>
      </c>
      <c r="F29" s="25"/>
      <c r="G29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6" ma:contentTypeDescription="Utwórz nowy dokument." ma:contentTypeScope="" ma:versionID="53f028f4d2c54806023f486367284495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50499fff843428d68044e1161109df82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690DF5-7AE3-4700-8599-888BC4BE64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student</cp:lastModifiedBy>
  <cp:revision/>
  <dcterms:created xsi:type="dcterms:W3CDTF">2000-12-13T15:53:11Z</dcterms:created>
  <dcterms:modified xsi:type="dcterms:W3CDTF">2024-05-21T11:51:04Z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