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Ing. Software con AI\Excel\SESIÓN 1\"/>
    </mc:Choice>
  </mc:AlternateContent>
  <xr:revisionPtr revIDLastSave="0" documentId="13_ncr:1_{CF966F30-4265-43CC-8930-13A075D8ED60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creditos" sheetId="1" r:id="rId1"/>
    <sheet name="system" sheetId="2" r:id="rId2"/>
    <sheet name="notas" sheetId="3" r:id="rId3"/>
    <sheet name="variación" sheetId="4" r:id="rId4"/>
    <sheet name="archivos" sheetId="5" r:id="rId5"/>
  </sheets>
  <definedNames>
    <definedName name="categorias">system!$A$4:$D$6</definedName>
  </definedNames>
  <calcPr calcId="191029"/>
  <extLst>
    <ext uri="GoogleSheetsCustomDataVersion1">
      <go:sheetsCustomData xmlns:go="http://customooxmlschemas.google.com/" r:id="rId8" roundtripDataSignature="AMtx7mhnarezHXgCg4A5689FR4eIsx9S6w=="/>
    </ext>
  </extLst>
</workbook>
</file>

<file path=xl/calcChain.xml><?xml version="1.0" encoding="utf-8"?>
<calcChain xmlns="http://schemas.openxmlformats.org/spreadsheetml/2006/main">
  <c r="H9" i="2" l="1"/>
  <c r="G9" i="2"/>
  <c r="F21" i="3"/>
  <c r="I21" i="3" s="1"/>
  <c r="J21" i="3" s="1"/>
  <c r="F20" i="3"/>
  <c r="I20" i="3" s="1"/>
  <c r="J20" i="3" s="1"/>
  <c r="F19" i="3"/>
  <c r="I19" i="3" s="1"/>
  <c r="J19" i="3" s="1"/>
  <c r="J18" i="3"/>
  <c r="I18" i="3"/>
  <c r="F18" i="3"/>
  <c r="I17" i="3"/>
  <c r="J17" i="3" s="1"/>
  <c r="F17" i="3"/>
  <c r="I16" i="3"/>
  <c r="J16" i="3" s="1"/>
  <c r="F16" i="3"/>
  <c r="I15" i="3"/>
  <c r="J15" i="3" s="1"/>
  <c r="F15" i="3"/>
  <c r="J14" i="3"/>
  <c r="I14" i="3"/>
  <c r="F14" i="3"/>
  <c r="I13" i="3"/>
  <c r="J13" i="3" s="1"/>
  <c r="F13" i="3"/>
  <c r="I12" i="3"/>
  <c r="J12" i="3" s="1"/>
  <c r="F12" i="3"/>
  <c r="I11" i="3"/>
  <c r="J11" i="3" s="1"/>
  <c r="F11" i="3"/>
  <c r="J10" i="3"/>
  <c r="I10" i="3"/>
  <c r="F10" i="3"/>
  <c r="I9" i="3"/>
  <c r="J9" i="3" s="1"/>
  <c r="F9" i="3"/>
  <c r="I8" i="3"/>
  <c r="J8" i="3" s="1"/>
  <c r="F8" i="3"/>
  <c r="I7" i="3"/>
  <c r="J7" i="3" s="1"/>
  <c r="F7" i="3"/>
  <c r="H35" i="2"/>
  <c r="G35" i="2"/>
  <c r="F35" i="2"/>
  <c r="G34" i="2"/>
  <c r="H34" i="2" s="1"/>
  <c r="F34" i="2"/>
  <c r="G33" i="2"/>
  <c r="H33" i="2" s="1"/>
  <c r="F33" i="2"/>
  <c r="G32" i="2"/>
  <c r="H32" i="2" s="1"/>
  <c r="F32" i="2"/>
  <c r="H31" i="2"/>
  <c r="G31" i="2"/>
  <c r="F31" i="2"/>
  <c r="G30" i="2"/>
  <c r="H30" i="2" s="1"/>
  <c r="F30" i="2"/>
  <c r="G29" i="2"/>
  <c r="H29" i="2" s="1"/>
  <c r="F29" i="2"/>
  <c r="G28" i="2"/>
  <c r="H28" i="2" s="1"/>
  <c r="F28" i="2"/>
  <c r="H27" i="2"/>
  <c r="G27" i="2"/>
  <c r="F27" i="2"/>
  <c r="G26" i="2"/>
  <c r="H26" i="2" s="1"/>
  <c r="F26" i="2"/>
  <c r="G25" i="2"/>
  <c r="H25" i="2" s="1"/>
  <c r="F25" i="2"/>
  <c r="G24" i="2"/>
  <c r="H24" i="2" s="1"/>
  <c r="F24" i="2"/>
  <c r="H23" i="2"/>
  <c r="G23" i="2"/>
  <c r="F23" i="2"/>
  <c r="G22" i="2"/>
  <c r="H22" i="2" s="1"/>
  <c r="F22" i="2"/>
  <c r="G21" i="2"/>
  <c r="H21" i="2" s="1"/>
  <c r="F21" i="2"/>
  <c r="G20" i="2"/>
  <c r="H20" i="2" s="1"/>
  <c r="F20" i="2"/>
  <c r="H19" i="2"/>
  <c r="G19" i="2"/>
  <c r="F19" i="2"/>
  <c r="G18" i="2"/>
  <c r="H18" i="2" s="1"/>
  <c r="F18" i="2"/>
  <c r="G17" i="2"/>
  <c r="H17" i="2" s="1"/>
  <c r="F17" i="2"/>
  <c r="G16" i="2"/>
  <c r="H16" i="2" s="1"/>
  <c r="F16" i="2"/>
  <c r="H15" i="2"/>
  <c r="G15" i="2"/>
  <c r="F15" i="2"/>
  <c r="G14" i="2"/>
  <c r="H14" i="2" s="1"/>
  <c r="F14" i="2"/>
  <c r="G13" i="2"/>
  <c r="H13" i="2" s="1"/>
  <c r="F13" i="2"/>
  <c r="G12" i="2"/>
  <c r="H12" i="2" s="1"/>
  <c r="F12" i="2"/>
  <c r="H11" i="2"/>
  <c r="G11" i="2"/>
  <c r="F11" i="2"/>
  <c r="G10" i="2"/>
  <c r="H10" i="2" s="1"/>
  <c r="F10" i="2"/>
  <c r="F9" i="2"/>
  <c r="D6" i="2"/>
  <c r="D5" i="2"/>
  <c r="D4" i="2"/>
  <c r="C23" i="1"/>
  <c r="D23" i="1" s="1"/>
  <c r="B23" i="1"/>
  <c r="B22" i="1"/>
  <c r="C22" i="1" s="1"/>
  <c r="D22" i="1" s="1"/>
  <c r="B21" i="1"/>
  <c r="C21" i="1" s="1"/>
  <c r="D21" i="1" s="1"/>
  <c r="B20" i="1"/>
  <c r="C20" i="1" s="1"/>
  <c r="D20" i="1" s="1"/>
  <c r="C19" i="1"/>
  <c r="D19" i="1" s="1"/>
  <c r="B19" i="1"/>
  <c r="B18" i="1"/>
  <c r="C18" i="1" s="1"/>
  <c r="D18" i="1" s="1"/>
  <c r="B17" i="1"/>
  <c r="C17" i="1" s="1"/>
  <c r="D17" i="1" s="1"/>
  <c r="B16" i="1"/>
  <c r="C16" i="1" s="1"/>
  <c r="D16" i="1" s="1"/>
  <c r="B15" i="1"/>
  <c r="C15" i="1" s="1"/>
  <c r="D15" i="1" s="1"/>
  <c r="B14" i="1"/>
  <c r="C14" i="1" s="1"/>
  <c r="D14" i="1" s="1"/>
  <c r="B13" i="1"/>
  <c r="C13" i="1" s="1"/>
  <c r="D13" i="1" s="1"/>
  <c r="B12" i="1"/>
  <c r="C12" i="1" s="1"/>
  <c r="D12" i="1" s="1"/>
  <c r="B11" i="1"/>
  <c r="C11" i="1" s="1"/>
  <c r="D11" i="1" s="1"/>
  <c r="B10" i="1"/>
  <c r="C10" i="1" s="1"/>
  <c r="D10" i="1" s="1"/>
  <c r="B9" i="1"/>
  <c r="C9" i="1" s="1"/>
  <c r="D9" i="1" s="1"/>
  <c r="B8" i="1"/>
  <c r="C8" i="1" s="1"/>
  <c r="D8" i="1" s="1"/>
  <c r="B7" i="1"/>
  <c r="C7" i="1" s="1"/>
  <c r="D7" i="1" s="1"/>
</calcChain>
</file>

<file path=xl/sharedStrings.xml><?xml version="1.0" encoding="utf-8"?>
<sst xmlns="http://schemas.openxmlformats.org/spreadsheetml/2006/main" count="212" uniqueCount="150">
  <si>
    <t>Mensualidades</t>
  </si>
  <si>
    <t>,</t>
  </si>
  <si>
    <t>Categoria</t>
  </si>
  <si>
    <t>Nombre</t>
  </si>
  <si>
    <t>Pago x Hora</t>
  </si>
  <si>
    <t>PRACTICAS</t>
  </si>
  <si>
    <t>Pago x Minuto</t>
  </si>
  <si>
    <t>A</t>
  </si>
  <si>
    <t>Duración del crédito en meses:</t>
  </si>
  <si>
    <t>Estable</t>
  </si>
  <si>
    <t>Tipo de interés aplicaple:</t>
  </si>
  <si>
    <t>Importe del crédito</t>
  </si>
  <si>
    <t>B</t>
  </si>
  <si>
    <t>ID</t>
  </si>
  <si>
    <t>ALUMNO</t>
  </si>
  <si>
    <t>Contratado</t>
  </si>
  <si>
    <t>P1</t>
  </si>
  <si>
    <t>P2</t>
  </si>
  <si>
    <t>P3</t>
  </si>
  <si>
    <t>PP</t>
  </si>
  <si>
    <t>EXAM. PARCIAL</t>
  </si>
  <si>
    <t>EXAM. FINAL</t>
  </si>
  <si>
    <t>PROMEDIO FINAL</t>
  </si>
  <si>
    <t>CONDICIÓN</t>
  </si>
  <si>
    <t>Total a pagar</t>
  </si>
  <si>
    <t>Coste del crédito</t>
  </si>
  <si>
    <t>P-10001</t>
  </si>
  <si>
    <t>C</t>
  </si>
  <si>
    <t>Alonso Quintana</t>
  </si>
  <si>
    <t>Practicante</t>
  </si>
  <si>
    <t>Id</t>
  </si>
  <si>
    <t>Empleado</t>
  </si>
  <si>
    <t>Entrada</t>
  </si>
  <si>
    <t>Salida</t>
  </si>
  <si>
    <t>Tiempo laborado</t>
  </si>
  <si>
    <t>Tiempo en Minutos</t>
  </si>
  <si>
    <t>TOTAL</t>
  </si>
  <si>
    <t>C-001</t>
  </si>
  <si>
    <t>Alison Quintana</t>
  </si>
  <si>
    <t>P-10002</t>
  </si>
  <si>
    <t>Arturo Mena</t>
  </si>
  <si>
    <t>P-10003</t>
  </si>
  <si>
    <t>Bryam Alva</t>
  </si>
  <si>
    <t>P-10004</t>
  </si>
  <si>
    <t>Claudia Arce</t>
  </si>
  <si>
    <t>P-10005</t>
  </si>
  <si>
    <t>Felipe Castillo</t>
  </si>
  <si>
    <t>P-10006</t>
  </si>
  <si>
    <t>Gisella Calderon</t>
  </si>
  <si>
    <t>P-10007</t>
  </si>
  <si>
    <t>Gisella Villanueva</t>
  </si>
  <si>
    <t>P-10008</t>
  </si>
  <si>
    <t>Guadalupe Davila</t>
  </si>
  <si>
    <t>P-10009</t>
  </si>
  <si>
    <t>Lariza Jauregui</t>
  </si>
  <si>
    <t>C-002</t>
  </si>
  <si>
    <t>P-10010</t>
  </si>
  <si>
    <t>Marlene Zamudio</t>
  </si>
  <si>
    <t>P-10011</t>
  </si>
  <si>
    <t>Melisa Rivera</t>
  </si>
  <si>
    <t>P-10012</t>
  </si>
  <si>
    <t>Miguel Vela</t>
  </si>
  <si>
    <t>P-10013</t>
  </si>
  <si>
    <t>Moises Zamora</t>
  </si>
  <si>
    <t>P-10014</t>
  </si>
  <si>
    <t>Monica Villanueva</t>
  </si>
  <si>
    <t>P-10015</t>
  </si>
  <si>
    <t>Sebastian Chanca</t>
  </si>
  <si>
    <t>MES</t>
  </si>
  <si>
    <t>C-003</t>
  </si>
  <si>
    <t>C-004</t>
  </si>
  <si>
    <t>C-005</t>
  </si>
  <si>
    <t>Daniel Vega</t>
  </si>
  <si>
    <t>C-006</t>
  </si>
  <si>
    <t>Davis Quispe</t>
  </si>
  <si>
    <t>Ene.</t>
  </si>
  <si>
    <t>C-007</t>
  </si>
  <si>
    <t>Enrrique Ascoy</t>
  </si>
  <si>
    <t>C-008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</si>
  <si>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</si>
  <si>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</si>
  <si>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</si>
  <si>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</si>
  <si>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</si>
  <si>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</si>
  <si>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</si>
  <si>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</si>
  <si>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</si>
  <si>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</si>
  <si>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</si>
  <si>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C-009</t>
  </si>
  <si>
    <t>C-010</t>
  </si>
  <si>
    <t>C-011</t>
  </si>
  <si>
    <t>C-012</t>
  </si>
  <si>
    <t>Jimmy Rodas</t>
  </si>
  <si>
    <t>C-013</t>
  </si>
  <si>
    <t>Jose Segovia</t>
  </si>
  <si>
    <t>C-014</t>
  </si>
  <si>
    <t>Juan Romero</t>
  </si>
  <si>
    <t>C-015</t>
  </si>
  <si>
    <t>Juan Saldaña</t>
  </si>
  <si>
    <t>C-016</t>
  </si>
  <si>
    <t>Julio Tello</t>
  </si>
  <si>
    <t>C-017</t>
  </si>
  <si>
    <t>C-018</t>
  </si>
  <si>
    <t>C-019</t>
  </si>
  <si>
    <t>C-020</t>
  </si>
  <si>
    <t>C-021</t>
  </si>
  <si>
    <t>C-022</t>
  </si>
  <si>
    <t>C-023</t>
  </si>
  <si>
    <t>Nicole Zamudio</t>
  </si>
  <si>
    <t>C-024</t>
  </si>
  <si>
    <t>Pedro Rivas</t>
  </si>
  <si>
    <t>C-025</t>
  </si>
  <si>
    <t>Roxana Saldaña</t>
  </si>
  <si>
    <t>TAMAÑO DE ARCHIVOS UTILIZADOS</t>
  </si>
  <si>
    <t>C-026</t>
  </si>
  <si>
    <t>C-027</t>
  </si>
  <si>
    <t>Victor Reyna</t>
  </si>
  <si>
    <t>Nombre de Archivo</t>
  </si>
  <si>
    <t>Tipo</t>
  </si>
  <si>
    <t>Peso en MB</t>
  </si>
  <si>
    <t>Planilla de Trabajadores</t>
  </si>
  <si>
    <t>Excel</t>
  </si>
  <si>
    <t>Impuestos</t>
  </si>
  <si>
    <t>Cartas de saludo</t>
  </si>
  <si>
    <t>Word</t>
  </si>
  <si>
    <t>Cumpleaños</t>
  </si>
  <si>
    <t>Sunat</t>
  </si>
  <si>
    <t>Inversiones Nacionales</t>
  </si>
  <si>
    <t>Inversiones Internacionales</t>
  </si>
  <si>
    <t>Bancos</t>
  </si>
  <si>
    <t>Adelantos</t>
  </si>
  <si>
    <t>Boletas de Ventas</t>
  </si>
  <si>
    <t>Facturación</t>
  </si>
  <si>
    <t>Presentacion Corporativa</t>
  </si>
  <si>
    <t>Power Point</t>
  </si>
  <si>
    <t>Imágenes de desarrollo</t>
  </si>
  <si>
    <t>Presupuesto Bancario</t>
  </si>
  <si>
    <t>Presupuesto comercial</t>
  </si>
  <si>
    <t>Pagos de Servicios</t>
  </si>
  <si>
    <t>Prestamos de terceros</t>
  </si>
  <si>
    <t>Informe Mensual</t>
  </si>
  <si>
    <t>Informe Anual</t>
  </si>
  <si>
    <t>Objetivos</t>
  </si>
  <si>
    <t>Empleados</t>
  </si>
  <si>
    <t>Access</t>
  </si>
  <si>
    <t>Carta de presentacion</t>
  </si>
  <si>
    <t>Documentos de gestion</t>
  </si>
  <si>
    <t>Formatos Condicionales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</si>
</sst>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S/.&quot;* #,##0.00"/>
    <numFmt numFmtId="165" formatCode="#,##0\ _P_t_a"/>
    <numFmt numFmtId="166" formatCode="[Red][&lt;14]00.0;[Blue][&gt;=14]00.0"/>
    <numFmt numFmtId="167" formatCode="0\ &quot;min&quot;"/>
    <numFmt numFmtId="168" formatCode="0\ &quot;MB&quot;"/>
  </numFmts>
  <fonts count="15">
    <font>
      <sz val="11"/>
      <color rgb="FF000000"/>
      <name val="Calibri"/>
    </font>
    <font>
      <b/>
      <sz val="16"/>
      <name val="Arial Rounded"/>
    </font>
    <font>
      <b/>
      <sz val="11"/>
      <color rgb="FF000000"/>
      <name val="Algerian"/>
    </font>
    <font>
      <b/>
      <sz val="10"/>
      <color rgb="FFFFFFFF"/>
      <name val="Arial"/>
    </font>
    <font>
      <sz val="11"/>
      <name val="Calibri"/>
    </font>
    <font>
      <b/>
      <sz val="10"/>
      <name val="Arial Rounded"/>
    </font>
    <font>
      <b/>
      <sz val="11"/>
      <color rgb="FFFFFFFF"/>
      <name val="Calibri"/>
    </font>
    <font>
      <sz val="9"/>
      <name val="Arial"/>
    </font>
    <font>
      <b/>
      <sz val="10"/>
      <name val="Arial"/>
    </font>
    <font>
      <b/>
      <sz val="9"/>
      <color rgb="FF0F243E"/>
      <name val="Georgia"/>
    </font>
    <font>
      <sz val="11"/>
      <name val="Arial"/>
    </font>
    <font>
      <b/>
      <sz val="11"/>
      <color rgb="FF000000"/>
      <name val="Calibri"/>
    </font>
    <font>
      <b/>
      <sz val="11"/>
      <color rgb="FFFFFFFF"/>
      <name val="Arial Black"/>
    </font>
    <font>
      <b/>
      <sz val="11"/>
      <color rgb="FFFFFFFF"/>
      <name val="Charlemagne std"/>
    </font>
    <font>
      <sz val="11"/>
      <color rgb="FF000000"/>
      <name val="Comic Sans MS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DAEEF3"/>
        <bgColor rgb="FFDAEEF3"/>
      </patternFill>
    </fill>
    <fill>
      <patternFill patternType="solid">
        <fgColor rgb="FFE36C09"/>
        <bgColor rgb="FFE36C09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4F6128"/>
        <bgColor rgb="FF4F6128"/>
      </patternFill>
    </fill>
    <fill>
      <patternFill patternType="solid">
        <fgColor rgb="FF244061"/>
        <bgColor rgb="FF244061"/>
      </patternFill>
    </fill>
  </fills>
  <borders count="42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/>
    <xf numFmtId="0" fontId="3" fillId="2" borderId="2" xfId="0" applyFont="1" applyFill="1" applyBorder="1"/>
    <xf numFmtId="0" fontId="5" fillId="0" borderId="0" xfId="0" applyFont="1"/>
    <xf numFmtId="0" fontId="6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3" borderId="4" xfId="0" applyFont="1" applyFill="1" applyBorder="1"/>
    <xf numFmtId="0" fontId="5" fillId="0" borderId="0" xfId="0" applyFont="1" applyAlignment="1">
      <alignment horizontal="left"/>
    </xf>
    <xf numFmtId="0" fontId="7" fillId="3" borderId="4" xfId="0" applyFont="1" applyFill="1" applyBorder="1" applyAlignment="1">
      <alignment horizontal="left"/>
    </xf>
    <xf numFmtId="164" fontId="7" fillId="3" borderId="4" xfId="0" applyNumberFormat="1" applyFont="1" applyFill="1" applyBorder="1"/>
    <xf numFmtId="10" fontId="5" fillId="0" borderId="0" xfId="0" applyNumberFormat="1" applyFont="1" applyAlignment="1">
      <alignment horizontal="left"/>
    </xf>
    <xf numFmtId="0" fontId="5" fillId="0" borderId="4" xfId="0" applyFont="1" applyBorder="1"/>
    <xf numFmtId="0" fontId="6" fillId="4" borderId="8" xfId="0" applyFont="1" applyFill="1" applyBorder="1" applyAlignment="1">
      <alignment horizontal="center"/>
    </xf>
    <xf numFmtId="0" fontId="7" fillId="5" borderId="4" xfId="0" applyFont="1" applyFill="1" applyBorder="1"/>
    <xf numFmtId="0" fontId="7" fillId="5" borderId="4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164" fontId="7" fillId="5" borderId="4" xfId="0" applyNumberFormat="1" applyFont="1" applyFill="1" applyBorder="1"/>
    <xf numFmtId="0" fontId="0" fillId="0" borderId="11" xfId="0" applyFont="1" applyBorder="1" applyAlignment="1">
      <alignment horizontal="center"/>
    </xf>
    <xf numFmtId="0" fontId="0" fillId="3" borderId="4" xfId="0" applyFont="1" applyFill="1" applyBorder="1"/>
    <xf numFmtId="165" fontId="8" fillId="0" borderId="4" xfId="0" applyNumberFormat="1" applyFont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38" fontId="8" fillId="0" borderId="4" xfId="0" applyNumberFormat="1" applyFont="1" applyBorder="1" applyAlignment="1">
      <alignment horizontal="center"/>
    </xf>
    <xf numFmtId="164" fontId="0" fillId="3" borderId="4" xfId="0" applyNumberFormat="1" applyFont="1" applyFill="1" applyBorder="1"/>
    <xf numFmtId="0" fontId="9" fillId="6" borderId="12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9" fillId="6" borderId="14" xfId="0" applyFont="1" applyFill="1" applyBorder="1" applyAlignment="1">
      <alignment horizontal="center" vertical="center" wrapText="1"/>
    </xf>
    <xf numFmtId="166" fontId="0" fillId="0" borderId="13" xfId="0" applyNumberFormat="1" applyFont="1" applyBorder="1" applyAlignment="1">
      <alignment horizontal="center"/>
    </xf>
    <xf numFmtId="166" fontId="0" fillId="0" borderId="15" xfId="0" applyNumberFormat="1" applyFont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166" fontId="0" fillId="0" borderId="17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 applyAlignment="1">
      <alignment horizontal="center"/>
    </xf>
    <xf numFmtId="0" fontId="0" fillId="0" borderId="4" xfId="0" applyFont="1" applyBorder="1"/>
    <xf numFmtId="166" fontId="0" fillId="0" borderId="4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6" fontId="0" fillId="0" borderId="23" xfId="0" applyNumberFormat="1" applyFont="1" applyBorder="1" applyAlignment="1">
      <alignment horizontal="center"/>
    </xf>
    <xf numFmtId="20" fontId="0" fillId="0" borderId="17" xfId="0" applyNumberFormat="1" applyFont="1" applyBorder="1" applyAlignment="1">
      <alignment horizontal="center"/>
    </xf>
    <xf numFmtId="166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20" fontId="0" fillId="0" borderId="15" xfId="0" applyNumberFormat="1" applyFont="1" applyBorder="1" applyAlignment="1">
      <alignment horizontal="center"/>
    </xf>
    <xf numFmtId="20" fontId="0" fillId="0" borderId="22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164" fontId="10" fillId="0" borderId="16" xfId="0" applyNumberFormat="1" applyFont="1" applyBorder="1"/>
    <xf numFmtId="0" fontId="0" fillId="0" borderId="16" xfId="0" applyFont="1" applyBorder="1" applyAlignment="1">
      <alignment horizontal="center"/>
    </xf>
    <xf numFmtId="0" fontId="0" fillId="0" borderId="25" xfId="0" applyFont="1" applyBorder="1"/>
    <xf numFmtId="0" fontId="0" fillId="0" borderId="27" xfId="0" applyFont="1" applyBorder="1" applyAlignment="1">
      <alignment horizontal="center"/>
    </xf>
    <xf numFmtId="20" fontId="0" fillId="0" borderId="24" xfId="0" applyNumberFormat="1" applyFont="1" applyBorder="1" applyAlignment="1">
      <alignment horizontal="center"/>
    </xf>
    <xf numFmtId="20" fontId="0" fillId="0" borderId="23" xfId="0" applyNumberFormat="1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/>
    <xf numFmtId="166" fontId="0" fillId="0" borderId="29" xfId="0" applyNumberFormat="1" applyFont="1" applyBorder="1" applyAlignment="1">
      <alignment horizontal="center"/>
    </xf>
    <xf numFmtId="166" fontId="0" fillId="0" borderId="30" xfId="0" applyNumberFormat="1" applyFont="1" applyBorder="1" applyAlignment="1">
      <alignment horizontal="center"/>
    </xf>
    <xf numFmtId="20" fontId="0" fillId="0" borderId="27" xfId="0" applyNumberFormat="1" applyFont="1" applyBorder="1" applyAlignment="1">
      <alignment horizontal="center"/>
    </xf>
    <xf numFmtId="166" fontId="0" fillId="0" borderId="31" xfId="0" applyNumberFormat="1" applyFont="1" applyBorder="1" applyAlignment="1">
      <alignment horizontal="center"/>
    </xf>
    <xf numFmtId="166" fontId="0" fillId="0" borderId="32" xfId="0" applyNumberFormat="1" applyFont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67" fontId="0" fillId="0" borderId="34" xfId="0" applyNumberFormat="1" applyFont="1" applyBorder="1" applyAlignment="1">
      <alignment horizontal="center"/>
    </xf>
    <xf numFmtId="0" fontId="6" fillId="7" borderId="35" xfId="0" applyFont="1" applyFill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6" fillId="7" borderId="37" xfId="0" applyFont="1" applyFill="1" applyBorder="1" applyAlignment="1">
      <alignment horizontal="center"/>
    </xf>
    <xf numFmtId="0" fontId="11" fillId="5" borderId="21" xfId="0" applyFont="1" applyFill="1" applyBorder="1"/>
    <xf numFmtId="0" fontId="0" fillId="0" borderId="23" xfId="0" applyFont="1" applyBorder="1"/>
    <xf numFmtId="0" fontId="0" fillId="0" borderId="18" xfId="0" applyFont="1" applyBorder="1"/>
    <xf numFmtId="0" fontId="0" fillId="0" borderId="16" xfId="0" applyFont="1" applyBorder="1"/>
    <xf numFmtId="0" fontId="11" fillId="5" borderId="28" xfId="0" applyFont="1" applyFill="1" applyBorder="1"/>
    <xf numFmtId="0" fontId="0" fillId="0" borderId="30" xfId="0" applyFont="1" applyBorder="1"/>
    <xf numFmtId="0" fontId="0" fillId="0" borderId="31" xfId="0" applyFont="1" applyBorder="1"/>
    <xf numFmtId="0" fontId="0" fillId="0" borderId="2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6" xfId="0" applyFont="1" applyBorder="1"/>
    <xf numFmtId="0" fontId="13" fillId="8" borderId="8" xfId="0" applyFont="1" applyFill="1" applyBorder="1" applyAlignment="1">
      <alignment horizontal="center" vertical="center" wrapText="1"/>
    </xf>
    <xf numFmtId="0" fontId="0" fillId="0" borderId="40" xfId="0" applyFont="1" applyBorder="1" applyAlignment="1">
      <alignment horizontal="center"/>
    </xf>
    <xf numFmtId="0" fontId="13" fillId="8" borderId="9" xfId="0" applyFont="1" applyFill="1" applyBorder="1" applyAlignment="1">
      <alignment horizontal="center" vertical="center" wrapText="1"/>
    </xf>
    <xf numFmtId="20" fontId="0" fillId="0" borderId="32" xfId="0" applyNumberFormat="1" applyFont="1" applyBorder="1" applyAlignment="1">
      <alignment horizontal="center"/>
    </xf>
    <xf numFmtId="20" fontId="0" fillId="0" borderId="30" xfId="0" applyNumberFormat="1" applyFont="1" applyBorder="1" applyAlignment="1">
      <alignment horizontal="center"/>
    </xf>
    <xf numFmtId="0" fontId="13" fillId="8" borderId="14" xfId="0" applyFont="1" applyFill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/>
    </xf>
    <xf numFmtId="167" fontId="0" fillId="0" borderId="41" xfId="0" applyNumberFormat="1" applyFont="1" applyBorder="1" applyAlignment="1">
      <alignment horizontal="center"/>
    </xf>
    <xf numFmtId="0" fontId="14" fillId="0" borderId="11" xfId="0" applyFont="1" applyBorder="1"/>
    <xf numFmtId="0" fontId="14" fillId="0" borderId="15" xfId="0" applyFont="1" applyBorder="1"/>
    <xf numFmtId="168" fontId="14" fillId="0" borderId="18" xfId="0" applyNumberFormat="1" applyFont="1" applyBorder="1"/>
    <xf numFmtId="164" fontId="10" fillId="0" borderId="31" xfId="0" applyNumberFormat="1" applyFont="1" applyBorder="1"/>
    <xf numFmtId="0" fontId="14" fillId="0" borderId="21" xfId="0" applyFont="1" applyBorder="1"/>
    <xf numFmtId="0" fontId="14" fillId="0" borderId="23" xfId="0" applyFont="1" applyBorder="1"/>
    <xf numFmtId="168" fontId="14" fillId="0" borderId="16" xfId="0" applyNumberFormat="1" applyFont="1" applyBorder="1"/>
    <xf numFmtId="0" fontId="14" fillId="0" borderId="28" xfId="0" applyFont="1" applyBorder="1"/>
    <xf numFmtId="0" fontId="14" fillId="0" borderId="30" xfId="0" applyFont="1" applyBorder="1"/>
    <xf numFmtId="168" fontId="14" fillId="0" borderId="3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4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12" fillId="8" borderId="38" xfId="0" applyFont="1" applyFill="1" applyBorder="1" applyAlignment="1">
      <alignment horizontal="center"/>
    </xf>
    <xf numFmtId="0" fontId="4" fillId="0" borderId="39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4038600" cy="533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28461" y="3514671"/>
          <a:ext cx="4035079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chemeClr val="accent1"/>
              </a:solidFill>
            </a:rPr>
            <a:t>EMPRESA SYSTEMS M&amp;M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293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3518" y="3452058"/>
          <a:ext cx="6424964" cy="65588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 cap="none">
              <a:solidFill>
                <a:srgbClr val="FFA15D"/>
              </a:solidFill>
            </a:rPr>
            <a:t>Registro de Notas ElMejor M&amp;M</a:t>
          </a:r>
          <a:endParaRPr sz="3600" b="1" cap="none">
            <a:solidFill>
              <a:srgbClr val="FFA15D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-9525</xdr:rowOff>
    </xdr:from>
    <xdr:ext cx="5467350" cy="1047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621407" y="3264186"/>
          <a:ext cx="5449186" cy="1031629"/>
        </a:xfrm>
        <a:prstGeom prst="rect">
          <a:avLst/>
        </a:prstGeom>
      </xdr:spPr>
      <xdr:txBody>
        <a:bodyPr>
          <a:prstTxWarp prst="textPlain">
            <a:avLst/>
          </a:prstTxWarp>
        </a:bodyPr>
        <a:lstStyle/>
        <a:p>
          <a:pPr lvl="0" algn="ctr"/>
          <a:r>
            <a:rPr b="1" i="0">
              <a:ln w="19050" cap="flat" cmpd="sng">
                <a:solidFill>
                  <a:srgbClr val="C2D59B"/>
                </a:solidFill>
                <a:prstDash val="solid"/>
                <a:round/>
                <a:headEnd type="none" w="sm" len="sm"/>
                <a:tailEnd type="none" w="sm" len="sm"/>
              </a:ln>
              <a:solidFill>
                <a:srgbClr val="4F6128"/>
              </a:solidFill>
              <a:latin typeface="Arial"/>
            </a:rPr>
            <a:t>VARIACIÓN % ANUALIZADA DEL ÍNDICE DE PRECIOS AL CONSUMIDOR DE LIMA METROPOLITANA</a:t>
          </a: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0</xdr:rowOff>
    </xdr:from>
    <xdr:ext cx="3286125" cy="5334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703146" y="3514671"/>
          <a:ext cx="3285708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cap="none">
              <a:solidFill>
                <a:srgbClr val="6F91C8"/>
              </a:solidFill>
            </a:rPr>
            <a:t>SYSTEM M&amp;M S.A.C.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4" workbookViewId="0">
      <selection activeCell="F11" sqref="F11"/>
    </sheetView>
  </sheetViews>
  <sheetFormatPr baseColWidth="10" defaultColWidth="14.42578125" defaultRowHeight="15" customHeight="1"/>
  <cols>
    <col min="1" max="1" width="34.85546875" customWidth="1"/>
    <col min="2" max="2" width="17.140625" customWidth="1"/>
    <col min="3" max="3" width="15.28515625" customWidth="1"/>
    <col min="4" max="4" width="19.7109375" customWidth="1"/>
    <col min="5" max="26" width="10.7109375" customWidth="1"/>
  </cols>
  <sheetData>
    <row r="1" spans="1:6" ht="20.25">
      <c r="A1" s="96" t="s">
        <v>0</v>
      </c>
      <c r="B1" s="97"/>
      <c r="C1" s="97"/>
      <c r="D1" s="97"/>
    </row>
    <row r="2" spans="1:6">
      <c r="A2" s="5"/>
      <c r="B2" s="7"/>
      <c r="C2" s="7"/>
      <c r="D2" s="7"/>
    </row>
    <row r="3" spans="1:6">
      <c r="A3" s="5" t="s">
        <v>8</v>
      </c>
      <c r="B3" s="9">
        <v>60</v>
      </c>
      <c r="C3" s="7"/>
      <c r="D3" s="7"/>
    </row>
    <row r="4" spans="1:6">
      <c r="A4" s="9" t="s">
        <v>10</v>
      </c>
      <c r="B4" s="12">
        <v>7.4999999999999997E-2</v>
      </c>
      <c r="C4" s="7"/>
      <c r="D4" s="7"/>
    </row>
    <row r="5" spans="1:6">
      <c r="A5" s="5"/>
      <c r="B5" s="7"/>
      <c r="C5" s="7"/>
      <c r="D5" s="7"/>
    </row>
    <row r="6" spans="1:6">
      <c r="A6" s="13" t="s">
        <v>11</v>
      </c>
      <c r="B6" s="18" t="s">
        <v>0</v>
      </c>
      <c r="C6" s="19" t="s">
        <v>24</v>
      </c>
      <c r="D6" s="19" t="s">
        <v>25</v>
      </c>
    </row>
    <row r="7" spans="1:6">
      <c r="A7" s="24">
        <v>1500000</v>
      </c>
      <c r="B7" s="26">
        <f t="shared" ref="B7:B23" si="0">PMT($B$4/12,$B$3,A7)</f>
        <v>-30056.922893435647</v>
      </c>
      <c r="C7" s="24">
        <f t="shared" ref="C7:C23" si="1">-$B$3*B7</f>
        <v>1803415.3736061389</v>
      </c>
      <c r="D7" s="26">
        <f t="shared" ref="D7:D23" si="2">A7-C7</f>
        <v>-303415.37360613886</v>
      </c>
    </row>
    <row r="8" spans="1:6">
      <c r="A8" s="24">
        <v>1600000</v>
      </c>
      <c r="B8" s="26">
        <f t="shared" si="0"/>
        <v>-32060.717752998022</v>
      </c>
      <c r="C8" s="24">
        <f t="shared" si="1"/>
        <v>1923643.0651798814</v>
      </c>
      <c r="D8" s="26">
        <f t="shared" si="2"/>
        <v>-323643.06517988141</v>
      </c>
    </row>
    <row r="9" spans="1:6">
      <c r="A9" s="24">
        <v>1700000</v>
      </c>
      <c r="B9" s="26">
        <f t="shared" si="0"/>
        <v>-34064.512612560393</v>
      </c>
      <c r="C9" s="24">
        <f t="shared" si="1"/>
        <v>2043870.7567536235</v>
      </c>
      <c r="D9" s="26">
        <f t="shared" si="2"/>
        <v>-343870.75675362349</v>
      </c>
    </row>
    <row r="10" spans="1:6">
      <c r="A10" s="24">
        <v>1800000</v>
      </c>
      <c r="B10" s="26">
        <f t="shared" si="0"/>
        <v>-36068.307472122775</v>
      </c>
      <c r="C10" s="24">
        <f t="shared" si="1"/>
        <v>2164098.4483273663</v>
      </c>
      <c r="D10" s="26">
        <f t="shared" si="2"/>
        <v>-364098.44832736626</v>
      </c>
      <c r="F10" t="s">
        <v>149</v>
      </c>
    </row>
    <row r="11" spans="1:6">
      <c r="A11" s="24">
        <v>1900000</v>
      </c>
      <c r="B11" s="26">
        <f t="shared" si="0"/>
        <v>-38072.10233168515</v>
      </c>
      <c r="C11" s="24">
        <f t="shared" si="1"/>
        <v>2284326.139901109</v>
      </c>
      <c r="D11" s="26">
        <f t="shared" si="2"/>
        <v>-384326.13990110904</v>
      </c>
    </row>
    <row r="12" spans="1:6">
      <c r="A12" s="24">
        <v>2000000</v>
      </c>
      <c r="B12" s="26">
        <f t="shared" si="0"/>
        <v>-40075.897191247524</v>
      </c>
      <c r="C12" s="24">
        <f t="shared" si="1"/>
        <v>2404553.8314748514</v>
      </c>
      <c r="D12" s="26">
        <f t="shared" si="2"/>
        <v>-404553.83147485135</v>
      </c>
    </row>
    <row r="13" spans="1:6">
      <c r="A13" s="24">
        <v>2100000</v>
      </c>
      <c r="B13" s="26">
        <f t="shared" si="0"/>
        <v>-42079.692050809907</v>
      </c>
      <c r="C13" s="24">
        <f t="shared" si="1"/>
        <v>2524781.5230485946</v>
      </c>
      <c r="D13" s="26">
        <f t="shared" si="2"/>
        <v>-424781.52304859459</v>
      </c>
    </row>
    <row r="14" spans="1:6">
      <c r="A14" s="24">
        <v>2200000</v>
      </c>
      <c r="B14" s="26">
        <f t="shared" si="0"/>
        <v>-44083.486910372274</v>
      </c>
      <c r="C14" s="24">
        <f t="shared" si="1"/>
        <v>2645009.2146223364</v>
      </c>
      <c r="D14" s="26">
        <f t="shared" si="2"/>
        <v>-445009.21462233644</v>
      </c>
    </row>
    <row r="15" spans="1:6">
      <c r="A15" s="24">
        <v>2300000</v>
      </c>
      <c r="B15" s="26">
        <f t="shared" si="0"/>
        <v>-46087.281769934656</v>
      </c>
      <c r="C15" s="24">
        <f t="shared" si="1"/>
        <v>2765236.9061960792</v>
      </c>
      <c r="D15" s="26">
        <f t="shared" si="2"/>
        <v>-465236.90619607922</v>
      </c>
    </row>
    <row r="16" spans="1:6">
      <c r="A16" s="24">
        <v>2400000</v>
      </c>
      <c r="B16" s="26">
        <f t="shared" si="0"/>
        <v>-48091.076629497031</v>
      </c>
      <c r="C16" s="24">
        <f t="shared" si="1"/>
        <v>2885464.597769822</v>
      </c>
      <c r="D16" s="26">
        <f t="shared" si="2"/>
        <v>-485464.59776982199</v>
      </c>
    </row>
    <row r="17" spans="1:4">
      <c r="A17" s="24">
        <v>2500000</v>
      </c>
      <c r="B17" s="26">
        <f t="shared" si="0"/>
        <v>-50094.871489059406</v>
      </c>
      <c r="C17" s="24">
        <f t="shared" si="1"/>
        <v>3005692.2893435643</v>
      </c>
      <c r="D17" s="26">
        <f t="shared" si="2"/>
        <v>-505692.28934356431</v>
      </c>
    </row>
    <row r="18" spans="1:4">
      <c r="A18" s="24">
        <v>2600000</v>
      </c>
      <c r="B18" s="26">
        <f t="shared" si="0"/>
        <v>-52098.666348621788</v>
      </c>
      <c r="C18" s="24">
        <f t="shared" si="1"/>
        <v>3125919.9809173071</v>
      </c>
      <c r="D18" s="26">
        <f t="shared" si="2"/>
        <v>-525919.98091730708</v>
      </c>
    </row>
    <row r="19" spans="1:4">
      <c r="A19" s="24">
        <v>2700000</v>
      </c>
      <c r="B19" s="26">
        <f t="shared" si="0"/>
        <v>-54102.461208184162</v>
      </c>
      <c r="C19" s="24">
        <f t="shared" si="1"/>
        <v>3246147.6724910499</v>
      </c>
      <c r="D19" s="26">
        <f t="shared" si="2"/>
        <v>-546147.67249104986</v>
      </c>
    </row>
    <row r="20" spans="1:4">
      <c r="A20" s="24">
        <v>2800000</v>
      </c>
      <c r="B20" s="26">
        <f t="shared" si="0"/>
        <v>-56106.256067746537</v>
      </c>
      <c r="C20" s="24">
        <f t="shared" si="1"/>
        <v>3366375.3640647922</v>
      </c>
      <c r="D20" s="26">
        <f t="shared" si="2"/>
        <v>-566375.36406479217</v>
      </c>
    </row>
    <row r="21" spans="1:4" ht="15.75" customHeight="1">
      <c r="A21" s="24">
        <v>2900000</v>
      </c>
      <c r="B21" s="26">
        <f t="shared" si="0"/>
        <v>-58110.050927308905</v>
      </c>
      <c r="C21" s="24">
        <f t="shared" si="1"/>
        <v>3486603.0556385345</v>
      </c>
      <c r="D21" s="26">
        <f t="shared" si="2"/>
        <v>-586603.05563853448</v>
      </c>
    </row>
    <row r="22" spans="1:4" ht="15.75" customHeight="1">
      <c r="A22" s="24">
        <v>3000000</v>
      </c>
      <c r="B22" s="26">
        <f t="shared" si="0"/>
        <v>-60113.845786871294</v>
      </c>
      <c r="C22" s="24">
        <f t="shared" si="1"/>
        <v>3606830.7472122777</v>
      </c>
      <c r="D22" s="26">
        <f t="shared" si="2"/>
        <v>-606830.74721227773</v>
      </c>
    </row>
    <row r="23" spans="1:4" ht="15.75" customHeight="1">
      <c r="A23" s="24">
        <v>3100000</v>
      </c>
      <c r="B23" s="26">
        <f t="shared" si="0"/>
        <v>-62117.640646433661</v>
      </c>
      <c r="C23" s="24">
        <f t="shared" si="1"/>
        <v>3727058.4387860196</v>
      </c>
      <c r="D23" s="26">
        <f t="shared" si="2"/>
        <v>-627058.43878601957</v>
      </c>
    </row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conditionalFormatting sqref="C7:C23">
    <cfRule type="cellIs" dxfId="1" priority="1" operator="greaterThan">
      <formula>3000000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showGridLines="0" workbookViewId="0">
      <selection activeCell="G10" sqref="G10"/>
    </sheetView>
  </sheetViews>
  <sheetFormatPr baseColWidth="10" defaultColWidth="14.42578125" defaultRowHeight="15" customHeight="1"/>
  <cols>
    <col min="1" max="1" width="9.85546875" customWidth="1"/>
    <col min="2" max="2" width="19.5703125" customWidth="1"/>
    <col min="3" max="3" width="12.28515625" customWidth="1"/>
    <col min="4" max="4" width="13.7109375" customWidth="1"/>
    <col min="5" max="5" width="12.28515625" customWidth="1"/>
    <col min="6" max="6" width="13.7109375" customWidth="1"/>
    <col min="7" max="7" width="12.42578125" customWidth="1"/>
    <col min="8" max="8" width="21.7109375" customWidth="1"/>
    <col min="9" max="26" width="10.7109375" customWidth="1"/>
  </cols>
  <sheetData>
    <row r="1" spans="1:8" ht="40.5" customHeight="1">
      <c r="B1" s="1"/>
    </row>
    <row r="3" spans="1:8" ht="15.75" customHeight="1">
      <c r="A3" s="2" t="s">
        <v>2</v>
      </c>
      <c r="B3" s="2" t="s">
        <v>3</v>
      </c>
      <c r="C3" s="4" t="s">
        <v>4</v>
      </c>
      <c r="D3" s="6" t="s">
        <v>6</v>
      </c>
    </row>
    <row r="4" spans="1:8">
      <c r="A4" s="8" t="s">
        <v>7</v>
      </c>
      <c r="B4" s="10" t="s">
        <v>9</v>
      </c>
      <c r="C4" s="11">
        <v>20</v>
      </c>
      <c r="D4" s="11">
        <f t="shared" ref="D4:D6" si="0">C4/60</f>
        <v>0.33333333333333331</v>
      </c>
    </row>
    <row r="5" spans="1:8">
      <c r="A5" s="15" t="s">
        <v>12</v>
      </c>
      <c r="B5" s="16" t="s">
        <v>15</v>
      </c>
      <c r="C5" s="21">
        <v>15</v>
      </c>
      <c r="D5" s="21">
        <f t="shared" si="0"/>
        <v>0.25</v>
      </c>
    </row>
    <row r="6" spans="1:8">
      <c r="A6" s="23" t="s">
        <v>27</v>
      </c>
      <c r="B6" s="25" t="s">
        <v>29</v>
      </c>
      <c r="C6" s="27">
        <v>10</v>
      </c>
      <c r="D6" s="27">
        <f t="shared" si="0"/>
        <v>0.16666666666666666</v>
      </c>
    </row>
    <row r="7" spans="1:8" ht="8.25" customHeight="1"/>
    <row r="8" spans="1:8" ht="24.75" customHeight="1">
      <c r="A8" s="28" t="s">
        <v>30</v>
      </c>
      <c r="B8" s="29" t="s">
        <v>31</v>
      </c>
      <c r="C8" s="29" t="s">
        <v>2</v>
      </c>
      <c r="D8" s="29" t="s">
        <v>32</v>
      </c>
      <c r="E8" s="29" t="s">
        <v>33</v>
      </c>
      <c r="F8" s="29" t="s">
        <v>34</v>
      </c>
      <c r="G8" s="29" t="s">
        <v>35</v>
      </c>
      <c r="H8" s="31" t="s">
        <v>36</v>
      </c>
    </row>
    <row r="9" spans="1:8">
      <c r="A9" s="36" t="s">
        <v>37</v>
      </c>
      <c r="B9" s="38" t="s">
        <v>38</v>
      </c>
      <c r="C9" s="42" t="s">
        <v>12</v>
      </c>
      <c r="D9" s="44">
        <v>0.59375</v>
      </c>
      <c r="E9" s="47">
        <v>0.95833333333333337</v>
      </c>
      <c r="F9" s="48">
        <f t="shared" ref="F9:F35" si="1">E9-D9</f>
        <v>0.36458333333333337</v>
      </c>
      <c r="G9" s="49">
        <f>HOUR(E9-D9)*60+MINUTE(E9-D9)</f>
        <v>525</v>
      </c>
      <c r="H9" s="50">
        <f>VLOOKUP(C9,categorias,4,FALSE)*G9</f>
        <v>131.25</v>
      </c>
    </row>
    <row r="10" spans="1:8">
      <c r="A10" s="51" t="s">
        <v>55</v>
      </c>
      <c r="B10" s="52" t="s">
        <v>40</v>
      </c>
      <c r="C10" s="53" t="s">
        <v>7</v>
      </c>
      <c r="D10" s="54">
        <v>0.375</v>
      </c>
      <c r="E10" s="55">
        <v>0.99722222222222223</v>
      </c>
      <c r="F10" s="60">
        <f t="shared" si="1"/>
        <v>0.62222222222222223</v>
      </c>
      <c r="G10" s="64">
        <f t="shared" ref="G10:G35" si="2">HOUR(E10-D10)*60+MINUTE(E10-D10)</f>
        <v>896</v>
      </c>
      <c r="H10" s="50">
        <f t="shared" ref="H9:H35" si="3">VLOOKUP(C10,categorias,4,FALSE)*G10</f>
        <v>298.66666666666663</v>
      </c>
    </row>
    <row r="11" spans="1:8">
      <c r="A11" s="51" t="s">
        <v>69</v>
      </c>
      <c r="B11" s="52" t="s">
        <v>42</v>
      </c>
      <c r="C11" s="53" t="s">
        <v>12</v>
      </c>
      <c r="D11" s="54">
        <v>0.54166666666666663</v>
      </c>
      <c r="E11" s="55">
        <v>0.91666666666666663</v>
      </c>
      <c r="F11" s="60">
        <f t="shared" si="1"/>
        <v>0.375</v>
      </c>
      <c r="G11" s="64">
        <f t="shared" si="2"/>
        <v>540</v>
      </c>
      <c r="H11" s="50">
        <f t="shared" si="3"/>
        <v>135</v>
      </c>
    </row>
    <row r="12" spans="1:8">
      <c r="A12" s="51" t="s">
        <v>70</v>
      </c>
      <c r="B12" s="52" t="s">
        <v>44</v>
      </c>
      <c r="C12" s="53" t="s">
        <v>7</v>
      </c>
      <c r="D12" s="54">
        <v>0.33333333333333331</v>
      </c>
      <c r="E12" s="55">
        <v>0.61597222222222225</v>
      </c>
      <c r="F12" s="60">
        <f t="shared" si="1"/>
        <v>0.28263888888888894</v>
      </c>
      <c r="G12" s="64">
        <f t="shared" si="2"/>
        <v>407</v>
      </c>
      <c r="H12" s="50">
        <f t="shared" si="3"/>
        <v>135.66666666666666</v>
      </c>
    </row>
    <row r="13" spans="1:8">
      <c r="A13" s="51" t="s">
        <v>71</v>
      </c>
      <c r="B13" s="52" t="s">
        <v>72</v>
      </c>
      <c r="C13" s="53" t="s">
        <v>27</v>
      </c>
      <c r="D13" s="54">
        <v>0.38541666666666669</v>
      </c>
      <c r="E13" s="55">
        <v>0.75</v>
      </c>
      <c r="F13" s="60">
        <f t="shared" si="1"/>
        <v>0.36458333333333331</v>
      </c>
      <c r="G13" s="64">
        <f t="shared" si="2"/>
        <v>525</v>
      </c>
      <c r="H13" s="50">
        <f t="shared" si="3"/>
        <v>87.5</v>
      </c>
    </row>
    <row r="14" spans="1:8">
      <c r="A14" s="51" t="s">
        <v>73</v>
      </c>
      <c r="B14" s="52" t="s">
        <v>74</v>
      </c>
      <c r="C14" s="53" t="s">
        <v>7</v>
      </c>
      <c r="D14" s="54">
        <v>0.59375</v>
      </c>
      <c r="E14" s="55">
        <v>0.82638888888888884</v>
      </c>
      <c r="F14" s="60">
        <f t="shared" si="1"/>
        <v>0.23263888888888884</v>
      </c>
      <c r="G14" s="64">
        <f t="shared" si="2"/>
        <v>335</v>
      </c>
      <c r="H14" s="50">
        <f t="shared" si="3"/>
        <v>111.66666666666666</v>
      </c>
    </row>
    <row r="15" spans="1:8">
      <c r="A15" s="51" t="s">
        <v>76</v>
      </c>
      <c r="B15" s="52" t="s">
        <v>77</v>
      </c>
      <c r="C15" s="53" t="s">
        <v>12</v>
      </c>
      <c r="D15" s="54">
        <v>0.50694444444444442</v>
      </c>
      <c r="E15" s="55">
        <v>0.86111111111111116</v>
      </c>
      <c r="F15" s="60">
        <f t="shared" si="1"/>
        <v>0.35416666666666674</v>
      </c>
      <c r="G15" s="64">
        <f t="shared" si="2"/>
        <v>510</v>
      </c>
      <c r="H15" s="50">
        <f t="shared" si="3"/>
        <v>127.5</v>
      </c>
    </row>
    <row r="16" spans="1:8">
      <c r="A16" s="51" t="s">
        <v>78</v>
      </c>
      <c r="B16" s="52" t="s">
        <v>46</v>
      </c>
      <c r="C16" s="75" t="s">
        <v>7</v>
      </c>
      <c r="D16" s="54">
        <v>0.34375</v>
      </c>
      <c r="E16" s="55">
        <v>0.83333333333333337</v>
      </c>
      <c r="F16" s="60">
        <f t="shared" si="1"/>
        <v>0.48958333333333337</v>
      </c>
      <c r="G16" s="64">
        <f t="shared" si="2"/>
        <v>705</v>
      </c>
      <c r="H16" s="50">
        <f t="shared" si="3"/>
        <v>235</v>
      </c>
    </row>
    <row r="17" spans="1:8">
      <c r="A17" s="51" t="s">
        <v>90</v>
      </c>
      <c r="B17" s="52" t="s">
        <v>48</v>
      </c>
      <c r="C17" s="53" t="s">
        <v>27</v>
      </c>
      <c r="D17" s="54">
        <v>0.58333333333333337</v>
      </c>
      <c r="E17" s="55">
        <v>0.91666666666666663</v>
      </c>
      <c r="F17" s="60">
        <f t="shared" si="1"/>
        <v>0.33333333333333326</v>
      </c>
      <c r="G17" s="64">
        <f t="shared" si="2"/>
        <v>480</v>
      </c>
      <c r="H17" s="50">
        <f t="shared" si="3"/>
        <v>80</v>
      </c>
    </row>
    <row r="18" spans="1:8">
      <c r="A18" s="51" t="s">
        <v>91</v>
      </c>
      <c r="B18" s="52" t="s">
        <v>50</v>
      </c>
      <c r="C18" s="53" t="s">
        <v>7</v>
      </c>
      <c r="D18" s="54">
        <v>0.46875</v>
      </c>
      <c r="E18" s="55">
        <v>0.81597222222222221</v>
      </c>
      <c r="F18" s="60">
        <f t="shared" si="1"/>
        <v>0.34722222222222221</v>
      </c>
      <c r="G18" s="64">
        <f t="shared" si="2"/>
        <v>500</v>
      </c>
      <c r="H18" s="50">
        <f t="shared" si="3"/>
        <v>166.66666666666666</v>
      </c>
    </row>
    <row r="19" spans="1:8">
      <c r="A19" s="51" t="s">
        <v>92</v>
      </c>
      <c r="B19" s="52" t="s">
        <v>52</v>
      </c>
      <c r="C19" s="53" t="s">
        <v>7</v>
      </c>
      <c r="D19" s="54">
        <v>0.34375</v>
      </c>
      <c r="E19" s="55">
        <v>0.81666666666666676</v>
      </c>
      <c r="F19" s="60">
        <f t="shared" si="1"/>
        <v>0.47291666666666676</v>
      </c>
      <c r="G19" s="64">
        <f t="shared" si="2"/>
        <v>681</v>
      </c>
      <c r="H19" s="50">
        <f t="shared" si="3"/>
        <v>227</v>
      </c>
    </row>
    <row r="20" spans="1:8">
      <c r="A20" s="51" t="s">
        <v>93</v>
      </c>
      <c r="B20" s="52" t="s">
        <v>94</v>
      </c>
      <c r="C20" s="53" t="s">
        <v>27</v>
      </c>
      <c r="D20" s="54">
        <v>0.35416666666666669</v>
      </c>
      <c r="E20" s="55">
        <v>0.91388888888888886</v>
      </c>
      <c r="F20" s="60">
        <f t="shared" si="1"/>
        <v>0.55972222222222223</v>
      </c>
      <c r="G20" s="64">
        <f t="shared" si="2"/>
        <v>806</v>
      </c>
      <c r="H20" s="50">
        <f t="shared" si="3"/>
        <v>134.33333333333331</v>
      </c>
    </row>
    <row r="21" spans="1:8" ht="15.75" customHeight="1">
      <c r="A21" s="51" t="s">
        <v>95</v>
      </c>
      <c r="B21" s="52" t="s">
        <v>96</v>
      </c>
      <c r="C21" s="53" t="s">
        <v>12</v>
      </c>
      <c r="D21" s="54">
        <v>0.33958333333333335</v>
      </c>
      <c r="E21" s="55">
        <v>0.80069444444444438</v>
      </c>
      <c r="F21" s="60">
        <f t="shared" si="1"/>
        <v>0.46111111111111103</v>
      </c>
      <c r="G21" s="64">
        <f t="shared" si="2"/>
        <v>664</v>
      </c>
      <c r="H21" s="50">
        <f t="shared" si="3"/>
        <v>166</v>
      </c>
    </row>
    <row r="22" spans="1:8" ht="15.75" customHeight="1">
      <c r="A22" s="51" t="s">
        <v>97</v>
      </c>
      <c r="B22" s="52" t="s">
        <v>98</v>
      </c>
      <c r="C22" s="53" t="s">
        <v>7</v>
      </c>
      <c r="D22" s="54">
        <v>0.34027777777777773</v>
      </c>
      <c r="E22" s="55">
        <v>0.64583333333333337</v>
      </c>
      <c r="F22" s="60">
        <f t="shared" si="1"/>
        <v>0.30555555555555564</v>
      </c>
      <c r="G22" s="64">
        <f t="shared" si="2"/>
        <v>440</v>
      </c>
      <c r="H22" s="50">
        <f t="shared" si="3"/>
        <v>146.66666666666666</v>
      </c>
    </row>
    <row r="23" spans="1:8" ht="15.75" customHeight="1">
      <c r="A23" s="51" t="s">
        <v>99</v>
      </c>
      <c r="B23" s="52" t="s">
        <v>100</v>
      </c>
      <c r="C23" s="53" t="s">
        <v>27</v>
      </c>
      <c r="D23" s="54">
        <v>0.34027777777777773</v>
      </c>
      <c r="E23" s="55">
        <v>0.64097222222222217</v>
      </c>
      <c r="F23" s="60">
        <f t="shared" si="1"/>
        <v>0.30069444444444443</v>
      </c>
      <c r="G23" s="64">
        <f t="shared" si="2"/>
        <v>433</v>
      </c>
      <c r="H23" s="50">
        <f t="shared" si="3"/>
        <v>72.166666666666657</v>
      </c>
    </row>
    <row r="24" spans="1:8" ht="15.75" customHeight="1">
      <c r="A24" s="51" t="s">
        <v>101</v>
      </c>
      <c r="B24" s="52" t="s">
        <v>102</v>
      </c>
      <c r="C24" s="53" t="s">
        <v>27</v>
      </c>
      <c r="D24" s="54">
        <v>0.5625</v>
      </c>
      <c r="E24" s="55">
        <v>0.9375</v>
      </c>
      <c r="F24" s="60">
        <f t="shared" si="1"/>
        <v>0.375</v>
      </c>
      <c r="G24" s="64">
        <f t="shared" si="2"/>
        <v>540</v>
      </c>
      <c r="H24" s="50">
        <f t="shared" si="3"/>
        <v>90</v>
      </c>
    </row>
    <row r="25" spans="1:8" ht="15.75" customHeight="1">
      <c r="A25" s="51" t="s">
        <v>103</v>
      </c>
      <c r="B25" s="52" t="s">
        <v>54</v>
      </c>
      <c r="C25" s="53" t="s">
        <v>7</v>
      </c>
      <c r="D25" s="54">
        <v>0.38541666666666669</v>
      </c>
      <c r="E25" s="55">
        <v>0.91666666666666663</v>
      </c>
      <c r="F25" s="60">
        <f t="shared" si="1"/>
        <v>0.53125</v>
      </c>
      <c r="G25" s="64">
        <f t="shared" si="2"/>
        <v>765</v>
      </c>
      <c r="H25" s="50">
        <f t="shared" si="3"/>
        <v>255</v>
      </c>
    </row>
    <row r="26" spans="1:8" ht="15.75" customHeight="1">
      <c r="A26" s="51" t="s">
        <v>104</v>
      </c>
      <c r="B26" s="52" t="s">
        <v>57</v>
      </c>
      <c r="C26" s="53" t="s">
        <v>12</v>
      </c>
      <c r="D26" s="54">
        <v>0.34236111111111112</v>
      </c>
      <c r="E26" s="55">
        <v>0.6875</v>
      </c>
      <c r="F26" s="60">
        <f t="shared" si="1"/>
        <v>0.34513888888888888</v>
      </c>
      <c r="G26" s="64">
        <f t="shared" si="2"/>
        <v>497</v>
      </c>
      <c r="H26" s="50">
        <f t="shared" si="3"/>
        <v>124.25</v>
      </c>
    </row>
    <row r="27" spans="1:8" ht="15.75" customHeight="1">
      <c r="A27" s="51" t="s">
        <v>105</v>
      </c>
      <c r="B27" s="52" t="s">
        <v>59</v>
      </c>
      <c r="C27" s="53" t="s">
        <v>12</v>
      </c>
      <c r="D27" s="54">
        <v>0.33958333333333335</v>
      </c>
      <c r="E27" s="55">
        <v>0.70833333333333337</v>
      </c>
      <c r="F27" s="60">
        <f t="shared" si="1"/>
        <v>0.36875000000000002</v>
      </c>
      <c r="G27" s="64">
        <f t="shared" si="2"/>
        <v>531</v>
      </c>
      <c r="H27" s="50">
        <f t="shared" si="3"/>
        <v>132.75</v>
      </c>
    </row>
    <row r="28" spans="1:8" ht="15.75" customHeight="1">
      <c r="A28" s="51" t="s">
        <v>106</v>
      </c>
      <c r="B28" s="52" t="s">
        <v>61</v>
      </c>
      <c r="C28" s="53" t="s">
        <v>12</v>
      </c>
      <c r="D28" s="54">
        <v>0.33333333333333331</v>
      </c>
      <c r="E28" s="55">
        <v>0.66666666666666663</v>
      </c>
      <c r="F28" s="60">
        <f t="shared" si="1"/>
        <v>0.33333333333333331</v>
      </c>
      <c r="G28" s="64">
        <f t="shared" si="2"/>
        <v>480</v>
      </c>
      <c r="H28" s="50">
        <f t="shared" si="3"/>
        <v>120</v>
      </c>
    </row>
    <row r="29" spans="1:8" ht="15.75" customHeight="1">
      <c r="A29" s="51" t="s">
        <v>107</v>
      </c>
      <c r="B29" s="52" t="s">
        <v>63</v>
      </c>
      <c r="C29" s="53" t="s">
        <v>27</v>
      </c>
      <c r="D29" s="54">
        <v>0.34166666666666662</v>
      </c>
      <c r="E29" s="55">
        <v>0.70833333333333337</v>
      </c>
      <c r="F29" s="60">
        <f t="shared" si="1"/>
        <v>0.36666666666666675</v>
      </c>
      <c r="G29" s="64">
        <f t="shared" si="2"/>
        <v>528</v>
      </c>
      <c r="H29" s="50">
        <f t="shared" si="3"/>
        <v>88</v>
      </c>
    </row>
    <row r="30" spans="1:8" ht="15.75" customHeight="1">
      <c r="A30" s="51" t="s">
        <v>108</v>
      </c>
      <c r="B30" s="52" t="s">
        <v>65</v>
      </c>
      <c r="C30" s="53" t="s">
        <v>27</v>
      </c>
      <c r="D30" s="54">
        <v>0.41666666666666669</v>
      </c>
      <c r="E30" s="55">
        <v>0.91666666666666663</v>
      </c>
      <c r="F30" s="60">
        <f t="shared" si="1"/>
        <v>0.49999999999999994</v>
      </c>
      <c r="G30" s="64">
        <f t="shared" si="2"/>
        <v>720</v>
      </c>
      <c r="H30" s="50">
        <f t="shared" si="3"/>
        <v>120</v>
      </c>
    </row>
    <row r="31" spans="1:8" ht="15.75" customHeight="1">
      <c r="A31" s="51" t="s">
        <v>109</v>
      </c>
      <c r="B31" s="52" t="s">
        <v>110</v>
      </c>
      <c r="C31" s="53" t="s">
        <v>7</v>
      </c>
      <c r="D31" s="54">
        <v>0.625</v>
      </c>
      <c r="E31" s="55">
        <v>0.78472222222222221</v>
      </c>
      <c r="F31" s="60">
        <f t="shared" si="1"/>
        <v>0.15972222222222221</v>
      </c>
      <c r="G31" s="64">
        <f t="shared" si="2"/>
        <v>230</v>
      </c>
      <c r="H31" s="50">
        <f t="shared" si="3"/>
        <v>76.666666666666657</v>
      </c>
    </row>
    <row r="32" spans="1:8" ht="15.75" customHeight="1">
      <c r="A32" s="51" t="s">
        <v>111</v>
      </c>
      <c r="B32" s="52" t="s">
        <v>112</v>
      </c>
      <c r="C32" s="53" t="s">
        <v>7</v>
      </c>
      <c r="D32" s="54">
        <v>0.5</v>
      </c>
      <c r="E32" s="55">
        <v>0.78125</v>
      </c>
      <c r="F32" s="60">
        <f t="shared" si="1"/>
        <v>0.28125</v>
      </c>
      <c r="G32" s="64">
        <f t="shared" si="2"/>
        <v>405</v>
      </c>
      <c r="H32" s="50">
        <f t="shared" si="3"/>
        <v>135</v>
      </c>
    </row>
    <row r="33" spans="1:8" ht="15.75" customHeight="1">
      <c r="A33" s="51" t="s">
        <v>113</v>
      </c>
      <c r="B33" s="52" t="s">
        <v>114</v>
      </c>
      <c r="C33" s="53" t="s">
        <v>7</v>
      </c>
      <c r="D33" s="54">
        <v>0.38472222222222219</v>
      </c>
      <c r="E33" s="55">
        <v>0.77083333333333337</v>
      </c>
      <c r="F33" s="60">
        <f t="shared" si="1"/>
        <v>0.38611111111111118</v>
      </c>
      <c r="G33" s="64">
        <f t="shared" si="2"/>
        <v>556</v>
      </c>
      <c r="H33" s="50">
        <f t="shared" si="3"/>
        <v>185.33333333333331</v>
      </c>
    </row>
    <row r="34" spans="1:8" ht="15.75" customHeight="1">
      <c r="A34" s="51" t="s">
        <v>116</v>
      </c>
      <c r="B34" s="52" t="s">
        <v>67</v>
      </c>
      <c r="C34" s="53" t="s">
        <v>27</v>
      </c>
      <c r="D34" s="54">
        <v>0.42708333333333331</v>
      </c>
      <c r="E34" s="55">
        <v>0.83333333333333337</v>
      </c>
      <c r="F34" s="60">
        <f t="shared" si="1"/>
        <v>0.40625000000000006</v>
      </c>
      <c r="G34" s="64">
        <f t="shared" si="2"/>
        <v>585</v>
      </c>
      <c r="H34" s="50">
        <f t="shared" si="3"/>
        <v>97.5</v>
      </c>
    </row>
    <row r="35" spans="1:8" ht="15.75" customHeight="1">
      <c r="A35" s="76" t="s">
        <v>117</v>
      </c>
      <c r="B35" s="77" t="s">
        <v>118</v>
      </c>
      <c r="C35" s="79" t="s">
        <v>27</v>
      </c>
      <c r="D35" s="81">
        <v>0.33680555555555558</v>
      </c>
      <c r="E35" s="82">
        <v>0.67847222222222225</v>
      </c>
      <c r="F35" s="84">
        <f t="shared" si="1"/>
        <v>0.34166666666666667</v>
      </c>
      <c r="G35" s="85">
        <f t="shared" si="2"/>
        <v>492</v>
      </c>
      <c r="H35" s="89">
        <f t="shared" si="3"/>
        <v>82</v>
      </c>
    </row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9:H35">
    <cfRule type="top10" dxfId="0" priority="1" rank="5"/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showGridLines="0" workbookViewId="0">
      <selection activeCell="K11" sqref="K11"/>
    </sheetView>
  </sheetViews>
  <sheetFormatPr baseColWidth="10" defaultColWidth="14.42578125" defaultRowHeight="15" customHeight="1"/>
  <cols>
    <col min="1" max="1" width="10.7109375" customWidth="1"/>
    <col min="2" max="2" width="17.42578125" customWidth="1"/>
    <col min="3" max="6" width="6.42578125" customWidth="1"/>
    <col min="7" max="7" width="14.85546875" customWidth="1"/>
    <col min="8" max="8" width="14.28515625" customWidth="1"/>
    <col min="9" max="9" width="20.7109375" customWidth="1"/>
    <col min="10" max="10" width="20.85546875" customWidth="1"/>
    <col min="11" max="26" width="10.7109375" customWidth="1"/>
  </cols>
  <sheetData>
    <row r="1" spans="1:10">
      <c r="A1" s="3" t="s">
        <v>1</v>
      </c>
    </row>
    <row r="5" spans="1:10">
      <c r="C5" s="98" t="s">
        <v>5</v>
      </c>
      <c r="D5" s="99"/>
      <c r="E5" s="100"/>
    </row>
    <row r="6" spans="1:10">
      <c r="A6" s="14" t="s">
        <v>13</v>
      </c>
      <c r="B6" s="17" t="s">
        <v>14</v>
      </c>
      <c r="C6" s="17" t="s">
        <v>16</v>
      </c>
      <c r="D6" s="17" t="s">
        <v>17</v>
      </c>
      <c r="E6" s="17" t="s">
        <v>18</v>
      </c>
      <c r="F6" s="17" t="s">
        <v>19</v>
      </c>
      <c r="G6" s="17" t="s">
        <v>20</v>
      </c>
      <c r="H6" s="17" t="s">
        <v>21</v>
      </c>
      <c r="I6" s="17" t="s">
        <v>22</v>
      </c>
      <c r="J6" s="20" t="s">
        <v>23</v>
      </c>
    </row>
    <row r="7" spans="1:10">
      <c r="A7" s="22" t="s">
        <v>26</v>
      </c>
      <c r="B7" s="30" t="s">
        <v>28</v>
      </c>
      <c r="C7" s="32">
        <v>15</v>
      </c>
      <c r="D7" s="32">
        <v>18</v>
      </c>
      <c r="E7" s="33">
        <v>15</v>
      </c>
      <c r="F7" s="34">
        <f t="shared" ref="F7:F21" si="0">AVERAGE(C7:E7)</f>
        <v>16</v>
      </c>
      <c r="G7" s="35">
        <v>18</v>
      </c>
      <c r="H7" s="33">
        <v>18</v>
      </c>
      <c r="I7" s="34">
        <f t="shared" ref="I7:I21" si="1">AVERAGE(F7:H7)</f>
        <v>17.333333333333332</v>
      </c>
      <c r="J7" s="37" t="str">
        <f t="shared" ref="J7:J21" si="2">IF(I7&gt;=14,"APROBADO","DESAPROBADO")</f>
        <v>APROBADO</v>
      </c>
    </row>
    <row r="8" spans="1:10">
      <c r="A8" s="39" t="s">
        <v>39</v>
      </c>
      <c r="B8" s="40" t="s">
        <v>40</v>
      </c>
      <c r="C8" s="41">
        <v>14</v>
      </c>
      <c r="D8" s="41">
        <v>14</v>
      </c>
      <c r="E8" s="43">
        <v>14</v>
      </c>
      <c r="F8" s="34">
        <f t="shared" si="0"/>
        <v>14</v>
      </c>
      <c r="G8" s="45">
        <v>17</v>
      </c>
      <c r="H8" s="43">
        <v>16</v>
      </c>
      <c r="I8" s="34">
        <f t="shared" si="1"/>
        <v>15.666666666666666</v>
      </c>
      <c r="J8" s="46" t="str">
        <f t="shared" si="2"/>
        <v>APROBADO</v>
      </c>
    </row>
    <row r="9" spans="1:10">
      <c r="A9" s="39" t="s">
        <v>41</v>
      </c>
      <c r="B9" s="40" t="s">
        <v>42</v>
      </c>
      <c r="C9" s="41">
        <v>12</v>
      </c>
      <c r="D9" s="41">
        <v>16</v>
      </c>
      <c r="E9" s="43">
        <v>15</v>
      </c>
      <c r="F9" s="34">
        <f t="shared" si="0"/>
        <v>14.333333333333334</v>
      </c>
      <c r="G9" s="45">
        <v>16</v>
      </c>
      <c r="H9" s="3">
        <v>14</v>
      </c>
      <c r="I9" s="34">
        <f t="shared" si="1"/>
        <v>14.777777777777779</v>
      </c>
      <c r="J9" s="46" t="str">
        <f t="shared" si="2"/>
        <v>APROBADO</v>
      </c>
    </row>
    <row r="10" spans="1:10">
      <c r="A10" s="39" t="s">
        <v>43</v>
      </c>
      <c r="B10" s="40" t="s">
        <v>44</v>
      </c>
      <c r="C10" s="41">
        <v>13</v>
      </c>
      <c r="D10" s="41">
        <v>15</v>
      </c>
      <c r="E10" s="43">
        <v>18</v>
      </c>
      <c r="F10" s="34">
        <f t="shared" si="0"/>
        <v>15.333333333333334</v>
      </c>
      <c r="G10" s="45">
        <v>14</v>
      </c>
      <c r="H10" s="43">
        <v>18</v>
      </c>
      <c r="I10" s="34">
        <f t="shared" si="1"/>
        <v>15.777777777777779</v>
      </c>
      <c r="J10" s="46" t="str">
        <f t="shared" si="2"/>
        <v>APROBADO</v>
      </c>
    </row>
    <row r="11" spans="1:10">
      <c r="A11" s="39" t="s">
        <v>45</v>
      </c>
      <c r="B11" s="40" t="s">
        <v>46</v>
      </c>
      <c r="C11" s="41">
        <v>14</v>
      </c>
      <c r="D11" s="41">
        <v>19</v>
      </c>
      <c r="E11" s="43">
        <v>9</v>
      </c>
      <c r="F11" s="34">
        <f t="shared" si="0"/>
        <v>14</v>
      </c>
      <c r="G11" s="45">
        <v>9</v>
      </c>
      <c r="H11" s="43">
        <v>15</v>
      </c>
      <c r="I11" s="34">
        <f t="shared" si="1"/>
        <v>12.666666666666666</v>
      </c>
      <c r="J11" s="46" t="str">
        <f t="shared" si="2"/>
        <v>DESAPROBADO</v>
      </c>
    </row>
    <row r="12" spans="1:10">
      <c r="A12" s="39" t="s">
        <v>47</v>
      </c>
      <c r="B12" s="40" t="s">
        <v>48</v>
      </c>
      <c r="C12" s="41">
        <v>10</v>
      </c>
      <c r="D12" s="41">
        <v>14</v>
      </c>
      <c r="E12" s="43">
        <v>6</v>
      </c>
      <c r="F12" s="34">
        <f t="shared" si="0"/>
        <v>10</v>
      </c>
      <c r="G12" s="45">
        <v>10</v>
      </c>
      <c r="H12" s="43">
        <v>17</v>
      </c>
      <c r="I12" s="34">
        <f t="shared" si="1"/>
        <v>12.333333333333334</v>
      </c>
      <c r="J12" s="46" t="str">
        <f t="shared" si="2"/>
        <v>DESAPROBADO</v>
      </c>
    </row>
    <row r="13" spans="1:10">
      <c r="A13" s="39" t="s">
        <v>49</v>
      </c>
      <c r="B13" s="40" t="s">
        <v>50</v>
      </c>
      <c r="C13" s="41">
        <v>8</v>
      </c>
      <c r="D13" s="41">
        <v>17</v>
      </c>
      <c r="E13" s="43">
        <v>11</v>
      </c>
      <c r="F13" s="34">
        <f t="shared" si="0"/>
        <v>12</v>
      </c>
      <c r="G13" s="45">
        <v>11</v>
      </c>
      <c r="H13" s="43">
        <v>18</v>
      </c>
      <c r="I13" s="34">
        <f t="shared" si="1"/>
        <v>13.666666666666666</v>
      </c>
      <c r="J13" s="46" t="str">
        <f t="shared" si="2"/>
        <v>DESAPROBADO</v>
      </c>
    </row>
    <row r="14" spans="1:10">
      <c r="A14" s="39" t="s">
        <v>51</v>
      </c>
      <c r="B14" s="40" t="s">
        <v>52</v>
      </c>
      <c r="C14" s="41">
        <v>15</v>
      </c>
      <c r="D14" s="41">
        <v>15</v>
      </c>
      <c r="E14" s="43">
        <v>13</v>
      </c>
      <c r="F14" s="34">
        <f t="shared" si="0"/>
        <v>14.333333333333334</v>
      </c>
      <c r="G14" s="45">
        <v>18</v>
      </c>
      <c r="H14" s="43">
        <v>19</v>
      </c>
      <c r="I14" s="34">
        <f t="shared" si="1"/>
        <v>17.111111111111111</v>
      </c>
      <c r="J14" s="46" t="str">
        <f t="shared" si="2"/>
        <v>APROBADO</v>
      </c>
    </row>
    <row r="15" spans="1:10">
      <c r="A15" s="39" t="s">
        <v>53</v>
      </c>
      <c r="B15" s="40" t="s">
        <v>54</v>
      </c>
      <c r="C15" s="41">
        <v>9</v>
      </c>
      <c r="D15" s="41">
        <v>10</v>
      </c>
      <c r="E15" s="43">
        <v>15</v>
      </c>
      <c r="F15" s="34">
        <f t="shared" si="0"/>
        <v>11.333333333333334</v>
      </c>
      <c r="G15" s="45">
        <v>10</v>
      </c>
      <c r="H15" s="43">
        <v>11</v>
      </c>
      <c r="I15" s="34">
        <f t="shared" si="1"/>
        <v>10.777777777777779</v>
      </c>
      <c r="J15" s="46" t="str">
        <f t="shared" si="2"/>
        <v>DESAPROBADO</v>
      </c>
    </row>
    <row r="16" spans="1:10">
      <c r="A16" s="39" t="s">
        <v>56</v>
      </c>
      <c r="B16" s="40" t="s">
        <v>57</v>
      </c>
      <c r="C16" s="41">
        <v>11</v>
      </c>
      <c r="D16" s="41">
        <v>6</v>
      </c>
      <c r="E16" s="43">
        <v>14</v>
      </c>
      <c r="F16" s="34">
        <f t="shared" si="0"/>
        <v>10.333333333333334</v>
      </c>
      <c r="G16" s="45">
        <v>19</v>
      </c>
      <c r="H16" s="43">
        <v>10</v>
      </c>
      <c r="I16" s="34">
        <f t="shared" si="1"/>
        <v>13.111111111111112</v>
      </c>
      <c r="J16" s="46" t="str">
        <f t="shared" si="2"/>
        <v>DESAPROBADO</v>
      </c>
    </row>
    <row r="17" spans="1:10">
      <c r="A17" s="39" t="s">
        <v>58</v>
      </c>
      <c r="B17" s="40" t="s">
        <v>59</v>
      </c>
      <c r="C17" s="41">
        <v>10</v>
      </c>
      <c r="D17" s="41">
        <v>8</v>
      </c>
      <c r="E17" s="43">
        <v>17</v>
      </c>
      <c r="F17" s="34">
        <f t="shared" si="0"/>
        <v>11.666666666666666</v>
      </c>
      <c r="G17" s="45">
        <v>8</v>
      </c>
      <c r="H17" s="43">
        <v>9</v>
      </c>
      <c r="I17" s="34">
        <f t="shared" si="1"/>
        <v>9.5555555555555554</v>
      </c>
      <c r="J17" s="46" t="str">
        <f t="shared" si="2"/>
        <v>DESAPROBADO</v>
      </c>
    </row>
    <row r="18" spans="1:10">
      <c r="A18" s="39" t="s">
        <v>60</v>
      </c>
      <c r="B18" s="40" t="s">
        <v>61</v>
      </c>
      <c r="C18" s="41">
        <v>18</v>
      </c>
      <c r="D18" s="41">
        <v>15</v>
      </c>
      <c r="E18" s="43">
        <v>9</v>
      </c>
      <c r="F18" s="34">
        <f t="shared" si="0"/>
        <v>14</v>
      </c>
      <c r="G18" s="45">
        <v>17</v>
      </c>
      <c r="H18" s="43">
        <v>14</v>
      </c>
      <c r="I18" s="34">
        <f t="shared" si="1"/>
        <v>15</v>
      </c>
      <c r="J18" s="46" t="str">
        <f t="shared" si="2"/>
        <v>APROBADO</v>
      </c>
    </row>
    <row r="19" spans="1:10">
      <c r="A19" s="39" t="s">
        <v>62</v>
      </c>
      <c r="B19" s="40" t="s">
        <v>63</v>
      </c>
      <c r="C19" s="41">
        <v>15</v>
      </c>
      <c r="D19" s="41">
        <v>15</v>
      </c>
      <c r="E19" s="43">
        <v>10</v>
      </c>
      <c r="F19" s="34">
        <f t="shared" si="0"/>
        <v>13.333333333333334</v>
      </c>
      <c r="G19" s="45">
        <v>18</v>
      </c>
      <c r="H19" s="43">
        <v>15</v>
      </c>
      <c r="I19" s="34">
        <f t="shared" si="1"/>
        <v>15.444444444444445</v>
      </c>
      <c r="J19" s="46" t="str">
        <f t="shared" si="2"/>
        <v>APROBADO</v>
      </c>
    </row>
    <row r="20" spans="1:10">
      <c r="A20" s="39" t="s">
        <v>64</v>
      </c>
      <c r="B20" s="40" t="s">
        <v>65</v>
      </c>
      <c r="C20" s="41">
        <v>19</v>
      </c>
      <c r="D20" s="41">
        <v>17</v>
      </c>
      <c r="E20" s="43">
        <v>11</v>
      </c>
      <c r="F20" s="34">
        <f t="shared" si="0"/>
        <v>15.666666666666666</v>
      </c>
      <c r="G20" s="45">
        <v>14</v>
      </c>
      <c r="H20" s="43">
        <v>17</v>
      </c>
      <c r="I20" s="34">
        <f t="shared" si="1"/>
        <v>15.555555555555555</v>
      </c>
      <c r="J20" s="46" t="str">
        <f t="shared" si="2"/>
        <v>APROBADO</v>
      </c>
    </row>
    <row r="21" spans="1:10" ht="15.75" customHeight="1">
      <c r="A21" s="56" t="s">
        <v>66</v>
      </c>
      <c r="B21" s="57" t="s">
        <v>67</v>
      </c>
      <c r="C21" s="58">
        <v>15</v>
      </c>
      <c r="D21" s="58">
        <v>19</v>
      </c>
      <c r="E21" s="59">
        <v>18</v>
      </c>
      <c r="F21" s="61">
        <f t="shared" si="0"/>
        <v>17.333333333333332</v>
      </c>
      <c r="G21" s="62">
        <v>19</v>
      </c>
      <c r="H21" s="59">
        <v>14</v>
      </c>
      <c r="I21" s="61">
        <f t="shared" si="1"/>
        <v>16.777777777777775</v>
      </c>
      <c r="J21" s="66" t="str">
        <f t="shared" si="2"/>
        <v>APROBADO</v>
      </c>
    </row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E5"/>
  </mergeCells>
  <conditionalFormatting sqref="I7:I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{E3C587C9-F657-4205-8875-13D2FC38C34D}</x14:id>
        </ext>
      </extLst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587C9-F657-4205-8875-13D2FC38C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D1000"/>
  <sheetViews>
    <sheetView workbookViewId="0">
      <selection activeCell="G12" sqref="G12"/>
    </sheetView>
  </sheetViews>
  <sheetFormatPr baseColWidth="10" defaultColWidth="14.42578125" defaultRowHeight="15" customHeight="1"/>
  <cols>
    <col min="1" max="2" width="10.7109375" customWidth="1"/>
    <col min="3" max="3" width="16.5703125" customWidth="1"/>
    <col min="4" max="4" width="30.140625" customWidth="1"/>
    <col min="5" max="26" width="10.7109375" customWidth="1"/>
  </cols>
  <sheetData>
    <row r="7" spans="2:4">
      <c r="B7" s="63" t="s">
        <v>68</v>
      </c>
      <c r="C7" s="65">
        <v>2008</v>
      </c>
      <c r="D7" s="67">
        <v>2009</v>
      </c>
    </row>
    <row r="8" spans="2:4">
      <c r="B8" s="68" t="s">
        <v>75</v>
      </c>
      <c r="C8" s="69">
        <v>4.1500000000000004</v>
      </c>
      <c r="D8" s="70">
        <v>6.53</v>
      </c>
    </row>
    <row r="9" spans="2:4">
      <c r="B9" s="68" t="s">
        <v>79</v>
      </c>
      <c r="C9" s="69">
        <v>4.82</v>
      </c>
      <c r="D9" s="71">
        <v>5.49</v>
      </c>
    </row>
    <row r="10" spans="2:4">
      <c r="B10" s="68" t="s">
        <v>80</v>
      </c>
      <c r="C10" s="69">
        <v>5.55</v>
      </c>
      <c r="D10" s="71">
        <v>4.78</v>
      </c>
    </row>
    <row r="11" spans="2:4">
      <c r="B11" s="68" t="s">
        <v>81</v>
      </c>
      <c r="C11" s="69">
        <v>5.52</v>
      </c>
      <c r="D11" s="71">
        <v>4.6399999999999997</v>
      </c>
    </row>
    <row r="12" spans="2:4">
      <c r="B12" s="68" t="s">
        <v>82</v>
      </c>
      <c r="C12" s="69">
        <v>5.39</v>
      </c>
      <c r="D12" s="71">
        <v>4.21</v>
      </c>
    </row>
    <row r="13" spans="2:4">
      <c r="B13" s="68" t="s">
        <v>83</v>
      </c>
      <c r="C13" s="69">
        <v>5.71</v>
      </c>
      <c r="D13" s="71">
        <v>3.06</v>
      </c>
    </row>
    <row r="14" spans="2:4">
      <c r="B14" s="68" t="s">
        <v>84</v>
      </c>
      <c r="C14" s="69">
        <v>5.79</v>
      </c>
      <c r="D14" s="71">
        <v>2.68</v>
      </c>
    </row>
    <row r="15" spans="2:4">
      <c r="B15" s="68" t="s">
        <v>85</v>
      </c>
      <c r="C15" s="69">
        <v>6.27</v>
      </c>
      <c r="D15" s="71">
        <v>1.87</v>
      </c>
    </row>
    <row r="16" spans="2:4">
      <c r="B16" s="68" t="s">
        <v>86</v>
      </c>
      <c r="C16" s="69">
        <v>6.22</v>
      </c>
      <c r="D16" s="71">
        <v>1.2</v>
      </c>
    </row>
    <row r="17" spans="2:4">
      <c r="B17" s="68" t="s">
        <v>87</v>
      </c>
      <c r="C17" s="69">
        <v>6.54</v>
      </c>
      <c r="D17" s="71">
        <v>0.71</v>
      </c>
    </row>
    <row r="18" spans="2:4">
      <c r="B18" s="68" t="s">
        <v>88</v>
      </c>
      <c r="C18" s="69">
        <v>6.75</v>
      </c>
      <c r="D18" s="71">
        <v>0.28999999999999998</v>
      </c>
    </row>
    <row r="19" spans="2:4">
      <c r="B19" s="72" t="s">
        <v>89</v>
      </c>
      <c r="C19" s="73">
        <v>6.65</v>
      </c>
      <c r="D19" s="74">
        <v>0.25</v>
      </c>
    </row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8:D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C1000"/>
  <sheetViews>
    <sheetView showGridLines="0" tabSelected="1" workbookViewId="0">
      <selection activeCell="C12" sqref="C12"/>
    </sheetView>
  </sheetViews>
  <sheetFormatPr baseColWidth="10" defaultColWidth="14.42578125" defaultRowHeight="15" customHeight="1"/>
  <cols>
    <col min="1" max="1" width="29.5703125" customWidth="1"/>
    <col min="2" max="2" width="15.28515625" customWidth="1"/>
    <col min="3" max="3" width="30.42578125" customWidth="1"/>
    <col min="4" max="26" width="10.7109375" customWidth="1"/>
  </cols>
  <sheetData>
    <row r="4" spans="1:3" ht="9" customHeight="1"/>
    <row r="5" spans="1:3" ht="18.75">
      <c r="A5" s="101" t="s">
        <v>115</v>
      </c>
      <c r="B5" s="99"/>
      <c r="C5" s="102"/>
    </row>
    <row r="6" spans="1:3" ht="27" customHeight="1">
      <c r="A6" s="78" t="s">
        <v>119</v>
      </c>
      <c r="B6" s="80" t="s">
        <v>120</v>
      </c>
      <c r="C6" s="83" t="s">
        <v>121</v>
      </c>
    </row>
    <row r="7" spans="1:3" ht="16.5">
      <c r="A7" s="86" t="s">
        <v>122</v>
      </c>
      <c r="B7" s="87" t="s">
        <v>123</v>
      </c>
      <c r="C7" s="88">
        <v>15.6</v>
      </c>
    </row>
    <row r="8" spans="1:3" ht="16.5">
      <c r="A8" s="90" t="s">
        <v>124</v>
      </c>
      <c r="B8" s="91" t="s">
        <v>123</v>
      </c>
      <c r="C8" s="92">
        <v>7</v>
      </c>
    </row>
    <row r="9" spans="1:3" ht="16.5">
      <c r="A9" s="90" t="s">
        <v>125</v>
      </c>
      <c r="B9" s="91" t="s">
        <v>126</v>
      </c>
      <c r="C9" s="92">
        <v>16</v>
      </c>
    </row>
    <row r="10" spans="1:3" ht="16.5">
      <c r="A10" s="90" t="s">
        <v>127</v>
      </c>
      <c r="B10" s="91" t="s">
        <v>126</v>
      </c>
      <c r="C10" s="92">
        <v>20</v>
      </c>
    </row>
    <row r="11" spans="1:3" ht="16.5">
      <c r="A11" s="90" t="s">
        <v>128</v>
      </c>
      <c r="B11" s="91" t="s">
        <v>123</v>
      </c>
      <c r="C11" s="92">
        <v>25.6</v>
      </c>
    </row>
    <row r="12" spans="1:3" ht="16.5">
      <c r="A12" s="90" t="s">
        <v>129</v>
      </c>
      <c r="B12" s="91" t="s">
        <v>123</v>
      </c>
      <c r="C12" s="92">
        <v>16</v>
      </c>
    </row>
    <row r="13" spans="1:3" ht="16.5">
      <c r="A13" s="90" t="s">
        <v>130</v>
      </c>
      <c r="B13" s="91" t="s">
        <v>123</v>
      </c>
      <c r="C13" s="92">
        <v>10.5</v>
      </c>
    </row>
    <row r="14" spans="1:3" ht="16.5">
      <c r="A14" s="90" t="s">
        <v>131</v>
      </c>
      <c r="B14" s="91" t="s">
        <v>123</v>
      </c>
      <c r="C14" s="92">
        <v>14.8</v>
      </c>
    </row>
    <row r="15" spans="1:3" ht="16.5">
      <c r="A15" s="90" t="s">
        <v>132</v>
      </c>
      <c r="B15" s="91" t="s">
        <v>123</v>
      </c>
      <c r="C15" s="92">
        <v>15.2</v>
      </c>
    </row>
    <row r="16" spans="1:3" ht="16.5">
      <c r="A16" s="90" t="s">
        <v>133</v>
      </c>
      <c r="B16" s="91" t="s">
        <v>123</v>
      </c>
      <c r="C16" s="92">
        <v>8.9</v>
      </c>
    </row>
    <row r="17" spans="1:3" ht="16.5">
      <c r="A17" s="90" t="s">
        <v>134</v>
      </c>
      <c r="B17" s="91" t="s">
        <v>123</v>
      </c>
      <c r="C17" s="92">
        <v>3</v>
      </c>
    </row>
    <row r="18" spans="1:3" ht="16.5">
      <c r="A18" s="90" t="s">
        <v>135</v>
      </c>
      <c r="B18" s="91" t="s">
        <v>136</v>
      </c>
      <c r="C18" s="92">
        <v>8</v>
      </c>
    </row>
    <row r="19" spans="1:3" ht="16.5">
      <c r="A19" s="90" t="s">
        <v>137</v>
      </c>
      <c r="B19" s="91" t="s">
        <v>136</v>
      </c>
      <c r="C19" s="92">
        <v>10</v>
      </c>
    </row>
    <row r="20" spans="1:3" ht="16.5">
      <c r="A20" s="90" t="s">
        <v>138</v>
      </c>
      <c r="B20" s="91" t="s">
        <v>123</v>
      </c>
      <c r="C20" s="92">
        <v>14</v>
      </c>
    </row>
    <row r="21" spans="1:3" ht="15.75" customHeight="1">
      <c r="A21" s="90" t="s">
        <v>139</v>
      </c>
      <c r="B21" s="91" t="s">
        <v>123</v>
      </c>
      <c r="C21" s="92">
        <v>8</v>
      </c>
    </row>
    <row r="22" spans="1:3" ht="15.75" customHeight="1">
      <c r="A22" s="90" t="s">
        <v>140</v>
      </c>
      <c r="B22" s="91" t="s">
        <v>123</v>
      </c>
      <c r="C22" s="92">
        <v>15.9</v>
      </c>
    </row>
    <row r="23" spans="1:3" ht="15.75" customHeight="1">
      <c r="A23" s="90" t="s">
        <v>141</v>
      </c>
      <c r="B23" s="91" t="s">
        <v>123</v>
      </c>
      <c r="C23" s="92">
        <v>10</v>
      </c>
    </row>
    <row r="24" spans="1:3" ht="15.75" customHeight="1">
      <c r="A24" s="90" t="s">
        <v>142</v>
      </c>
      <c r="B24" s="91" t="s">
        <v>123</v>
      </c>
      <c r="C24" s="92">
        <v>8</v>
      </c>
    </row>
    <row r="25" spans="1:3" ht="15.75" customHeight="1">
      <c r="A25" s="90" t="s">
        <v>143</v>
      </c>
      <c r="B25" s="91" t="s">
        <v>123</v>
      </c>
      <c r="C25" s="92">
        <v>20.3</v>
      </c>
    </row>
    <row r="26" spans="1:3" ht="15.75" customHeight="1">
      <c r="A26" s="90" t="s">
        <v>144</v>
      </c>
      <c r="B26" s="91" t="s">
        <v>126</v>
      </c>
      <c r="C26" s="92">
        <v>12</v>
      </c>
    </row>
    <row r="27" spans="1:3" ht="15.75" customHeight="1">
      <c r="A27" s="90" t="s">
        <v>145</v>
      </c>
      <c r="B27" s="91" t="s">
        <v>146</v>
      </c>
      <c r="C27" s="92">
        <v>9</v>
      </c>
    </row>
    <row r="28" spans="1:3" ht="15.75" customHeight="1">
      <c r="A28" s="90" t="s">
        <v>147</v>
      </c>
      <c r="B28" s="91" t="s">
        <v>126</v>
      </c>
      <c r="C28" s="92">
        <v>5</v>
      </c>
    </row>
    <row r="29" spans="1:3" ht="15.75" customHeight="1">
      <c r="A29" s="93" t="s">
        <v>148</v>
      </c>
      <c r="B29" s="94" t="s">
        <v>126</v>
      </c>
      <c r="C29" s="95">
        <v>14.3</v>
      </c>
    </row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:C5"/>
  </mergeCells>
  <conditionalFormatting sqref="C7:C29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creditos</vt:lpstr>
      <vt:lpstr>system</vt:lpstr>
      <vt:lpstr>notas</vt:lpstr>
      <vt:lpstr>variación</vt:lpstr>
      <vt:lpstr>archivos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Perez</dc:creator>
  <cp:lastModifiedBy>usuario</cp:lastModifiedBy>
  <dcterms:created xsi:type="dcterms:W3CDTF">2010-11-05T17:37:45Z</dcterms:created>
  <dcterms:modified xsi:type="dcterms:W3CDTF">2021-05-28T21:55:08Z</dcterms:modified>
</cp:coreProperties>
</file>