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ewmediaDocs\RatingPlus\02.测试文档\SMG 全媒体跨屏数据可视化管理平台项目（二期）\测试数据\20161107\考核\"/>
    </mc:Choice>
  </mc:AlternateContent>
  <bookViews>
    <workbookView xWindow="8850" yWindow="600" windowWidth="7545" windowHeight="8445"/>
  </bookViews>
  <sheets>
    <sheet name="电视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H15" i="2" l="1"/>
  <c r="L5" i="2"/>
  <c r="L4" i="2"/>
  <c r="H11" i="2"/>
  <c r="H5" i="2"/>
  <c r="H72" i="2"/>
  <c r="H12" i="2" s="1"/>
  <c r="H13" i="2"/>
  <c r="H10" i="2"/>
  <c r="H9" i="2"/>
  <c r="H8" i="2"/>
  <c r="H7" i="2"/>
  <c r="E10" i="3"/>
  <c r="F10" i="3"/>
  <c r="E9" i="3"/>
  <c r="F9" i="3"/>
  <c r="E6" i="3"/>
  <c r="F6" i="3"/>
  <c r="E5" i="3"/>
  <c r="F5" i="3"/>
  <c r="E85" i="2"/>
  <c r="E87" i="2"/>
  <c r="E88" i="2"/>
  <c r="E89" i="2"/>
  <c r="E90" i="2"/>
  <c r="E91" i="2"/>
  <c r="E92" i="2"/>
  <c r="E93" i="2"/>
  <c r="E84" i="2"/>
</calcChain>
</file>

<file path=xl/sharedStrings.xml><?xml version="1.0" encoding="utf-8"?>
<sst xmlns="http://schemas.openxmlformats.org/spreadsheetml/2006/main" count="204" uniqueCount="99">
  <si>
    <t>东方卫视</t>
  </si>
  <si>
    <t>东方卫视域外贡献率</t>
  </si>
  <si>
    <t>新闻综合</t>
  </si>
  <si>
    <t>娱    乐</t>
  </si>
  <si>
    <t>电 视 剧</t>
  </si>
  <si>
    <t>星    尚</t>
  </si>
  <si>
    <t>第一财经</t>
  </si>
  <si>
    <t>五星体育</t>
  </si>
  <si>
    <t>纪    实</t>
  </si>
  <si>
    <t>艺术人文</t>
  </si>
  <si>
    <t>炫动卡通</t>
  </si>
  <si>
    <t>哈哈少儿</t>
  </si>
  <si>
    <t>外    语</t>
  </si>
  <si>
    <t>东方卫视黄金剧场</t>
  </si>
  <si>
    <t>新闻综合黄金剧场</t>
  </si>
  <si>
    <t>指标</t>
    <phoneticPr fontId="1" type="noConversion"/>
  </si>
  <si>
    <t>黄金份额</t>
    <phoneticPr fontId="1" type="noConversion"/>
  </si>
  <si>
    <t>目标人群</t>
    <phoneticPr fontId="1" type="noConversion"/>
  </si>
  <si>
    <t>频道/单位</t>
    <phoneticPr fontId="1" type="noConversion"/>
  </si>
  <si>
    <t>5.01</t>
  </si>
  <si>
    <t>4.46</t>
  </si>
  <si>
    <t>0.88</t>
  </si>
  <si>
    <t>0.53</t>
  </si>
  <si>
    <t>0.98</t>
  </si>
  <si>
    <t>0.31</t>
  </si>
  <si>
    <t>0.08</t>
  </si>
  <si>
    <t>4+</t>
    <phoneticPr fontId="1" type="noConversion"/>
  </si>
  <si>
    <t xml:space="preserve">20-40岁女性 </t>
    <phoneticPr fontId="1" type="noConversion"/>
  </si>
  <si>
    <t xml:space="preserve">25-45岁男性 </t>
    <phoneticPr fontId="1" type="noConversion"/>
  </si>
  <si>
    <t>20-45岁男性</t>
    <phoneticPr fontId="1" type="noConversion"/>
  </si>
  <si>
    <t>20-45岁</t>
    <phoneticPr fontId="1" type="noConversion"/>
  </si>
  <si>
    <t>4-14岁(16-21)</t>
    <phoneticPr fontId="1" type="noConversion"/>
  </si>
  <si>
    <t xml:space="preserve">15-40岁 </t>
    <phoneticPr fontId="1" type="noConversion"/>
  </si>
  <si>
    <t>（不含电视剧）</t>
    <phoneticPr fontId="1" type="noConversion"/>
  </si>
  <si>
    <t>2/4/4.</t>
    <phoneticPr fontId="1" type="noConversion"/>
  </si>
  <si>
    <t>20-50岁女性</t>
    <phoneticPr fontId="1" type="noConversion"/>
  </si>
  <si>
    <t>30-50岁男性</t>
    <phoneticPr fontId="1" type="noConversion"/>
  </si>
  <si>
    <t>电视总裁奖</t>
    <phoneticPr fontId="1" type="noConversion"/>
  </si>
  <si>
    <t>4+</t>
    <phoneticPr fontId="1" type="noConversion"/>
  </si>
  <si>
    <t>(全年)</t>
    <phoneticPr fontId="1" type="noConversion"/>
  </si>
  <si>
    <t>目标/4+</t>
    <phoneticPr fontId="1" type="noConversion"/>
  </si>
  <si>
    <t>25-50岁男性</t>
    <phoneticPr fontId="1" type="noConversion"/>
  </si>
  <si>
    <t>25-50岁男性</t>
    <phoneticPr fontId="1" type="noConversion"/>
  </si>
  <si>
    <t>1930-2130</t>
    <phoneticPr fontId="1" type="noConversion"/>
  </si>
  <si>
    <t>4-14岁(16-22)</t>
    <phoneticPr fontId="1" type="noConversion"/>
  </si>
  <si>
    <t>(1600-2200)</t>
    <phoneticPr fontId="1" type="noConversion"/>
  </si>
  <si>
    <t xml:space="preserve"> </t>
    <phoneticPr fontId="1" type="noConversion"/>
  </si>
  <si>
    <t>ET</t>
    <phoneticPr fontId="1" type="noConversion"/>
  </si>
  <si>
    <t xml:space="preserve"> </t>
    <phoneticPr fontId="1" type="noConversion"/>
  </si>
  <si>
    <t>东方卫视域外贡献率</t>
    <phoneticPr fontId="1" type="noConversion"/>
  </si>
  <si>
    <t>全天份额</t>
    <phoneticPr fontId="1" type="noConversion"/>
  </si>
  <si>
    <t>频道</t>
    <phoneticPr fontId="1" type="noConversion"/>
  </si>
  <si>
    <t>ET</t>
    <phoneticPr fontId="1" type="noConversion"/>
  </si>
  <si>
    <t>五星体育VS央视五套</t>
    <phoneticPr fontId="1" type="noConversion"/>
  </si>
  <si>
    <t>五星体育黄金目标收视</t>
    <phoneticPr fontId="1" type="noConversion"/>
  </si>
  <si>
    <t>央视五套黄金目标收视</t>
    <phoneticPr fontId="1" type="noConversion"/>
  </si>
  <si>
    <t>ET</t>
    <phoneticPr fontId="1" type="noConversion"/>
  </si>
  <si>
    <t>收视率</t>
    <phoneticPr fontId="1" type="noConversion"/>
  </si>
  <si>
    <t>0.43</t>
    <phoneticPr fontId="1" type="noConversion"/>
  </si>
  <si>
    <t>2.95</t>
    <phoneticPr fontId="1" type="noConversion"/>
  </si>
  <si>
    <t>（不含电视剧，开始时间到22：20）</t>
    <phoneticPr fontId="1" type="noConversion"/>
  </si>
  <si>
    <t>1810-2600</t>
    <phoneticPr fontId="1" type="noConversion"/>
  </si>
  <si>
    <t>1800-2400</t>
    <phoneticPr fontId="1" type="noConversion"/>
  </si>
  <si>
    <t>0200-2220</t>
    <phoneticPr fontId="1" type="noConversion"/>
  </si>
  <si>
    <t>全天份额</t>
    <phoneticPr fontId="1" type="noConversion"/>
  </si>
  <si>
    <t>排名前4</t>
    <phoneticPr fontId="1" type="noConversion"/>
  </si>
  <si>
    <t>东方卫视域外贡献</t>
    <phoneticPr fontId="1" type="noConversion"/>
  </si>
  <si>
    <t>sh</t>
    <phoneticPr fontId="1" type="noConversion"/>
  </si>
  <si>
    <t>本地贡献率</t>
    <phoneticPr fontId="1" type="noConversion"/>
  </si>
  <si>
    <t>域外贡献率</t>
    <phoneticPr fontId="1" type="noConversion"/>
  </si>
  <si>
    <t>2013-2-25至2013-3-3</t>
  </si>
  <si>
    <t>全天</t>
  </si>
  <si>
    <t>1800-2400</t>
  </si>
  <si>
    <t>上海东方卫视</t>
  </si>
  <si>
    <t>2014年指标</t>
    <phoneticPr fontId="1" type="noConversion"/>
  </si>
  <si>
    <t>&gt;56%</t>
    <phoneticPr fontId="1" type="noConversion"/>
  </si>
  <si>
    <t>卡通排名前2</t>
    <phoneticPr fontId="1" type="noConversion"/>
  </si>
  <si>
    <r>
      <t>1/</t>
    </r>
    <r>
      <rPr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/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.</t>
    </r>
    <phoneticPr fontId="1" type="noConversion"/>
  </si>
  <si>
    <r>
      <t>2</t>
    </r>
    <r>
      <rPr>
        <sz val="10"/>
        <rFont val="宋体"/>
        <family val="3"/>
        <charset val="134"/>
      </rPr>
      <t>/2/6.</t>
    </r>
    <phoneticPr fontId="1" type="noConversion"/>
  </si>
  <si>
    <r>
      <t>2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-</t>
    </r>
    <r>
      <rPr>
        <sz val="10"/>
        <rFont val="宋体"/>
        <family val="3"/>
        <charset val="134"/>
      </rPr>
      <t>50</t>
    </r>
    <r>
      <rPr>
        <sz val="10"/>
        <rFont val="宋体"/>
        <family val="3"/>
        <charset val="134"/>
      </rPr>
      <t>岁</t>
    </r>
    <phoneticPr fontId="1" type="noConversion"/>
  </si>
  <si>
    <t xml:space="preserve">20-45岁女性 </t>
    <phoneticPr fontId="1" type="noConversion"/>
  </si>
  <si>
    <t xml:space="preserve">25-49岁男性 </t>
    <phoneticPr fontId="1" type="noConversion"/>
  </si>
  <si>
    <t>单位 &gt;&gt;</t>
  </si>
  <si>
    <t>收视率(000)</t>
  </si>
  <si>
    <t>频道 &gt;&gt;</t>
  </si>
  <si>
    <t>时间段</t>
  </si>
  <si>
    <t>34城市（2014年）</t>
  </si>
  <si>
    <t>上海(新)</t>
  </si>
  <si>
    <t>18:00-24:00</t>
  </si>
  <si>
    <t>东方卫视黄金剧场收视率</t>
    <phoneticPr fontId="1" type="noConversion"/>
  </si>
  <si>
    <t>东方卫视黄金剧场排名</t>
    <phoneticPr fontId="1" type="noConversion"/>
  </si>
  <si>
    <t>东方新闻排名</t>
    <phoneticPr fontId="1" type="noConversion"/>
  </si>
  <si>
    <t xml:space="preserve">对标频道 </t>
    <phoneticPr fontId="1" type="noConversion"/>
  </si>
  <si>
    <t xml:space="preserve">倍数 </t>
    <phoneticPr fontId="1" type="noConversion"/>
  </si>
  <si>
    <t>7个城市排名</t>
    <phoneticPr fontId="1" type="noConversion"/>
  </si>
  <si>
    <t>全天</t>
    <phoneticPr fontId="1" type="noConversion"/>
  </si>
  <si>
    <t>黄金</t>
    <phoneticPr fontId="1" type="noConversion"/>
  </si>
  <si>
    <t>排名</t>
    <phoneticPr fontId="1" type="noConversion"/>
  </si>
  <si>
    <t>2016年35周
（8.29-9.4）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</si>
</sst>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0_);[Red]\(0.00\)"/>
    <numFmt numFmtId="178" formatCode="0_);[Red]\(0\)"/>
    <numFmt numFmtId="179" formatCode="0_ 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黑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2" fillId="5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9" fontId="2" fillId="0" borderId="0" xfId="0" applyNumberFormat="1" applyFont="1" applyFill="1" applyBorder="1">
      <alignment vertical="center"/>
    </xf>
    <xf numFmtId="177" fontId="2" fillId="0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2" fillId="8" borderId="1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workbookViewId="0">
      <selection activeCell="J76" sqref="J76"/>
    </sheetView>
  </sheetViews>
  <sheetFormatPr defaultRowHeight="12" x14ac:dyDescent="0.15"/>
  <cols>
    <col min="1" max="1" width="11.5" style="1" customWidth="1"/>
    <col min="2" max="2" width="16" style="1" customWidth="1"/>
    <col min="3" max="3" width="10" style="1" customWidth="1"/>
    <col min="4" max="4" width="8" style="1" customWidth="1"/>
    <col min="5" max="5" width="5.75" style="1" customWidth="1"/>
    <col min="6" max="6" width="6.75" style="1" customWidth="1"/>
    <col min="7" max="7" width="20" style="1" customWidth="1"/>
    <col min="8" max="8" width="16.625" style="25" customWidth="1"/>
    <col min="9" max="9" width="14.875" style="23" customWidth="1"/>
    <col min="10" max="10" width="10.625" style="1" customWidth="1"/>
    <col min="11" max="11" width="11.25" style="1" customWidth="1"/>
    <col min="12" max="16384" width="9" style="1"/>
  </cols>
  <sheetData>
    <row r="1" spans="1:13" ht="24" x14ac:dyDescent="0.15">
      <c r="A1" s="21" t="s">
        <v>48</v>
      </c>
      <c r="B1" s="2" t="s">
        <v>18</v>
      </c>
      <c r="C1" s="2" t="s">
        <v>15</v>
      </c>
      <c r="H1" s="56" t="s">
        <v>98</v>
      </c>
    </row>
    <row r="2" spans="1:13" x14ac:dyDescent="0.15">
      <c r="B2" s="2"/>
      <c r="C2" s="2"/>
      <c r="G2" s="12"/>
      <c r="H2" s="35" t="s">
        <v>95</v>
      </c>
      <c r="I2" s="15" t="s">
        <v>96</v>
      </c>
    </row>
    <row r="3" spans="1:13" ht="12.75" customHeight="1" x14ac:dyDescent="0.15">
      <c r="B3" s="15" t="s">
        <v>0</v>
      </c>
      <c r="C3" s="15" t="s">
        <v>65</v>
      </c>
      <c r="G3" s="15" t="s">
        <v>0</v>
      </c>
      <c r="H3" s="36">
        <v>1</v>
      </c>
      <c r="I3" s="50">
        <v>2</v>
      </c>
      <c r="J3" s="1" t="s">
        <v>97</v>
      </c>
      <c r="M3" s="26"/>
    </row>
    <row r="4" spans="1:13" ht="12.75" customHeight="1" x14ac:dyDescent="0.15">
      <c r="B4" s="15" t="s">
        <v>49</v>
      </c>
      <c r="C4" s="15" t="s">
        <v>75</v>
      </c>
      <c r="G4" s="15" t="s">
        <v>1</v>
      </c>
      <c r="H4" s="46">
        <v>0.76</v>
      </c>
      <c r="I4" s="46">
        <v>0.78</v>
      </c>
      <c r="J4" s="1">
        <v>128</v>
      </c>
      <c r="K4" s="1">
        <v>543</v>
      </c>
      <c r="L4" s="24">
        <f>(K4-J4)/K4</f>
        <v>0.7642725598526704</v>
      </c>
      <c r="M4" s="26"/>
    </row>
    <row r="5" spans="1:13" x14ac:dyDescent="0.15">
      <c r="B5" s="15" t="s">
        <v>2</v>
      </c>
      <c r="C5" s="45" t="s">
        <v>78</v>
      </c>
      <c r="D5" s="30"/>
      <c r="G5" s="15" t="s">
        <v>2</v>
      </c>
      <c r="H5" s="35">
        <f>H24/C24*0.2+H39/C39*0.2+H54/C54*0.6</f>
        <v>0.81029491657010788</v>
      </c>
      <c r="I5" s="15"/>
      <c r="J5" s="1">
        <v>275</v>
      </c>
      <c r="K5" s="7">
        <v>1254</v>
      </c>
      <c r="L5" s="24">
        <f>(K5-J5)/K5</f>
        <v>0.7807017543859649</v>
      </c>
      <c r="M5" s="26"/>
    </row>
    <row r="6" spans="1:13" x14ac:dyDescent="0.15">
      <c r="B6" s="15"/>
      <c r="C6" s="29"/>
      <c r="D6" s="30"/>
      <c r="G6" s="15"/>
      <c r="H6" s="35"/>
      <c r="I6" s="15"/>
      <c r="K6" s="7"/>
      <c r="M6" s="26"/>
    </row>
    <row r="7" spans="1:13" x14ac:dyDescent="0.15">
      <c r="B7" s="15" t="s">
        <v>3</v>
      </c>
      <c r="C7" s="45" t="s">
        <v>77</v>
      </c>
      <c r="D7" s="9"/>
      <c r="G7" s="15" t="s">
        <v>3</v>
      </c>
      <c r="H7" s="55">
        <f>H26/C26*0.1+H41/C41*0.3+H56/C56*0.6</f>
        <v>0.92078514808189138</v>
      </c>
      <c r="I7" s="15"/>
      <c r="M7" s="26"/>
    </row>
    <row r="8" spans="1:13" x14ac:dyDescent="0.15">
      <c r="B8" s="15" t="s">
        <v>5</v>
      </c>
      <c r="C8" s="45" t="s">
        <v>77</v>
      </c>
      <c r="G8" s="15" t="s">
        <v>5</v>
      </c>
      <c r="H8" s="35">
        <f>H27/C27*0.1+H42/C42*0.3+H57/C57*0.6</f>
        <v>0.89111991423360348</v>
      </c>
      <c r="I8" s="15"/>
      <c r="M8" s="26"/>
    </row>
    <row r="9" spans="1:13" x14ac:dyDescent="0.15">
      <c r="B9" s="15" t="s">
        <v>9</v>
      </c>
      <c r="C9" s="45" t="s">
        <v>77</v>
      </c>
      <c r="G9" s="15" t="s">
        <v>9</v>
      </c>
      <c r="H9" s="35">
        <f>H28/C28*0.1+H43/C43*0.3+H58/C58*0.6</f>
        <v>0.13360533024398569</v>
      </c>
      <c r="I9" s="15"/>
      <c r="K9" s="7"/>
      <c r="M9" s="26"/>
    </row>
    <row r="10" spans="1:13" x14ac:dyDescent="0.15">
      <c r="B10" s="15" t="s">
        <v>4</v>
      </c>
      <c r="C10" s="45" t="s">
        <v>77</v>
      </c>
      <c r="D10" s="9"/>
      <c r="G10" s="15" t="s">
        <v>4</v>
      </c>
      <c r="H10" s="35">
        <f>H29/C29*0.1+H44/C44*0.3+H59/C59*0.6</f>
        <v>0.60883434104243161</v>
      </c>
      <c r="I10" s="15"/>
      <c r="K10" s="7"/>
      <c r="L10" s="24"/>
      <c r="M10" s="26"/>
    </row>
    <row r="11" spans="1:13" x14ac:dyDescent="0.15">
      <c r="B11" s="15" t="s">
        <v>6</v>
      </c>
      <c r="C11" s="45" t="s">
        <v>78</v>
      </c>
      <c r="G11" s="15" t="s">
        <v>6</v>
      </c>
      <c r="H11" s="55">
        <f>H30/C30*0.3+H45/C45*0.3+H60/C60*0.4</f>
        <v>1.569875067154832</v>
      </c>
      <c r="I11" s="15"/>
      <c r="J11" s="1">
        <v>1.06</v>
      </c>
      <c r="K11" s="7"/>
      <c r="L11" s="26"/>
      <c r="M11" s="26"/>
    </row>
    <row r="12" spans="1:13" x14ac:dyDescent="0.15">
      <c r="B12" s="15" t="s">
        <v>7</v>
      </c>
      <c r="C12" s="29" t="s">
        <v>34</v>
      </c>
      <c r="G12" s="15" t="s">
        <v>7</v>
      </c>
      <c r="H12" s="55">
        <f>(H31/C31*0.2+H46/C46*0.2+H61/C61*0.6)*0.7+H72/2.75*0.3</f>
        <v>1.1861340235686755</v>
      </c>
      <c r="I12" s="15"/>
      <c r="J12" s="1">
        <v>1.83</v>
      </c>
      <c r="K12" s="7"/>
      <c r="M12" s="26"/>
    </row>
    <row r="13" spans="1:13" x14ac:dyDescent="0.15">
      <c r="B13" s="15" t="s">
        <v>8</v>
      </c>
      <c r="C13" s="29" t="s">
        <v>34</v>
      </c>
      <c r="G13" s="15" t="s">
        <v>8</v>
      </c>
      <c r="H13" s="35">
        <f>H32/C32*0.1+H47/C47*0.3+H62/C62*0.6</f>
        <v>0.25787992477141319</v>
      </c>
      <c r="I13" s="15"/>
      <c r="K13" s="7"/>
      <c r="M13" s="26"/>
    </row>
    <row r="14" spans="1:13" x14ac:dyDescent="0.15">
      <c r="B14" s="15" t="s">
        <v>10</v>
      </c>
      <c r="C14" s="15" t="s">
        <v>76</v>
      </c>
      <c r="G14" s="15" t="s">
        <v>10</v>
      </c>
      <c r="H14" s="36">
        <v>4</v>
      </c>
      <c r="I14" s="15">
        <v>5</v>
      </c>
      <c r="J14" s="53" t="s">
        <v>94</v>
      </c>
      <c r="K14" s="7"/>
      <c r="M14" s="26"/>
    </row>
    <row r="15" spans="1:13" x14ac:dyDescent="0.15">
      <c r="B15" s="15" t="s">
        <v>11</v>
      </c>
      <c r="C15" s="45" t="s">
        <v>77</v>
      </c>
      <c r="G15" s="15" t="s">
        <v>11</v>
      </c>
      <c r="H15" s="35">
        <f>H34/C34*0.1+H49/C49*0.3+H64/C64*0.6</f>
        <v>0.9636511542699211</v>
      </c>
      <c r="I15" s="15"/>
      <c r="M15" s="26"/>
    </row>
    <row r="16" spans="1:13" x14ac:dyDescent="0.15">
      <c r="B16" s="15"/>
      <c r="C16" s="29"/>
      <c r="M16" s="26"/>
    </row>
    <row r="17" spans="1:13" x14ac:dyDescent="0.15">
      <c r="B17" s="15"/>
      <c r="C17" s="15"/>
      <c r="G17" s="54" t="s">
        <v>91</v>
      </c>
      <c r="H17" s="36">
        <v>3</v>
      </c>
      <c r="K17" s="23"/>
      <c r="M17" s="26"/>
    </row>
    <row r="18" spans="1:13" x14ac:dyDescent="0.15">
      <c r="B18" s="15" t="s">
        <v>13</v>
      </c>
      <c r="C18" s="15">
        <v>0.8</v>
      </c>
      <c r="G18" s="15" t="s">
        <v>89</v>
      </c>
      <c r="H18" s="35">
        <v>0.99</v>
      </c>
      <c r="I18" s="1"/>
      <c r="M18" s="26"/>
    </row>
    <row r="19" spans="1:13" x14ac:dyDescent="0.15">
      <c r="B19" s="15"/>
      <c r="C19" s="15"/>
      <c r="G19" s="54" t="s">
        <v>90</v>
      </c>
      <c r="H19" s="15">
        <v>2</v>
      </c>
      <c r="M19" s="26"/>
    </row>
    <row r="20" spans="1:13" x14ac:dyDescent="0.15">
      <c r="B20" s="15" t="s">
        <v>14</v>
      </c>
      <c r="C20" s="15">
        <v>4.3600000000000003</v>
      </c>
      <c r="D20" s="1" t="s">
        <v>43</v>
      </c>
      <c r="G20" s="15" t="s">
        <v>14</v>
      </c>
      <c r="H20" s="15">
        <v>6.86</v>
      </c>
      <c r="I20" s="44"/>
      <c r="M20" s="26"/>
    </row>
    <row r="21" spans="1:13" x14ac:dyDescent="0.15">
      <c r="G21" s="15" t="s">
        <v>64</v>
      </c>
      <c r="H21" s="15">
        <v>49.38</v>
      </c>
      <c r="M21" s="26"/>
    </row>
    <row r="22" spans="1:13" x14ac:dyDescent="0.15">
      <c r="C22" s="1" t="s">
        <v>74</v>
      </c>
      <c r="D22" s="9"/>
      <c r="E22" s="10"/>
      <c r="G22" s="15" t="s">
        <v>16</v>
      </c>
      <c r="H22" s="23">
        <v>53.44</v>
      </c>
      <c r="M22" s="26"/>
    </row>
    <row r="23" spans="1:13" ht="12" customHeight="1" x14ac:dyDescent="0.15">
      <c r="A23" s="1" t="s">
        <v>50</v>
      </c>
      <c r="B23" s="12" t="s">
        <v>51</v>
      </c>
      <c r="C23" s="12"/>
      <c r="D23" s="9"/>
      <c r="E23" s="10"/>
      <c r="F23" s="10"/>
      <c r="K23" s="7"/>
      <c r="M23" s="26"/>
    </row>
    <row r="24" spans="1:13" ht="12" customHeight="1" x14ac:dyDescent="0.15">
      <c r="B24" s="15" t="s">
        <v>2</v>
      </c>
      <c r="C24" s="12">
        <v>12.78</v>
      </c>
      <c r="D24" s="9"/>
      <c r="E24" s="10"/>
      <c r="F24" s="10"/>
      <c r="G24" s="15" t="s">
        <v>2</v>
      </c>
      <c r="H24" s="57">
        <v>13.790936755906124</v>
      </c>
      <c r="K24" s="7"/>
      <c r="M24" s="26"/>
    </row>
    <row r="25" spans="1:13" ht="12" customHeight="1" x14ac:dyDescent="0.15">
      <c r="B25" s="15" t="s">
        <v>52</v>
      </c>
      <c r="C25" s="12">
        <v>21.62</v>
      </c>
      <c r="D25" s="9"/>
      <c r="E25" s="10"/>
      <c r="F25" s="10"/>
      <c r="G25" s="15" t="s">
        <v>52</v>
      </c>
      <c r="H25" s="14">
        <v>20.07</v>
      </c>
      <c r="K25" s="7"/>
      <c r="M25" s="26"/>
    </row>
    <row r="26" spans="1:13" ht="12" customHeight="1" x14ac:dyDescent="0.15">
      <c r="B26" s="15" t="s">
        <v>3</v>
      </c>
      <c r="C26" s="12">
        <v>9.1</v>
      </c>
      <c r="D26" s="9"/>
      <c r="E26" s="10"/>
      <c r="F26" s="10"/>
      <c r="G26" s="15" t="s">
        <v>3</v>
      </c>
      <c r="H26" s="14">
        <v>9.7404007796161878</v>
      </c>
      <c r="I26" s="23">
        <v>3</v>
      </c>
      <c r="J26" s="23"/>
      <c r="K26" s="7"/>
      <c r="M26" s="26"/>
    </row>
    <row r="27" spans="1:13" ht="12" customHeight="1" x14ac:dyDescent="0.15">
      <c r="B27" s="15" t="s">
        <v>5</v>
      </c>
      <c r="C27" s="12">
        <v>2.54</v>
      </c>
      <c r="D27" s="9"/>
      <c r="E27" s="10"/>
      <c r="F27" s="10"/>
      <c r="G27" s="15" t="s">
        <v>5</v>
      </c>
      <c r="H27" s="14">
        <v>2.9510051106116917</v>
      </c>
      <c r="J27" s="23"/>
      <c r="K27" s="7"/>
      <c r="M27" s="26"/>
    </row>
    <row r="28" spans="1:13" ht="12" customHeight="1" x14ac:dyDescent="0.15">
      <c r="B28" s="15" t="s">
        <v>9</v>
      </c>
      <c r="C28" s="12">
        <v>1.47</v>
      </c>
      <c r="D28" s="9"/>
      <c r="E28" s="10"/>
      <c r="F28" s="10"/>
      <c r="G28" s="15" t="s">
        <v>9</v>
      </c>
      <c r="H28" s="14">
        <v>0.52</v>
      </c>
      <c r="J28" s="23"/>
      <c r="K28" s="7"/>
      <c r="M28" s="26"/>
    </row>
    <row r="29" spans="1:13" ht="12" customHeight="1" x14ac:dyDescent="0.15">
      <c r="B29" s="15" t="s">
        <v>4</v>
      </c>
      <c r="C29" s="12">
        <v>7.48</v>
      </c>
      <c r="D29" s="9"/>
      <c r="E29" s="10"/>
      <c r="F29" s="10"/>
      <c r="G29" s="15" t="s">
        <v>4</v>
      </c>
      <c r="H29" s="14">
        <v>6.3152948145506178</v>
      </c>
      <c r="J29" s="23"/>
      <c r="K29" s="7"/>
      <c r="M29" s="26"/>
    </row>
    <row r="30" spans="1:13" ht="12" customHeight="1" x14ac:dyDescent="0.15">
      <c r="B30" s="15" t="s">
        <v>6</v>
      </c>
      <c r="C30" s="12">
        <v>1.67</v>
      </c>
      <c r="D30" s="9"/>
      <c r="E30" s="10"/>
      <c r="F30" s="10"/>
      <c r="G30" s="15" t="s">
        <v>6</v>
      </c>
      <c r="H30" s="14">
        <v>3.2511755542050089</v>
      </c>
      <c r="J30" s="23"/>
      <c r="K30" s="7"/>
      <c r="M30" s="26"/>
    </row>
    <row r="31" spans="1:13" ht="12" customHeight="1" x14ac:dyDescent="0.15">
      <c r="B31" s="15" t="s">
        <v>7</v>
      </c>
      <c r="C31" s="12">
        <v>2.61</v>
      </c>
      <c r="D31" s="9"/>
      <c r="E31" s="10"/>
      <c r="F31" s="10"/>
      <c r="G31" s="15" t="s">
        <v>7</v>
      </c>
      <c r="H31" s="15">
        <v>3.0446161440816506</v>
      </c>
      <c r="J31" s="23"/>
      <c r="K31" s="7"/>
      <c r="M31" s="26"/>
    </row>
    <row r="32" spans="1:13" ht="12" customHeight="1" x14ac:dyDescent="0.15">
      <c r="B32" s="15" t="s">
        <v>8</v>
      </c>
      <c r="C32" s="12">
        <v>1.58</v>
      </c>
      <c r="D32" s="9"/>
      <c r="E32" s="10"/>
      <c r="F32" s="10"/>
      <c r="G32" s="15" t="s">
        <v>8</v>
      </c>
      <c r="H32" s="15">
        <v>0.64097317070823601</v>
      </c>
      <c r="J32" s="23"/>
      <c r="K32" s="7"/>
      <c r="M32" s="26"/>
    </row>
    <row r="33" spans="1:13" ht="12" customHeight="1" x14ac:dyDescent="0.15">
      <c r="B33" s="15"/>
      <c r="C33" s="12"/>
      <c r="D33" s="9"/>
      <c r="E33" s="10"/>
      <c r="F33" s="10"/>
      <c r="G33" s="38"/>
      <c r="J33" s="23"/>
      <c r="K33" s="7"/>
      <c r="M33" s="26"/>
    </row>
    <row r="34" spans="1:13" ht="12" customHeight="1" x14ac:dyDescent="0.15">
      <c r="B34" s="15" t="s">
        <v>11</v>
      </c>
      <c r="C34" s="9">
        <v>0.86</v>
      </c>
      <c r="D34" s="9"/>
      <c r="E34" s="10"/>
      <c r="G34" s="15" t="s">
        <v>11</v>
      </c>
      <c r="H34" s="35">
        <v>1.2290856593257837</v>
      </c>
      <c r="J34" s="23"/>
      <c r="M34" s="26"/>
    </row>
    <row r="35" spans="1:13" ht="12" customHeight="1" x14ac:dyDescent="0.15">
      <c r="B35" s="33"/>
      <c r="C35" s="34"/>
      <c r="D35" s="9"/>
      <c r="E35" s="10"/>
      <c r="F35" s="10"/>
      <c r="G35" s="10"/>
      <c r="J35" s="28"/>
      <c r="M35" s="26"/>
    </row>
    <row r="36" spans="1:13" x14ac:dyDescent="0.15">
      <c r="C36" s="20"/>
    </row>
    <row r="37" spans="1:13" x14ac:dyDescent="0.15">
      <c r="C37" s="20"/>
    </row>
    <row r="38" spans="1:13" x14ac:dyDescent="0.15">
      <c r="A38" s="1" t="s">
        <v>16</v>
      </c>
      <c r="B38" s="12"/>
      <c r="C38" s="12" t="s">
        <v>74</v>
      </c>
      <c r="D38" s="9"/>
      <c r="E38" s="10"/>
      <c r="G38" s="10"/>
      <c r="K38" s="7"/>
    </row>
    <row r="39" spans="1:13" x14ac:dyDescent="0.15">
      <c r="B39" s="15" t="s">
        <v>2</v>
      </c>
      <c r="C39" s="12">
        <v>15.23</v>
      </c>
      <c r="F39" s="10"/>
      <c r="G39" s="15" t="s">
        <v>2</v>
      </c>
      <c r="H39" s="14">
        <v>15.90936846787579</v>
      </c>
      <c r="K39" s="7"/>
    </row>
    <row r="40" spans="1:13" x14ac:dyDescent="0.15">
      <c r="B40" s="15" t="s">
        <v>47</v>
      </c>
      <c r="C40" s="12">
        <v>25.52</v>
      </c>
      <c r="F40" s="10"/>
      <c r="G40" s="15" t="s">
        <v>56</v>
      </c>
      <c r="H40" s="14">
        <v>21.15</v>
      </c>
      <c r="K40" s="7"/>
    </row>
    <row r="41" spans="1:13" x14ac:dyDescent="0.15">
      <c r="B41" s="15" t="s">
        <v>3</v>
      </c>
      <c r="C41" s="12">
        <v>11.09</v>
      </c>
      <c r="F41" s="10"/>
      <c r="G41" s="15" t="s">
        <v>3</v>
      </c>
      <c r="H41" s="14">
        <v>11.343652689754151</v>
      </c>
      <c r="K41" s="7"/>
    </row>
    <row r="42" spans="1:13" x14ac:dyDescent="0.15">
      <c r="B42" s="15" t="s">
        <v>5</v>
      </c>
      <c r="C42" s="12">
        <v>2.97</v>
      </c>
      <c r="D42" s="9"/>
      <c r="E42" s="10"/>
      <c r="F42" s="10"/>
      <c r="G42" s="15" t="s">
        <v>5</v>
      </c>
      <c r="H42" s="14">
        <v>3.3061480880894787</v>
      </c>
      <c r="K42" s="7"/>
    </row>
    <row r="43" spans="1:13" x14ac:dyDescent="0.15">
      <c r="B43" s="15" t="s">
        <v>9</v>
      </c>
      <c r="C43" s="12">
        <v>1.43</v>
      </c>
      <c r="D43" s="9"/>
      <c r="E43" s="10"/>
      <c r="F43" s="10"/>
      <c r="G43" s="15" t="s">
        <v>9</v>
      </c>
      <c r="H43" s="14">
        <v>0.3</v>
      </c>
      <c r="K43" s="7"/>
    </row>
    <row r="44" spans="1:13" x14ac:dyDescent="0.15">
      <c r="B44" s="15" t="s">
        <v>4</v>
      </c>
      <c r="C44" s="12">
        <v>8.69</v>
      </c>
      <c r="D44" s="9"/>
      <c r="E44" s="10"/>
      <c r="F44" s="10"/>
      <c r="G44" s="15" t="s">
        <v>4</v>
      </c>
      <c r="H44" s="14">
        <v>5.7151711065520976</v>
      </c>
      <c r="K44" s="7"/>
    </row>
    <row r="45" spans="1:13" x14ac:dyDescent="0.15">
      <c r="B45" s="15" t="s">
        <v>6</v>
      </c>
      <c r="C45" s="12">
        <v>1.35</v>
      </c>
      <c r="D45" s="9"/>
      <c r="E45" s="10"/>
      <c r="F45" s="10"/>
      <c r="G45" s="15" t="s">
        <v>6</v>
      </c>
      <c r="H45" s="14">
        <v>2.788423237062418</v>
      </c>
      <c r="K45" s="7"/>
    </row>
    <row r="46" spans="1:13" x14ac:dyDescent="0.15">
      <c r="B46" s="15" t="s">
        <v>7</v>
      </c>
      <c r="C46" s="12">
        <v>3.05</v>
      </c>
      <c r="D46" s="9"/>
      <c r="E46" s="10"/>
      <c r="F46" s="10"/>
      <c r="G46" s="15" t="s">
        <v>7</v>
      </c>
      <c r="H46" s="14">
        <v>4.3076800716454269</v>
      </c>
      <c r="K46" s="7"/>
    </row>
    <row r="47" spans="1:13" x14ac:dyDescent="0.15">
      <c r="B47" s="15" t="s">
        <v>8</v>
      </c>
      <c r="C47" s="12">
        <v>1.51</v>
      </c>
      <c r="D47" s="9"/>
      <c r="E47" s="10"/>
      <c r="F47" s="10"/>
      <c r="G47" s="15" t="s">
        <v>8</v>
      </c>
      <c r="H47" s="14">
        <v>0.51266508100249475</v>
      </c>
      <c r="K47" s="7"/>
    </row>
    <row r="48" spans="1:13" x14ac:dyDescent="0.15">
      <c r="B48" s="15"/>
      <c r="C48" s="12"/>
      <c r="G48" s="38"/>
      <c r="K48" s="7"/>
    </row>
    <row r="49" spans="1:10" x14ac:dyDescent="0.15">
      <c r="A49" s="27" t="s">
        <v>45</v>
      </c>
      <c r="B49" s="15" t="s">
        <v>11</v>
      </c>
      <c r="C49" s="9">
        <v>0.98</v>
      </c>
      <c r="D49" s="9"/>
      <c r="E49" s="10"/>
      <c r="G49" s="15" t="s">
        <v>11</v>
      </c>
      <c r="H49" s="39">
        <v>1.7028328000705206</v>
      </c>
    </row>
    <row r="50" spans="1:10" x14ac:dyDescent="0.15">
      <c r="B50" s="15"/>
      <c r="C50" s="12"/>
    </row>
    <row r="51" spans="1:10" x14ac:dyDescent="0.15">
      <c r="F51" s="1" t="s">
        <v>46</v>
      </c>
    </row>
    <row r="53" spans="1:10" x14ac:dyDescent="0.15">
      <c r="A53" s="12" t="s">
        <v>17</v>
      </c>
      <c r="B53" s="12"/>
      <c r="C53" s="12" t="s">
        <v>74</v>
      </c>
      <c r="D53" s="9"/>
      <c r="E53" s="10"/>
      <c r="G53" s="10"/>
    </row>
    <row r="54" spans="1:10" x14ac:dyDescent="0.15">
      <c r="A54" s="11" t="s">
        <v>26</v>
      </c>
      <c r="B54" s="15" t="s">
        <v>2</v>
      </c>
      <c r="C54" s="12">
        <v>5.55</v>
      </c>
      <c r="D54" s="7" t="s">
        <v>60</v>
      </c>
      <c r="E54" s="8"/>
      <c r="F54" s="10"/>
      <c r="G54" s="15" t="s">
        <v>2</v>
      </c>
      <c r="H54" s="35">
        <v>3.566363949448808</v>
      </c>
      <c r="I54" s="8" t="s">
        <v>63</v>
      </c>
      <c r="J54" s="8" t="s">
        <v>61</v>
      </c>
    </row>
    <row r="55" spans="1:10" x14ac:dyDescent="0.15">
      <c r="A55" s="11"/>
      <c r="B55" s="15"/>
      <c r="C55" s="12"/>
      <c r="D55" s="7"/>
      <c r="E55" s="8"/>
      <c r="F55" s="10"/>
      <c r="G55" s="15"/>
      <c r="H55" s="15"/>
      <c r="I55" s="40"/>
      <c r="J55" s="8"/>
    </row>
    <row r="56" spans="1:10" x14ac:dyDescent="0.15">
      <c r="A56" s="5" t="s">
        <v>26</v>
      </c>
      <c r="B56" s="15" t="s">
        <v>3</v>
      </c>
      <c r="C56" s="12">
        <v>3.01</v>
      </c>
      <c r="D56" s="7"/>
      <c r="E56" s="8"/>
      <c r="F56" s="10"/>
      <c r="G56" s="15" t="s">
        <v>3</v>
      </c>
      <c r="H56" s="14">
        <v>2.5428786874535705</v>
      </c>
      <c r="I56" s="40"/>
      <c r="J56" s="8" t="s">
        <v>62</v>
      </c>
    </row>
    <row r="57" spans="1:10" x14ac:dyDescent="0.15">
      <c r="A57" s="52" t="s">
        <v>80</v>
      </c>
      <c r="B57" s="15" t="s">
        <v>5</v>
      </c>
      <c r="C57" s="12">
        <v>0.78</v>
      </c>
      <c r="D57" s="7"/>
      <c r="E57" s="8"/>
      <c r="F57" s="10"/>
      <c r="G57" s="15" t="s">
        <v>5</v>
      </c>
      <c r="H57" s="15">
        <v>0.57327953583412672</v>
      </c>
    </row>
    <row r="58" spans="1:10" ht="18.75" customHeight="1" x14ac:dyDescent="0.15">
      <c r="A58" s="47" t="s">
        <v>79</v>
      </c>
      <c r="B58" s="48" t="s">
        <v>9</v>
      </c>
      <c r="C58" s="49">
        <v>0.34</v>
      </c>
      <c r="D58" s="7" t="s">
        <v>33</v>
      </c>
      <c r="E58" s="8"/>
      <c r="F58" s="10"/>
      <c r="G58" s="15" t="s">
        <v>9</v>
      </c>
      <c r="H58" s="15">
        <v>0.02</v>
      </c>
      <c r="I58" s="43"/>
    </row>
    <row r="59" spans="1:10" x14ac:dyDescent="0.15">
      <c r="A59" s="5" t="s">
        <v>26</v>
      </c>
      <c r="B59" s="15" t="s">
        <v>4</v>
      </c>
      <c r="C59" s="12">
        <v>2.35</v>
      </c>
      <c r="D59" s="7"/>
      <c r="E59" s="8"/>
      <c r="F59" s="10"/>
      <c r="G59" s="15" t="s">
        <v>4</v>
      </c>
      <c r="H59" s="15">
        <v>1.281155832206349</v>
      </c>
    </row>
    <row r="60" spans="1:10" x14ac:dyDescent="0.15">
      <c r="A60" s="52" t="s">
        <v>81</v>
      </c>
      <c r="B60" s="15" t="s">
        <v>6</v>
      </c>
      <c r="C60" s="12">
        <v>0.4</v>
      </c>
      <c r="D60" s="7"/>
      <c r="E60" s="8"/>
      <c r="F60" s="10"/>
      <c r="G60" s="15" t="s">
        <v>6</v>
      </c>
      <c r="H60" s="35">
        <v>0.36618194618730054</v>
      </c>
    </row>
    <row r="61" spans="1:10" x14ac:dyDescent="0.15">
      <c r="A61" s="5" t="s">
        <v>29</v>
      </c>
      <c r="B61" s="15" t="s">
        <v>7</v>
      </c>
      <c r="C61" s="12">
        <v>1.04</v>
      </c>
      <c r="D61" s="9"/>
      <c r="E61" s="8"/>
      <c r="F61" s="10"/>
      <c r="G61" s="15" t="s">
        <v>7</v>
      </c>
      <c r="H61" s="35">
        <v>0.98077814865674517</v>
      </c>
    </row>
    <row r="62" spans="1:10" x14ac:dyDescent="0.15">
      <c r="A62" s="5" t="s">
        <v>41</v>
      </c>
      <c r="B62" s="15" t="s">
        <v>8</v>
      </c>
      <c r="C62" s="12">
        <v>0.41</v>
      </c>
      <c r="D62" s="7"/>
      <c r="E62" s="8"/>
      <c r="F62" s="10"/>
      <c r="G62" s="15" t="s">
        <v>8</v>
      </c>
      <c r="H62" s="14">
        <v>7.8896308863888889E-2</v>
      </c>
    </row>
    <row r="63" spans="1:10" x14ac:dyDescent="0.15">
      <c r="A63" s="5"/>
      <c r="B63" s="15"/>
      <c r="C63" s="12"/>
      <c r="G63" s="38"/>
      <c r="H63" s="39"/>
    </row>
    <row r="64" spans="1:10" x14ac:dyDescent="0.15">
      <c r="A64" s="5" t="s">
        <v>44</v>
      </c>
      <c r="B64" s="15" t="s">
        <v>11</v>
      </c>
      <c r="C64" s="9">
        <v>1.47</v>
      </c>
      <c r="D64" s="9"/>
      <c r="E64" s="10"/>
      <c r="G64" s="15" t="s">
        <v>11</v>
      </c>
      <c r="H64" s="14">
        <v>0.73367423193769843</v>
      </c>
    </row>
    <row r="65" spans="1:9" x14ac:dyDescent="0.15">
      <c r="A65" s="32"/>
      <c r="B65" s="23"/>
      <c r="D65" s="7"/>
      <c r="E65" s="8"/>
      <c r="F65" s="10"/>
      <c r="G65" s="10"/>
    </row>
    <row r="66" spans="1:9" x14ac:dyDescent="0.15">
      <c r="A66" s="32"/>
      <c r="B66" s="23"/>
      <c r="D66" s="7"/>
      <c r="E66" s="8"/>
      <c r="F66" s="10"/>
      <c r="G66" s="10"/>
    </row>
    <row r="67" spans="1:9" x14ac:dyDescent="0.15">
      <c r="A67" s="32"/>
      <c r="B67" s="23"/>
      <c r="D67" s="7"/>
      <c r="E67" s="8"/>
      <c r="F67" s="10"/>
      <c r="G67" s="10"/>
    </row>
    <row r="69" spans="1:9" x14ac:dyDescent="0.15">
      <c r="A69" s="32"/>
      <c r="B69" s="23"/>
      <c r="E69" s="23"/>
      <c r="F69" s="23"/>
      <c r="G69" s="23"/>
      <c r="I69" s="1"/>
    </row>
    <row r="70" spans="1:9" x14ac:dyDescent="0.15">
      <c r="A70" s="32"/>
      <c r="B70" s="23"/>
      <c r="E70" s="23"/>
      <c r="F70" s="23"/>
      <c r="G70" s="23"/>
      <c r="I70" s="1"/>
    </row>
    <row r="71" spans="1:9" ht="14.25" x14ac:dyDescent="0.15">
      <c r="A71" s="51" t="s">
        <v>92</v>
      </c>
      <c r="B71" s="51"/>
      <c r="C71" s="51" t="s">
        <v>93</v>
      </c>
      <c r="E71" s="23"/>
      <c r="F71" s="23"/>
      <c r="G71" s="23"/>
      <c r="I71" s="1"/>
    </row>
    <row r="72" spans="1:9" x14ac:dyDescent="0.15">
      <c r="A72" s="5" t="s">
        <v>29</v>
      </c>
      <c r="B72" s="15" t="s">
        <v>53</v>
      </c>
      <c r="C72" s="12">
        <v>2.75</v>
      </c>
      <c r="D72" s="9"/>
      <c r="E72" s="8"/>
      <c r="F72" s="10"/>
      <c r="G72" s="31" t="s">
        <v>53</v>
      </c>
      <c r="H72" s="37">
        <f>H73/H74</f>
        <v>3.9325753503433996</v>
      </c>
      <c r="I72" s="1">
        <v>1.32</v>
      </c>
    </row>
    <row r="73" spans="1:9" x14ac:dyDescent="0.15">
      <c r="G73" s="12" t="s">
        <v>54</v>
      </c>
      <c r="H73" s="35">
        <v>0.98077814865674517</v>
      </c>
    </row>
    <row r="74" spans="1:9" x14ac:dyDescent="0.15">
      <c r="G74" s="12" t="s">
        <v>55</v>
      </c>
      <c r="H74" s="35">
        <v>0.24939843773650819</v>
      </c>
    </row>
    <row r="79" spans="1:9" x14ac:dyDescent="0.15">
      <c r="A79" s="13"/>
      <c r="B79" s="13"/>
      <c r="C79" s="13"/>
      <c r="D79" s="13"/>
      <c r="E79" s="13"/>
    </row>
    <row r="81" spans="1:7" x14ac:dyDescent="0.15">
      <c r="A81" s="1" t="s">
        <v>37</v>
      </c>
    </row>
    <row r="83" spans="1:7" x14ac:dyDescent="0.15">
      <c r="A83" s="12" t="s">
        <v>17</v>
      </c>
      <c r="B83" s="12"/>
      <c r="C83" s="12" t="s">
        <v>57</v>
      </c>
      <c r="D83" s="16" t="s">
        <v>38</v>
      </c>
      <c r="E83" s="16" t="s">
        <v>40</v>
      </c>
      <c r="F83" s="10"/>
      <c r="G83" s="10"/>
    </row>
    <row r="84" spans="1:7" x14ac:dyDescent="0.15">
      <c r="A84" s="5" t="s">
        <v>36</v>
      </c>
      <c r="B84" s="17" t="s">
        <v>2</v>
      </c>
      <c r="C84" s="3">
        <v>4.22</v>
      </c>
      <c r="D84" s="3" t="s">
        <v>19</v>
      </c>
      <c r="E84" s="18">
        <f>C84/D84</f>
        <v>0.84231536926147699</v>
      </c>
      <c r="F84" s="10"/>
      <c r="G84" s="10"/>
    </row>
    <row r="85" spans="1:7" x14ac:dyDescent="0.15">
      <c r="A85" s="5" t="s">
        <v>35</v>
      </c>
      <c r="B85" s="17" t="s">
        <v>3</v>
      </c>
      <c r="C85" s="3">
        <v>3.53</v>
      </c>
      <c r="D85" s="3" t="s">
        <v>20</v>
      </c>
      <c r="E85" s="18">
        <f t="shared" ref="E85:E93" si="0">C85/D85</f>
        <v>0.79147982062780264</v>
      </c>
      <c r="F85" s="10"/>
      <c r="G85" s="10"/>
    </row>
    <row r="86" spans="1:7" x14ac:dyDescent="0.15">
      <c r="A86" s="5" t="s">
        <v>26</v>
      </c>
      <c r="B86" s="17" t="s">
        <v>4</v>
      </c>
      <c r="C86" s="12"/>
      <c r="D86" s="3"/>
      <c r="E86" s="18"/>
      <c r="F86" s="10"/>
      <c r="G86" s="10"/>
    </row>
    <row r="87" spans="1:7" x14ac:dyDescent="0.15">
      <c r="A87" s="5" t="s">
        <v>27</v>
      </c>
      <c r="B87" s="17" t="s">
        <v>5</v>
      </c>
      <c r="C87" s="3" t="s">
        <v>21</v>
      </c>
      <c r="D87" s="14">
        <v>0.88</v>
      </c>
      <c r="E87" s="18">
        <f t="shared" si="0"/>
        <v>1</v>
      </c>
      <c r="F87" s="10"/>
      <c r="G87" s="10"/>
    </row>
    <row r="88" spans="1:7" x14ac:dyDescent="0.15">
      <c r="A88" s="5" t="s">
        <v>28</v>
      </c>
      <c r="B88" s="17" t="s">
        <v>6</v>
      </c>
      <c r="C88" s="3" t="s">
        <v>22</v>
      </c>
      <c r="D88" s="14">
        <v>0.57999999999999996</v>
      </c>
      <c r="E88" s="18">
        <f t="shared" si="0"/>
        <v>0.91379310344827602</v>
      </c>
      <c r="F88" s="10"/>
      <c r="G88" s="10"/>
    </row>
    <row r="89" spans="1:7" x14ac:dyDescent="0.15">
      <c r="A89" s="5" t="s">
        <v>29</v>
      </c>
      <c r="B89" s="17" t="s">
        <v>7</v>
      </c>
      <c r="C89" s="3" t="s">
        <v>23</v>
      </c>
      <c r="D89" s="15">
        <v>0.82</v>
      </c>
      <c r="E89" s="18">
        <f t="shared" si="0"/>
        <v>1.1951219512195121</v>
      </c>
      <c r="F89" s="10"/>
      <c r="G89" s="10"/>
    </row>
    <row r="90" spans="1:7" x14ac:dyDescent="0.15">
      <c r="A90" s="22" t="s">
        <v>42</v>
      </c>
      <c r="B90" s="17" t="s">
        <v>8</v>
      </c>
      <c r="C90" s="3" t="s">
        <v>58</v>
      </c>
      <c r="D90" s="14">
        <v>0.42</v>
      </c>
      <c r="E90" s="18">
        <f t="shared" si="0"/>
        <v>1.0238095238095237</v>
      </c>
      <c r="F90" s="10"/>
      <c r="G90" s="10"/>
    </row>
    <row r="91" spans="1:7" x14ac:dyDescent="0.15">
      <c r="A91" s="5" t="s">
        <v>30</v>
      </c>
      <c r="B91" s="17" t="s">
        <v>9</v>
      </c>
      <c r="C91" s="3" t="s">
        <v>24</v>
      </c>
      <c r="D91" s="14">
        <v>0.39</v>
      </c>
      <c r="E91" s="18">
        <f t="shared" si="0"/>
        <v>0.79487179487179482</v>
      </c>
      <c r="F91" s="10"/>
      <c r="G91" s="10"/>
    </row>
    <row r="92" spans="1:7" x14ac:dyDescent="0.15">
      <c r="A92" s="6" t="s">
        <v>31</v>
      </c>
      <c r="B92" s="17" t="s">
        <v>11</v>
      </c>
      <c r="C92" s="4" t="s">
        <v>59</v>
      </c>
      <c r="D92" s="16">
        <v>0.44</v>
      </c>
      <c r="E92" s="19">
        <f t="shared" si="0"/>
        <v>6.704545454545455</v>
      </c>
      <c r="F92" s="10" t="s">
        <v>39</v>
      </c>
      <c r="G92" s="10"/>
    </row>
    <row r="93" spans="1:7" x14ac:dyDescent="0.15">
      <c r="A93" s="5" t="s">
        <v>32</v>
      </c>
      <c r="B93" s="17" t="s">
        <v>12</v>
      </c>
      <c r="C93" s="3" t="s">
        <v>25</v>
      </c>
      <c r="D93" s="14">
        <v>7.0000000000000007E-2</v>
      </c>
      <c r="E93" s="18">
        <f t="shared" si="0"/>
        <v>1.1428571428571428</v>
      </c>
      <c r="F93" s="10"/>
      <c r="G93" s="10"/>
    </row>
  </sheetData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5" sqref="C5:D6"/>
    </sheetView>
  </sheetViews>
  <sheetFormatPr defaultRowHeight="14.25" x14ac:dyDescent="0.15"/>
  <cols>
    <col min="2" max="2" width="14.875" customWidth="1"/>
    <col min="3" max="3" width="12.875" customWidth="1"/>
  </cols>
  <sheetData>
    <row r="1" spans="1:6" x14ac:dyDescent="0.15">
      <c r="B1" t="s">
        <v>66</v>
      </c>
    </row>
    <row r="3" spans="1:6" x14ac:dyDescent="0.15">
      <c r="C3" s="58"/>
      <c r="D3" s="58"/>
    </row>
    <row r="4" spans="1:6" x14ac:dyDescent="0.15">
      <c r="B4" t="s">
        <v>85</v>
      </c>
      <c r="C4" t="s">
        <v>86</v>
      </c>
      <c r="D4" t="s">
        <v>87</v>
      </c>
      <c r="E4" t="s">
        <v>68</v>
      </c>
      <c r="F4" t="s">
        <v>69</v>
      </c>
    </row>
    <row r="5" spans="1:6" x14ac:dyDescent="0.15">
      <c r="A5" t="s">
        <v>70</v>
      </c>
      <c r="B5" t="s">
        <v>71</v>
      </c>
      <c r="C5">
        <v>427</v>
      </c>
      <c r="D5">
        <v>119</v>
      </c>
      <c r="E5" s="41">
        <f>D5/C5</f>
        <v>0.27868852459016391</v>
      </c>
      <c r="F5" s="41">
        <f>1-E5</f>
        <v>0.72131147540983609</v>
      </c>
    </row>
    <row r="6" spans="1:6" x14ac:dyDescent="0.15">
      <c r="A6" t="s">
        <v>70</v>
      </c>
      <c r="B6" t="s">
        <v>88</v>
      </c>
      <c r="C6">
        <v>1112</v>
      </c>
      <c r="D6">
        <v>320</v>
      </c>
      <c r="E6" s="41">
        <f>D6/C6</f>
        <v>0.28776978417266186</v>
      </c>
      <c r="F6" s="41">
        <f>1-E6</f>
        <v>0.71223021582733814</v>
      </c>
    </row>
    <row r="8" spans="1:6" x14ac:dyDescent="0.15">
      <c r="C8">
        <v>32</v>
      </c>
      <c r="D8" t="s">
        <v>67</v>
      </c>
      <c r="E8" t="s">
        <v>68</v>
      </c>
      <c r="F8" t="s">
        <v>69</v>
      </c>
    </row>
    <row r="9" spans="1:6" x14ac:dyDescent="0.15">
      <c r="A9" t="s">
        <v>70</v>
      </c>
      <c r="B9" t="s">
        <v>71</v>
      </c>
      <c r="C9">
        <v>443</v>
      </c>
      <c r="D9">
        <v>169</v>
      </c>
      <c r="E9" s="42">
        <f>C9-D9</f>
        <v>274</v>
      </c>
      <c r="F9" s="41">
        <f>E9/C9</f>
        <v>0.61851015801354403</v>
      </c>
    </row>
    <row r="10" spans="1:6" x14ac:dyDescent="0.15">
      <c r="A10" t="s">
        <v>70</v>
      </c>
      <c r="B10" t="s">
        <v>72</v>
      </c>
      <c r="C10">
        <v>1248</v>
      </c>
      <c r="D10">
        <v>476</v>
      </c>
      <c r="E10" s="42">
        <f>C10-D10</f>
        <v>772</v>
      </c>
      <c r="F10" s="41">
        <f>E10/C10</f>
        <v>0.61858974358974361</v>
      </c>
    </row>
    <row r="16" spans="1:6" x14ac:dyDescent="0.15">
      <c r="A16" t="s">
        <v>82</v>
      </c>
      <c r="B16" t="s">
        <v>83</v>
      </c>
      <c r="C16" t="s">
        <v>83</v>
      </c>
    </row>
    <row r="17" spans="1:3" x14ac:dyDescent="0.15">
      <c r="A17" t="s">
        <v>84</v>
      </c>
      <c r="B17" t="s">
        <v>73</v>
      </c>
      <c r="C17" t="s">
        <v>73</v>
      </c>
    </row>
    <row r="18" spans="1:3" x14ac:dyDescent="0.15">
      <c r="A18" t="s">
        <v>85</v>
      </c>
      <c r="B18" t="s">
        <v>86</v>
      </c>
      <c r="C18" t="s">
        <v>87</v>
      </c>
    </row>
    <row r="19" spans="1:3" x14ac:dyDescent="0.15">
      <c r="A19" t="s">
        <v>71</v>
      </c>
      <c r="B19">
        <v>381</v>
      </c>
      <c r="C19">
        <v>128</v>
      </c>
    </row>
    <row r="20" spans="1:3" x14ac:dyDescent="0.15">
      <c r="A20" t="s">
        <v>88</v>
      </c>
      <c r="B20">
        <v>943</v>
      </c>
      <c r="C20">
        <v>336</v>
      </c>
    </row>
  </sheetData>
  <mergeCells count="1"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电视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T450</cp:lastModifiedBy>
  <cp:lastPrinted>2012-02-27T03:09:01Z</cp:lastPrinted>
  <dcterms:created xsi:type="dcterms:W3CDTF">2011-01-07T08:24:27Z</dcterms:created>
  <dcterms:modified xsi:type="dcterms:W3CDTF">2016-11-24T02:30:57Z</dcterms:modified>
</cp:coreProperties>
</file>