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lex/Code/IULM_DDM2324_Notebooks/"/>
    </mc:Choice>
  </mc:AlternateContent>
  <xr:revisionPtr revIDLastSave="0" documentId="13_ncr:1_{78C17BB9-0AB0-2146-A45A-02DF3B3CB402}" xr6:coauthVersionLast="47" xr6:coauthVersionMax="47" xr10:uidLastSave="{00000000-0000-0000-0000-000000000000}"/>
  <bookViews>
    <workbookView xWindow="2620" yWindow="520" windowWidth="32100" windowHeight="21100" xr2:uid="{00000000-000D-0000-FFFF-FFFF00000000}"/>
  </bookViews>
  <sheets>
    <sheet name="Soluzione" sheetId="4" r:id="rId1"/>
  </sheets>
  <definedNames>
    <definedName name="_xlchart.v1.0" hidden="1">Soluzione!$D$30:$G$30</definedName>
    <definedName name="_xlchart.v1.1" hidden="1">Soluzione!$D$30:$G$30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4" l="1"/>
  <c r="F63" i="4"/>
  <c r="G63" i="4"/>
  <c r="D63" i="4"/>
  <c r="E61" i="4"/>
  <c r="F61" i="4"/>
  <c r="G61" i="4"/>
  <c r="D61" i="4"/>
  <c r="B63" i="4"/>
  <c r="B64" i="4"/>
  <c r="G34" i="4"/>
  <c r="D34" i="4"/>
  <c r="E30" i="4"/>
  <c r="B28" i="4"/>
  <c r="B36" i="4" s="1"/>
  <c r="B29" i="4"/>
  <c r="B37" i="4" s="1"/>
  <c r="B27" i="4"/>
  <c r="B35" i="4" s="1"/>
  <c r="B62" i="4" s="1"/>
  <c r="E26" i="4"/>
  <c r="E34" i="4" s="1"/>
  <c r="F26" i="4"/>
  <c r="F34" i="4" s="1"/>
  <c r="G26" i="4"/>
  <c r="D26" i="4"/>
  <c r="D28" i="4"/>
  <c r="E28" i="4"/>
  <c r="E36" i="4" s="1"/>
  <c r="F28" i="4"/>
  <c r="G28" i="4"/>
  <c r="E27" i="4"/>
  <c r="E35" i="4" s="1"/>
  <c r="C18" i="4"/>
  <c r="D18" i="4" s="1"/>
  <c r="C20" i="4"/>
  <c r="D20" i="4" s="1"/>
  <c r="H6" i="4"/>
  <c r="H7" i="4"/>
  <c r="C19" i="4" s="1"/>
  <c r="H8" i="4"/>
  <c r="F30" i="4" s="1"/>
  <c r="H5" i="4"/>
  <c r="F27" i="4" s="1"/>
  <c r="E29" i="4" l="1"/>
  <c r="D29" i="4"/>
  <c r="F29" i="4"/>
  <c r="F37" i="4" s="1"/>
  <c r="E37" i="4"/>
  <c r="G29" i="4"/>
  <c r="F36" i="4"/>
  <c r="D37" i="4"/>
  <c r="D36" i="4"/>
  <c r="F35" i="4"/>
  <c r="F62" i="4" s="1"/>
  <c r="G36" i="4"/>
  <c r="D19" i="4"/>
  <c r="D27" i="4"/>
  <c r="D35" i="4" s="1"/>
  <c r="D30" i="4"/>
  <c r="G27" i="4"/>
  <c r="G30" i="4"/>
  <c r="C17" i="4"/>
  <c r="D17" i="4" s="1"/>
  <c r="E62" i="4" s="1"/>
  <c r="G37" i="4" l="1"/>
  <c r="D62" i="4"/>
  <c r="G64" i="4"/>
  <c r="E64" i="4"/>
  <c r="F64" i="4"/>
  <c r="D64" i="4"/>
  <c r="G35" i="4"/>
  <c r="G62" i="4" s="1"/>
</calcChain>
</file>

<file path=xl/sharedStrings.xml><?xml version="1.0" encoding="utf-8"?>
<sst xmlns="http://schemas.openxmlformats.org/spreadsheetml/2006/main" count="38" uniqueCount="34">
  <si>
    <t>Health-Conscious</t>
  </si>
  <si>
    <t>Adventurous</t>
  </si>
  <si>
    <t>Budget-Friendly</t>
  </si>
  <si>
    <t>OceanDelight</t>
  </si>
  <si>
    <t>SeaYum</t>
  </si>
  <si>
    <t>TunaKing</t>
  </si>
  <si>
    <t>BlueFish</t>
  </si>
  <si>
    <t>Row Labels</t>
  </si>
  <si>
    <t>Totale Campione</t>
  </si>
  <si>
    <t>Totale</t>
  </si>
  <si>
    <t>Totale Acquirenti</t>
  </si>
  <si>
    <t>Nelle celle in blu c'è il totale dei rispondenti al sondaggio</t>
  </si>
  <si>
    <t>Nelle celle in rosso abbiamo calcolato la somma di coloro che acquistano tonno in scatola, per ogni categoria</t>
  </si>
  <si>
    <t>Nel box centrale bordato abbiamo gli acquirenti di ciascun brand</t>
  </si>
  <si>
    <t>STEP 1</t>
  </si>
  <si>
    <t>Aggiunta colonna "Totale acquirenti"</t>
  </si>
  <si>
    <t>Popolazione Italiana</t>
  </si>
  <si>
    <t>Diffusione</t>
  </si>
  <si>
    <t>CDI</t>
  </si>
  <si>
    <t>Deduzione</t>
  </si>
  <si>
    <t>Il CDI per le prime due "celle" è in linea con la media della popolazione italiana</t>
  </si>
  <si>
    <t>Il CDI per le famiglie "Health-Conscious" è invece molto basso</t>
  </si>
  <si>
    <r>
      <t xml:space="preserve">Step 2: Calcoliamo </t>
    </r>
    <r>
      <rPr>
        <sz val="11"/>
        <color theme="1"/>
        <rFont val="Calibri"/>
        <family val="2"/>
        <scheme val="minor"/>
      </rPr>
      <t>la</t>
    </r>
    <r>
      <rPr>
        <b/>
        <sz val="11"/>
        <color theme="1"/>
        <rFont val="Calibri"/>
        <family val="2"/>
        <scheme val="minor"/>
      </rPr>
      <t xml:space="preserve"> diffusione della "cella" o "cluster" all'interno degli acquirenti della categoria</t>
    </r>
  </si>
  <si>
    <t>Step 3: Calcoliamo i CDI come rapporto tra la diffusione della cella tra gli acquirenti rispetto alla diffusione tra la popolazione italiana</t>
  </si>
  <si>
    <t>Step 5: Calcoliamo la diffusione del brand nell'intera popolazione italiana (solo gli acquirenti della categoria)</t>
  </si>
  <si>
    <t>Step 4: Calcoliamo la diffusione del brand all'interno di ciascuna cella (solo acquirenti della categoria)</t>
  </si>
  <si>
    <t>Diffusione brand su Acquirenti Italia</t>
  </si>
  <si>
    <t>Step 6: possiamo calcolare il BDI come rapporto tra la diffusione del brand sulla categoria e sul totale della popolazione</t>
  </si>
  <si>
    <t>Deduzioni:</t>
  </si>
  <si>
    <t>Nonostante SeaYum sia il leader di mercato in Italia (35% di vendite), non performa bene tra gli health Conscious</t>
  </si>
  <si>
    <t>BlueFish, probabilmente un prodotto di nicchia che dà molto peso alla sostenibilità, è il brand col maggiore BDI sugli Health Conscious</t>
  </si>
  <si>
    <t>Si rimanda al capitolo del libro per l'interpretazione!</t>
  </si>
  <si>
    <t>Step 8: possiamo vedere il "fattore di forza" come rapporto tra BDI e CDI. Viene utilizzata la formattazione condizionale</t>
  </si>
  <si>
    <t>Step 7: creiamo un grafico di dispersione per vedere il posizionamento, per esempio di TunaKing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</si>
</sst>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9" fontId="0" fillId="0" borderId="0" xfId="1" applyFont="1"/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0" fontId="3" fillId="0" borderId="14" xfId="0" applyFont="1" applyBorder="1"/>
    <xf numFmtId="0" fontId="0" fillId="0" borderId="2" xfId="0" applyBorder="1"/>
    <xf numFmtId="0" fontId="0" fillId="0" borderId="15" xfId="0" applyBorder="1"/>
    <xf numFmtId="0" fontId="3" fillId="0" borderId="1" xfId="0" applyFont="1" applyBorder="1"/>
    <xf numFmtId="0" fontId="0" fillId="0" borderId="0" xfId="0" applyBorder="1"/>
    <xf numFmtId="0" fontId="0" fillId="0" borderId="16" xfId="0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3" fillId="3" borderId="14" xfId="0" applyFont="1" applyFill="1" applyBorder="1"/>
    <xf numFmtId="0" fontId="0" fillId="3" borderId="2" xfId="0" applyFill="1" applyBorder="1"/>
    <xf numFmtId="9" fontId="0" fillId="3" borderId="2" xfId="1" applyFont="1" applyFill="1" applyBorder="1"/>
    <xf numFmtId="0" fontId="0" fillId="3" borderId="15" xfId="0" applyFill="1" applyBorder="1"/>
    <xf numFmtId="0" fontId="3" fillId="3" borderId="1" xfId="0" applyFont="1" applyFill="1" applyBorder="1"/>
    <xf numFmtId="0" fontId="0" fillId="3" borderId="0" xfId="0" applyFill="1" applyBorder="1"/>
    <xf numFmtId="9" fontId="0" fillId="3" borderId="0" xfId="1" applyFont="1" applyFill="1" applyBorder="1"/>
    <xf numFmtId="0" fontId="0" fillId="3" borderId="16" xfId="0" applyFill="1" applyBorder="1"/>
    <xf numFmtId="0" fontId="3" fillId="3" borderId="17" xfId="0" applyFont="1" applyFill="1" applyBorder="1"/>
    <xf numFmtId="0" fontId="0" fillId="3" borderId="18" xfId="0" applyFill="1" applyBorder="1"/>
    <xf numFmtId="9" fontId="0" fillId="3" borderId="18" xfId="1" applyFont="1" applyFill="1" applyBorder="1"/>
    <xf numFmtId="0" fontId="0" fillId="3" borderId="19" xfId="0" applyFill="1" applyBorder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2" borderId="0" xfId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A676E8-3493-4E4B-926B-6DE1DFA3B6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D7-BA41-839E-407B62CADA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665676-E9C4-CA4A-AEB8-2656DB24CA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D7-BA41-839E-407B62CADA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F705BD-19FA-C44B-B2C7-98A969D160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D7-BA41-839E-407B62CADA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Soluzione!$G$35:$G$37</c:f>
              <c:numCache>
                <c:formatCode>General</c:formatCode>
                <c:ptCount val="3"/>
                <c:pt idx="0">
                  <c:v>124</c:v>
                </c:pt>
                <c:pt idx="1">
                  <c:v>101</c:v>
                </c:pt>
                <c:pt idx="2">
                  <c:v>88</c:v>
                </c:pt>
              </c:numCache>
            </c:numRef>
          </c:xVal>
          <c:yVal>
            <c:numRef>
              <c:f>Soluzione!$D$17:$D$19</c:f>
              <c:numCache>
                <c:formatCode>General</c:formatCode>
                <c:ptCount val="3"/>
                <c:pt idx="0">
                  <c:v>110</c:v>
                </c:pt>
                <c:pt idx="1">
                  <c:v>98</c:v>
                </c:pt>
                <c:pt idx="2">
                  <c:v>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Soluzione!$B$35:$B$38</c15:f>
                <c15:dlblRangeCache>
                  <c:ptCount val="4"/>
                  <c:pt idx="0">
                    <c:v>Adventurous</c:v>
                  </c:pt>
                  <c:pt idx="1">
                    <c:v>Budget-Friendly</c:v>
                  </c:pt>
                  <c:pt idx="2">
                    <c:v>Health-Conscious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6D7-BA41-839E-407B62CA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58240"/>
        <c:axId val="1592002032"/>
      </c:scatterChart>
      <c:valAx>
        <c:axId val="1526058240"/>
        <c:scaling>
          <c:orientation val="minMax"/>
          <c:max val="150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02032"/>
        <c:crosses val="autoZero"/>
        <c:crossBetween val="midCat"/>
      </c:valAx>
      <c:valAx>
        <c:axId val="1592002032"/>
        <c:scaling>
          <c:orientation val="minMax"/>
          <c:max val="150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582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19539</xdr:colOff>
      <xdr:row>41</xdr:row>
      <xdr:rowOff>176823</xdr:rowOff>
    </xdr:from>
    <xdr:to>
      <xdr:col>5</xdr:col>
      <xdr:colOff>97693</xdr:colOff>
      <xdr:row>55</xdr:row>
      <xdr:rowOff>184638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AA3E7-00D6-29FC-7C2D-A19E25127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68384</xdr:colOff>
      <xdr:row>42</xdr:row>
      <xdr:rowOff>87923</xdr:rowOff>
    </xdr:from>
    <xdr:to>
      <xdr:col>3</xdr:col>
      <xdr:colOff>68384</xdr:colOff>
      <xdr:row>54</xdr:row>
      <xdr:rowOff>78154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624532F-0B01-7773-BE45-1DEF4F766E15}"/>
            </a:ext>
          </a:extLst>
        </xdr:cNvPr>
        <xdr:cNvCxnSpPr/>
      </xdr:nvCxnSpPr>
      <xdr:spPr>
        <a:xfrm flipV="1">
          <a:off x="3223846" y="8333154"/>
          <a:ext cx="0" cy="233484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371230</xdr:colOff>
      <xdr:row>48</xdr:row>
      <xdr:rowOff>97693</xdr:rowOff>
    </xdr:from>
    <xdr:to>
      <xdr:col>5</xdr:col>
      <xdr:colOff>97692</xdr:colOff>
      <xdr:row>48</xdr:row>
      <xdr:rowOff>97693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0FEE021-65B4-01C4-1E35-6CDF3D7B22BF}"/>
            </a:ext>
          </a:extLst>
        </xdr:cNvPr>
        <xdr:cNvCxnSpPr/>
      </xdr:nvCxnSpPr>
      <xdr:spPr>
        <a:xfrm>
          <a:off x="1201615" y="9515231"/>
          <a:ext cx="422030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65C0-4B15-0141-BAE7-30615336D380}">
  <dimension ref="B1:Q64"/>
  <sheetViews>
    <sheetView showGridLines="0" tabSelected="1" zoomScale="130" zoomScaleNormal="130" workbookViewId="0"/>
  </sheetViews>
  <sheetFormatPr baseColWidth="10" defaultRowHeight="15" x14ac:dyDescent="0.2"/>
  <cols>
    <col min="2" max="2" width="19.6640625" customWidth="1"/>
    <col min="4" max="4" width="17.5" customWidth="1"/>
    <col min="8" max="8" width="17.83203125" customWidth="1"/>
  </cols>
  <sheetData>
    <row r="1" spans="2:14" ht="16" thickBot="1" x14ac:dyDescent="0.25"/>
    <row r="2" spans="2:14" ht="16" thickBot="1" x14ac:dyDescent="0.25">
      <c r="D2" s="19" t="s">
        <v>13</v>
      </c>
      <c r="E2" s="20"/>
      <c r="F2" s="20"/>
      <c r="G2" s="20"/>
      <c r="H2" s="21"/>
    </row>
    <row r="4" spans="2:14" ht="16" thickBot="1" x14ac:dyDescent="0.25">
      <c r="B4" s="1" t="s">
        <v>7</v>
      </c>
      <c r="C4" s="5" t="s">
        <v>9</v>
      </c>
      <c r="D4" s="5" t="s">
        <v>6</v>
      </c>
      <c r="E4" s="5" t="s">
        <v>3</v>
      </c>
      <c r="F4" s="5" t="s">
        <v>4</v>
      </c>
      <c r="G4" s="5" t="s">
        <v>5</v>
      </c>
      <c r="H4" s="5" t="s">
        <v>10</v>
      </c>
      <c r="J4" s="22" t="s">
        <v>14</v>
      </c>
    </row>
    <row r="5" spans="2:14" x14ac:dyDescent="0.2">
      <c r="B5" s="1" t="s">
        <v>1</v>
      </c>
      <c r="C5" s="6">
        <v>628</v>
      </c>
      <c r="D5" s="10">
        <v>92</v>
      </c>
      <c r="E5" s="11">
        <v>87</v>
      </c>
      <c r="F5" s="11">
        <v>150</v>
      </c>
      <c r="G5" s="12">
        <v>148</v>
      </c>
      <c r="H5" s="8">
        <f>SUM(D5:G5)</f>
        <v>477</v>
      </c>
      <c r="I5" s="23"/>
      <c r="J5" t="s">
        <v>15</v>
      </c>
    </row>
    <row r="6" spans="2:14" x14ac:dyDescent="0.2">
      <c r="B6" s="1" t="s">
        <v>2</v>
      </c>
      <c r="C6" s="6">
        <v>644</v>
      </c>
      <c r="D6" s="13">
        <v>70</v>
      </c>
      <c r="E6" s="14">
        <v>90</v>
      </c>
      <c r="F6" s="14">
        <v>164</v>
      </c>
      <c r="G6" s="15">
        <v>109</v>
      </c>
      <c r="H6" s="8">
        <f t="shared" ref="H6:H8" si="0">SUM(D6:G6)</f>
        <v>433</v>
      </c>
      <c r="I6" s="23"/>
    </row>
    <row r="7" spans="2:14" ht="16" thickBot="1" x14ac:dyDescent="0.25">
      <c r="B7" s="1" t="s">
        <v>0</v>
      </c>
      <c r="C7" s="6">
        <v>301</v>
      </c>
      <c r="D7" s="16">
        <v>28</v>
      </c>
      <c r="E7" s="17">
        <v>23</v>
      </c>
      <c r="F7" s="17">
        <v>35</v>
      </c>
      <c r="G7" s="18">
        <v>24</v>
      </c>
      <c r="H7" s="8">
        <f t="shared" si="0"/>
        <v>110</v>
      </c>
      <c r="I7" s="23"/>
    </row>
    <row r="8" spans="2:14" x14ac:dyDescent="0.2">
      <c r="B8" s="1" t="s">
        <v>8</v>
      </c>
      <c r="C8" s="6">
        <v>5000</v>
      </c>
      <c r="D8" s="4">
        <v>630</v>
      </c>
      <c r="E8" s="4">
        <v>755</v>
      </c>
      <c r="F8" s="4">
        <v>1196</v>
      </c>
      <c r="G8" s="4">
        <v>857</v>
      </c>
      <c r="H8" s="8">
        <f t="shared" si="0"/>
        <v>3438</v>
      </c>
    </row>
    <row r="10" spans="2:14" x14ac:dyDescent="0.2">
      <c r="C10" s="7" t="s">
        <v>11</v>
      </c>
      <c r="D10" s="7"/>
      <c r="E10" s="7"/>
      <c r="F10" s="7"/>
      <c r="H10" s="9" t="s">
        <v>12</v>
      </c>
      <c r="I10" s="9"/>
      <c r="J10" s="9"/>
      <c r="K10" s="9"/>
      <c r="L10" s="9"/>
      <c r="M10" s="9"/>
      <c r="N10" s="9"/>
    </row>
    <row r="13" spans="2:14" x14ac:dyDescent="0.2">
      <c r="B13" s="1" t="s">
        <v>22</v>
      </c>
    </row>
    <row r="14" spans="2:14" x14ac:dyDescent="0.2">
      <c r="B14" s="1" t="s">
        <v>23</v>
      </c>
    </row>
    <row r="15" spans="2:14" x14ac:dyDescent="0.2">
      <c r="D15" s="23"/>
      <c r="E15" s="23"/>
      <c r="F15" s="23"/>
      <c r="G15" s="23"/>
      <c r="H15" s="23"/>
    </row>
    <row r="16" spans="2:14" x14ac:dyDescent="0.2">
      <c r="C16" s="2" t="s">
        <v>17</v>
      </c>
      <c r="D16" s="2" t="s">
        <v>18</v>
      </c>
      <c r="F16" s="36" t="s">
        <v>19</v>
      </c>
      <c r="G16" s="37"/>
      <c r="H16" s="38"/>
      <c r="I16" s="37"/>
      <c r="J16" s="39"/>
    </row>
    <row r="17" spans="2:10" x14ac:dyDescent="0.2">
      <c r="B17" s="1" t="s">
        <v>1</v>
      </c>
      <c r="C17" s="24">
        <f>H5/C5</f>
        <v>0.75955414012738853</v>
      </c>
      <c r="D17" s="2">
        <f>ROUND(100*C17/$C$20,0)</f>
        <v>110</v>
      </c>
      <c r="F17" s="40" t="s">
        <v>20</v>
      </c>
      <c r="G17" s="41"/>
      <c r="H17" s="42"/>
      <c r="I17" s="41"/>
      <c r="J17" s="43"/>
    </row>
    <row r="18" spans="2:10" x14ac:dyDescent="0.2">
      <c r="B18" s="1" t="s">
        <v>2</v>
      </c>
      <c r="C18" s="24">
        <f>H6/C6</f>
        <v>0.67236024844720499</v>
      </c>
      <c r="D18" s="2">
        <f t="shared" ref="D18:D20" si="1">ROUND(100*C18/$C$20,0)</f>
        <v>98</v>
      </c>
      <c r="F18" s="44" t="s">
        <v>21</v>
      </c>
      <c r="G18" s="45"/>
      <c r="H18" s="46"/>
      <c r="I18" s="45"/>
      <c r="J18" s="47"/>
    </row>
    <row r="19" spans="2:10" x14ac:dyDescent="0.2">
      <c r="B19" s="1" t="s">
        <v>0</v>
      </c>
      <c r="C19" s="24">
        <f>H7/C7</f>
        <v>0.36544850498338871</v>
      </c>
      <c r="D19" s="2">
        <f t="shared" si="1"/>
        <v>53</v>
      </c>
    </row>
    <row r="20" spans="2:10" x14ac:dyDescent="0.2">
      <c r="B20" s="1" t="s">
        <v>16</v>
      </c>
      <c r="C20" s="25">
        <f>H8/C8</f>
        <v>0.68759999999999999</v>
      </c>
      <c r="D20" s="2">
        <f t="shared" si="1"/>
        <v>100</v>
      </c>
    </row>
    <row r="23" spans="2:10" x14ac:dyDescent="0.2">
      <c r="B23" s="1" t="s">
        <v>25</v>
      </c>
    </row>
    <row r="24" spans="2:10" x14ac:dyDescent="0.2">
      <c r="B24" s="49" t="s">
        <v>24</v>
      </c>
      <c r="C24" s="50"/>
      <c r="D24" s="50"/>
      <c r="E24" s="50"/>
      <c r="F24" s="50"/>
      <c r="G24" s="50"/>
      <c r="H24" s="50"/>
    </row>
    <row r="26" spans="2:10" x14ac:dyDescent="0.2">
      <c r="D26" s="48" t="str">
        <f>D4</f>
        <v>BlueFish</v>
      </c>
      <c r="E26" s="48" t="str">
        <f>E4</f>
        <v>OceanDelight</v>
      </c>
      <c r="F26" s="48" t="str">
        <f>F4</f>
        <v>SeaYum</v>
      </c>
      <c r="G26" s="48" t="str">
        <f>G4</f>
        <v>TunaKing</v>
      </c>
      <c r="H26" s="48"/>
    </row>
    <row r="27" spans="2:10" x14ac:dyDescent="0.2">
      <c r="B27" s="48" t="str">
        <f>B5</f>
        <v>Adventurous</v>
      </c>
      <c r="D27" s="25">
        <f>D5/$H5</f>
        <v>0.19287211740041929</v>
      </c>
      <c r="E27" s="25">
        <f>E5/$H5</f>
        <v>0.18238993710691823</v>
      </c>
      <c r="F27" s="25">
        <f>F5/$H5</f>
        <v>0.31446540880503143</v>
      </c>
      <c r="G27" s="25">
        <f>G5/$H5</f>
        <v>0.31027253668763105</v>
      </c>
    </row>
    <row r="28" spans="2:10" x14ac:dyDescent="0.2">
      <c r="B28" s="48" t="str">
        <f t="shared" ref="B28:B29" si="2">B6</f>
        <v>Budget-Friendly</v>
      </c>
      <c r="D28" s="25">
        <f>D6/$H6</f>
        <v>0.16166281755196305</v>
      </c>
      <c r="E28" s="25">
        <f>E6/$H6</f>
        <v>0.20785219399538107</v>
      </c>
      <c r="F28" s="25">
        <f>F6/$H6</f>
        <v>0.3787528868360277</v>
      </c>
      <c r="G28" s="25">
        <f>G6/$H6</f>
        <v>0.25173210161662818</v>
      </c>
    </row>
    <row r="29" spans="2:10" x14ac:dyDescent="0.2">
      <c r="B29" s="48" t="str">
        <f t="shared" si="2"/>
        <v>Health-Conscious</v>
      </c>
      <c r="D29" s="25">
        <f>D7/$H7</f>
        <v>0.25454545454545452</v>
      </c>
      <c r="E29" s="25">
        <f t="shared" ref="E29:G29" si="3">E7/$H7</f>
        <v>0.20909090909090908</v>
      </c>
      <c r="F29" s="25">
        <f t="shared" si="3"/>
        <v>0.31818181818181818</v>
      </c>
      <c r="G29" s="25">
        <f t="shared" si="3"/>
        <v>0.21818181818181817</v>
      </c>
    </row>
    <row r="30" spans="2:10" x14ac:dyDescent="0.2">
      <c r="B30" s="50" t="s">
        <v>26</v>
      </c>
      <c r="C30" s="50"/>
      <c r="D30" s="51">
        <f>D8/$H8</f>
        <v>0.18324607329842932</v>
      </c>
      <c r="E30" s="51">
        <f t="shared" ref="E30:G30" si="4">E8/$H8</f>
        <v>0.21960442117510182</v>
      </c>
      <c r="F30" s="51">
        <f t="shared" si="4"/>
        <v>0.34787667248400234</v>
      </c>
      <c r="G30" s="51">
        <f t="shared" si="4"/>
        <v>0.24927283304246656</v>
      </c>
    </row>
    <row r="33" spans="2:17" x14ac:dyDescent="0.2">
      <c r="B33" s="1" t="s">
        <v>27</v>
      </c>
    </row>
    <row r="34" spans="2:17" x14ac:dyDescent="0.2">
      <c r="D34" s="5" t="str">
        <f>D26</f>
        <v>BlueFish</v>
      </c>
      <c r="E34" s="5" t="str">
        <f t="shared" ref="E34:G34" si="5">E26</f>
        <v>OceanDelight</v>
      </c>
      <c r="F34" s="5" t="str">
        <f t="shared" si="5"/>
        <v>SeaYum</v>
      </c>
      <c r="G34" s="5" t="str">
        <f t="shared" si="5"/>
        <v>TunaKing</v>
      </c>
      <c r="H34" s="54" t="s">
        <v>18</v>
      </c>
      <c r="I34" s="27" t="s">
        <v>28</v>
      </c>
      <c r="J34" s="28"/>
      <c r="K34" s="28"/>
      <c r="L34" s="28"/>
      <c r="M34" s="28"/>
      <c r="N34" s="28"/>
      <c r="O34" s="28"/>
      <c r="P34" s="28"/>
      <c r="Q34" s="29"/>
    </row>
    <row r="35" spans="2:17" x14ac:dyDescent="0.2">
      <c r="B35" s="48" t="str">
        <f>B27</f>
        <v>Adventurous</v>
      </c>
      <c r="D35" s="52">
        <f>ROUND(100* D27/D$30,0)</f>
        <v>105</v>
      </c>
      <c r="E35" s="52">
        <f t="shared" ref="E35:G35" si="6">ROUND(100* E27/E$30,0)</f>
        <v>83</v>
      </c>
      <c r="F35" s="52">
        <f t="shared" si="6"/>
        <v>90</v>
      </c>
      <c r="G35" s="52">
        <f t="shared" si="6"/>
        <v>124</v>
      </c>
      <c r="H35" s="54">
        <v>110</v>
      </c>
      <c r="I35" s="30" t="s">
        <v>29</v>
      </c>
      <c r="J35" s="31"/>
      <c r="K35" s="31"/>
      <c r="L35" s="31"/>
      <c r="M35" s="31"/>
      <c r="N35" s="31"/>
      <c r="O35" s="31"/>
      <c r="P35" s="31"/>
      <c r="Q35" s="32"/>
    </row>
    <row r="36" spans="2:17" x14ac:dyDescent="0.2">
      <c r="B36" s="48" t="str">
        <f t="shared" ref="B36:B37" si="7">B28</f>
        <v>Budget-Friendly</v>
      </c>
      <c r="D36" s="52">
        <f t="shared" ref="D36:G36" si="8">ROUND(100* D28/D$30,0)</f>
        <v>88</v>
      </c>
      <c r="E36" s="52">
        <f t="shared" si="8"/>
        <v>95</v>
      </c>
      <c r="F36" s="52">
        <f t="shared" si="8"/>
        <v>109</v>
      </c>
      <c r="G36" s="52">
        <f t="shared" si="8"/>
        <v>101</v>
      </c>
      <c r="H36" s="54">
        <v>98</v>
      </c>
      <c r="I36" s="33" t="s">
        <v>30</v>
      </c>
      <c r="J36" s="34"/>
      <c r="K36" s="34"/>
      <c r="L36" s="34"/>
      <c r="M36" s="34"/>
      <c r="N36" s="34"/>
      <c r="O36" s="34"/>
      <c r="P36" s="34"/>
      <c r="Q36" s="35"/>
    </row>
    <row r="37" spans="2:17" x14ac:dyDescent="0.2">
      <c r="B37" s="48" t="str">
        <f t="shared" si="7"/>
        <v>Health-Conscious</v>
      </c>
      <c r="D37" s="52">
        <f t="shared" ref="D37:G37" si="9">ROUND(100* D29/D$30,0)</f>
        <v>139</v>
      </c>
      <c r="E37" s="52">
        <f t="shared" si="9"/>
        <v>95</v>
      </c>
      <c r="F37" s="52">
        <f t="shared" si="9"/>
        <v>91</v>
      </c>
      <c r="G37" s="52">
        <f t="shared" si="9"/>
        <v>88</v>
      </c>
      <c r="H37" s="54">
        <v>53</v>
      </c>
    </row>
    <row r="40" spans="2:17" x14ac:dyDescent="0.2">
      <c r="B40" s="1" t="s">
        <v>33</v>
      </c>
    </row>
    <row r="47" spans="2:17" x14ac:dyDescent="0.2">
      <c r="H47" s="26" t="s">
        <v>31</v>
      </c>
    </row>
    <row r="59" spans="2:7" x14ac:dyDescent="0.2">
      <c r="B59" s="1" t="s">
        <v>32</v>
      </c>
    </row>
    <row r="61" spans="2:7" x14ac:dyDescent="0.2">
      <c r="D61" s="3" t="str">
        <f>D34</f>
        <v>BlueFish</v>
      </c>
      <c r="E61" s="3" t="str">
        <f t="shared" ref="E61:G61" si="10">E34</f>
        <v>OceanDelight</v>
      </c>
      <c r="F61" s="3" t="str">
        <f t="shared" si="10"/>
        <v>SeaYum</v>
      </c>
      <c r="G61" s="3" t="str">
        <f t="shared" si="10"/>
        <v>TunaKing</v>
      </c>
    </row>
    <row r="62" spans="2:7" x14ac:dyDescent="0.2">
      <c r="B62" t="str">
        <f>B35</f>
        <v>Adventurous</v>
      </c>
      <c r="D62" s="53">
        <f>D35/$D17</f>
        <v>0.95454545454545459</v>
      </c>
      <c r="E62" s="53">
        <f t="shared" ref="E62:G62" si="11">E35/$D17</f>
        <v>0.75454545454545452</v>
      </c>
      <c r="F62" s="53">
        <f t="shared" si="11"/>
        <v>0.81818181818181823</v>
      </c>
      <c r="G62" s="53">
        <f t="shared" si="11"/>
        <v>1.1272727272727272</v>
      </c>
    </row>
    <row r="63" spans="2:7" x14ac:dyDescent="0.2">
      <c r="B63" t="str">
        <f t="shared" ref="B63:B64" si="12">B36</f>
        <v>Budget-Friendly</v>
      </c>
      <c r="D63" s="53">
        <f t="shared" ref="D63:G64" si="13">D36/$D18</f>
        <v>0.89795918367346939</v>
      </c>
      <c r="E63" s="53">
        <f t="shared" si="13"/>
        <v>0.96938775510204078</v>
      </c>
      <c r="F63" s="53">
        <f t="shared" si="13"/>
        <v>1.1122448979591837</v>
      </c>
      <c r="G63" s="53">
        <f t="shared" si="13"/>
        <v>1.0306122448979591</v>
      </c>
    </row>
    <row r="64" spans="2:7" x14ac:dyDescent="0.2">
      <c r="B64" t="str">
        <f t="shared" si="12"/>
        <v>Health-Conscious</v>
      </c>
      <c r="D64" s="53">
        <f t="shared" si="13"/>
        <v>2.6226415094339623</v>
      </c>
      <c r="E64" s="53">
        <f t="shared" si="13"/>
        <v>1.7924528301886793</v>
      </c>
      <c r="F64" s="53">
        <f t="shared" si="13"/>
        <v>1.7169811320754718</v>
      </c>
      <c r="G64" s="53">
        <f t="shared" si="13"/>
        <v>1.6603773584905661</v>
      </c>
    </row>
  </sheetData>
  <mergeCells count="1">
    <mergeCell ref="D2:H2"/>
  </mergeCells>
  <conditionalFormatting sqref="D62:G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H5:H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Alessandro Saccoia</cp:lastModifiedBy>
  <dcterms:created xsi:type="dcterms:W3CDTF">2023-10-02T13:43:29Z</dcterms:created>
  <dcterms:modified xsi:type="dcterms:W3CDTF">2024-09-23T15:37:17Z</dcterms:modified>
</cp:coreProperties>
</file>