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enes\Desktop\"/>
    </mc:Choice>
  </mc:AlternateContent>
  <bookViews>
    <workbookView xWindow="0" yWindow="0" windowWidth="24000" windowHeight="9630" activeTab="6"/>
  </bookViews>
  <sheets>
    <sheet name="ENERO-ABRIL 2025" sheetId="1" r:id="rId1"/>
    <sheet name="ENERO 2025" sheetId="7" r:id="rId2"/>
    <sheet name="FEBRERO 2025" sheetId="8" r:id="rId3"/>
    <sheet name="MARZO 2025" sheetId="2" r:id="rId4"/>
    <sheet name="ABRIL PROYECTOS" sheetId="6" r:id="rId5"/>
    <sheet name="ABRIL" sheetId="9" r:id="rId6"/>
    <sheet name="Hoja5" sheetId="5" r:id="rId7"/>
  </sheets>
  <definedNames>
    <definedName name="_xlnm._FilterDatabase" localSheetId="5" hidden="1">ABRIL!$A$3:$I$3</definedName>
    <definedName name="_xlnm._FilterDatabase" localSheetId="4" hidden="1">'ABRIL PROYECTOS'!$A$3:$I$3</definedName>
    <definedName name="_xlnm._FilterDatabase" localSheetId="6" hidden="1">Hoja5!$A$52:$I$52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4" i="6" l="1"/>
  <c r="G64" i="6"/>
  <c r="E64" i="6"/>
  <c r="G63" i="6"/>
  <c r="E62" i="6"/>
  <c r="C70" i="6"/>
  <c r="C85" i="6" s="1"/>
  <c r="C69" i="6"/>
  <c r="C64" i="6"/>
  <c r="C63" i="6"/>
  <c r="C62" i="6"/>
  <c r="C75" i="6"/>
  <c r="C74" i="6"/>
  <c r="C71" i="6" l="1"/>
  <c r="G45" i="6"/>
  <c r="G51" i="6"/>
  <c r="G50" i="6"/>
  <c r="G49" i="6"/>
  <c r="G48" i="6"/>
  <c r="G47" i="6"/>
  <c r="G46" i="6"/>
  <c r="G38" i="6"/>
  <c r="G37" i="6"/>
  <c r="G36" i="6"/>
  <c r="G35" i="6"/>
  <c r="H49" i="6" l="1"/>
  <c r="I49" i="6" s="1"/>
  <c r="G52" i="6"/>
  <c r="E45" i="6"/>
  <c r="H45" i="6" s="1"/>
  <c r="I45" i="6" s="1"/>
  <c r="E46" i="6"/>
  <c r="H46" i="6" s="1"/>
  <c r="I46" i="6" s="1"/>
  <c r="E47" i="6"/>
  <c r="H47" i="6" s="1"/>
  <c r="I47" i="6" s="1"/>
  <c r="E48" i="6"/>
  <c r="H48" i="6" s="1"/>
  <c r="I48" i="6" s="1"/>
  <c r="E49" i="6"/>
  <c r="E50" i="6"/>
  <c r="H50" i="6" s="1"/>
  <c r="I50" i="6" s="1"/>
  <c r="E51" i="6"/>
  <c r="H51" i="6" s="1"/>
  <c r="I51" i="6" s="1"/>
  <c r="E42" i="6"/>
  <c r="E43" i="6"/>
  <c r="E44" i="6"/>
  <c r="E36" i="6"/>
  <c r="H36" i="6" s="1"/>
  <c r="I36" i="6" s="1"/>
  <c r="E37" i="6"/>
  <c r="H37" i="6" s="1"/>
  <c r="I37" i="6" s="1"/>
  <c r="E38" i="6"/>
  <c r="H38" i="6" s="1"/>
  <c r="I38" i="6" s="1"/>
  <c r="E39" i="6"/>
  <c r="E40" i="6"/>
  <c r="E41" i="6"/>
  <c r="E35" i="6"/>
  <c r="H35" i="6" s="1"/>
  <c r="I35" i="6" s="1"/>
  <c r="H52" i="6" l="1"/>
  <c r="I52" i="6" s="1"/>
  <c r="E52" i="6"/>
  <c r="G24" i="6"/>
  <c r="G21" i="6"/>
  <c r="G19" i="6"/>
  <c r="G13" i="6"/>
  <c r="G26" i="9"/>
  <c r="G24" i="9"/>
  <c r="G25" i="9"/>
  <c r="G7" i="6"/>
  <c r="G6" i="6"/>
  <c r="E18" i="6" l="1"/>
  <c r="E82" i="9"/>
  <c r="C82" i="9"/>
  <c r="E76" i="9"/>
  <c r="C76" i="9"/>
  <c r="E49" i="9"/>
  <c r="C49" i="9"/>
  <c r="E126" i="9" l="1"/>
  <c r="C126" i="9"/>
  <c r="E121" i="9"/>
  <c r="C121" i="9"/>
  <c r="E115" i="9"/>
  <c r="C115" i="9"/>
  <c r="E100" i="9"/>
  <c r="C100" i="9"/>
  <c r="E96" i="9"/>
  <c r="C96" i="9"/>
  <c r="E92" i="9"/>
  <c r="C92" i="9"/>
  <c r="E67" i="9"/>
  <c r="C67" i="9"/>
  <c r="E63" i="9"/>
  <c r="C63" i="9"/>
  <c r="E59" i="9"/>
  <c r="C59" i="9"/>
  <c r="E40" i="9"/>
  <c r="C40" i="9"/>
  <c r="E30" i="9"/>
  <c r="C30" i="9"/>
  <c r="E26" i="9"/>
  <c r="C26" i="9"/>
  <c r="C22" i="9"/>
  <c r="E22" i="9"/>
  <c r="E24" i="6" l="1"/>
  <c r="H24" i="6" s="1"/>
  <c r="I24" i="6" s="1"/>
  <c r="E21" i="6"/>
  <c r="H21" i="6" s="1"/>
  <c r="I21" i="6" s="1"/>
  <c r="E12" i="6"/>
  <c r="E26" i="6"/>
  <c r="E10" i="6"/>
  <c r="E22" i="6"/>
  <c r="E11" i="6"/>
  <c r="E15" i="6"/>
  <c r="E4" i="6"/>
  <c r="E17" i="6" l="1"/>
  <c r="E9" i="6"/>
  <c r="E16" i="6"/>
  <c r="E14" i="6"/>
  <c r="E20" i="6"/>
  <c r="E19" i="6"/>
  <c r="H19" i="6" s="1"/>
  <c r="I19" i="6" s="1"/>
  <c r="E6" i="6"/>
  <c r="H6" i="6" s="1"/>
  <c r="I6" i="6" s="1"/>
  <c r="E7" i="6"/>
  <c r="H7" i="6" s="1"/>
  <c r="I7" i="6" s="1"/>
  <c r="E25" i="6"/>
  <c r="E5" i="6"/>
  <c r="E23" i="6"/>
  <c r="E8" i="6"/>
  <c r="E13" i="6"/>
  <c r="H13" i="6" s="1"/>
  <c r="I13" i="6" s="1"/>
  <c r="E27" i="6" l="1"/>
  <c r="C35" i="7"/>
  <c r="B35" i="7"/>
  <c r="B36" i="7" s="1"/>
  <c r="C36" i="7" s="1"/>
  <c r="C33" i="7"/>
  <c r="B14" i="7"/>
  <c r="C14" i="7" s="1"/>
  <c r="B13" i="7"/>
  <c r="C13" i="7" s="1"/>
  <c r="C11" i="7"/>
  <c r="J8" i="2"/>
  <c r="K7" i="2"/>
  <c r="I7" i="2"/>
  <c r="K6" i="2"/>
  <c r="I6" i="2"/>
  <c r="K5" i="2"/>
  <c r="I5" i="2"/>
  <c r="K4" i="2"/>
  <c r="I4" i="2"/>
  <c r="B29" i="1"/>
  <c r="F25" i="1"/>
  <c r="F32" i="1"/>
  <c r="L7" i="2" l="1"/>
  <c r="M7" i="2" s="1"/>
  <c r="I8" i="2"/>
  <c r="L5" i="2"/>
  <c r="M5" i="2" s="1"/>
  <c r="L4" i="2"/>
  <c r="M4" i="2" s="1"/>
  <c r="L6" i="2"/>
  <c r="M6" i="2" s="1"/>
  <c r="K8" i="2"/>
  <c r="L8" i="2" s="1"/>
  <c r="B26" i="2" l="1"/>
  <c r="B11" i="2"/>
  <c r="B12" i="2"/>
  <c r="B27" i="2" s="1"/>
  <c r="C26" i="2" s="1"/>
  <c r="F46" i="1"/>
  <c r="F47" i="1" s="1"/>
  <c r="G47" i="1" s="1"/>
  <c r="G45" i="1" l="1"/>
  <c r="B6" i="2" l="1"/>
  <c r="B13" i="2" s="1"/>
  <c r="C13" i="2" s="1"/>
  <c r="B28" i="2" l="1"/>
  <c r="C28" i="2" s="1"/>
  <c r="C11" i="2"/>
  <c r="C9" i="2"/>
  <c r="C12" i="2" s="1"/>
</calcChain>
</file>

<file path=xl/sharedStrings.xml><?xml version="1.0" encoding="utf-8"?>
<sst xmlns="http://schemas.openxmlformats.org/spreadsheetml/2006/main" count="645" uniqueCount="159">
  <si>
    <t>LUMOS,  C.A.</t>
  </si>
  <si>
    <t>RELACIÓN  DE PROYECTOS ENERO -ABRIL 2025</t>
  </si>
  <si>
    <t>DESCRIPCIÓN</t>
  </si>
  <si>
    <t xml:space="preserve">ENERO </t>
  </si>
  <si>
    <t>%</t>
  </si>
  <si>
    <t>FEBRERO</t>
  </si>
  <si>
    <t>MARZO</t>
  </si>
  <si>
    <t>ABRIL</t>
  </si>
  <si>
    <t>TOTALES</t>
  </si>
  <si>
    <t>INGRESOS</t>
  </si>
  <si>
    <t>MONTO $</t>
  </si>
  <si>
    <t>PROYECTO -ALL GRILL x VISUM</t>
  </si>
  <si>
    <t>INGRESOS TOTALES</t>
  </si>
  <si>
    <t>MENOS</t>
  </si>
  <si>
    <t xml:space="preserve">COSTOS </t>
  </si>
  <si>
    <t>COSTOS DE VENTA</t>
  </si>
  <si>
    <t>DESCUENTOS EN VENTAS</t>
  </si>
  <si>
    <t>COMISIONES EN VENTA</t>
  </si>
  <si>
    <t>TOTAL COSTO DE VENTAS</t>
  </si>
  <si>
    <t>UTILIDAD BRUTA EN VENTAS</t>
  </si>
  <si>
    <t xml:space="preserve">GASTOS OPERATIVOS </t>
  </si>
  <si>
    <t>SUELDOS</t>
  </si>
  <si>
    <t>HONORARIOS Y SERVICIOS DE TERCEROS</t>
  </si>
  <si>
    <t>PUBLICIDAD</t>
  </si>
  <si>
    <t>ENVÍOS-FLETES</t>
  </si>
  <si>
    <t>ALQUILER</t>
  </si>
  <si>
    <t>CONDOMINIO</t>
  </si>
  <si>
    <t>ELECTRICIDAD</t>
  </si>
  <si>
    <t>INTERNET</t>
  </si>
  <si>
    <t>IMPUESTOS</t>
  </si>
  <si>
    <t>TOTALES GASTOS OPERATIVOS</t>
  </si>
  <si>
    <t>TOTALES COSTOS Y GASTOS OPERATIVOS</t>
  </si>
  <si>
    <t>UTILIDAD NETA EN VENTAS-RENTABILIDAD</t>
  </si>
  <si>
    <t>LUMO, C.A.</t>
  </si>
  <si>
    <t>RENTABILIDAD DEL PROYECTO</t>
  </si>
  <si>
    <t>CODIGO</t>
  </si>
  <si>
    <t>CANT.</t>
  </si>
  <si>
    <t>COSTO U.$</t>
  </si>
  <si>
    <t>COSTO T. $</t>
  </si>
  <si>
    <t>P. U. VTA $</t>
  </si>
  <si>
    <t>T. VTAS $</t>
  </si>
  <si>
    <t>U./VTAS %</t>
  </si>
  <si>
    <t>LUX.T48-1N</t>
  </si>
  <si>
    <t>CINTA NEGRA BRAIDED 48V</t>
  </si>
  <si>
    <t>LUX.ID12C.EN</t>
  </si>
  <si>
    <t>ESFERA BRAIDED 12W 3000K 48V NEGRA Q200</t>
  </si>
  <si>
    <t>LUX.AYDE</t>
  </si>
  <si>
    <t>CANOPY EMBUTIDO CON DRIVER 100W (AC 100-220V)</t>
  </si>
  <si>
    <t>LUX.AF5DS</t>
  </si>
  <si>
    <t>AJUSTADOR FINAL BRAIDED NEGRO</t>
  </si>
  <si>
    <t>TIENDA</t>
  </si>
  <si>
    <t>DIVEANA CORNELLI</t>
  </si>
  <si>
    <t>VALENTINA DIAZ</t>
  </si>
  <si>
    <t>LAURA VARELA</t>
  </si>
  <si>
    <t>LEONARDO MACHADO</t>
  </si>
  <si>
    <t>D9</t>
  </si>
  <si>
    <t>ARLET  ZEITOUNE</t>
  </si>
  <si>
    <t>FUGET</t>
  </si>
  <si>
    <t>KROMI PREBO</t>
  </si>
  <si>
    <t>GMS  ARQUITECTURA</t>
  </si>
  <si>
    <t>CASA  GULF EXTERIOR</t>
  </si>
  <si>
    <t>KALEA TRIGALEÑA</t>
  </si>
  <si>
    <t>SUJO CARACAS</t>
  </si>
  <si>
    <t>KALEA TRIGALÑA</t>
  </si>
  <si>
    <t>CASA D9 -WENDY</t>
  </si>
  <si>
    <t>ENERO</t>
  </si>
  <si>
    <t>PROYECTO -ARQUITECTO FUGET</t>
  </si>
  <si>
    <t>VENTA DEL PROYECTO</t>
  </si>
  <si>
    <t xml:space="preserve">SERVICIOS </t>
  </si>
  <si>
    <t>TOTALES COSTOS DE VTA Y GASTOS OPERATIVOS</t>
  </si>
  <si>
    <t>UTILIDAD NETA EN VENTAS-RENTABILIDAD DEL P.</t>
  </si>
  <si>
    <t>PROYECTO -</t>
  </si>
  <si>
    <t>LUX.EDT-1M</t>
  </si>
  <si>
    <t>RIEL MAGNÉTICO EMBUTIDO NEGRO 54x67x1000</t>
  </si>
  <si>
    <t>LUX.EDT-2M</t>
  </si>
  <si>
    <t>RIEL MAGNÉTICO EMBUTIDO NEGRO 54x67x2000</t>
  </si>
  <si>
    <t>LUX.LM7CD-TB</t>
  </si>
  <si>
    <t>TRACK MAGNETICO DIRECCIONABLE BLANCO 7W 48V 4000K 24° D35mm</t>
  </si>
  <si>
    <t>LUX.LM10CD-LN</t>
  </si>
  <si>
    <t>LINEAL MAGNÉTICA NEGRO 20W BC DIMMABLE L300*W22*H25mm</t>
  </si>
  <si>
    <t>LUX.ACM-I</t>
  </si>
  <si>
    <t>CONECTOR "I" PARA RIEL MAGNETICO 48V / L138*W16*H17.8mm</t>
  </si>
  <si>
    <t>LUX.AUME-I</t>
  </si>
  <si>
    <t>UNION "I" RIEL MAGNETICO EMBUTIDO, ALUMINIO</t>
  </si>
  <si>
    <t>LUX.SMT-48150-VTD-L</t>
  </si>
  <si>
    <t>DRIVER PARA RIEL MAGNETICO DE 150W INTEGRADO, 48V DC, 100-277V AC, 3.15A.</t>
  </si>
  <si>
    <t>LUX.A5000.COB.24.R90.10W.I.BC</t>
  </si>
  <si>
    <t>CINTA LED COB 10W DC24V 480LED/M 3000K. CANTIDAD x METRO</t>
  </si>
  <si>
    <t>LUX.LPS-60-24</t>
  </si>
  <si>
    <t>DRIVER 60W 100-265VAC 24V</t>
  </si>
  <si>
    <t>LUX.C003A.2M</t>
  </si>
  <si>
    <t>PERFIL DE ESQUINERO DE ALUMINIO DE 2M (ACCESORIO C/METRO)</t>
  </si>
  <si>
    <t>LUX.HERA-93N</t>
  </si>
  <si>
    <t>ARO RECEDIDO NEGRO φ95*H50/φ85 p/GU10</t>
  </si>
  <si>
    <t>LUX.GU10.7.BC</t>
  </si>
  <si>
    <t>BOMB LED GU10 7W  3000K 100-140VV</t>
  </si>
  <si>
    <t>LUX.GU10.7.BP</t>
  </si>
  <si>
    <t>BOMB LED GU10 7W  4000K 100-140VV</t>
  </si>
  <si>
    <t>LUX.A5000.COB.24.R90.10W.I.BP</t>
  </si>
  <si>
    <t>CINTA LED COB 10W DC24V 480LED/M 4000K. CANTIDAD x METRO</t>
  </si>
  <si>
    <t>LUX.C010.2M</t>
  </si>
  <si>
    <t>PERFIL DE ALUMINIO PROFUNDO CON PESTAÑA DE 2M (ACCESORIO C/METRO)</t>
  </si>
  <si>
    <t>LUM.QJ1108-BC-N</t>
  </si>
  <si>
    <t>APLIQUE DE PARED VERTICAL LED NEGRO 3W 3000K H185*L35</t>
  </si>
  <si>
    <t>LUX.LPS-100-24</t>
  </si>
  <si>
    <t>DRIVER 100W 100-265VAC 24V</t>
  </si>
  <si>
    <t>LUX.C046.2M</t>
  </si>
  <si>
    <t>PERFIL DE ALUMINIO SUPERFICIAL DELGADO DE 2M (ACCESORIO C/METRO)</t>
  </si>
  <si>
    <t>LUX.EL-1955</t>
  </si>
  <si>
    <t>PANEL LED REDONDO EMPOTRABLE 168MM 12W 600-660LM AC:100-265V</t>
  </si>
  <si>
    <t>LUX.C021.2M</t>
  </si>
  <si>
    <t>PERFIL DE ALUMINIO DELGADO CON PESTAÑA DE 2M (ACCESORIO C/METRO)</t>
  </si>
  <si>
    <t>LUX-GP-S-FS085</t>
  </si>
  <si>
    <t>SPOT REDONDO EMBUTIDO PC BLANCO HERMÉTICO IP54</t>
  </si>
  <si>
    <t>LUX.RNEA-2N</t>
  </si>
  <si>
    <t>RIEL MINI MAGNETICO EMBUTIDO 24V - 2MT - ALUMINIO NEGRO - 70 x 15mm</t>
  </si>
  <si>
    <t>LUX.LN5C-TN</t>
  </si>
  <si>
    <t>TRACKLIGHT MINI MAGNETICO 5W- 3000K - NEGRO - 24V - 36°</t>
  </si>
  <si>
    <t>LUX.DN24II</t>
  </si>
  <si>
    <t>DRIVER INTEGRADO MINI MAGNETICO 100W / 24V / 40mm</t>
  </si>
  <si>
    <t>PROYECTO -THO2 X  ALEXCA  SOSA</t>
  </si>
  <si>
    <t>PROYECTO -OFICINAS CLV X STELLA DE JESUS</t>
  </si>
  <si>
    <t>U./VTAS $</t>
  </si>
  <si>
    <t>LUX.RNEA-1N</t>
  </si>
  <si>
    <t>RIEL MINI MAGNETICO EMBUTIDO 24V - 1MT - ALUMINIO NEGRO - 70 x 15mm</t>
  </si>
  <si>
    <t>LUX.HECP-102N</t>
  </si>
  <si>
    <t>SPOTS CUADRADOS NEGROS DIRECCIONABLES p/GU11 - 10*10CM</t>
  </si>
  <si>
    <t>C.U $</t>
  </si>
  <si>
    <t>C. TOTAL $</t>
  </si>
  <si>
    <t>OK</t>
  </si>
  <si>
    <t>COSTO U.</t>
  </si>
  <si>
    <t>COSTO.T</t>
  </si>
  <si>
    <t>OBSERVACION</t>
  </si>
  <si>
    <t>NO HAY EN EL INVENTARIO GRIN</t>
  </si>
  <si>
    <t>PREGUNTAR A JUAN GUILLERMO</t>
  </si>
  <si>
    <t>LUX.LN10C-LN</t>
  </si>
  <si>
    <t>LUMINARIA LINEAL MINI MAGNETICA - 10W - 24V - 3000K - 100° - 600mm</t>
  </si>
  <si>
    <t>LUX.LN10C-RN</t>
  </si>
  <si>
    <t>MULTISPOT MINI MAGNET NEGRA 10W- 3000K 24V 30° - 196mm</t>
  </si>
  <si>
    <t>LUX.OGS-LD552</t>
  </si>
  <si>
    <t>LAMPARA COLGANTE LINEAL 5 FOCOS NEGRA - 3000K - 40W - 110-240V</t>
  </si>
  <si>
    <t>LUX.LD7C-RN</t>
  </si>
  <si>
    <t>MULTISPOT 7W 3000K BRAIDED - 48V - NEGRA - 280mm</t>
  </si>
  <si>
    <t>LUX.LD12C-SRN</t>
  </si>
  <si>
    <t>SPOTLIGHT BRAIDED NEGRA - 12W - 3000K - 48V - Φ100mm</t>
  </si>
  <si>
    <t>CANOPY EMBUTIDO CON DRIVER 100W (AC100-220V)</t>
  </si>
  <si>
    <t>LUX.AF2DS</t>
  </si>
  <si>
    <t>POLEA TENSORA BRAIDED NEGRO 55*33*10mm</t>
  </si>
  <si>
    <t>LUX.AF3DS</t>
  </si>
  <si>
    <t>TENSOR BRAIDED NEGRO ∅60*45H mm</t>
  </si>
  <si>
    <t>COSTO.T $</t>
  </si>
  <si>
    <t>LUMO, C.A.- ABRIL 2025</t>
  </si>
  <si>
    <t>UTILIDAD NETA EN VENTAS- RENTABILIDAD</t>
  </si>
  <si>
    <t xml:space="preserve">PROYECTO 1- THO2 X ALEXA </t>
  </si>
  <si>
    <t>PROYECTO 2- OFICINAS CLV X ATELLA DE JESUS</t>
  </si>
  <si>
    <t>MONTO T. $</t>
  </si>
  <si>
    <t>PROYECTO 1</t>
  </si>
  <si>
    <t>PROYECTO 2</t>
  </si>
  <si>
    <t>COMISIONES EN VENTA-18%/TOTAL DE VENTAS DE LOS PROYECTOS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</si>
</sst>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_ "/>
  </numFmts>
  <fonts count="1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69">
    <xf numFmtId="0" fontId="0" fillId="0" borderId="0" xfId="0"/>
    <xf numFmtId="0" fontId="7" fillId="2" borderId="1" xfId="0" applyFont="1" applyFill="1" applyBorder="1"/>
    <xf numFmtId="0" fontId="7" fillId="2" borderId="2" xfId="0" applyFont="1" applyFill="1" applyBorder="1"/>
    <xf numFmtId="0" fontId="7" fillId="2" borderId="3" xfId="0" applyFont="1" applyFill="1" applyBorder="1"/>
    <xf numFmtId="0" fontId="0" fillId="0" borderId="4" xfId="0" applyBorder="1"/>
    <xf numFmtId="0" fontId="0" fillId="0" borderId="4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0" fontId="0" fillId="0" borderId="5" xfId="0" applyBorder="1"/>
    <xf numFmtId="0" fontId="0" fillId="0" borderId="5" xfId="0" applyNumberFormat="1" applyBorder="1"/>
    <xf numFmtId="0" fontId="0" fillId="0" borderId="6" xfId="0" applyBorder="1"/>
    <xf numFmtId="0" fontId="0" fillId="0" borderId="6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0" fontId="0" fillId="0" borderId="8" xfId="0" applyBorder="1"/>
    <xf numFmtId="0" fontId="6" fillId="2" borderId="1" xfId="0" applyFont="1" applyFill="1" applyBorder="1"/>
    <xf numFmtId="0" fontId="8" fillId="2" borderId="2" xfId="0" applyNumberFormat="1" applyFont="1" applyFill="1" applyBorder="1"/>
    <xf numFmtId="164" fontId="8" fillId="2" borderId="2" xfId="0" applyNumberFormat="1" applyFont="1" applyFill="1" applyBorder="1"/>
    <xf numFmtId="164" fontId="6" fillId="2" borderId="2" xfId="0" applyNumberFormat="1" applyFont="1" applyFill="1" applyBorder="1"/>
    <xf numFmtId="164" fontId="0" fillId="2" borderId="9" xfId="0" applyNumberFormat="1" applyFill="1" applyBorder="1"/>
    <xf numFmtId="0" fontId="7" fillId="3" borderId="5" xfId="0" applyFont="1" applyFill="1" applyBorder="1"/>
    <xf numFmtId="4" fontId="7" fillId="3" borderId="5" xfId="0" applyNumberFormat="1" applyFont="1" applyFill="1" applyBorder="1"/>
    <xf numFmtId="0" fontId="7" fillId="0" borderId="5" xfId="0" applyFont="1" applyBorder="1"/>
    <xf numFmtId="4" fontId="6" fillId="0" borderId="5" xfId="0" applyNumberFormat="1" applyFont="1" applyBorder="1" applyAlignment="1">
      <alignment horizontal="center"/>
    </xf>
    <xf numFmtId="4" fontId="0" fillId="0" borderId="5" xfId="0" applyNumberFormat="1" applyBorder="1"/>
    <xf numFmtId="0" fontId="7" fillId="4" borderId="5" xfId="0" applyFont="1" applyFill="1" applyBorder="1"/>
    <xf numFmtId="4" fontId="7" fillId="4" borderId="5" xfId="0" applyNumberFormat="1" applyFont="1" applyFill="1" applyBorder="1"/>
    <xf numFmtId="0" fontId="6" fillId="0" borderId="5" xfId="0" applyFont="1" applyBorder="1"/>
    <xf numFmtId="0" fontId="0" fillId="0" borderId="5" xfId="0" applyFont="1" applyBorder="1"/>
    <xf numFmtId="0" fontId="7" fillId="5" borderId="6" xfId="0" applyFont="1" applyFill="1" applyBorder="1"/>
    <xf numFmtId="4" fontId="7" fillId="5" borderId="6" xfId="0" applyNumberFormat="1" applyFont="1" applyFill="1" applyBorder="1"/>
    <xf numFmtId="0" fontId="7" fillId="4" borderId="1" xfId="0" applyFont="1" applyFill="1" applyBorder="1"/>
    <xf numFmtId="4" fontId="7" fillId="4" borderId="2" xfId="0" applyNumberFormat="1" applyFont="1" applyFill="1" applyBorder="1"/>
    <xf numFmtId="0" fontId="7" fillId="0" borderId="0" xfId="0" applyFont="1" applyFill="1" applyBorder="1"/>
    <xf numFmtId="4" fontId="7" fillId="0" borderId="0" xfId="0" applyNumberFormat="1" applyFont="1" applyFill="1" applyBorder="1"/>
    <xf numFmtId="0" fontId="7" fillId="5" borderId="5" xfId="0" applyFont="1" applyFill="1" applyBorder="1"/>
    <xf numFmtId="4" fontId="7" fillId="5" borderId="5" xfId="0" applyNumberFormat="1" applyFont="1" applyFill="1" applyBorder="1"/>
    <xf numFmtId="0" fontId="7" fillId="6" borderId="5" xfId="0" applyFont="1" applyFill="1" applyBorder="1"/>
    <xf numFmtId="4" fontId="7" fillId="6" borderId="5" xfId="0" applyNumberFormat="1" applyFont="1" applyFill="1" applyBorder="1"/>
    <xf numFmtId="0" fontId="7" fillId="3" borderId="5" xfId="0" applyFont="1" applyFill="1" applyBorder="1" applyAlignment="1">
      <alignment horizontal="center"/>
    </xf>
    <xf numFmtId="4" fontId="7" fillId="0" borderId="5" xfId="0" applyNumberFormat="1" applyFont="1" applyBorder="1"/>
    <xf numFmtId="4" fontId="0" fillId="4" borderId="5" xfId="0" applyNumberFormat="1" applyFill="1" applyBorder="1"/>
    <xf numFmtId="4" fontId="0" fillId="4" borderId="2" xfId="0" applyNumberFormat="1" applyFill="1" applyBorder="1"/>
    <xf numFmtId="4" fontId="0" fillId="0" borderId="0" xfId="0" applyNumberFormat="1" applyFill="1" applyBorder="1"/>
    <xf numFmtId="4" fontId="0" fillId="0" borderId="5" xfId="0" applyNumberFormat="1" applyFill="1" applyBorder="1"/>
    <xf numFmtId="4" fontId="7" fillId="0" borderId="5" xfId="0" applyNumberFormat="1" applyFont="1" applyFill="1" applyBorder="1"/>
    <xf numFmtId="0" fontId="7" fillId="0" borderId="5" xfId="0" applyFont="1" applyFill="1" applyBorder="1"/>
    <xf numFmtId="0" fontId="0" fillId="0" borderId="5" xfId="0" applyFill="1" applyBorder="1"/>
    <xf numFmtId="4" fontId="0" fillId="5" borderId="5" xfId="0" applyNumberFormat="1" applyFill="1" applyBorder="1"/>
    <xf numFmtId="0" fontId="0" fillId="5" borderId="5" xfId="0" applyFill="1" applyBorder="1"/>
    <xf numFmtId="4" fontId="0" fillId="5" borderId="6" xfId="0" applyNumberFormat="1" applyFill="1" applyBorder="1"/>
    <xf numFmtId="0" fontId="6" fillId="6" borderId="1" xfId="0" applyFont="1" applyFill="1" applyBorder="1"/>
    <xf numFmtId="4" fontId="8" fillId="6" borderId="2" xfId="0" applyNumberFormat="1" applyFont="1" applyFill="1" applyBorder="1"/>
    <xf numFmtId="4" fontId="6" fillId="6" borderId="2" xfId="0" applyNumberFormat="1" applyFont="1" applyFill="1" applyBorder="1"/>
    <xf numFmtId="4" fontId="0" fillId="0" borderId="0" xfId="0" applyNumberFormat="1"/>
    <xf numFmtId="0" fontId="0" fillId="4" borderId="5" xfId="0" applyFill="1" applyBorder="1"/>
    <xf numFmtId="4" fontId="7" fillId="0" borderId="0" xfId="0" applyNumberFormat="1" applyFont="1"/>
    <xf numFmtId="0" fontId="0" fillId="4" borderId="2" xfId="0" applyFill="1" applyBorder="1"/>
    <xf numFmtId="0" fontId="0" fillId="4" borderId="9" xfId="0" applyFill="1" applyBorder="1"/>
    <xf numFmtId="0" fontId="0" fillId="0" borderId="0" xfId="0" applyFill="1" applyBorder="1"/>
    <xf numFmtId="4" fontId="8" fillId="6" borderId="9" xfId="0" applyNumberFormat="1" applyFont="1" applyFill="1" applyBorder="1"/>
    <xf numFmtId="0" fontId="9" fillId="0" borderId="0" xfId="0" applyFont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11" fillId="0" borderId="12" xfId="0" applyFont="1" applyBorder="1" applyAlignment="1">
      <alignment wrapText="1"/>
    </xf>
    <xf numFmtId="0" fontId="11" fillId="0" borderId="12" xfId="0" applyFont="1" applyBorder="1" applyAlignment="1">
      <alignment vertical="center" wrapText="1"/>
    </xf>
    <xf numFmtId="0" fontId="5" fillId="0" borderId="5" xfId="0" applyFont="1" applyBorder="1"/>
    <xf numFmtId="0" fontId="12" fillId="7" borderId="13" xfId="0" applyFont="1" applyFill="1" applyBorder="1" applyAlignment="1">
      <alignment wrapText="1"/>
    </xf>
    <xf numFmtId="0" fontId="12" fillId="7" borderId="13" xfId="0" applyFont="1" applyFill="1" applyBorder="1" applyAlignment="1">
      <alignment horizontal="left" wrapText="1"/>
    </xf>
    <xf numFmtId="0" fontId="12" fillId="7" borderId="13" xfId="0" applyFont="1" applyFill="1" applyBorder="1" applyAlignment="1">
      <alignment horizontal="left" vertical="center" wrapText="1"/>
    </xf>
    <xf numFmtId="0" fontId="12" fillId="7" borderId="14" xfId="0" applyFont="1" applyFill="1" applyBorder="1" applyAlignment="1">
      <alignment wrapText="1"/>
    </xf>
    <xf numFmtId="0" fontId="12" fillId="7" borderId="5" xfId="0" applyFont="1" applyFill="1" applyBorder="1" applyAlignment="1">
      <alignment wrapText="1"/>
    </xf>
    <xf numFmtId="4" fontId="5" fillId="0" borderId="5" xfId="0" applyNumberFormat="1" applyFont="1" applyBorder="1"/>
    <xf numFmtId="2" fontId="0" fillId="0" borderId="5" xfId="0" applyNumberFormat="1" applyBorder="1"/>
    <xf numFmtId="0" fontId="12" fillId="5" borderId="13" xfId="0" applyFont="1" applyFill="1" applyBorder="1" applyAlignment="1">
      <alignment horizontal="left" wrapText="1"/>
    </xf>
    <xf numFmtId="4" fontId="5" fillId="5" borderId="5" xfId="0" applyNumberFormat="1" applyFont="1" applyFill="1" applyBorder="1"/>
    <xf numFmtId="0" fontId="10" fillId="3" borderId="5" xfId="0" applyFont="1" applyFill="1" applyBorder="1"/>
    <xf numFmtId="0" fontId="7" fillId="0" borderId="5" xfId="0" applyFont="1" applyBorder="1" applyAlignment="1">
      <alignment horizontal="center"/>
    </xf>
    <xf numFmtId="4" fontId="10" fillId="8" borderId="5" xfId="0" applyNumberFormat="1" applyFont="1" applyFill="1" applyBorder="1"/>
    <xf numFmtId="4" fontId="7" fillId="4" borderId="9" xfId="0" applyNumberFormat="1" applyFont="1" applyFill="1" applyBorder="1"/>
    <xf numFmtId="0" fontId="10" fillId="5" borderId="5" xfId="0" applyFont="1" applyFill="1" applyBorder="1"/>
    <xf numFmtId="0" fontId="10" fillId="6" borderId="5" xfId="0" applyFont="1" applyFill="1" applyBorder="1"/>
    <xf numFmtId="0" fontId="7" fillId="2" borderId="15" xfId="0" applyFont="1" applyFill="1" applyBorder="1"/>
    <xf numFmtId="4" fontId="7" fillId="8" borderId="5" xfId="0" applyNumberFormat="1" applyFont="1" applyFill="1" applyBorder="1"/>
    <xf numFmtId="0" fontId="0" fillId="8" borderId="5" xfId="0" applyFill="1" applyBorder="1"/>
    <xf numFmtId="4" fontId="0" fillId="8" borderId="5" xfId="0" applyNumberFormat="1" applyFill="1" applyBorder="1"/>
    <xf numFmtId="0" fontId="7" fillId="8" borderId="5" xfId="0" applyFont="1" applyFill="1" applyBorder="1"/>
    <xf numFmtId="0" fontId="4" fillId="8" borderId="5" xfId="0" applyFont="1" applyFill="1" applyBorder="1"/>
    <xf numFmtId="0" fontId="0" fillId="0" borderId="5" xfId="0" applyNumberFormat="1" applyFill="1" applyBorder="1"/>
    <xf numFmtId="0" fontId="0" fillId="5" borderId="5" xfId="0" applyNumberFormat="1" applyFill="1" applyBorder="1"/>
    <xf numFmtId="4" fontId="3" fillId="8" borderId="5" xfId="0" applyNumberFormat="1" applyFont="1" applyFill="1" applyBorder="1"/>
    <xf numFmtId="0" fontId="0" fillId="6" borderId="5" xfId="0" applyFill="1" applyBorder="1"/>
    <xf numFmtId="0" fontId="0" fillId="9" borderId="5" xfId="0" applyFill="1" applyBorder="1"/>
    <xf numFmtId="4" fontId="0" fillId="9" borderId="5" xfId="0" applyNumberFormat="1" applyFill="1" applyBorder="1"/>
    <xf numFmtId="0" fontId="7" fillId="9" borderId="5" xfId="0" applyFont="1" applyFill="1" applyBorder="1"/>
    <xf numFmtId="4" fontId="7" fillId="9" borderId="5" xfId="0" applyNumberFormat="1" applyFont="1" applyFill="1" applyBorder="1"/>
    <xf numFmtId="4" fontId="3" fillId="9" borderId="5" xfId="0" applyNumberFormat="1" applyFont="1" applyFill="1" applyBorder="1"/>
    <xf numFmtId="0" fontId="3" fillId="0" borderId="5" xfId="0" applyFont="1" applyFill="1" applyBorder="1"/>
    <xf numFmtId="0" fontId="7" fillId="0" borderId="5" xfId="0" applyNumberFormat="1" applyFont="1" applyFill="1" applyBorder="1"/>
    <xf numFmtId="0" fontId="7" fillId="2" borderId="18" xfId="0" applyFont="1" applyFill="1" applyBorder="1"/>
    <xf numFmtId="0" fontId="7" fillId="2" borderId="19" xfId="0" applyFont="1" applyFill="1" applyBorder="1"/>
    <xf numFmtId="0" fontId="3" fillId="6" borderId="5" xfId="0" applyFont="1" applyFill="1" applyBorder="1"/>
    <xf numFmtId="0" fontId="0" fillId="0" borderId="5" xfId="0" applyBorder="1" applyAlignment="1">
      <alignment horizontal="right"/>
    </xf>
    <xf numFmtId="4" fontId="0" fillId="0" borderId="5" xfId="0" applyNumberFormat="1" applyBorder="1" applyAlignment="1">
      <alignment horizontal="right"/>
    </xf>
    <xf numFmtId="4" fontId="7" fillId="5" borderId="5" xfId="0" applyNumberFormat="1" applyFont="1" applyFill="1" applyBorder="1" applyAlignment="1">
      <alignment horizontal="right"/>
    </xf>
    <xf numFmtId="4" fontId="7" fillId="6" borderId="5" xfId="0" applyNumberFormat="1" applyFont="1" applyFill="1" applyBorder="1" applyAlignment="1">
      <alignment horizontal="right"/>
    </xf>
    <xf numFmtId="4" fontId="0" fillId="0" borderId="4" xfId="0" applyNumberFormat="1" applyBorder="1"/>
    <xf numFmtId="0" fontId="7" fillId="2" borderId="21" xfId="0" applyFont="1" applyFill="1" applyBorder="1"/>
    <xf numFmtId="0" fontId="7" fillId="2" borderId="20" xfId="0" applyFont="1" applyFill="1" applyBorder="1"/>
    <xf numFmtId="4" fontId="0" fillId="0" borderId="6" xfId="0" applyNumberFormat="1" applyBorder="1"/>
    <xf numFmtId="0" fontId="0" fillId="8" borderId="1" xfId="0" applyFill="1" applyBorder="1"/>
    <xf numFmtId="0" fontId="6" fillId="8" borderId="2" xfId="0" applyFont="1" applyFill="1" applyBorder="1"/>
    <xf numFmtId="4" fontId="0" fillId="8" borderId="2" xfId="0" applyNumberFormat="1" applyFill="1" applyBorder="1"/>
    <xf numFmtId="4" fontId="7" fillId="8" borderId="2" xfId="0" applyNumberFormat="1" applyFont="1" applyFill="1" applyBorder="1"/>
    <xf numFmtId="0" fontId="0" fillId="8" borderId="9" xfId="0" applyFill="1" applyBorder="1"/>
    <xf numFmtId="0" fontId="0" fillId="5" borderId="6" xfId="0" applyFill="1" applyBorder="1"/>
    <xf numFmtId="0" fontId="0" fillId="5" borderId="6" xfId="0" applyNumberFormat="1" applyFill="1" applyBorder="1"/>
    <xf numFmtId="0" fontId="0" fillId="0" borderId="1" xfId="0" applyBorder="1"/>
    <xf numFmtId="0" fontId="6" fillId="8" borderId="2" xfId="0" applyNumberFormat="1" applyFont="1" applyFill="1" applyBorder="1"/>
    <xf numFmtId="4" fontId="6" fillId="8" borderId="2" xfId="0" applyNumberFormat="1" applyFont="1" applyFill="1" applyBorder="1"/>
    <xf numFmtId="0" fontId="8" fillId="8" borderId="2" xfId="0" applyFont="1" applyFill="1" applyBorder="1"/>
    <xf numFmtId="4" fontId="0" fillId="6" borderId="5" xfId="0" applyNumberFormat="1" applyFill="1" applyBorder="1"/>
    <xf numFmtId="4" fontId="0" fillId="5" borderId="4" xfId="0" applyNumberFormat="1" applyFill="1" applyBorder="1"/>
    <xf numFmtId="0" fontId="2" fillId="6" borderId="5" xfId="0" applyFont="1" applyFill="1" applyBorder="1"/>
    <xf numFmtId="0" fontId="7" fillId="10" borderId="5" xfId="0" applyFont="1" applyFill="1" applyBorder="1"/>
    <xf numFmtId="0" fontId="6" fillId="0" borderId="23" xfId="0" applyFont="1" applyBorder="1" applyAlignment="1"/>
    <xf numFmtId="0" fontId="6" fillId="0" borderId="0" xfId="0" applyFont="1" applyBorder="1" applyAlignment="1"/>
    <xf numFmtId="0" fontId="15" fillId="0" borderId="0" xfId="0" applyFont="1" applyBorder="1" applyAlignment="1"/>
    <xf numFmtId="0" fontId="9" fillId="0" borderId="0" xfId="0" applyFont="1" applyBorder="1" applyAlignment="1"/>
    <xf numFmtId="0" fontId="2" fillId="0" borderId="5" xfId="0" applyFont="1" applyBorder="1" applyAlignment="1"/>
    <xf numFmtId="0" fontId="6" fillId="0" borderId="5" xfId="0" applyFont="1" applyBorder="1" applyAlignment="1"/>
    <xf numFmtId="0" fontId="9" fillId="0" borderId="5" xfId="0" applyFont="1" applyBorder="1" applyAlignment="1"/>
    <xf numFmtId="0" fontId="9" fillId="0" borderId="0" xfId="0" applyFont="1"/>
    <xf numFmtId="0" fontId="7" fillId="10" borderId="4" xfId="0" applyFont="1" applyFill="1" applyBorder="1"/>
    <xf numFmtId="0" fontId="6" fillId="0" borderId="24" xfId="0" applyFont="1" applyBorder="1"/>
    <xf numFmtId="0" fontId="6" fillId="0" borderId="22" xfId="0" applyFont="1" applyBorder="1"/>
    <xf numFmtId="4" fontId="9" fillId="0" borderId="5" xfId="0" applyNumberFormat="1" applyFont="1" applyBorder="1" applyAlignment="1"/>
    <xf numFmtId="4" fontId="7" fillId="10" borderId="5" xfId="0" applyNumberFormat="1" applyFont="1" applyFill="1" applyBorder="1"/>
    <xf numFmtId="4" fontId="6" fillId="0" borderId="21" xfId="0" applyNumberFormat="1" applyFont="1" applyBorder="1"/>
    <xf numFmtId="0" fontId="0" fillId="0" borderId="2" xfId="0" applyBorder="1"/>
    <xf numFmtId="0" fontId="0" fillId="0" borderId="9" xfId="0" applyBorder="1"/>
    <xf numFmtId="0" fontId="2" fillId="0" borderId="4" xfId="0" applyFont="1" applyBorder="1" applyAlignment="1"/>
    <xf numFmtId="4" fontId="6" fillId="0" borderId="4" xfId="0" applyNumberFormat="1" applyFont="1" applyBorder="1" applyAlignment="1"/>
    <xf numFmtId="4" fontId="0" fillId="10" borderId="5" xfId="0" applyNumberFormat="1" applyFill="1" applyBorder="1"/>
    <xf numFmtId="0" fontId="0" fillId="10" borderId="5" xfId="0" applyFill="1" applyBorder="1"/>
    <xf numFmtId="0" fontId="0" fillId="0" borderId="22" xfId="0" applyBorder="1"/>
    <xf numFmtId="0" fontId="0" fillId="0" borderId="25" xfId="0" applyBorder="1"/>
    <xf numFmtId="0" fontId="7" fillId="10" borderId="4" xfId="0" applyFont="1" applyFill="1" applyBorder="1" applyAlignment="1">
      <alignment horizontal="center"/>
    </xf>
    <xf numFmtId="4" fontId="8" fillId="0" borderId="4" xfId="0" applyNumberFormat="1" applyFont="1" applyBorder="1" applyAlignment="1"/>
    <xf numFmtId="4" fontId="2" fillId="0" borderId="4" xfId="0" applyNumberFormat="1" applyFont="1" applyBorder="1" applyAlignment="1"/>
    <xf numFmtId="4" fontId="2" fillId="0" borderId="5" xfId="0" applyNumberFormat="1" applyFont="1" applyBorder="1" applyAlignment="1"/>
    <xf numFmtId="4" fontId="8" fillId="0" borderId="5" xfId="0" applyNumberFormat="1" applyFont="1" applyBorder="1" applyAlignment="1"/>
    <xf numFmtId="0" fontId="1" fillId="0" borderId="5" xfId="0" applyFont="1" applyBorder="1"/>
    <xf numFmtId="0" fontId="9" fillId="0" borderId="0" xfId="0" applyFont="1" applyAlignment="1">
      <alignment horizontal="center"/>
    </xf>
    <xf numFmtId="0" fontId="7" fillId="0" borderId="11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9" fillId="6" borderId="0" xfId="0" applyFont="1" applyFill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7" fillId="0" borderId="26" xfId="0" applyFont="1" applyBorder="1"/>
    <xf numFmtId="0" fontId="7" fillId="0" borderId="27" xfId="0" applyFont="1" applyBorder="1"/>
    <xf numFmtId="4" fontId="7" fillId="0" borderId="27" xfId="0" applyNumberFormat="1" applyFont="1" applyBorder="1"/>
    <xf numFmtId="0" fontId="7" fillId="0" borderId="2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997"/>
  <sheetViews>
    <sheetView topLeftCell="A18" workbookViewId="0">
      <selection activeCell="B28" sqref="B28"/>
    </sheetView>
  </sheetViews>
  <sheetFormatPr baseColWidth="10" defaultColWidth="11" defaultRowHeight="15"/>
  <cols>
    <col min="1" max="1" width="36.7109375" customWidth="1"/>
    <col min="2" max="2" width="11.28515625" customWidth="1"/>
    <col min="3" max="3" width="6.7109375" customWidth="1"/>
    <col min="4" max="4" width="11.5703125" customWidth="1"/>
    <col min="5" max="5" width="6.7109375" customWidth="1"/>
    <col min="6" max="6" width="10.42578125" customWidth="1"/>
    <col min="7" max="7" width="7" customWidth="1"/>
    <col min="8" max="8" width="11.42578125" customWidth="1"/>
    <col min="9" max="9" width="6.7109375" customWidth="1"/>
    <col min="13" max="13" width="22" customWidth="1"/>
  </cols>
  <sheetData>
    <row r="2" spans="1:36" ht="18.75">
      <c r="A2" s="153" t="s">
        <v>0</v>
      </c>
      <c r="B2" s="153"/>
      <c r="C2" s="153"/>
      <c r="D2" s="153"/>
      <c r="E2" s="153"/>
      <c r="F2" s="153"/>
      <c r="G2" s="153"/>
      <c r="H2" s="153"/>
      <c r="I2" s="153"/>
      <c r="J2" s="153"/>
    </row>
    <row r="3" spans="1:36">
      <c r="A3" s="154" t="s">
        <v>1</v>
      </c>
      <c r="B3" s="154"/>
      <c r="C3" s="154"/>
      <c r="D3" s="154"/>
      <c r="E3" s="154"/>
      <c r="F3" s="154"/>
      <c r="G3" s="154"/>
      <c r="H3" s="154"/>
      <c r="I3" s="154"/>
      <c r="J3" s="154"/>
    </row>
    <row r="4" spans="1:36">
      <c r="A4" s="20" t="s">
        <v>2</v>
      </c>
      <c r="B4" s="20" t="s">
        <v>3</v>
      </c>
      <c r="C4" s="39" t="s">
        <v>4</v>
      </c>
      <c r="D4" s="20" t="s">
        <v>5</v>
      </c>
      <c r="E4" s="39" t="s">
        <v>4</v>
      </c>
      <c r="F4" s="20" t="s">
        <v>6</v>
      </c>
      <c r="G4" s="39" t="s">
        <v>4</v>
      </c>
      <c r="H4" s="20" t="s">
        <v>7</v>
      </c>
      <c r="I4" s="39" t="s">
        <v>4</v>
      </c>
      <c r="J4" s="20" t="s">
        <v>8</v>
      </c>
      <c r="K4" s="24"/>
    </row>
    <row r="5" spans="1:36" ht="15.75" thickBot="1">
      <c r="A5" s="25" t="s">
        <v>9</v>
      </c>
      <c r="B5" s="26" t="s">
        <v>10</v>
      </c>
      <c r="C5" s="26"/>
      <c r="D5" s="26" t="s">
        <v>10</v>
      </c>
      <c r="E5" s="26"/>
      <c r="F5" s="26" t="s">
        <v>10</v>
      </c>
      <c r="G5" s="26"/>
      <c r="H5" s="26" t="s">
        <v>10</v>
      </c>
      <c r="I5" s="26"/>
      <c r="J5" s="55"/>
    </row>
    <row r="6" spans="1:36" ht="15.75" thickBot="1">
      <c r="A6" s="66" t="s">
        <v>50</v>
      </c>
      <c r="B6" s="24"/>
      <c r="C6" s="24"/>
      <c r="D6" s="40"/>
      <c r="E6" s="40"/>
      <c r="F6" s="24"/>
      <c r="G6" s="24"/>
      <c r="H6" s="24"/>
      <c r="I6" s="24"/>
      <c r="J6" s="24"/>
      <c r="K6" s="5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</row>
    <row r="7" spans="1:36" ht="15.75" thickBot="1">
      <c r="A7" s="8" t="s">
        <v>11</v>
      </c>
      <c r="B7" s="24"/>
      <c r="C7" s="24"/>
      <c r="D7" s="24"/>
      <c r="E7" s="24"/>
      <c r="F7" s="40">
        <v>1786</v>
      </c>
      <c r="G7" s="24"/>
      <c r="H7" s="24"/>
      <c r="I7" s="24"/>
      <c r="J7" s="2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</row>
    <row r="8" spans="1:36" ht="16.5" thickBot="1">
      <c r="A8" s="74" t="s">
        <v>56</v>
      </c>
      <c r="B8" s="75">
        <v>1604.5</v>
      </c>
      <c r="C8" s="73"/>
      <c r="D8" s="73"/>
      <c r="E8" s="73"/>
      <c r="F8" s="73"/>
      <c r="G8" s="73"/>
      <c r="H8" s="73"/>
      <c r="I8" s="73"/>
      <c r="J8" s="73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</row>
    <row r="9" spans="1:36" ht="16.5" thickBot="1">
      <c r="A9" s="69" t="s">
        <v>57</v>
      </c>
      <c r="B9" s="24">
        <v>12300</v>
      </c>
      <c r="C9" s="73"/>
      <c r="D9" s="73"/>
      <c r="E9" s="73"/>
      <c r="F9" s="73"/>
      <c r="G9" s="73"/>
      <c r="H9" s="73"/>
      <c r="I9" s="73"/>
      <c r="J9" s="73"/>
      <c r="K9" s="5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</row>
    <row r="10" spans="1:36" ht="16.5" thickBot="1">
      <c r="A10" s="68" t="s">
        <v>55</v>
      </c>
      <c r="B10" s="24">
        <v>8000</v>
      </c>
      <c r="C10" s="73"/>
      <c r="D10" s="73"/>
      <c r="E10" s="73"/>
      <c r="F10" s="73"/>
      <c r="G10" s="73"/>
      <c r="H10" s="73"/>
      <c r="I10" s="73"/>
      <c r="J10" s="73"/>
      <c r="K10" s="5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</row>
    <row r="11" spans="1:36" ht="16.5" thickBot="1">
      <c r="A11" s="68" t="s">
        <v>51</v>
      </c>
      <c r="B11" s="24">
        <v>4031</v>
      </c>
      <c r="C11" s="73"/>
      <c r="D11" s="73"/>
      <c r="E11" s="73"/>
      <c r="F11" s="73"/>
      <c r="G11" s="73"/>
      <c r="H11" s="73"/>
      <c r="I11" s="73"/>
      <c r="J11" s="73"/>
      <c r="K11" s="5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</row>
    <row r="12" spans="1:36" ht="16.5" thickBot="1">
      <c r="A12" s="68" t="s">
        <v>58</v>
      </c>
      <c r="B12" s="24">
        <v>1500</v>
      </c>
      <c r="C12" s="73"/>
      <c r="D12" s="73"/>
      <c r="E12" s="73"/>
      <c r="F12" s="73"/>
      <c r="G12" s="73"/>
      <c r="H12" s="73"/>
      <c r="I12" s="73"/>
      <c r="J12" s="73"/>
      <c r="K12" s="54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</row>
    <row r="13" spans="1:36" ht="16.5" thickBot="1">
      <c r="A13" s="68" t="s">
        <v>59</v>
      </c>
      <c r="B13" s="24">
        <v>2443</v>
      </c>
      <c r="C13" s="73"/>
      <c r="D13" s="73"/>
      <c r="E13" s="73"/>
      <c r="F13" s="73"/>
      <c r="G13" s="73"/>
      <c r="H13" s="73"/>
      <c r="I13" s="73"/>
      <c r="J13" s="73"/>
      <c r="K13" s="5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</row>
    <row r="14" spans="1:36" ht="16.5" thickBot="1">
      <c r="A14" s="70" t="s">
        <v>52</v>
      </c>
      <c r="B14" s="73">
        <v>303.29000000000002</v>
      </c>
      <c r="C14" s="73"/>
      <c r="D14" s="73"/>
      <c r="E14" s="73"/>
      <c r="F14" s="73"/>
      <c r="G14" s="73"/>
      <c r="H14" s="73"/>
      <c r="I14" s="73"/>
      <c r="J14" s="73"/>
      <c r="K14" s="5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</row>
    <row r="15" spans="1:36" ht="16.5" thickBot="1">
      <c r="A15" s="67" t="s">
        <v>60</v>
      </c>
      <c r="B15" s="73"/>
      <c r="C15" s="73"/>
      <c r="D15" s="24">
        <v>8285</v>
      </c>
      <c r="E15" s="73"/>
      <c r="F15" s="73"/>
      <c r="G15" s="73"/>
      <c r="H15" s="73"/>
      <c r="I15" s="73"/>
      <c r="J15" s="73"/>
      <c r="K15" s="5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</row>
    <row r="16" spans="1:36" ht="16.5" thickBot="1">
      <c r="A16" s="67" t="s">
        <v>61</v>
      </c>
      <c r="B16" s="73"/>
      <c r="C16" s="73"/>
      <c r="D16" s="24">
        <v>4000</v>
      </c>
      <c r="E16" s="73"/>
      <c r="F16" s="73"/>
      <c r="G16" s="73"/>
      <c r="H16" s="73"/>
      <c r="I16" s="73"/>
      <c r="J16" s="73"/>
      <c r="K16" s="5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</row>
    <row r="17" spans="1:36" ht="16.5" thickBot="1">
      <c r="A17" s="67" t="s">
        <v>53</v>
      </c>
      <c r="B17" s="73"/>
      <c r="C17" s="73"/>
      <c r="D17" s="24">
        <v>2800</v>
      </c>
      <c r="E17" s="73"/>
      <c r="F17" s="73"/>
      <c r="G17" s="73"/>
      <c r="H17" s="73"/>
      <c r="I17" s="73"/>
      <c r="J17" s="73"/>
      <c r="K17" s="5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</row>
    <row r="18" spans="1:36" ht="16.5" thickBot="1">
      <c r="A18" s="67" t="s">
        <v>59</v>
      </c>
      <c r="B18" s="73"/>
      <c r="C18" s="73"/>
      <c r="D18" s="73">
        <v>23.94</v>
      </c>
      <c r="E18" s="73"/>
      <c r="F18" s="73"/>
      <c r="G18" s="73"/>
      <c r="H18" s="73"/>
      <c r="I18" s="73"/>
      <c r="J18" s="73"/>
      <c r="K18" s="5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</row>
    <row r="19" spans="1:36" ht="16.5" thickBot="1">
      <c r="A19" s="67" t="s">
        <v>56</v>
      </c>
      <c r="B19" s="73"/>
      <c r="C19" s="73"/>
      <c r="D19" s="73">
        <v>314</v>
      </c>
      <c r="E19" s="73"/>
      <c r="F19" s="73"/>
      <c r="G19" s="73"/>
      <c r="H19" s="73"/>
      <c r="I19" s="73"/>
      <c r="J19" s="73"/>
      <c r="K19" s="5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</row>
    <row r="20" spans="1:36" ht="16.5" thickBot="1">
      <c r="A20" s="70" t="s">
        <v>54</v>
      </c>
      <c r="B20" s="73"/>
      <c r="C20" s="73"/>
      <c r="D20" s="73">
        <v>60</v>
      </c>
      <c r="E20" s="73"/>
      <c r="F20" s="73"/>
      <c r="G20" s="73"/>
      <c r="H20" s="73"/>
      <c r="I20" s="73"/>
      <c r="J20" s="73"/>
      <c r="K20" s="5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</row>
    <row r="21" spans="1:36" ht="16.5" thickBot="1">
      <c r="A21" s="71" t="s">
        <v>62</v>
      </c>
      <c r="B21" s="73"/>
      <c r="C21" s="73"/>
      <c r="D21" s="73"/>
      <c r="E21" s="73"/>
      <c r="F21" s="24">
        <v>1200</v>
      </c>
      <c r="G21" s="73"/>
      <c r="H21" s="73"/>
      <c r="I21" s="73"/>
      <c r="J21" s="73"/>
      <c r="K21" s="5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</row>
    <row r="22" spans="1:36" ht="16.5" thickBot="1">
      <c r="A22" s="71" t="s">
        <v>63</v>
      </c>
      <c r="B22" s="73"/>
      <c r="C22" s="73"/>
      <c r="D22" s="73"/>
      <c r="E22" s="73"/>
      <c r="F22" s="24">
        <v>2200</v>
      </c>
      <c r="G22" s="73"/>
      <c r="H22" s="73"/>
      <c r="I22" s="73"/>
      <c r="J22" s="73"/>
      <c r="K22" s="5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</row>
    <row r="23" spans="1:36" ht="16.5" thickBot="1">
      <c r="A23" s="71" t="s">
        <v>64</v>
      </c>
      <c r="B23" s="73"/>
      <c r="C23" s="73"/>
      <c r="D23" s="73"/>
      <c r="E23" s="73"/>
      <c r="F23" s="24">
        <v>1500</v>
      </c>
      <c r="G23" s="73"/>
      <c r="H23" s="73"/>
      <c r="I23" s="73"/>
      <c r="J23" s="73"/>
      <c r="K23" s="5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</row>
    <row r="24" spans="1:36" ht="15.75" thickBot="1">
      <c r="A24" s="8" t="s">
        <v>11</v>
      </c>
      <c r="B24" s="73"/>
      <c r="C24" s="73"/>
      <c r="D24" s="73"/>
      <c r="E24" s="73"/>
      <c r="F24" s="24">
        <v>1407</v>
      </c>
      <c r="G24" s="73"/>
      <c r="H24" s="73"/>
      <c r="I24" s="73"/>
      <c r="J24" s="73"/>
      <c r="K24" s="5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</row>
    <row r="25" spans="1:36" ht="15.75" thickBot="1">
      <c r="A25" s="25" t="s">
        <v>12</v>
      </c>
      <c r="B25" s="26"/>
      <c r="C25" s="26"/>
      <c r="D25" s="41"/>
      <c r="E25" s="41"/>
      <c r="F25" s="26">
        <f>SUM(F7:F24)</f>
        <v>8093</v>
      </c>
      <c r="G25" s="26"/>
      <c r="H25" s="26"/>
      <c r="I25" s="26"/>
      <c r="J25" s="26"/>
      <c r="K25" s="56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</row>
    <row r="26" spans="1:36" ht="15.75" thickBot="1">
      <c r="A26" s="22" t="s">
        <v>13</v>
      </c>
      <c r="B26" s="24"/>
      <c r="C26" s="24"/>
      <c r="D26" s="40"/>
      <c r="E26" s="40"/>
      <c r="F26" s="24"/>
      <c r="G26" s="24"/>
      <c r="H26" s="24"/>
      <c r="I26" s="24"/>
      <c r="J26" s="24"/>
      <c r="K26" s="5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</row>
    <row r="27" spans="1:36" ht="16.5" thickBot="1">
      <c r="A27" s="27" t="s">
        <v>14</v>
      </c>
      <c r="B27" s="24"/>
      <c r="C27" s="24"/>
      <c r="D27" s="40"/>
      <c r="E27" s="40"/>
      <c r="F27" s="24"/>
      <c r="G27" s="24"/>
      <c r="H27" s="24"/>
      <c r="I27" s="24"/>
      <c r="J27" s="24"/>
      <c r="K27" s="54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</row>
    <row r="28" spans="1:36" ht="15.75" thickBot="1">
      <c r="A28" s="8" t="s">
        <v>15</v>
      </c>
      <c r="B28" s="24"/>
      <c r="C28" s="24"/>
      <c r="D28" s="24"/>
      <c r="E28" s="24"/>
      <c r="F28" s="24">
        <v>631.74</v>
      </c>
      <c r="G28" s="24"/>
      <c r="H28" s="24"/>
      <c r="I28" s="8"/>
      <c r="J28" s="8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</row>
    <row r="29" spans="1:36" ht="15.75" thickBot="1">
      <c r="A29" s="28" t="s">
        <v>16</v>
      </c>
      <c r="B29" s="72">
        <f>104.5+15.18+24.54</f>
        <v>144.22</v>
      </c>
      <c r="C29" s="24"/>
      <c r="D29" s="24"/>
      <c r="E29" s="24"/>
      <c r="F29" s="24"/>
      <c r="G29" s="24"/>
      <c r="H29" s="24"/>
      <c r="I29" s="8"/>
      <c r="J29" s="8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</row>
    <row r="30" spans="1:36" ht="15.75" thickBot="1">
      <c r="A30" s="28" t="s">
        <v>17</v>
      </c>
      <c r="B30" s="24"/>
      <c r="C30" s="24"/>
      <c r="D30" s="24"/>
      <c r="E30" s="24"/>
      <c r="F30" s="24">
        <v>253.26</v>
      </c>
      <c r="G30" s="24"/>
      <c r="H30" s="24"/>
      <c r="I30" s="8"/>
      <c r="J30" s="8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</row>
    <row r="31" spans="1:36" ht="15.75" thickBot="1">
      <c r="A31" s="29" t="s">
        <v>18</v>
      </c>
      <c r="B31" s="29"/>
      <c r="C31" s="29"/>
      <c r="D31" s="29"/>
      <c r="E31" s="29"/>
      <c r="F31" s="30"/>
      <c r="G31" s="30"/>
      <c r="H31" s="29"/>
      <c r="I31" s="29"/>
      <c r="J31" s="29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</row>
    <row r="32" spans="1:36" ht="15.75" thickBot="1">
      <c r="A32" s="31" t="s">
        <v>19</v>
      </c>
      <c r="B32" s="42"/>
      <c r="C32" s="42"/>
      <c r="D32" s="42"/>
      <c r="E32" s="42"/>
      <c r="F32" s="32">
        <f>845.74/69</f>
        <v>12.257101449275362</v>
      </c>
      <c r="G32" s="32"/>
      <c r="H32" s="42"/>
      <c r="I32" s="57"/>
      <c r="J32" s="58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</row>
    <row r="33" spans="1:36" ht="15.75" thickBot="1">
      <c r="A33" s="33" t="s">
        <v>13</v>
      </c>
      <c r="B33" s="43"/>
      <c r="C33" s="43"/>
      <c r="D33" s="43"/>
      <c r="E33" s="43"/>
      <c r="F33" s="34"/>
      <c r="G33" s="34"/>
      <c r="H33" s="43"/>
      <c r="I33" s="59"/>
      <c r="J33" s="59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</row>
    <row r="34" spans="1:36" ht="15.75" thickBot="1">
      <c r="A34" s="22" t="s">
        <v>20</v>
      </c>
      <c r="B34" s="24"/>
      <c r="C34" s="24"/>
      <c r="D34" s="24"/>
      <c r="E34" s="24"/>
      <c r="F34" s="24"/>
      <c r="G34" s="24"/>
      <c r="H34" s="24"/>
      <c r="I34" s="8"/>
      <c r="J34" s="8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</row>
    <row r="35" spans="1:36" ht="15.75" thickBot="1">
      <c r="A35" s="8" t="s">
        <v>21</v>
      </c>
      <c r="B35" s="24"/>
      <c r="C35" s="24"/>
      <c r="D35" s="24"/>
      <c r="E35" s="24"/>
      <c r="F35" s="24"/>
      <c r="G35" s="24"/>
      <c r="H35" s="24"/>
      <c r="I35" s="8"/>
      <c r="J35" s="8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</row>
    <row r="36" spans="1:36" ht="15.75" thickBot="1">
      <c r="A36" s="8" t="s">
        <v>22</v>
      </c>
      <c r="B36" s="24"/>
      <c r="C36" s="24"/>
      <c r="D36" s="24"/>
      <c r="E36" s="24"/>
      <c r="F36" s="24"/>
      <c r="G36" s="24"/>
      <c r="H36" s="24"/>
      <c r="I36" s="8"/>
      <c r="J36" s="8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</row>
    <row r="37" spans="1:36" ht="15.75" thickBot="1">
      <c r="A37" s="8" t="s">
        <v>23</v>
      </c>
      <c r="B37" s="24"/>
      <c r="C37" s="24"/>
      <c r="D37" s="24"/>
      <c r="E37" s="24"/>
      <c r="F37" s="24"/>
      <c r="G37" s="24"/>
      <c r="H37" s="24"/>
      <c r="I37" s="8"/>
      <c r="J37" s="8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</row>
    <row r="38" spans="1:36" ht="15.75" thickBot="1">
      <c r="A38" s="8" t="s">
        <v>24</v>
      </c>
      <c r="B38" s="24"/>
      <c r="C38" s="24"/>
      <c r="D38" s="24"/>
      <c r="E38" s="24"/>
      <c r="F38" s="24"/>
      <c r="G38" s="24"/>
      <c r="H38" s="24"/>
      <c r="I38" s="24"/>
      <c r="J38" s="24"/>
      <c r="K38" s="5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</row>
    <row r="39" spans="1:36" ht="15.75" thickBot="1">
      <c r="A39" s="8" t="s">
        <v>25</v>
      </c>
      <c r="B39" s="24"/>
      <c r="C39" s="24"/>
      <c r="D39" s="24"/>
      <c r="E39" s="24"/>
      <c r="F39" s="24"/>
      <c r="G39" s="24"/>
      <c r="H39" s="24"/>
      <c r="I39" s="24"/>
      <c r="J39" s="24"/>
      <c r="K39" s="54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</row>
    <row r="40" spans="1:36" ht="15.75" thickBot="1">
      <c r="A40" s="8" t="s">
        <v>26</v>
      </c>
      <c r="B40" s="24"/>
      <c r="C40" s="24"/>
      <c r="D40" s="24"/>
      <c r="E40" s="24"/>
      <c r="F40" s="24"/>
      <c r="G40" s="24"/>
      <c r="H40" s="24"/>
      <c r="I40" s="24"/>
      <c r="J40" s="24"/>
      <c r="K40" s="5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</row>
    <row r="41" spans="1:36" ht="15.75" thickBot="1">
      <c r="A41" s="8" t="s">
        <v>27</v>
      </c>
      <c r="B41" s="24"/>
      <c r="C41" s="24"/>
      <c r="D41" s="24"/>
      <c r="E41" s="24"/>
      <c r="F41" s="24"/>
      <c r="G41" s="24"/>
      <c r="H41" s="24"/>
      <c r="I41" s="24"/>
      <c r="J41" s="24"/>
      <c r="K41" s="5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</row>
    <row r="42" spans="1:36" ht="15.75" thickBot="1">
      <c r="A42" s="8" t="s">
        <v>28</v>
      </c>
      <c r="B42" s="24"/>
      <c r="C42" s="24"/>
      <c r="D42" s="24"/>
      <c r="E42" s="24"/>
      <c r="F42" s="24"/>
      <c r="G42" s="24"/>
      <c r="H42" s="24"/>
      <c r="I42" s="24"/>
      <c r="J42" s="24"/>
      <c r="K42" s="5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</row>
    <row r="43" spans="1:36" ht="15.75" thickBot="1">
      <c r="A43" s="8"/>
      <c r="B43" s="40"/>
      <c r="C43" s="40"/>
      <c r="D43" s="24"/>
      <c r="E43" s="24"/>
      <c r="F43" s="40"/>
      <c r="G43" s="40"/>
      <c r="H43" s="40"/>
      <c r="I43" s="40"/>
      <c r="J43" s="40"/>
      <c r="K43" s="56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</row>
    <row r="44" spans="1:36" ht="15.75" thickBot="1">
      <c r="A44" s="8" t="s">
        <v>29</v>
      </c>
      <c r="B44" s="44"/>
      <c r="C44" s="44"/>
      <c r="D44" s="45"/>
      <c r="E44" s="45"/>
      <c r="F44" s="45"/>
      <c r="G44" s="46"/>
      <c r="H44" s="47"/>
      <c r="I44" s="44"/>
      <c r="J44" s="44"/>
      <c r="K44" s="5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</row>
    <row r="45" spans="1:36" ht="15.75" thickBot="1">
      <c r="A45" s="35" t="s">
        <v>30</v>
      </c>
      <c r="B45" s="48"/>
      <c r="C45" s="48"/>
      <c r="D45" s="36"/>
      <c r="E45" s="36"/>
      <c r="F45" s="36">
        <v>129.35</v>
      </c>
      <c r="G45" s="35">
        <f>+F45/F46*100</f>
        <v>100</v>
      </c>
      <c r="H45" s="49"/>
      <c r="I45" s="48"/>
      <c r="J45" s="48"/>
      <c r="K45" s="5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</row>
    <row r="46" spans="1:36" ht="15.75" thickBot="1">
      <c r="A46" s="29" t="s">
        <v>31</v>
      </c>
      <c r="B46" s="50"/>
      <c r="C46" s="50"/>
      <c r="D46" s="50"/>
      <c r="E46" s="50"/>
      <c r="F46" s="30">
        <f>+F31+F45</f>
        <v>129.35</v>
      </c>
      <c r="G46" s="30"/>
      <c r="H46" s="50"/>
      <c r="I46" s="50"/>
      <c r="J46" s="50"/>
      <c r="K46" s="5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</row>
    <row r="47" spans="1:36" ht="16.5" thickBot="1">
      <c r="A47" s="51" t="s">
        <v>32</v>
      </c>
      <c r="B47" s="52"/>
      <c r="C47" s="52"/>
      <c r="D47" s="52"/>
      <c r="E47" s="52"/>
      <c r="F47" s="53">
        <f>+F25-F46</f>
        <v>7963.65</v>
      </c>
      <c r="G47" s="53">
        <f>+F47/F25*100</f>
        <v>98.40170517731373</v>
      </c>
      <c r="H47" s="52"/>
      <c r="I47" s="52"/>
      <c r="J47" s="60"/>
      <c r="K47" s="5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</row>
    <row r="48" spans="1:36" ht="15.75" thickBot="1">
      <c r="B48" s="54"/>
      <c r="C48" s="54"/>
      <c r="D48" s="54"/>
      <c r="E48" s="54"/>
      <c r="F48" s="54"/>
      <c r="G48" s="54"/>
      <c r="H48" s="54"/>
      <c r="I48" s="54"/>
      <c r="J48" s="54"/>
      <c r="K48" s="5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</row>
    <row r="49" spans="2:36" ht="15.75" thickBot="1">
      <c r="B49" s="54"/>
      <c r="C49" s="54"/>
      <c r="D49" s="54"/>
      <c r="E49" s="54"/>
      <c r="F49" s="54"/>
      <c r="G49" s="54"/>
      <c r="H49" s="54"/>
      <c r="I49" s="54"/>
      <c r="J49" s="54"/>
      <c r="K49" s="5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</row>
    <row r="50" spans="2:36" ht="15.75" thickBot="1">
      <c r="B50" s="54"/>
      <c r="C50" s="54"/>
      <c r="D50" s="54"/>
      <c r="E50" s="54"/>
      <c r="F50" s="54"/>
      <c r="G50" s="54"/>
      <c r="H50" s="54"/>
      <c r="I50" s="54"/>
      <c r="J50" s="54"/>
      <c r="K50" s="5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</row>
    <row r="51" spans="2:36" ht="15.75" thickBot="1">
      <c r="B51" s="54"/>
      <c r="C51" s="54"/>
      <c r="D51" s="54"/>
      <c r="E51" s="54"/>
      <c r="F51" s="54"/>
      <c r="G51" s="54"/>
      <c r="H51" s="54"/>
      <c r="I51" s="54"/>
      <c r="J51" s="54"/>
      <c r="K51" s="5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</row>
    <row r="52" spans="2:36" ht="15.75" thickBot="1">
      <c r="B52" s="54"/>
      <c r="C52" s="54"/>
      <c r="D52" s="54"/>
      <c r="E52" s="54"/>
      <c r="F52" s="54"/>
      <c r="G52" s="54"/>
      <c r="H52" s="54"/>
      <c r="I52" s="54"/>
      <c r="J52" s="54"/>
      <c r="K52" s="5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</row>
    <row r="53" spans="2:36" ht="15.75" thickBot="1">
      <c r="B53" s="54"/>
      <c r="C53" s="54"/>
      <c r="D53" s="54"/>
      <c r="E53" s="54"/>
      <c r="F53" s="54"/>
      <c r="G53" s="54"/>
      <c r="H53" s="54"/>
      <c r="I53" s="54"/>
      <c r="J53" s="54"/>
      <c r="K53" s="5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</row>
    <row r="54" spans="2:36" ht="15.75" thickBot="1">
      <c r="B54" s="54"/>
      <c r="C54" s="54"/>
      <c r="D54" s="54"/>
      <c r="E54" s="54"/>
      <c r="F54" s="54"/>
      <c r="G54" s="54"/>
      <c r="H54" s="54"/>
      <c r="I54" s="54"/>
      <c r="J54" s="54"/>
      <c r="K54" s="5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</row>
    <row r="55" spans="2:36" ht="15.75" thickBot="1">
      <c r="B55" s="54"/>
      <c r="C55" s="54"/>
      <c r="D55" s="54"/>
      <c r="E55" s="54"/>
      <c r="F55" s="54"/>
      <c r="G55" s="54"/>
      <c r="H55" s="54"/>
      <c r="I55" s="54"/>
      <c r="J55" s="54"/>
      <c r="K55" s="5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</row>
    <row r="56" spans="2:36" ht="15.75" thickBot="1">
      <c r="B56" s="54"/>
      <c r="C56" s="54"/>
      <c r="D56" s="54"/>
      <c r="E56" s="54"/>
      <c r="F56" s="54"/>
      <c r="G56" s="54"/>
      <c r="H56" s="54"/>
      <c r="I56" s="54"/>
      <c r="J56" s="54"/>
      <c r="K56" s="5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</row>
    <row r="57" spans="2:36" ht="15.75" thickBot="1">
      <c r="B57" s="54"/>
      <c r="C57" s="54"/>
      <c r="D57" s="54"/>
      <c r="E57" s="54"/>
      <c r="F57" s="54"/>
      <c r="G57" s="54"/>
      <c r="H57" s="54"/>
      <c r="I57" s="54"/>
      <c r="J57" s="54"/>
      <c r="K57" s="5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</row>
    <row r="58" spans="2:36" ht="15.75" thickBot="1">
      <c r="B58" s="54"/>
      <c r="C58" s="54"/>
      <c r="D58" s="54"/>
      <c r="E58" s="54"/>
      <c r="F58" s="54"/>
      <c r="G58" s="54"/>
      <c r="H58" s="54"/>
      <c r="I58" s="54"/>
      <c r="J58" s="54"/>
      <c r="K58" s="5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</row>
    <row r="59" spans="2:36" ht="15.75" thickBot="1">
      <c r="B59" s="54"/>
      <c r="C59" s="54"/>
      <c r="D59" s="54"/>
      <c r="E59" s="54"/>
      <c r="F59" s="54"/>
      <c r="G59" s="54"/>
      <c r="H59" s="54"/>
      <c r="I59" s="54"/>
      <c r="J59" s="54"/>
      <c r="K59" s="5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</row>
    <row r="60" spans="2:36" ht="15.75" thickBot="1">
      <c r="D60" s="54"/>
      <c r="E60" s="54"/>
      <c r="F60" s="54"/>
      <c r="G60" s="5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</row>
    <row r="61" spans="2:36" ht="15.75" thickBot="1"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</row>
    <row r="62" spans="2:36" ht="15.75" thickBot="1"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</row>
    <row r="63" spans="2:36" ht="15.75" thickBot="1"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</row>
    <row r="64" spans="2:36" ht="15.75" thickBot="1"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</row>
    <row r="65" spans="26:36" ht="15.75" thickBot="1"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</row>
    <row r="66" spans="26:36" ht="15.75" thickBot="1"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</row>
    <row r="67" spans="26:36" ht="15.75" thickBot="1"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</row>
    <row r="68" spans="26:36" ht="15.75" thickBot="1"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</row>
    <row r="69" spans="26:36" ht="15.75" thickBot="1"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</row>
    <row r="70" spans="26:36" ht="15.75" thickBot="1"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</row>
    <row r="71" spans="26:36" ht="15.75" thickBot="1"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</row>
    <row r="72" spans="26:36" ht="15.75" thickBot="1"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</row>
    <row r="73" spans="26:36" ht="15.75" thickBot="1"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</row>
    <row r="74" spans="26:36" ht="15.75" thickBot="1"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</row>
    <row r="75" spans="26:36" ht="15.75" thickBot="1"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</row>
    <row r="76" spans="26:36" ht="15.75" thickBot="1"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</row>
    <row r="77" spans="26:36" ht="15.75" thickBot="1"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</row>
    <row r="78" spans="26:36" ht="15.75" thickBot="1"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</row>
    <row r="79" spans="26:36" ht="15.75" thickBot="1"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</row>
    <row r="80" spans="26:36" ht="15.75" thickBot="1"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</row>
    <row r="81" spans="14:36" ht="15.75" thickBot="1"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</row>
    <row r="82" spans="14:36" ht="15.75" thickBot="1"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</row>
    <row r="83" spans="14:36" ht="15.75" thickBot="1"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</row>
    <row r="84" spans="14:36" ht="15.75" thickBot="1"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</row>
    <row r="85" spans="14:36" ht="15.75" thickBot="1"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</row>
    <row r="86" spans="14:36" ht="15.75" thickBot="1"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</row>
    <row r="87" spans="14:36" ht="15.75" thickBot="1"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</row>
    <row r="88" spans="14:36" ht="15.75" thickBot="1"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</row>
    <row r="89" spans="14:36" ht="15.75" thickBot="1"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</row>
    <row r="90" spans="14:36" ht="15.75" thickBot="1"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</row>
    <row r="91" spans="14:36" ht="15.75" thickBot="1"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</row>
    <row r="92" spans="14:36" ht="15.75" thickBot="1"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</row>
    <row r="93" spans="14:36" ht="15.75" thickBot="1"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</row>
    <row r="94" spans="14:36" ht="15.75" thickBot="1"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</row>
    <row r="95" spans="14:36" ht="15.75" thickBot="1"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</row>
    <row r="96" spans="14:36" ht="15.75" thickBot="1"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</row>
    <row r="97" spans="14:36" ht="15.75" thickBot="1"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</row>
    <row r="98" spans="14:36" ht="15.75" thickBot="1"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</row>
    <row r="99" spans="14:36" ht="15.75" thickBot="1"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</row>
    <row r="100" spans="14:36" ht="15.75" thickBot="1"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</row>
    <row r="101" spans="14:36" ht="15.75" thickBot="1"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</row>
    <row r="102" spans="14:36" ht="15.75" thickBot="1"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</row>
    <row r="103" spans="14:36" ht="15.75" thickBot="1"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</row>
    <row r="104" spans="14:36" ht="15.75" thickBot="1"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</row>
    <row r="105" spans="14:36" ht="15.75" thickBot="1"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</row>
    <row r="106" spans="14:36" ht="15.75" thickBot="1"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</row>
    <row r="107" spans="14:36" ht="15.75" thickBot="1"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</row>
    <row r="108" spans="14:36" ht="15.75" thickBot="1"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</row>
    <row r="109" spans="14:36" ht="15.75" thickBot="1"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</row>
    <row r="110" spans="14:36" ht="15.75" thickBot="1"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</row>
    <row r="111" spans="14:36" ht="15.75" thickBot="1"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  <c r="AH111" s="64"/>
      <c r="AI111" s="64"/>
      <c r="AJ111" s="64"/>
    </row>
    <row r="112" spans="14:36" ht="15.75" thickBot="1"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I112" s="64"/>
      <c r="AJ112" s="64"/>
    </row>
    <row r="113" spans="14:36" ht="15.75" thickBot="1"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</row>
    <row r="114" spans="14:36" ht="15.75" thickBot="1"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</row>
    <row r="115" spans="14:36" ht="15.75" thickBot="1"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</row>
    <row r="116" spans="14:36" ht="15.75" thickBot="1"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4"/>
      <c r="AJ116" s="64"/>
    </row>
    <row r="117" spans="14:36" ht="15.75" thickBot="1"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</row>
    <row r="118" spans="14:36" ht="15.75" thickBot="1"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</row>
    <row r="119" spans="14:36" ht="15.75" thickBot="1"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</row>
    <row r="120" spans="14:36" ht="15.75" thickBot="1"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</row>
    <row r="121" spans="14:36" ht="15.75" thickBot="1"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  <c r="AI121" s="64"/>
      <c r="AJ121" s="64"/>
    </row>
    <row r="122" spans="14:36" ht="15.75" thickBot="1"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  <c r="AI122" s="64"/>
      <c r="AJ122" s="64"/>
    </row>
    <row r="123" spans="14:36" ht="15.75" thickBot="1"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</row>
    <row r="124" spans="14:36" ht="15.75" thickBot="1"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</row>
    <row r="125" spans="14:36" ht="15.75" thickBot="1"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64"/>
      <c r="AI125" s="64"/>
      <c r="AJ125" s="64"/>
    </row>
    <row r="126" spans="14:36" ht="15.75" thickBot="1"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  <c r="AH126" s="64"/>
      <c r="AI126" s="64"/>
      <c r="AJ126" s="64"/>
    </row>
    <row r="127" spans="14:36" ht="15.75" thickBot="1"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  <c r="AH127" s="64"/>
      <c r="AI127" s="64"/>
      <c r="AJ127" s="64"/>
    </row>
    <row r="128" spans="14:36" ht="15.75" thickBot="1"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  <c r="AH128" s="64"/>
      <c r="AI128" s="64"/>
      <c r="AJ128" s="64"/>
    </row>
    <row r="129" spans="14:36" ht="15.75" thickBot="1"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  <c r="AH129" s="64"/>
      <c r="AI129" s="64"/>
      <c r="AJ129" s="64"/>
    </row>
    <row r="130" spans="14:36" ht="15.75" thickBot="1"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  <c r="AH130" s="64"/>
      <c r="AI130" s="64"/>
      <c r="AJ130" s="64"/>
    </row>
    <row r="131" spans="14:36" ht="15.75" thickBot="1"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  <c r="AI131" s="64"/>
      <c r="AJ131" s="64"/>
    </row>
    <row r="132" spans="14:36" ht="15.75" thickBot="1"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4"/>
      <c r="AI132" s="64"/>
      <c r="AJ132" s="64"/>
    </row>
    <row r="133" spans="14:36" ht="15.75" thickBot="1"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  <c r="AH133" s="64"/>
      <c r="AI133" s="64"/>
      <c r="AJ133" s="64"/>
    </row>
    <row r="134" spans="14:36" ht="15.75" thickBot="1"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  <c r="AI134" s="64"/>
      <c r="AJ134" s="64"/>
    </row>
    <row r="135" spans="14:36" ht="15.75" thickBot="1"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</row>
    <row r="136" spans="14:36" ht="15.75" thickBot="1"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</row>
    <row r="137" spans="14:36" ht="15.75" thickBot="1"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</row>
    <row r="138" spans="14:36" ht="15.75" thickBot="1"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  <c r="AI138" s="64"/>
      <c r="AJ138" s="64"/>
    </row>
    <row r="139" spans="14:36" ht="15.75" thickBot="1"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  <c r="AI139" s="64"/>
      <c r="AJ139" s="64"/>
    </row>
    <row r="140" spans="14:36" ht="15.75" thickBot="1"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</row>
    <row r="141" spans="14:36" ht="15.75" thickBot="1"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</row>
    <row r="142" spans="14:36" ht="15.75" thickBot="1"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</row>
    <row r="143" spans="14:36" ht="15.75" thickBot="1"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4"/>
      <c r="AH143" s="64"/>
      <c r="AI143" s="64"/>
      <c r="AJ143" s="64"/>
    </row>
    <row r="144" spans="14:36" ht="15.75" thickBot="1"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</row>
    <row r="145" spans="14:36" ht="15.75" thickBot="1"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  <c r="AI145" s="64"/>
      <c r="AJ145" s="64"/>
    </row>
    <row r="146" spans="14:36" ht="15.75" thickBot="1"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</row>
    <row r="147" spans="14:36" ht="15.75" thickBot="1"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  <c r="AH147" s="64"/>
      <c r="AI147" s="64"/>
      <c r="AJ147" s="64"/>
    </row>
    <row r="148" spans="14:36" ht="15.75" thickBot="1"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  <c r="AI148" s="64"/>
      <c r="AJ148" s="64"/>
    </row>
    <row r="149" spans="14:36" ht="15.75" thickBot="1"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64"/>
    </row>
    <row r="150" spans="14:36" ht="15.75" thickBot="1"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</row>
    <row r="151" spans="14:36" ht="15.75" thickBot="1"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</row>
    <row r="152" spans="14:36" ht="15.75" thickBot="1"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</row>
    <row r="153" spans="14:36" ht="15.75" thickBot="1"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  <c r="AD153" s="64"/>
      <c r="AE153" s="64"/>
      <c r="AF153" s="64"/>
      <c r="AG153" s="64"/>
      <c r="AH153" s="64"/>
      <c r="AI153" s="64"/>
      <c r="AJ153" s="64"/>
    </row>
    <row r="154" spans="14:36" ht="15.75" thickBot="1"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</row>
    <row r="155" spans="14:36" ht="15.75" thickBot="1"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</row>
    <row r="156" spans="14:36" ht="15.75" thickBot="1"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  <c r="AI156" s="64"/>
      <c r="AJ156" s="64"/>
    </row>
    <row r="157" spans="14:36" ht="15.75" thickBot="1"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</row>
    <row r="158" spans="14:36" ht="15.75" thickBot="1"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  <c r="AH158" s="64"/>
      <c r="AI158" s="64"/>
      <c r="AJ158" s="64"/>
    </row>
    <row r="159" spans="14:36" ht="15.75" thickBot="1"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</row>
    <row r="160" spans="14:36" ht="15.75" thickBot="1"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</row>
    <row r="161" spans="14:36" ht="15.75" thickBot="1"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</row>
    <row r="162" spans="14:36" ht="15.75" thickBot="1"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</row>
    <row r="163" spans="14:36" ht="15.75" thickBot="1"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</row>
    <row r="164" spans="14:36" ht="15.75" thickBot="1"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</row>
    <row r="165" spans="14:36" ht="15.75" thickBot="1"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</row>
    <row r="166" spans="14:36" ht="15.75" thickBot="1"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</row>
    <row r="167" spans="14:36" ht="15.75" thickBot="1"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</row>
    <row r="168" spans="14:36" ht="15.75" thickBot="1"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</row>
    <row r="169" spans="14:36" ht="15.75" thickBot="1"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</row>
    <row r="170" spans="14:36" ht="15.75" thickBot="1"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</row>
    <row r="171" spans="14:36" ht="15.75" thickBot="1"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  <c r="AH171" s="64"/>
      <c r="AI171" s="64"/>
      <c r="AJ171" s="64"/>
    </row>
    <row r="172" spans="14:36" ht="15.75" thickBot="1"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  <c r="AC172" s="64"/>
      <c r="AD172" s="64"/>
      <c r="AE172" s="64"/>
      <c r="AF172" s="64"/>
      <c r="AG172" s="64"/>
      <c r="AH172" s="64"/>
      <c r="AI172" s="64"/>
      <c r="AJ172" s="64"/>
    </row>
    <row r="173" spans="14:36" ht="15.75" thickBot="1"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  <c r="AC173" s="64"/>
      <c r="AD173" s="64"/>
      <c r="AE173" s="64"/>
      <c r="AF173" s="64"/>
      <c r="AG173" s="64"/>
      <c r="AH173" s="64"/>
      <c r="AI173" s="64"/>
      <c r="AJ173" s="64"/>
    </row>
    <row r="174" spans="14:36" ht="15.75" thickBot="1"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64"/>
      <c r="AD174" s="64"/>
      <c r="AE174" s="64"/>
      <c r="AF174" s="64"/>
      <c r="AG174" s="64"/>
      <c r="AH174" s="64"/>
      <c r="AI174" s="64"/>
      <c r="AJ174" s="64"/>
    </row>
    <row r="175" spans="14:36" ht="15.75" thickBot="1"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  <c r="AD175" s="64"/>
      <c r="AE175" s="64"/>
      <c r="AF175" s="64"/>
      <c r="AG175" s="64"/>
      <c r="AH175" s="64"/>
      <c r="AI175" s="64"/>
      <c r="AJ175" s="64"/>
    </row>
    <row r="176" spans="14:36" ht="15.75" thickBot="1"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  <c r="AD176" s="64"/>
      <c r="AE176" s="64"/>
      <c r="AF176" s="64"/>
      <c r="AG176" s="64"/>
      <c r="AH176" s="64"/>
      <c r="AI176" s="64"/>
      <c r="AJ176" s="64"/>
    </row>
    <row r="177" spans="14:36" ht="15.75" thickBot="1"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  <c r="AD177" s="64"/>
      <c r="AE177" s="64"/>
      <c r="AF177" s="64"/>
      <c r="AG177" s="64"/>
      <c r="AH177" s="64"/>
      <c r="AI177" s="64"/>
      <c r="AJ177" s="64"/>
    </row>
    <row r="178" spans="14:36" ht="15.75" thickBot="1"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64"/>
      <c r="AI178" s="64"/>
      <c r="AJ178" s="64"/>
    </row>
    <row r="179" spans="14:36" ht="15.75" thickBot="1"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  <c r="AC179" s="64"/>
      <c r="AD179" s="64"/>
      <c r="AE179" s="64"/>
      <c r="AF179" s="64"/>
      <c r="AG179" s="64"/>
      <c r="AH179" s="64"/>
      <c r="AI179" s="64"/>
      <c r="AJ179" s="64"/>
    </row>
    <row r="180" spans="14:36" ht="15.75" thickBot="1"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  <c r="AD180" s="64"/>
      <c r="AE180" s="64"/>
      <c r="AF180" s="64"/>
      <c r="AG180" s="64"/>
      <c r="AH180" s="64"/>
      <c r="AI180" s="64"/>
      <c r="AJ180" s="64"/>
    </row>
    <row r="181" spans="14:36" ht="15.75" thickBot="1"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  <c r="AD181" s="64"/>
      <c r="AE181" s="64"/>
      <c r="AF181" s="64"/>
      <c r="AG181" s="64"/>
      <c r="AH181" s="64"/>
      <c r="AI181" s="64"/>
      <c r="AJ181" s="64"/>
    </row>
    <row r="182" spans="14:36" ht="15.75" thickBot="1"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  <c r="AC182" s="64"/>
      <c r="AD182" s="64"/>
      <c r="AE182" s="64"/>
      <c r="AF182" s="64"/>
      <c r="AG182" s="64"/>
      <c r="AH182" s="64"/>
      <c r="AI182" s="64"/>
      <c r="AJ182" s="64"/>
    </row>
    <row r="183" spans="14:36" ht="15.75" thickBot="1"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  <c r="AC183" s="64"/>
      <c r="AD183" s="64"/>
      <c r="AE183" s="64"/>
      <c r="AF183" s="64"/>
      <c r="AG183" s="64"/>
      <c r="AH183" s="64"/>
      <c r="AI183" s="64"/>
      <c r="AJ183" s="64"/>
    </row>
    <row r="184" spans="14:36" ht="15.75" thickBot="1"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  <c r="AC184" s="64"/>
      <c r="AD184" s="64"/>
      <c r="AE184" s="64"/>
      <c r="AF184" s="64"/>
      <c r="AG184" s="64"/>
      <c r="AH184" s="64"/>
      <c r="AI184" s="64"/>
      <c r="AJ184" s="64"/>
    </row>
    <row r="185" spans="14:36" ht="15.75" thickBot="1"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  <c r="AC185" s="64"/>
      <c r="AD185" s="64"/>
      <c r="AE185" s="64"/>
      <c r="AF185" s="64"/>
      <c r="AG185" s="64"/>
      <c r="AH185" s="64"/>
      <c r="AI185" s="64"/>
      <c r="AJ185" s="64"/>
    </row>
    <row r="186" spans="14:36" ht="15.75" thickBot="1"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  <c r="AC186" s="64"/>
      <c r="AD186" s="64"/>
      <c r="AE186" s="64"/>
      <c r="AF186" s="64"/>
      <c r="AG186" s="64"/>
      <c r="AH186" s="64"/>
      <c r="AI186" s="64"/>
      <c r="AJ186" s="64"/>
    </row>
    <row r="187" spans="14:36" ht="15.75" thickBot="1"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  <c r="AC187" s="64"/>
      <c r="AD187" s="64"/>
      <c r="AE187" s="64"/>
      <c r="AF187" s="64"/>
      <c r="AG187" s="64"/>
      <c r="AH187" s="64"/>
      <c r="AI187" s="64"/>
      <c r="AJ187" s="64"/>
    </row>
    <row r="188" spans="14:36" ht="15.75" thickBot="1"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  <c r="AC188" s="64"/>
      <c r="AD188" s="64"/>
      <c r="AE188" s="64"/>
      <c r="AF188" s="64"/>
      <c r="AG188" s="64"/>
      <c r="AH188" s="64"/>
      <c r="AI188" s="64"/>
      <c r="AJ188" s="64"/>
    </row>
    <row r="189" spans="14:36" ht="15.75" thickBot="1"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  <c r="AC189" s="64"/>
      <c r="AD189" s="64"/>
      <c r="AE189" s="64"/>
      <c r="AF189" s="64"/>
      <c r="AG189" s="64"/>
      <c r="AH189" s="64"/>
      <c r="AI189" s="64"/>
      <c r="AJ189" s="64"/>
    </row>
    <row r="190" spans="14:36" ht="15.75" thickBot="1"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  <c r="AC190" s="64"/>
      <c r="AD190" s="64"/>
      <c r="AE190" s="64"/>
      <c r="AF190" s="64"/>
      <c r="AG190" s="64"/>
      <c r="AH190" s="64"/>
      <c r="AI190" s="64"/>
      <c r="AJ190" s="64"/>
    </row>
    <row r="191" spans="14:36" ht="15.75" thickBot="1"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  <c r="AC191" s="64"/>
      <c r="AD191" s="64"/>
      <c r="AE191" s="64"/>
      <c r="AF191" s="64"/>
      <c r="AG191" s="64"/>
      <c r="AH191" s="64"/>
      <c r="AI191" s="64"/>
      <c r="AJ191" s="64"/>
    </row>
    <row r="192" spans="14:36" ht="15.75" thickBot="1"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  <c r="AC192" s="64"/>
      <c r="AD192" s="64"/>
      <c r="AE192" s="64"/>
      <c r="AF192" s="64"/>
      <c r="AG192" s="64"/>
      <c r="AH192" s="64"/>
      <c r="AI192" s="64"/>
      <c r="AJ192" s="64"/>
    </row>
    <row r="193" spans="14:36" ht="15.75" thickBot="1"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  <c r="AC193" s="64"/>
      <c r="AD193" s="64"/>
      <c r="AE193" s="64"/>
      <c r="AF193" s="64"/>
      <c r="AG193" s="64"/>
      <c r="AH193" s="64"/>
      <c r="AI193" s="64"/>
      <c r="AJ193" s="64"/>
    </row>
    <row r="194" spans="14:36" ht="15.75" thickBot="1"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  <c r="AC194" s="64"/>
      <c r="AD194" s="64"/>
      <c r="AE194" s="64"/>
      <c r="AF194" s="64"/>
      <c r="AG194" s="64"/>
      <c r="AH194" s="64"/>
      <c r="AI194" s="64"/>
      <c r="AJ194" s="64"/>
    </row>
    <row r="195" spans="14:36" ht="15.75" thickBot="1"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  <c r="AC195" s="64"/>
      <c r="AD195" s="64"/>
      <c r="AE195" s="64"/>
      <c r="AF195" s="64"/>
      <c r="AG195" s="64"/>
      <c r="AH195" s="64"/>
      <c r="AI195" s="64"/>
      <c r="AJ195" s="64"/>
    </row>
    <row r="196" spans="14:36" ht="15.75" thickBot="1"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  <c r="AC196" s="64"/>
      <c r="AD196" s="64"/>
      <c r="AE196" s="64"/>
      <c r="AF196" s="64"/>
      <c r="AG196" s="64"/>
      <c r="AH196" s="64"/>
      <c r="AI196" s="64"/>
      <c r="AJ196" s="64"/>
    </row>
    <row r="197" spans="14:36" ht="15.75" thickBot="1"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  <c r="AC197" s="64"/>
      <c r="AD197" s="64"/>
      <c r="AE197" s="64"/>
      <c r="AF197" s="64"/>
      <c r="AG197" s="64"/>
      <c r="AH197" s="64"/>
      <c r="AI197" s="64"/>
      <c r="AJ197" s="64"/>
    </row>
    <row r="198" spans="14:36" ht="15.75" thickBot="1"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  <c r="AC198" s="64"/>
      <c r="AD198" s="64"/>
      <c r="AE198" s="64"/>
      <c r="AF198" s="64"/>
      <c r="AG198" s="64"/>
      <c r="AH198" s="64"/>
      <c r="AI198" s="64"/>
      <c r="AJ198" s="64"/>
    </row>
    <row r="199" spans="14:36" ht="15.75" thickBot="1"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  <c r="AC199" s="64"/>
      <c r="AD199" s="64"/>
      <c r="AE199" s="64"/>
      <c r="AF199" s="64"/>
      <c r="AG199" s="64"/>
      <c r="AH199" s="64"/>
      <c r="AI199" s="64"/>
      <c r="AJ199" s="64"/>
    </row>
    <row r="200" spans="14:36" ht="15.75" thickBot="1"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  <c r="AC200" s="64"/>
      <c r="AD200" s="64"/>
      <c r="AE200" s="64"/>
      <c r="AF200" s="64"/>
      <c r="AG200" s="64"/>
      <c r="AH200" s="64"/>
      <c r="AI200" s="64"/>
      <c r="AJ200" s="64"/>
    </row>
    <row r="201" spans="14:36" ht="15.75" thickBot="1"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  <c r="AC201" s="64"/>
      <c r="AD201" s="64"/>
      <c r="AE201" s="64"/>
      <c r="AF201" s="64"/>
      <c r="AG201" s="64"/>
      <c r="AH201" s="64"/>
      <c r="AI201" s="64"/>
      <c r="AJ201" s="64"/>
    </row>
    <row r="202" spans="14:36" ht="15.75" thickBot="1"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  <c r="AC202" s="64"/>
      <c r="AD202" s="64"/>
      <c r="AE202" s="64"/>
      <c r="AF202" s="64"/>
      <c r="AG202" s="64"/>
      <c r="AH202" s="64"/>
      <c r="AI202" s="64"/>
      <c r="AJ202" s="64"/>
    </row>
    <row r="203" spans="14:36" ht="15.75" thickBot="1"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  <c r="AC203" s="64"/>
      <c r="AD203" s="64"/>
      <c r="AE203" s="64"/>
      <c r="AF203" s="64"/>
      <c r="AG203" s="64"/>
      <c r="AH203" s="64"/>
      <c r="AI203" s="64"/>
      <c r="AJ203" s="64"/>
    </row>
    <row r="204" spans="14:36" ht="15.75" thickBot="1"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  <c r="AC204" s="64"/>
      <c r="AD204" s="64"/>
      <c r="AE204" s="64"/>
      <c r="AF204" s="64"/>
      <c r="AG204" s="64"/>
      <c r="AH204" s="64"/>
      <c r="AI204" s="64"/>
      <c r="AJ204" s="64"/>
    </row>
    <row r="205" spans="14:36" ht="15.75" thickBot="1"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  <c r="AD205" s="64"/>
      <c r="AE205" s="64"/>
      <c r="AF205" s="64"/>
      <c r="AG205" s="64"/>
      <c r="AH205" s="64"/>
      <c r="AI205" s="64"/>
      <c r="AJ205" s="64"/>
    </row>
    <row r="206" spans="14:36" ht="15.75" thickBot="1"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  <c r="AC206" s="64"/>
      <c r="AD206" s="64"/>
      <c r="AE206" s="64"/>
      <c r="AF206" s="64"/>
      <c r="AG206" s="64"/>
      <c r="AH206" s="64"/>
      <c r="AI206" s="64"/>
      <c r="AJ206" s="64"/>
    </row>
    <row r="207" spans="14:36" ht="15.75" thickBot="1"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  <c r="AC207" s="64"/>
      <c r="AD207" s="64"/>
      <c r="AE207" s="64"/>
      <c r="AF207" s="64"/>
      <c r="AG207" s="64"/>
      <c r="AH207" s="64"/>
      <c r="AI207" s="64"/>
      <c r="AJ207" s="64"/>
    </row>
    <row r="208" spans="14:36" ht="15.75" thickBot="1"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  <c r="AC208" s="64"/>
      <c r="AD208" s="64"/>
      <c r="AE208" s="64"/>
      <c r="AF208" s="64"/>
      <c r="AG208" s="64"/>
      <c r="AH208" s="64"/>
      <c r="AI208" s="64"/>
      <c r="AJ208" s="64"/>
    </row>
    <row r="209" spans="14:36" ht="15.75" thickBot="1"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  <c r="AC209" s="64"/>
      <c r="AD209" s="64"/>
      <c r="AE209" s="64"/>
      <c r="AF209" s="64"/>
      <c r="AG209" s="64"/>
      <c r="AH209" s="64"/>
      <c r="AI209" s="64"/>
      <c r="AJ209" s="64"/>
    </row>
    <row r="210" spans="14:36" ht="15.75" thickBot="1"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  <c r="AC210" s="64"/>
      <c r="AD210" s="64"/>
      <c r="AE210" s="64"/>
      <c r="AF210" s="64"/>
      <c r="AG210" s="64"/>
      <c r="AH210" s="64"/>
      <c r="AI210" s="64"/>
      <c r="AJ210" s="64"/>
    </row>
    <row r="211" spans="14:36" ht="15.75" thickBot="1"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  <c r="AC211" s="64"/>
      <c r="AD211" s="64"/>
      <c r="AE211" s="64"/>
      <c r="AF211" s="64"/>
      <c r="AG211" s="64"/>
      <c r="AH211" s="64"/>
      <c r="AI211" s="64"/>
      <c r="AJ211" s="64"/>
    </row>
    <row r="212" spans="14:36" ht="15.75" thickBot="1"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  <c r="AC212" s="64"/>
      <c r="AD212" s="64"/>
      <c r="AE212" s="64"/>
      <c r="AF212" s="64"/>
      <c r="AG212" s="64"/>
      <c r="AH212" s="64"/>
      <c r="AI212" s="64"/>
      <c r="AJ212" s="64"/>
    </row>
    <row r="213" spans="14:36" ht="15.75" thickBot="1"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  <c r="AC213" s="64"/>
      <c r="AD213" s="64"/>
      <c r="AE213" s="64"/>
      <c r="AF213" s="64"/>
      <c r="AG213" s="64"/>
      <c r="AH213" s="64"/>
      <c r="AI213" s="64"/>
      <c r="AJ213" s="64"/>
    </row>
    <row r="214" spans="14:36" ht="15.75" thickBot="1"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  <c r="AC214" s="64"/>
      <c r="AD214" s="64"/>
      <c r="AE214" s="64"/>
      <c r="AF214" s="64"/>
      <c r="AG214" s="64"/>
      <c r="AH214" s="64"/>
      <c r="AI214" s="64"/>
      <c r="AJ214" s="64"/>
    </row>
    <row r="215" spans="14:36" ht="15.75" thickBot="1"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  <c r="AC215" s="64"/>
      <c r="AD215" s="64"/>
      <c r="AE215" s="64"/>
      <c r="AF215" s="64"/>
      <c r="AG215" s="64"/>
      <c r="AH215" s="64"/>
      <c r="AI215" s="64"/>
      <c r="AJ215" s="64"/>
    </row>
    <row r="216" spans="14:36" ht="15.75" thickBot="1"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  <c r="AC216" s="64"/>
      <c r="AD216" s="64"/>
      <c r="AE216" s="64"/>
      <c r="AF216" s="64"/>
      <c r="AG216" s="64"/>
      <c r="AH216" s="64"/>
      <c r="AI216" s="64"/>
      <c r="AJ216" s="64"/>
    </row>
    <row r="217" spans="14:36" ht="15.75" thickBot="1"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  <c r="AC217" s="64"/>
      <c r="AD217" s="64"/>
      <c r="AE217" s="64"/>
      <c r="AF217" s="64"/>
      <c r="AG217" s="64"/>
      <c r="AH217" s="64"/>
      <c r="AI217" s="64"/>
      <c r="AJ217" s="64"/>
    </row>
    <row r="218" spans="14:36" ht="15.75" thickBot="1"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  <c r="AC218" s="64"/>
      <c r="AD218" s="64"/>
      <c r="AE218" s="64"/>
      <c r="AF218" s="64"/>
      <c r="AG218" s="64"/>
      <c r="AH218" s="64"/>
      <c r="AI218" s="64"/>
      <c r="AJ218" s="64"/>
    </row>
    <row r="219" spans="14:36" ht="15.75" thickBot="1"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  <c r="AC219" s="64"/>
      <c r="AD219" s="64"/>
      <c r="AE219" s="64"/>
      <c r="AF219" s="64"/>
      <c r="AG219" s="64"/>
      <c r="AH219" s="64"/>
      <c r="AI219" s="64"/>
      <c r="AJ219" s="64"/>
    </row>
    <row r="220" spans="14:36" ht="15.75" thickBot="1"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  <c r="AC220" s="64"/>
      <c r="AD220" s="64"/>
      <c r="AE220" s="64"/>
      <c r="AF220" s="64"/>
      <c r="AG220" s="64"/>
      <c r="AH220" s="64"/>
      <c r="AI220" s="64"/>
      <c r="AJ220" s="64"/>
    </row>
    <row r="221" spans="14:36" ht="15.75" thickBot="1"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  <c r="AC221" s="64"/>
      <c r="AD221" s="64"/>
      <c r="AE221" s="64"/>
      <c r="AF221" s="64"/>
      <c r="AG221" s="64"/>
      <c r="AH221" s="64"/>
      <c r="AI221" s="64"/>
      <c r="AJ221" s="64"/>
    </row>
    <row r="222" spans="14:36" ht="15.75" thickBot="1"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  <c r="AC222" s="64"/>
      <c r="AD222" s="64"/>
      <c r="AE222" s="64"/>
      <c r="AF222" s="64"/>
      <c r="AG222" s="64"/>
      <c r="AH222" s="64"/>
      <c r="AI222" s="64"/>
      <c r="AJ222" s="64"/>
    </row>
    <row r="223" spans="14:36" ht="15.75" thickBot="1"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  <c r="AC223" s="64"/>
      <c r="AD223" s="64"/>
      <c r="AE223" s="64"/>
      <c r="AF223" s="64"/>
      <c r="AG223" s="64"/>
      <c r="AH223" s="64"/>
      <c r="AI223" s="64"/>
      <c r="AJ223" s="64"/>
    </row>
    <row r="224" spans="14:36" ht="15.75" thickBot="1"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  <c r="AC224" s="64"/>
      <c r="AD224" s="64"/>
      <c r="AE224" s="64"/>
      <c r="AF224" s="64"/>
      <c r="AG224" s="64"/>
      <c r="AH224" s="64"/>
      <c r="AI224" s="64"/>
      <c r="AJ224" s="64"/>
    </row>
    <row r="225" spans="14:36" ht="15.75" thickBot="1"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  <c r="AC225" s="64"/>
      <c r="AD225" s="64"/>
      <c r="AE225" s="64"/>
      <c r="AF225" s="64"/>
      <c r="AG225" s="64"/>
      <c r="AH225" s="64"/>
      <c r="AI225" s="64"/>
      <c r="AJ225" s="64"/>
    </row>
    <row r="226" spans="14:36" ht="15.75" thickBot="1"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  <c r="AC226" s="64"/>
      <c r="AD226" s="64"/>
      <c r="AE226" s="64"/>
      <c r="AF226" s="64"/>
      <c r="AG226" s="64"/>
      <c r="AH226" s="64"/>
      <c r="AI226" s="64"/>
      <c r="AJ226" s="64"/>
    </row>
    <row r="227" spans="14:36" ht="15.75" thickBot="1"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  <c r="AC227" s="64"/>
      <c r="AD227" s="64"/>
      <c r="AE227" s="64"/>
      <c r="AF227" s="64"/>
      <c r="AG227" s="64"/>
      <c r="AH227" s="64"/>
      <c r="AI227" s="64"/>
      <c r="AJ227" s="64"/>
    </row>
    <row r="228" spans="14:36" ht="15.75" thickBot="1"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  <c r="AC228" s="64"/>
      <c r="AD228" s="64"/>
      <c r="AE228" s="64"/>
      <c r="AF228" s="64"/>
      <c r="AG228" s="64"/>
      <c r="AH228" s="64"/>
      <c r="AI228" s="64"/>
      <c r="AJ228" s="64"/>
    </row>
    <row r="229" spans="14:36" ht="15.75" thickBot="1"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  <c r="AC229" s="64"/>
      <c r="AD229" s="64"/>
      <c r="AE229" s="64"/>
      <c r="AF229" s="64"/>
      <c r="AG229" s="64"/>
      <c r="AH229" s="64"/>
      <c r="AI229" s="64"/>
      <c r="AJ229" s="64"/>
    </row>
    <row r="230" spans="14:36" ht="15.75" thickBot="1"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  <c r="AC230" s="64"/>
      <c r="AD230" s="64"/>
      <c r="AE230" s="64"/>
      <c r="AF230" s="64"/>
      <c r="AG230" s="64"/>
      <c r="AH230" s="64"/>
      <c r="AI230" s="64"/>
      <c r="AJ230" s="64"/>
    </row>
    <row r="231" spans="14:36" ht="15.75" thickBot="1"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  <c r="AC231" s="64"/>
      <c r="AD231" s="64"/>
      <c r="AE231" s="64"/>
      <c r="AF231" s="64"/>
      <c r="AG231" s="64"/>
      <c r="AH231" s="64"/>
      <c r="AI231" s="64"/>
      <c r="AJ231" s="64"/>
    </row>
    <row r="232" spans="14:36" ht="15.75" thickBot="1"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  <c r="AC232" s="64"/>
      <c r="AD232" s="64"/>
      <c r="AE232" s="64"/>
      <c r="AF232" s="64"/>
      <c r="AG232" s="64"/>
      <c r="AH232" s="64"/>
      <c r="AI232" s="64"/>
      <c r="AJ232" s="64"/>
    </row>
    <row r="233" spans="14:36" ht="15.75" thickBot="1"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  <c r="AC233" s="64"/>
      <c r="AD233" s="64"/>
      <c r="AE233" s="64"/>
      <c r="AF233" s="64"/>
      <c r="AG233" s="64"/>
      <c r="AH233" s="64"/>
      <c r="AI233" s="64"/>
      <c r="AJ233" s="64"/>
    </row>
    <row r="234" spans="14:36" ht="15.75" thickBot="1"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  <c r="AC234" s="64"/>
      <c r="AD234" s="64"/>
      <c r="AE234" s="64"/>
      <c r="AF234" s="64"/>
      <c r="AG234" s="64"/>
      <c r="AH234" s="64"/>
      <c r="AI234" s="64"/>
      <c r="AJ234" s="64"/>
    </row>
    <row r="235" spans="14:36" ht="15.75" thickBot="1"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  <c r="AC235" s="64"/>
      <c r="AD235" s="64"/>
      <c r="AE235" s="64"/>
      <c r="AF235" s="64"/>
      <c r="AG235" s="64"/>
      <c r="AH235" s="64"/>
      <c r="AI235" s="64"/>
      <c r="AJ235" s="64"/>
    </row>
    <row r="236" spans="14:36" ht="15.75" thickBot="1"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  <c r="AC236" s="64"/>
      <c r="AD236" s="64"/>
      <c r="AE236" s="64"/>
      <c r="AF236" s="64"/>
      <c r="AG236" s="64"/>
      <c r="AH236" s="64"/>
      <c r="AI236" s="64"/>
      <c r="AJ236" s="64"/>
    </row>
    <row r="237" spans="14:36" ht="15.75" thickBot="1"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  <c r="AC237" s="64"/>
      <c r="AD237" s="64"/>
      <c r="AE237" s="64"/>
      <c r="AF237" s="64"/>
      <c r="AG237" s="64"/>
      <c r="AH237" s="64"/>
      <c r="AI237" s="64"/>
      <c r="AJ237" s="64"/>
    </row>
    <row r="238" spans="14:36" ht="15.75" thickBot="1"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  <c r="AC238" s="64"/>
      <c r="AD238" s="64"/>
      <c r="AE238" s="64"/>
      <c r="AF238" s="64"/>
      <c r="AG238" s="64"/>
      <c r="AH238" s="64"/>
      <c r="AI238" s="64"/>
      <c r="AJ238" s="64"/>
    </row>
    <row r="239" spans="14:36" ht="15.75" thickBot="1"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  <c r="AC239" s="64"/>
      <c r="AD239" s="64"/>
      <c r="AE239" s="64"/>
      <c r="AF239" s="64"/>
      <c r="AG239" s="64"/>
      <c r="AH239" s="64"/>
      <c r="AI239" s="64"/>
      <c r="AJ239" s="64"/>
    </row>
    <row r="240" spans="14:36" ht="15.75" thickBot="1"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  <c r="AC240" s="64"/>
      <c r="AD240" s="64"/>
      <c r="AE240" s="64"/>
      <c r="AF240" s="64"/>
      <c r="AG240" s="64"/>
      <c r="AH240" s="64"/>
      <c r="AI240" s="64"/>
      <c r="AJ240" s="64"/>
    </row>
    <row r="241" spans="14:36" ht="15.75" thickBot="1"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  <c r="AC241" s="64"/>
      <c r="AD241" s="64"/>
      <c r="AE241" s="64"/>
      <c r="AF241" s="64"/>
      <c r="AG241" s="64"/>
      <c r="AH241" s="64"/>
      <c r="AI241" s="64"/>
      <c r="AJ241" s="64"/>
    </row>
    <row r="242" spans="14:36" ht="15.75" thickBot="1"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  <c r="AC242" s="64"/>
      <c r="AD242" s="64"/>
      <c r="AE242" s="64"/>
      <c r="AF242" s="64"/>
      <c r="AG242" s="64"/>
      <c r="AH242" s="64"/>
      <c r="AI242" s="64"/>
      <c r="AJ242" s="64"/>
    </row>
    <row r="243" spans="14:36" ht="15.75" thickBot="1"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  <c r="AC243" s="64"/>
      <c r="AD243" s="64"/>
      <c r="AE243" s="64"/>
      <c r="AF243" s="64"/>
      <c r="AG243" s="64"/>
      <c r="AH243" s="64"/>
      <c r="AI243" s="64"/>
      <c r="AJ243" s="64"/>
    </row>
    <row r="244" spans="14:36" ht="15.75" thickBot="1"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  <c r="AC244" s="64"/>
      <c r="AD244" s="64"/>
      <c r="AE244" s="64"/>
      <c r="AF244" s="64"/>
      <c r="AG244" s="64"/>
      <c r="AH244" s="64"/>
      <c r="AI244" s="64"/>
      <c r="AJ244" s="64"/>
    </row>
    <row r="245" spans="14:36" ht="15.75" thickBot="1"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  <c r="AC245" s="64"/>
      <c r="AD245" s="64"/>
      <c r="AE245" s="64"/>
      <c r="AF245" s="64"/>
      <c r="AG245" s="64"/>
      <c r="AH245" s="64"/>
      <c r="AI245" s="64"/>
      <c r="AJ245" s="64"/>
    </row>
    <row r="246" spans="14:36" ht="15.75" thickBot="1"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  <c r="AC246" s="64"/>
      <c r="AD246" s="64"/>
      <c r="AE246" s="64"/>
      <c r="AF246" s="64"/>
      <c r="AG246" s="64"/>
      <c r="AH246" s="64"/>
      <c r="AI246" s="64"/>
      <c r="AJ246" s="64"/>
    </row>
    <row r="247" spans="14:36" ht="15.75" thickBot="1"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  <c r="AC247" s="64"/>
      <c r="AD247" s="64"/>
      <c r="AE247" s="64"/>
      <c r="AF247" s="64"/>
      <c r="AG247" s="64"/>
      <c r="AH247" s="64"/>
      <c r="AI247" s="64"/>
      <c r="AJ247" s="64"/>
    </row>
    <row r="248" spans="14:36" ht="15.75" thickBot="1"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  <c r="AC248" s="64"/>
      <c r="AD248" s="64"/>
      <c r="AE248" s="64"/>
      <c r="AF248" s="64"/>
      <c r="AG248" s="64"/>
      <c r="AH248" s="64"/>
      <c r="AI248" s="64"/>
      <c r="AJ248" s="64"/>
    </row>
    <row r="249" spans="14:36" ht="15.75" thickBot="1"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  <c r="AC249" s="64"/>
      <c r="AD249" s="64"/>
      <c r="AE249" s="64"/>
      <c r="AF249" s="64"/>
      <c r="AG249" s="64"/>
      <c r="AH249" s="64"/>
      <c r="AI249" s="64"/>
      <c r="AJ249" s="64"/>
    </row>
    <row r="250" spans="14:36" ht="15.75" thickBot="1"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  <c r="AB250" s="64"/>
      <c r="AC250" s="64"/>
      <c r="AD250" s="64"/>
      <c r="AE250" s="64"/>
      <c r="AF250" s="64"/>
      <c r="AG250" s="64"/>
      <c r="AH250" s="64"/>
      <c r="AI250" s="64"/>
      <c r="AJ250" s="64"/>
    </row>
    <row r="251" spans="14:36" ht="15.75" thickBot="1"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  <c r="AC251" s="64"/>
      <c r="AD251" s="64"/>
      <c r="AE251" s="64"/>
      <c r="AF251" s="64"/>
      <c r="AG251" s="64"/>
      <c r="AH251" s="64"/>
      <c r="AI251" s="64"/>
      <c r="AJ251" s="64"/>
    </row>
    <row r="252" spans="14:36" ht="15.75" thickBot="1"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  <c r="AC252" s="64"/>
      <c r="AD252" s="64"/>
      <c r="AE252" s="64"/>
      <c r="AF252" s="64"/>
      <c r="AG252" s="64"/>
      <c r="AH252" s="64"/>
      <c r="AI252" s="64"/>
      <c r="AJ252" s="64"/>
    </row>
    <row r="253" spans="14:36" ht="15.75" thickBot="1"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  <c r="AC253" s="64"/>
      <c r="AD253" s="64"/>
      <c r="AE253" s="64"/>
      <c r="AF253" s="64"/>
      <c r="AG253" s="64"/>
      <c r="AH253" s="64"/>
      <c r="AI253" s="64"/>
      <c r="AJ253" s="64"/>
    </row>
    <row r="254" spans="14:36" ht="15.75" thickBot="1"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  <c r="AC254" s="64"/>
      <c r="AD254" s="64"/>
      <c r="AE254" s="64"/>
      <c r="AF254" s="64"/>
      <c r="AG254" s="64"/>
      <c r="AH254" s="64"/>
      <c r="AI254" s="64"/>
      <c r="AJ254" s="64"/>
    </row>
    <row r="255" spans="14:36" ht="15.75" thickBot="1"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  <c r="AC255" s="64"/>
      <c r="AD255" s="64"/>
      <c r="AE255" s="64"/>
      <c r="AF255" s="64"/>
      <c r="AG255" s="64"/>
      <c r="AH255" s="64"/>
      <c r="AI255" s="64"/>
      <c r="AJ255" s="64"/>
    </row>
    <row r="256" spans="14:36" ht="15.75" thickBot="1"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  <c r="AC256" s="64"/>
      <c r="AD256" s="64"/>
      <c r="AE256" s="64"/>
      <c r="AF256" s="64"/>
      <c r="AG256" s="64"/>
      <c r="AH256" s="64"/>
      <c r="AI256" s="64"/>
      <c r="AJ256" s="64"/>
    </row>
    <row r="257" spans="14:36" ht="15.75" thickBot="1"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  <c r="AC257" s="64"/>
      <c r="AD257" s="64"/>
      <c r="AE257" s="64"/>
      <c r="AF257" s="64"/>
      <c r="AG257" s="64"/>
      <c r="AH257" s="64"/>
      <c r="AI257" s="64"/>
      <c r="AJ257" s="64"/>
    </row>
    <row r="258" spans="14:36" ht="15.75" thickBot="1"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  <c r="AB258" s="64"/>
      <c r="AC258" s="64"/>
      <c r="AD258" s="64"/>
      <c r="AE258" s="64"/>
      <c r="AF258" s="64"/>
      <c r="AG258" s="64"/>
      <c r="AH258" s="64"/>
      <c r="AI258" s="64"/>
      <c r="AJ258" s="64"/>
    </row>
    <row r="259" spans="14:36" ht="15.75" thickBot="1"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  <c r="AC259" s="64"/>
      <c r="AD259" s="64"/>
      <c r="AE259" s="64"/>
      <c r="AF259" s="64"/>
      <c r="AG259" s="64"/>
      <c r="AH259" s="64"/>
      <c r="AI259" s="64"/>
      <c r="AJ259" s="64"/>
    </row>
    <row r="260" spans="14:36" ht="15.75" thickBot="1"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  <c r="AC260" s="64"/>
      <c r="AD260" s="64"/>
      <c r="AE260" s="64"/>
      <c r="AF260" s="64"/>
      <c r="AG260" s="64"/>
      <c r="AH260" s="64"/>
      <c r="AI260" s="64"/>
      <c r="AJ260" s="64"/>
    </row>
    <row r="261" spans="14:36" ht="15.75" thickBot="1"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  <c r="AC261" s="64"/>
      <c r="AD261" s="64"/>
      <c r="AE261" s="64"/>
      <c r="AF261" s="64"/>
      <c r="AG261" s="64"/>
      <c r="AH261" s="64"/>
      <c r="AI261" s="64"/>
      <c r="AJ261" s="64"/>
    </row>
    <row r="262" spans="14:36" ht="15.75" thickBot="1"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  <c r="AB262" s="64"/>
      <c r="AC262" s="64"/>
      <c r="AD262" s="64"/>
      <c r="AE262" s="64"/>
      <c r="AF262" s="64"/>
      <c r="AG262" s="64"/>
      <c r="AH262" s="64"/>
      <c r="AI262" s="64"/>
      <c r="AJ262" s="64"/>
    </row>
    <row r="263" spans="14:36" ht="15.75" thickBot="1"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  <c r="AC263" s="64"/>
      <c r="AD263" s="64"/>
      <c r="AE263" s="64"/>
      <c r="AF263" s="64"/>
      <c r="AG263" s="64"/>
      <c r="AH263" s="64"/>
      <c r="AI263" s="64"/>
      <c r="AJ263" s="64"/>
    </row>
    <row r="264" spans="14:36" ht="15.75" thickBot="1"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  <c r="AB264" s="64"/>
      <c r="AC264" s="64"/>
      <c r="AD264" s="64"/>
      <c r="AE264" s="64"/>
      <c r="AF264" s="64"/>
      <c r="AG264" s="64"/>
      <c r="AH264" s="64"/>
      <c r="AI264" s="64"/>
      <c r="AJ264" s="64"/>
    </row>
    <row r="265" spans="14:36" ht="15.75" thickBot="1"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  <c r="AC265" s="64"/>
      <c r="AD265" s="64"/>
      <c r="AE265" s="64"/>
      <c r="AF265" s="64"/>
      <c r="AG265" s="64"/>
      <c r="AH265" s="64"/>
      <c r="AI265" s="64"/>
      <c r="AJ265" s="64"/>
    </row>
    <row r="266" spans="14:36" ht="15.75" thickBot="1"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  <c r="AB266" s="64"/>
      <c r="AC266" s="64"/>
      <c r="AD266" s="64"/>
      <c r="AE266" s="64"/>
      <c r="AF266" s="64"/>
      <c r="AG266" s="64"/>
      <c r="AH266" s="64"/>
      <c r="AI266" s="64"/>
      <c r="AJ266" s="64"/>
    </row>
    <row r="267" spans="14:36" ht="15.75" thickBot="1"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  <c r="AC267" s="64"/>
      <c r="AD267" s="64"/>
      <c r="AE267" s="64"/>
      <c r="AF267" s="64"/>
      <c r="AG267" s="64"/>
      <c r="AH267" s="64"/>
      <c r="AI267" s="64"/>
      <c r="AJ267" s="64"/>
    </row>
    <row r="268" spans="14:36" ht="15.75" thickBot="1"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  <c r="AB268" s="64"/>
      <c r="AC268" s="64"/>
      <c r="AD268" s="64"/>
      <c r="AE268" s="64"/>
      <c r="AF268" s="64"/>
      <c r="AG268" s="64"/>
      <c r="AH268" s="64"/>
      <c r="AI268" s="64"/>
      <c r="AJ268" s="64"/>
    </row>
    <row r="269" spans="14:36" ht="15.75" thickBot="1"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  <c r="AC269" s="64"/>
      <c r="AD269" s="64"/>
      <c r="AE269" s="64"/>
      <c r="AF269" s="64"/>
      <c r="AG269" s="64"/>
      <c r="AH269" s="64"/>
      <c r="AI269" s="64"/>
      <c r="AJ269" s="64"/>
    </row>
    <row r="270" spans="14:36" ht="15.75" thickBot="1"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  <c r="AB270" s="64"/>
      <c r="AC270" s="64"/>
      <c r="AD270" s="64"/>
      <c r="AE270" s="64"/>
      <c r="AF270" s="64"/>
      <c r="AG270" s="64"/>
      <c r="AH270" s="64"/>
      <c r="AI270" s="64"/>
      <c r="AJ270" s="64"/>
    </row>
    <row r="271" spans="14:36" ht="15.75" thickBot="1"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  <c r="AC271" s="64"/>
      <c r="AD271" s="64"/>
      <c r="AE271" s="64"/>
      <c r="AF271" s="64"/>
      <c r="AG271" s="64"/>
      <c r="AH271" s="64"/>
      <c r="AI271" s="64"/>
      <c r="AJ271" s="64"/>
    </row>
    <row r="272" spans="14:36" ht="15.75" thickBot="1"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  <c r="AC272" s="64"/>
      <c r="AD272" s="64"/>
      <c r="AE272" s="64"/>
      <c r="AF272" s="64"/>
      <c r="AG272" s="64"/>
      <c r="AH272" s="64"/>
      <c r="AI272" s="64"/>
      <c r="AJ272" s="64"/>
    </row>
    <row r="273" spans="14:36" ht="15.75" thickBot="1"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  <c r="AC273" s="64"/>
      <c r="AD273" s="64"/>
      <c r="AE273" s="64"/>
      <c r="AF273" s="64"/>
      <c r="AG273" s="64"/>
      <c r="AH273" s="64"/>
      <c r="AI273" s="64"/>
      <c r="AJ273" s="64"/>
    </row>
    <row r="274" spans="14:36" ht="15.75" thickBot="1"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  <c r="AC274" s="64"/>
      <c r="AD274" s="64"/>
      <c r="AE274" s="64"/>
      <c r="AF274" s="64"/>
      <c r="AG274" s="64"/>
      <c r="AH274" s="64"/>
      <c r="AI274" s="64"/>
      <c r="AJ274" s="64"/>
    </row>
    <row r="275" spans="14:36" ht="15.75" thickBot="1"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  <c r="AC275" s="64"/>
      <c r="AD275" s="64"/>
      <c r="AE275" s="64"/>
      <c r="AF275" s="64"/>
      <c r="AG275" s="64"/>
      <c r="AH275" s="64"/>
      <c r="AI275" s="64"/>
      <c r="AJ275" s="64"/>
    </row>
    <row r="276" spans="14:36" ht="15.75" thickBot="1"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  <c r="AC276" s="64"/>
      <c r="AD276" s="64"/>
      <c r="AE276" s="64"/>
      <c r="AF276" s="64"/>
      <c r="AG276" s="64"/>
      <c r="AH276" s="64"/>
      <c r="AI276" s="64"/>
      <c r="AJ276" s="64"/>
    </row>
    <row r="277" spans="14:36" ht="15.75" thickBot="1"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  <c r="AC277" s="64"/>
      <c r="AD277" s="64"/>
      <c r="AE277" s="64"/>
      <c r="AF277" s="64"/>
      <c r="AG277" s="64"/>
      <c r="AH277" s="64"/>
      <c r="AI277" s="64"/>
      <c r="AJ277" s="64"/>
    </row>
    <row r="278" spans="14:36" ht="15.75" thickBot="1"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  <c r="AC278" s="64"/>
      <c r="AD278" s="64"/>
      <c r="AE278" s="64"/>
      <c r="AF278" s="64"/>
      <c r="AG278" s="64"/>
      <c r="AH278" s="64"/>
      <c r="AI278" s="64"/>
      <c r="AJ278" s="64"/>
    </row>
    <row r="279" spans="14:36" ht="15.75" thickBot="1"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  <c r="AC279" s="64"/>
      <c r="AD279" s="64"/>
      <c r="AE279" s="64"/>
      <c r="AF279" s="64"/>
      <c r="AG279" s="64"/>
      <c r="AH279" s="64"/>
      <c r="AI279" s="64"/>
      <c r="AJ279" s="64"/>
    </row>
    <row r="280" spans="14:36" ht="15.75" thickBot="1"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  <c r="AC280" s="64"/>
      <c r="AD280" s="64"/>
      <c r="AE280" s="64"/>
      <c r="AF280" s="64"/>
      <c r="AG280" s="64"/>
      <c r="AH280" s="64"/>
      <c r="AI280" s="64"/>
      <c r="AJ280" s="64"/>
    </row>
    <row r="281" spans="14:36" ht="15.75" thickBot="1"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  <c r="AC281" s="64"/>
      <c r="AD281" s="64"/>
      <c r="AE281" s="64"/>
      <c r="AF281" s="64"/>
      <c r="AG281" s="64"/>
      <c r="AH281" s="64"/>
      <c r="AI281" s="64"/>
      <c r="AJ281" s="64"/>
    </row>
    <row r="282" spans="14:36" ht="15.75" thickBot="1"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  <c r="AC282" s="64"/>
      <c r="AD282" s="64"/>
      <c r="AE282" s="64"/>
      <c r="AF282" s="64"/>
      <c r="AG282" s="64"/>
      <c r="AH282" s="64"/>
      <c r="AI282" s="64"/>
      <c r="AJ282" s="64"/>
    </row>
    <row r="283" spans="14:36" ht="15.75" thickBot="1"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  <c r="AC283" s="64"/>
      <c r="AD283" s="64"/>
      <c r="AE283" s="64"/>
      <c r="AF283" s="64"/>
      <c r="AG283" s="64"/>
      <c r="AH283" s="64"/>
      <c r="AI283" s="64"/>
      <c r="AJ283" s="64"/>
    </row>
    <row r="284" spans="14:36" ht="15.75" thickBot="1"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  <c r="AC284" s="64"/>
      <c r="AD284" s="64"/>
      <c r="AE284" s="64"/>
      <c r="AF284" s="64"/>
      <c r="AG284" s="64"/>
      <c r="AH284" s="64"/>
      <c r="AI284" s="64"/>
      <c r="AJ284" s="64"/>
    </row>
    <row r="285" spans="14:36" ht="15.75" thickBot="1"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  <c r="AC285" s="64"/>
      <c r="AD285" s="64"/>
      <c r="AE285" s="64"/>
      <c r="AF285" s="64"/>
      <c r="AG285" s="64"/>
      <c r="AH285" s="64"/>
      <c r="AI285" s="64"/>
      <c r="AJ285" s="64"/>
    </row>
    <row r="286" spans="14:36" ht="15.75" thickBot="1"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  <c r="AC286" s="64"/>
      <c r="AD286" s="64"/>
      <c r="AE286" s="64"/>
      <c r="AF286" s="64"/>
      <c r="AG286" s="64"/>
      <c r="AH286" s="64"/>
      <c r="AI286" s="64"/>
      <c r="AJ286" s="64"/>
    </row>
    <row r="287" spans="14:36" ht="15.75" thickBot="1"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  <c r="AC287" s="64"/>
      <c r="AD287" s="64"/>
      <c r="AE287" s="64"/>
      <c r="AF287" s="64"/>
      <c r="AG287" s="64"/>
      <c r="AH287" s="64"/>
      <c r="AI287" s="64"/>
      <c r="AJ287" s="64"/>
    </row>
    <row r="288" spans="14:36" ht="15.75" thickBot="1"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  <c r="AC288" s="64"/>
      <c r="AD288" s="64"/>
      <c r="AE288" s="64"/>
      <c r="AF288" s="64"/>
      <c r="AG288" s="64"/>
      <c r="AH288" s="64"/>
      <c r="AI288" s="64"/>
      <c r="AJ288" s="64"/>
    </row>
    <row r="289" spans="14:36" ht="15.75" thickBot="1"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  <c r="AC289" s="64"/>
      <c r="AD289" s="64"/>
      <c r="AE289" s="64"/>
      <c r="AF289" s="64"/>
      <c r="AG289" s="64"/>
      <c r="AH289" s="64"/>
      <c r="AI289" s="64"/>
      <c r="AJ289" s="64"/>
    </row>
    <row r="290" spans="14:36" ht="15.75" thickBot="1"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  <c r="AC290" s="64"/>
      <c r="AD290" s="64"/>
      <c r="AE290" s="64"/>
      <c r="AF290" s="64"/>
      <c r="AG290" s="64"/>
      <c r="AH290" s="64"/>
      <c r="AI290" s="64"/>
      <c r="AJ290" s="64"/>
    </row>
    <row r="291" spans="14:36" ht="15.75" thickBot="1"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  <c r="AC291" s="64"/>
      <c r="AD291" s="64"/>
      <c r="AE291" s="64"/>
      <c r="AF291" s="64"/>
      <c r="AG291" s="64"/>
      <c r="AH291" s="64"/>
      <c r="AI291" s="64"/>
      <c r="AJ291" s="64"/>
    </row>
    <row r="292" spans="14:36" ht="15.75" thickBot="1"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  <c r="AC292" s="64"/>
      <c r="AD292" s="64"/>
      <c r="AE292" s="64"/>
      <c r="AF292" s="64"/>
      <c r="AG292" s="64"/>
      <c r="AH292" s="64"/>
      <c r="AI292" s="64"/>
      <c r="AJ292" s="64"/>
    </row>
    <row r="293" spans="14:36" ht="15.75" thickBot="1"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  <c r="AC293" s="64"/>
      <c r="AD293" s="64"/>
      <c r="AE293" s="64"/>
      <c r="AF293" s="64"/>
      <c r="AG293" s="64"/>
      <c r="AH293" s="64"/>
      <c r="AI293" s="64"/>
      <c r="AJ293" s="64"/>
    </row>
    <row r="294" spans="14:36" ht="15.75" thickBot="1"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  <c r="AC294" s="64"/>
      <c r="AD294" s="64"/>
      <c r="AE294" s="64"/>
      <c r="AF294" s="64"/>
      <c r="AG294" s="64"/>
      <c r="AH294" s="64"/>
      <c r="AI294" s="64"/>
      <c r="AJ294" s="64"/>
    </row>
    <row r="295" spans="14:36" ht="15.75" thickBot="1"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  <c r="AC295" s="64"/>
      <c r="AD295" s="64"/>
      <c r="AE295" s="64"/>
      <c r="AF295" s="64"/>
      <c r="AG295" s="64"/>
      <c r="AH295" s="64"/>
      <c r="AI295" s="64"/>
      <c r="AJ295" s="64"/>
    </row>
    <row r="296" spans="14:36" ht="15.75" thickBot="1"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  <c r="AC296" s="64"/>
      <c r="AD296" s="64"/>
      <c r="AE296" s="64"/>
      <c r="AF296" s="64"/>
      <c r="AG296" s="64"/>
      <c r="AH296" s="64"/>
      <c r="AI296" s="64"/>
      <c r="AJ296" s="64"/>
    </row>
    <row r="297" spans="14:36" ht="15.75" thickBot="1"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  <c r="AC297" s="64"/>
      <c r="AD297" s="64"/>
      <c r="AE297" s="64"/>
      <c r="AF297" s="64"/>
      <c r="AG297" s="64"/>
      <c r="AH297" s="64"/>
      <c r="AI297" s="64"/>
      <c r="AJ297" s="64"/>
    </row>
    <row r="298" spans="14:36" ht="15.75" thickBot="1"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  <c r="AC298" s="64"/>
      <c r="AD298" s="64"/>
      <c r="AE298" s="64"/>
      <c r="AF298" s="64"/>
      <c r="AG298" s="64"/>
      <c r="AH298" s="64"/>
      <c r="AI298" s="64"/>
      <c r="AJ298" s="64"/>
    </row>
    <row r="299" spans="14:36" ht="15.75" thickBot="1"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  <c r="AC299" s="64"/>
      <c r="AD299" s="64"/>
      <c r="AE299" s="64"/>
      <c r="AF299" s="64"/>
      <c r="AG299" s="64"/>
      <c r="AH299" s="64"/>
      <c r="AI299" s="64"/>
      <c r="AJ299" s="64"/>
    </row>
    <row r="300" spans="14:36" ht="15.75" thickBot="1"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  <c r="AC300" s="64"/>
      <c r="AD300" s="64"/>
      <c r="AE300" s="64"/>
      <c r="AF300" s="64"/>
      <c r="AG300" s="64"/>
      <c r="AH300" s="64"/>
      <c r="AI300" s="64"/>
      <c r="AJ300" s="64"/>
    </row>
    <row r="301" spans="14:36" ht="15.75" thickBot="1"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  <c r="AC301" s="64"/>
      <c r="AD301" s="64"/>
      <c r="AE301" s="64"/>
      <c r="AF301" s="64"/>
      <c r="AG301" s="64"/>
      <c r="AH301" s="64"/>
      <c r="AI301" s="64"/>
      <c r="AJ301" s="64"/>
    </row>
    <row r="302" spans="14:36" ht="15.75" thickBot="1"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  <c r="AC302" s="64"/>
      <c r="AD302" s="64"/>
      <c r="AE302" s="64"/>
      <c r="AF302" s="64"/>
      <c r="AG302" s="64"/>
      <c r="AH302" s="64"/>
      <c r="AI302" s="64"/>
      <c r="AJ302" s="64"/>
    </row>
    <row r="303" spans="14:36" ht="15.75" thickBot="1"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  <c r="AC303" s="64"/>
      <c r="AD303" s="64"/>
      <c r="AE303" s="64"/>
      <c r="AF303" s="64"/>
      <c r="AG303" s="64"/>
      <c r="AH303" s="64"/>
      <c r="AI303" s="64"/>
      <c r="AJ303" s="64"/>
    </row>
    <row r="304" spans="14:36" ht="15.75" thickBot="1"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  <c r="AC304" s="64"/>
      <c r="AD304" s="64"/>
      <c r="AE304" s="64"/>
      <c r="AF304" s="64"/>
      <c r="AG304" s="64"/>
      <c r="AH304" s="64"/>
      <c r="AI304" s="64"/>
      <c r="AJ304" s="64"/>
    </row>
    <row r="305" spans="14:36" ht="15.75" thickBot="1"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  <c r="AC305" s="64"/>
      <c r="AD305" s="64"/>
      <c r="AE305" s="64"/>
      <c r="AF305" s="64"/>
      <c r="AG305" s="64"/>
      <c r="AH305" s="64"/>
      <c r="AI305" s="64"/>
      <c r="AJ305" s="64"/>
    </row>
    <row r="306" spans="14:36" ht="15.75" thickBot="1"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64"/>
      <c r="AC306" s="64"/>
      <c r="AD306" s="64"/>
      <c r="AE306" s="64"/>
      <c r="AF306" s="64"/>
      <c r="AG306" s="64"/>
      <c r="AH306" s="64"/>
      <c r="AI306" s="64"/>
      <c r="AJ306" s="64"/>
    </row>
    <row r="307" spans="14:36" ht="15.75" thickBot="1"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  <c r="AC307" s="64"/>
      <c r="AD307" s="64"/>
      <c r="AE307" s="64"/>
      <c r="AF307" s="64"/>
      <c r="AG307" s="64"/>
      <c r="AH307" s="64"/>
      <c r="AI307" s="64"/>
      <c r="AJ307" s="64"/>
    </row>
    <row r="308" spans="14:36" ht="15.75" thickBot="1"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  <c r="AC308" s="64"/>
      <c r="AD308" s="64"/>
      <c r="AE308" s="64"/>
      <c r="AF308" s="64"/>
      <c r="AG308" s="64"/>
      <c r="AH308" s="64"/>
      <c r="AI308" s="64"/>
      <c r="AJ308" s="64"/>
    </row>
    <row r="309" spans="14:36" ht="15.75" thickBot="1"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  <c r="AC309" s="64"/>
      <c r="AD309" s="64"/>
      <c r="AE309" s="64"/>
      <c r="AF309" s="64"/>
      <c r="AG309" s="64"/>
      <c r="AH309" s="64"/>
      <c r="AI309" s="64"/>
      <c r="AJ309" s="64"/>
    </row>
    <row r="310" spans="14:36" ht="15.75" thickBot="1"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  <c r="AC310" s="64"/>
      <c r="AD310" s="64"/>
      <c r="AE310" s="64"/>
      <c r="AF310" s="64"/>
      <c r="AG310" s="64"/>
      <c r="AH310" s="64"/>
      <c r="AI310" s="64"/>
      <c r="AJ310" s="64"/>
    </row>
    <row r="311" spans="14:36" ht="15.75" thickBot="1"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  <c r="AC311" s="64"/>
      <c r="AD311" s="64"/>
      <c r="AE311" s="64"/>
      <c r="AF311" s="64"/>
      <c r="AG311" s="64"/>
      <c r="AH311" s="64"/>
      <c r="AI311" s="64"/>
      <c r="AJ311" s="64"/>
    </row>
    <row r="312" spans="14:36" ht="15.75" thickBot="1"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  <c r="AB312" s="64"/>
      <c r="AC312" s="64"/>
      <c r="AD312" s="64"/>
      <c r="AE312" s="64"/>
      <c r="AF312" s="64"/>
      <c r="AG312" s="64"/>
      <c r="AH312" s="64"/>
      <c r="AI312" s="64"/>
      <c r="AJ312" s="64"/>
    </row>
    <row r="313" spans="14:36" ht="15.75" thickBot="1"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  <c r="AC313" s="64"/>
      <c r="AD313" s="64"/>
      <c r="AE313" s="64"/>
      <c r="AF313" s="64"/>
      <c r="AG313" s="64"/>
      <c r="AH313" s="64"/>
      <c r="AI313" s="64"/>
      <c r="AJ313" s="64"/>
    </row>
    <row r="314" spans="14:36" ht="15.75" thickBot="1"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  <c r="AB314" s="64"/>
      <c r="AC314" s="64"/>
      <c r="AD314" s="64"/>
      <c r="AE314" s="64"/>
      <c r="AF314" s="64"/>
      <c r="AG314" s="64"/>
      <c r="AH314" s="64"/>
      <c r="AI314" s="64"/>
      <c r="AJ314" s="64"/>
    </row>
    <row r="315" spans="14:36" ht="15.75" thickBot="1"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  <c r="AC315" s="64"/>
      <c r="AD315" s="64"/>
      <c r="AE315" s="64"/>
      <c r="AF315" s="64"/>
      <c r="AG315" s="64"/>
      <c r="AH315" s="64"/>
      <c r="AI315" s="64"/>
      <c r="AJ315" s="64"/>
    </row>
    <row r="316" spans="14:36" ht="15.75" thickBot="1"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  <c r="AC316" s="64"/>
      <c r="AD316" s="64"/>
      <c r="AE316" s="64"/>
      <c r="AF316" s="64"/>
      <c r="AG316" s="64"/>
      <c r="AH316" s="64"/>
      <c r="AI316" s="64"/>
      <c r="AJ316" s="64"/>
    </row>
    <row r="317" spans="14:36" ht="15.75" thickBot="1"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  <c r="AC317" s="64"/>
      <c r="AD317" s="64"/>
      <c r="AE317" s="64"/>
      <c r="AF317" s="64"/>
      <c r="AG317" s="64"/>
      <c r="AH317" s="64"/>
      <c r="AI317" s="64"/>
      <c r="AJ317" s="64"/>
    </row>
    <row r="318" spans="14:36" ht="15.75" thickBot="1"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  <c r="AC318" s="64"/>
      <c r="AD318" s="64"/>
      <c r="AE318" s="64"/>
      <c r="AF318" s="64"/>
      <c r="AG318" s="64"/>
      <c r="AH318" s="64"/>
      <c r="AI318" s="64"/>
      <c r="AJ318" s="64"/>
    </row>
    <row r="319" spans="14:36" ht="15.75" thickBot="1"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  <c r="AI319" s="64"/>
      <c r="AJ319" s="64"/>
    </row>
    <row r="320" spans="14:36" ht="15.75" thickBot="1"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  <c r="AC320" s="64"/>
      <c r="AD320" s="64"/>
      <c r="AE320" s="64"/>
      <c r="AF320" s="64"/>
      <c r="AG320" s="64"/>
      <c r="AH320" s="64"/>
      <c r="AI320" s="64"/>
      <c r="AJ320" s="64"/>
    </row>
    <row r="321" spans="14:36" ht="15.75" thickBot="1"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  <c r="AC321" s="64"/>
      <c r="AD321" s="64"/>
      <c r="AE321" s="64"/>
      <c r="AF321" s="64"/>
      <c r="AG321" s="64"/>
      <c r="AH321" s="64"/>
      <c r="AI321" s="64"/>
      <c r="AJ321" s="64"/>
    </row>
    <row r="322" spans="14:36" ht="15.75" thickBot="1"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  <c r="AC322" s="64"/>
      <c r="AD322" s="64"/>
      <c r="AE322" s="64"/>
      <c r="AF322" s="64"/>
      <c r="AG322" s="64"/>
      <c r="AH322" s="64"/>
      <c r="AI322" s="64"/>
      <c r="AJ322" s="64"/>
    </row>
    <row r="323" spans="14:36" ht="15.75" thickBot="1"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  <c r="AC323" s="64"/>
      <c r="AD323" s="64"/>
      <c r="AE323" s="64"/>
      <c r="AF323" s="64"/>
      <c r="AG323" s="64"/>
      <c r="AH323" s="64"/>
      <c r="AI323" s="64"/>
      <c r="AJ323" s="64"/>
    </row>
    <row r="324" spans="14:36" ht="15.75" thickBot="1"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  <c r="AC324" s="64"/>
      <c r="AD324" s="64"/>
      <c r="AE324" s="64"/>
      <c r="AF324" s="64"/>
      <c r="AG324" s="64"/>
      <c r="AH324" s="64"/>
      <c r="AI324" s="64"/>
      <c r="AJ324" s="64"/>
    </row>
    <row r="325" spans="14:36" ht="15.75" thickBot="1"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  <c r="AC325" s="64"/>
      <c r="AD325" s="64"/>
      <c r="AE325" s="64"/>
      <c r="AF325" s="64"/>
      <c r="AG325" s="64"/>
      <c r="AH325" s="64"/>
      <c r="AI325" s="64"/>
      <c r="AJ325" s="64"/>
    </row>
    <row r="326" spans="14:36" ht="15.75" thickBot="1"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  <c r="AB326" s="64"/>
      <c r="AC326" s="64"/>
      <c r="AD326" s="64"/>
      <c r="AE326" s="64"/>
      <c r="AF326" s="64"/>
      <c r="AG326" s="64"/>
      <c r="AH326" s="64"/>
      <c r="AI326" s="64"/>
      <c r="AJ326" s="64"/>
    </row>
    <row r="327" spans="14:36" ht="15.75" thickBot="1"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  <c r="AC327" s="64"/>
      <c r="AD327" s="64"/>
      <c r="AE327" s="64"/>
      <c r="AF327" s="64"/>
      <c r="AG327" s="64"/>
      <c r="AH327" s="64"/>
      <c r="AI327" s="64"/>
      <c r="AJ327" s="64"/>
    </row>
    <row r="328" spans="14:36" ht="15.75" thickBot="1"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  <c r="AC328" s="64"/>
      <c r="AD328" s="64"/>
      <c r="AE328" s="64"/>
      <c r="AF328" s="64"/>
      <c r="AG328" s="64"/>
      <c r="AH328" s="64"/>
      <c r="AI328" s="64"/>
      <c r="AJ328" s="64"/>
    </row>
    <row r="329" spans="14:36" ht="15.75" thickBot="1"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  <c r="AC329" s="64"/>
      <c r="AD329" s="64"/>
      <c r="AE329" s="64"/>
      <c r="AF329" s="64"/>
      <c r="AG329" s="64"/>
      <c r="AH329" s="64"/>
      <c r="AI329" s="64"/>
      <c r="AJ329" s="64"/>
    </row>
    <row r="330" spans="14:36" ht="15.75" thickBot="1"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  <c r="AC330" s="64"/>
      <c r="AD330" s="64"/>
      <c r="AE330" s="64"/>
      <c r="AF330" s="64"/>
      <c r="AG330" s="64"/>
      <c r="AH330" s="64"/>
      <c r="AI330" s="64"/>
      <c r="AJ330" s="64"/>
    </row>
    <row r="331" spans="14:36" ht="15.75" thickBot="1"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  <c r="AC331" s="64"/>
      <c r="AD331" s="64"/>
      <c r="AE331" s="64"/>
      <c r="AF331" s="64"/>
      <c r="AG331" s="64"/>
      <c r="AH331" s="64"/>
      <c r="AI331" s="64"/>
      <c r="AJ331" s="64"/>
    </row>
    <row r="332" spans="14:36" ht="15.75" thickBot="1"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  <c r="AC332" s="64"/>
      <c r="AD332" s="64"/>
      <c r="AE332" s="64"/>
      <c r="AF332" s="64"/>
      <c r="AG332" s="64"/>
      <c r="AH332" s="64"/>
      <c r="AI332" s="64"/>
      <c r="AJ332" s="64"/>
    </row>
    <row r="333" spans="14:36" ht="15.75" thickBot="1"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  <c r="AI333" s="64"/>
      <c r="AJ333" s="64"/>
    </row>
    <row r="334" spans="14:36" ht="15.75" thickBot="1"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  <c r="AC334" s="64"/>
      <c r="AD334" s="64"/>
      <c r="AE334" s="64"/>
      <c r="AF334" s="64"/>
      <c r="AG334" s="64"/>
      <c r="AH334" s="64"/>
      <c r="AI334" s="64"/>
      <c r="AJ334" s="64"/>
    </row>
    <row r="335" spans="14:36" ht="15.75" thickBot="1"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  <c r="AC335" s="64"/>
      <c r="AD335" s="64"/>
      <c r="AE335" s="64"/>
      <c r="AF335" s="64"/>
      <c r="AG335" s="64"/>
      <c r="AH335" s="64"/>
      <c r="AI335" s="64"/>
      <c r="AJ335" s="64"/>
    </row>
    <row r="336" spans="14:36" ht="15.75" thickBot="1"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  <c r="AC336" s="64"/>
      <c r="AD336" s="64"/>
      <c r="AE336" s="64"/>
      <c r="AF336" s="64"/>
      <c r="AG336" s="64"/>
      <c r="AH336" s="64"/>
      <c r="AI336" s="64"/>
      <c r="AJ336" s="64"/>
    </row>
    <row r="337" spans="14:36" ht="15.75" thickBot="1"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  <c r="AC337" s="64"/>
      <c r="AD337" s="64"/>
      <c r="AE337" s="64"/>
      <c r="AF337" s="64"/>
      <c r="AG337" s="64"/>
      <c r="AH337" s="64"/>
      <c r="AI337" s="64"/>
      <c r="AJ337" s="64"/>
    </row>
    <row r="338" spans="14:36" ht="15.75" thickBot="1"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  <c r="AC338" s="64"/>
      <c r="AD338" s="64"/>
      <c r="AE338" s="64"/>
      <c r="AF338" s="64"/>
      <c r="AG338" s="64"/>
      <c r="AH338" s="64"/>
      <c r="AI338" s="64"/>
      <c r="AJ338" s="64"/>
    </row>
    <row r="339" spans="14:36" ht="15.75" thickBot="1"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  <c r="AH339" s="64"/>
      <c r="AI339" s="64"/>
      <c r="AJ339" s="64"/>
    </row>
    <row r="340" spans="14:36" ht="15.75" thickBot="1"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  <c r="AC340" s="64"/>
      <c r="AD340" s="64"/>
      <c r="AE340" s="64"/>
      <c r="AF340" s="64"/>
      <c r="AG340" s="64"/>
      <c r="AH340" s="64"/>
      <c r="AI340" s="64"/>
      <c r="AJ340" s="64"/>
    </row>
    <row r="341" spans="14:36" ht="15.75" thickBot="1"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  <c r="AC341" s="64"/>
      <c r="AD341" s="64"/>
      <c r="AE341" s="64"/>
      <c r="AF341" s="64"/>
      <c r="AG341" s="64"/>
      <c r="AH341" s="64"/>
      <c r="AI341" s="64"/>
      <c r="AJ341" s="64"/>
    </row>
    <row r="342" spans="14:36" ht="15.75" thickBot="1"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  <c r="AC342" s="64"/>
      <c r="AD342" s="64"/>
      <c r="AE342" s="64"/>
      <c r="AF342" s="64"/>
      <c r="AG342" s="64"/>
      <c r="AH342" s="64"/>
      <c r="AI342" s="64"/>
      <c r="AJ342" s="64"/>
    </row>
    <row r="343" spans="14:36" ht="15.75" thickBot="1"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  <c r="AC343" s="64"/>
      <c r="AD343" s="64"/>
      <c r="AE343" s="64"/>
      <c r="AF343" s="64"/>
      <c r="AG343" s="64"/>
      <c r="AH343" s="64"/>
      <c r="AI343" s="64"/>
      <c r="AJ343" s="64"/>
    </row>
    <row r="344" spans="14:36" ht="15.75" thickBot="1"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  <c r="AC344" s="64"/>
      <c r="AD344" s="64"/>
      <c r="AE344" s="64"/>
      <c r="AF344" s="64"/>
      <c r="AG344" s="64"/>
      <c r="AH344" s="64"/>
      <c r="AI344" s="64"/>
      <c r="AJ344" s="64"/>
    </row>
    <row r="345" spans="14:36" ht="15.75" thickBot="1"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  <c r="AC345" s="64"/>
      <c r="AD345" s="64"/>
      <c r="AE345" s="64"/>
      <c r="AF345" s="64"/>
      <c r="AG345" s="64"/>
      <c r="AH345" s="64"/>
      <c r="AI345" s="64"/>
      <c r="AJ345" s="64"/>
    </row>
    <row r="346" spans="14:36" ht="15.75" thickBot="1"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  <c r="AC346" s="64"/>
      <c r="AD346" s="64"/>
      <c r="AE346" s="64"/>
      <c r="AF346" s="64"/>
      <c r="AG346" s="64"/>
      <c r="AH346" s="64"/>
      <c r="AI346" s="64"/>
      <c r="AJ346" s="64"/>
    </row>
    <row r="347" spans="14:36" ht="15.75" thickBot="1"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  <c r="AD347" s="64"/>
      <c r="AE347" s="64"/>
      <c r="AF347" s="64"/>
      <c r="AG347" s="64"/>
      <c r="AH347" s="64"/>
      <c r="AI347" s="64"/>
      <c r="AJ347" s="64"/>
    </row>
    <row r="348" spans="14:36" ht="15.75" thickBot="1"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  <c r="AC348" s="64"/>
      <c r="AD348" s="64"/>
      <c r="AE348" s="64"/>
      <c r="AF348" s="64"/>
      <c r="AG348" s="64"/>
      <c r="AH348" s="64"/>
      <c r="AI348" s="64"/>
      <c r="AJ348" s="64"/>
    </row>
    <row r="349" spans="14:36" ht="15.75" thickBot="1"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  <c r="AC349" s="64"/>
      <c r="AD349" s="64"/>
      <c r="AE349" s="64"/>
      <c r="AF349" s="64"/>
      <c r="AG349" s="64"/>
      <c r="AH349" s="64"/>
      <c r="AI349" s="64"/>
      <c r="AJ349" s="64"/>
    </row>
    <row r="350" spans="14:36" ht="15.75" thickBot="1"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  <c r="AC350" s="64"/>
      <c r="AD350" s="64"/>
      <c r="AE350" s="64"/>
      <c r="AF350" s="64"/>
      <c r="AG350" s="64"/>
      <c r="AH350" s="64"/>
      <c r="AI350" s="64"/>
      <c r="AJ350" s="64"/>
    </row>
    <row r="351" spans="14:36" ht="15.75" thickBot="1"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  <c r="AC351" s="64"/>
      <c r="AD351" s="64"/>
      <c r="AE351" s="64"/>
      <c r="AF351" s="64"/>
      <c r="AG351" s="64"/>
      <c r="AH351" s="64"/>
      <c r="AI351" s="64"/>
      <c r="AJ351" s="64"/>
    </row>
    <row r="352" spans="14:36" ht="15.75" thickBot="1"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  <c r="AC352" s="64"/>
      <c r="AD352" s="64"/>
      <c r="AE352" s="64"/>
      <c r="AF352" s="64"/>
      <c r="AG352" s="64"/>
      <c r="AH352" s="64"/>
      <c r="AI352" s="64"/>
      <c r="AJ352" s="64"/>
    </row>
    <row r="353" spans="14:36" ht="15.75" thickBot="1"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  <c r="AC353" s="64"/>
      <c r="AD353" s="64"/>
      <c r="AE353" s="64"/>
      <c r="AF353" s="64"/>
      <c r="AG353" s="64"/>
      <c r="AH353" s="64"/>
      <c r="AI353" s="64"/>
      <c r="AJ353" s="64"/>
    </row>
    <row r="354" spans="14:36" ht="15.75" thickBot="1"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  <c r="AC354" s="64"/>
      <c r="AD354" s="64"/>
      <c r="AE354" s="64"/>
      <c r="AF354" s="64"/>
      <c r="AG354" s="64"/>
      <c r="AH354" s="64"/>
      <c r="AI354" s="64"/>
      <c r="AJ354" s="64"/>
    </row>
    <row r="355" spans="14:36" ht="15.75" thickBot="1"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  <c r="AC355" s="64"/>
      <c r="AD355" s="64"/>
      <c r="AE355" s="64"/>
      <c r="AF355" s="64"/>
      <c r="AG355" s="64"/>
      <c r="AH355" s="64"/>
      <c r="AI355" s="64"/>
      <c r="AJ355" s="64"/>
    </row>
    <row r="356" spans="14:36" ht="15.75" thickBot="1"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  <c r="AC356" s="64"/>
      <c r="AD356" s="64"/>
      <c r="AE356" s="64"/>
      <c r="AF356" s="64"/>
      <c r="AG356" s="64"/>
      <c r="AH356" s="64"/>
      <c r="AI356" s="64"/>
      <c r="AJ356" s="64"/>
    </row>
    <row r="357" spans="14:36" ht="15.75" thickBot="1"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  <c r="AC357" s="64"/>
      <c r="AD357" s="64"/>
      <c r="AE357" s="64"/>
      <c r="AF357" s="64"/>
      <c r="AG357" s="64"/>
      <c r="AH357" s="64"/>
      <c r="AI357" s="64"/>
      <c r="AJ357" s="64"/>
    </row>
    <row r="358" spans="14:36" ht="15.75" thickBot="1"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  <c r="AC358" s="64"/>
      <c r="AD358" s="64"/>
      <c r="AE358" s="64"/>
      <c r="AF358" s="64"/>
      <c r="AG358" s="64"/>
      <c r="AH358" s="64"/>
      <c r="AI358" s="64"/>
      <c r="AJ358" s="64"/>
    </row>
    <row r="359" spans="14:36" ht="15.75" thickBot="1"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  <c r="AC359" s="64"/>
      <c r="AD359" s="64"/>
      <c r="AE359" s="64"/>
      <c r="AF359" s="64"/>
      <c r="AG359" s="64"/>
      <c r="AH359" s="64"/>
      <c r="AI359" s="64"/>
      <c r="AJ359" s="64"/>
    </row>
    <row r="360" spans="14:36" ht="15.75" thickBot="1"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  <c r="AC360" s="64"/>
      <c r="AD360" s="64"/>
      <c r="AE360" s="64"/>
      <c r="AF360" s="64"/>
      <c r="AG360" s="64"/>
      <c r="AH360" s="64"/>
      <c r="AI360" s="64"/>
      <c r="AJ360" s="64"/>
    </row>
    <row r="361" spans="14:36" ht="15.75" thickBot="1"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  <c r="AC361" s="64"/>
      <c r="AD361" s="64"/>
      <c r="AE361" s="64"/>
      <c r="AF361" s="64"/>
      <c r="AG361" s="64"/>
      <c r="AH361" s="64"/>
      <c r="AI361" s="64"/>
      <c r="AJ361" s="64"/>
    </row>
    <row r="362" spans="14:36" ht="15.75" thickBot="1"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  <c r="AC362" s="64"/>
      <c r="AD362" s="64"/>
      <c r="AE362" s="64"/>
      <c r="AF362" s="64"/>
      <c r="AG362" s="64"/>
      <c r="AH362" s="64"/>
      <c r="AI362" s="64"/>
      <c r="AJ362" s="64"/>
    </row>
    <row r="363" spans="14:36" ht="15.75" thickBot="1"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  <c r="AC363" s="64"/>
      <c r="AD363" s="64"/>
      <c r="AE363" s="64"/>
      <c r="AF363" s="64"/>
      <c r="AG363" s="64"/>
      <c r="AH363" s="64"/>
      <c r="AI363" s="64"/>
      <c r="AJ363" s="64"/>
    </row>
    <row r="364" spans="14:36" ht="15.75" thickBot="1"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  <c r="AC364" s="64"/>
      <c r="AD364" s="64"/>
      <c r="AE364" s="64"/>
      <c r="AF364" s="64"/>
      <c r="AG364" s="64"/>
      <c r="AH364" s="64"/>
      <c r="AI364" s="64"/>
      <c r="AJ364" s="64"/>
    </row>
    <row r="365" spans="14:36" ht="15.75" thickBot="1"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  <c r="AD365" s="64"/>
      <c r="AE365" s="64"/>
      <c r="AF365" s="64"/>
      <c r="AG365" s="64"/>
      <c r="AH365" s="64"/>
      <c r="AI365" s="64"/>
      <c r="AJ365" s="64"/>
    </row>
    <row r="366" spans="14:36" ht="15.75" thickBot="1"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  <c r="AD366" s="64"/>
      <c r="AE366" s="64"/>
      <c r="AF366" s="64"/>
      <c r="AG366" s="64"/>
      <c r="AH366" s="64"/>
      <c r="AI366" s="64"/>
      <c r="AJ366" s="64"/>
    </row>
    <row r="367" spans="14:36" ht="15.75" thickBot="1"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  <c r="AD367" s="64"/>
      <c r="AE367" s="64"/>
      <c r="AF367" s="64"/>
      <c r="AG367" s="64"/>
      <c r="AH367" s="64"/>
      <c r="AI367" s="64"/>
      <c r="AJ367" s="64"/>
    </row>
    <row r="368" spans="14:36" ht="15.75" thickBot="1"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  <c r="AD368" s="64"/>
      <c r="AE368" s="64"/>
      <c r="AF368" s="64"/>
      <c r="AG368" s="64"/>
      <c r="AH368" s="64"/>
      <c r="AI368" s="64"/>
      <c r="AJ368" s="64"/>
    </row>
    <row r="369" spans="14:36" ht="15.75" thickBot="1"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  <c r="AC369" s="64"/>
      <c r="AD369" s="64"/>
      <c r="AE369" s="64"/>
      <c r="AF369" s="64"/>
      <c r="AG369" s="64"/>
      <c r="AH369" s="64"/>
      <c r="AI369" s="64"/>
      <c r="AJ369" s="64"/>
    </row>
    <row r="370" spans="14:36" ht="15.75" thickBot="1"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  <c r="AC370" s="64"/>
      <c r="AD370" s="64"/>
      <c r="AE370" s="64"/>
      <c r="AF370" s="64"/>
      <c r="AG370" s="64"/>
      <c r="AH370" s="64"/>
      <c r="AI370" s="64"/>
      <c r="AJ370" s="64"/>
    </row>
    <row r="371" spans="14:36" ht="15.75" thickBot="1"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  <c r="AC371" s="64"/>
      <c r="AD371" s="64"/>
      <c r="AE371" s="64"/>
      <c r="AF371" s="64"/>
      <c r="AG371" s="64"/>
      <c r="AH371" s="64"/>
      <c r="AI371" s="64"/>
      <c r="AJ371" s="64"/>
    </row>
    <row r="372" spans="14:36" ht="15.75" thickBot="1"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  <c r="AC372" s="64"/>
      <c r="AD372" s="64"/>
      <c r="AE372" s="64"/>
      <c r="AF372" s="64"/>
      <c r="AG372" s="64"/>
      <c r="AH372" s="64"/>
      <c r="AI372" s="64"/>
      <c r="AJ372" s="64"/>
    </row>
    <row r="373" spans="14:36" ht="15.75" thickBot="1"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  <c r="AC373" s="64"/>
      <c r="AD373" s="64"/>
      <c r="AE373" s="64"/>
      <c r="AF373" s="64"/>
      <c r="AG373" s="64"/>
      <c r="AH373" s="64"/>
      <c r="AI373" s="64"/>
      <c r="AJ373" s="64"/>
    </row>
    <row r="374" spans="14:36" ht="15.75" thickBot="1"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  <c r="AC374" s="64"/>
      <c r="AD374" s="64"/>
      <c r="AE374" s="64"/>
      <c r="AF374" s="64"/>
      <c r="AG374" s="64"/>
      <c r="AH374" s="64"/>
      <c r="AI374" s="64"/>
      <c r="AJ374" s="64"/>
    </row>
    <row r="375" spans="14:36" ht="15.75" thickBot="1"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  <c r="AC375" s="64"/>
      <c r="AD375" s="64"/>
      <c r="AE375" s="64"/>
      <c r="AF375" s="64"/>
      <c r="AG375" s="64"/>
      <c r="AH375" s="64"/>
      <c r="AI375" s="64"/>
      <c r="AJ375" s="64"/>
    </row>
    <row r="376" spans="14:36" ht="15.75" thickBot="1"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  <c r="AC376" s="64"/>
      <c r="AD376" s="64"/>
      <c r="AE376" s="64"/>
      <c r="AF376" s="64"/>
      <c r="AG376" s="64"/>
      <c r="AH376" s="64"/>
      <c r="AI376" s="64"/>
      <c r="AJ376" s="64"/>
    </row>
    <row r="377" spans="14:36" ht="15.75" thickBot="1"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  <c r="AC377" s="64"/>
      <c r="AD377" s="64"/>
      <c r="AE377" s="64"/>
      <c r="AF377" s="64"/>
      <c r="AG377" s="64"/>
      <c r="AH377" s="64"/>
      <c r="AI377" s="64"/>
      <c r="AJ377" s="64"/>
    </row>
    <row r="378" spans="14:36" ht="15.75" thickBot="1"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  <c r="AC378" s="64"/>
      <c r="AD378" s="64"/>
      <c r="AE378" s="64"/>
      <c r="AF378" s="64"/>
      <c r="AG378" s="64"/>
      <c r="AH378" s="64"/>
      <c r="AI378" s="64"/>
      <c r="AJ378" s="64"/>
    </row>
    <row r="379" spans="14:36" ht="15.75" thickBot="1"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  <c r="AC379" s="64"/>
      <c r="AD379" s="64"/>
      <c r="AE379" s="64"/>
      <c r="AF379" s="64"/>
      <c r="AG379" s="64"/>
      <c r="AH379" s="64"/>
      <c r="AI379" s="64"/>
      <c r="AJ379" s="64"/>
    </row>
    <row r="380" spans="14:36" ht="15.75" thickBot="1"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  <c r="AC380" s="64"/>
      <c r="AD380" s="64"/>
      <c r="AE380" s="64"/>
      <c r="AF380" s="64"/>
      <c r="AG380" s="64"/>
      <c r="AH380" s="64"/>
      <c r="AI380" s="64"/>
      <c r="AJ380" s="64"/>
    </row>
    <row r="381" spans="14:36" ht="15.75" thickBot="1"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  <c r="AI381" s="64"/>
      <c r="AJ381" s="64"/>
    </row>
    <row r="382" spans="14:36" ht="15.75" thickBot="1"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  <c r="AC382" s="64"/>
      <c r="AD382" s="64"/>
      <c r="AE382" s="64"/>
      <c r="AF382" s="64"/>
      <c r="AG382" s="64"/>
      <c r="AH382" s="64"/>
      <c r="AI382" s="64"/>
      <c r="AJ382" s="64"/>
    </row>
    <row r="383" spans="14:36" ht="15.75" thickBot="1"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  <c r="AC383" s="64"/>
      <c r="AD383" s="64"/>
      <c r="AE383" s="64"/>
      <c r="AF383" s="64"/>
      <c r="AG383" s="64"/>
      <c r="AH383" s="64"/>
      <c r="AI383" s="64"/>
      <c r="AJ383" s="64"/>
    </row>
    <row r="384" spans="14:36" ht="15.75" thickBot="1"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  <c r="AC384" s="64"/>
      <c r="AD384" s="64"/>
      <c r="AE384" s="64"/>
      <c r="AF384" s="64"/>
      <c r="AG384" s="64"/>
      <c r="AH384" s="64"/>
      <c r="AI384" s="64"/>
      <c r="AJ384" s="64"/>
    </row>
    <row r="385" spans="14:36" ht="15.75" thickBot="1"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  <c r="AC385" s="64"/>
      <c r="AD385" s="64"/>
      <c r="AE385" s="64"/>
      <c r="AF385" s="64"/>
      <c r="AG385" s="64"/>
      <c r="AH385" s="64"/>
      <c r="AI385" s="64"/>
      <c r="AJ385" s="64"/>
    </row>
    <row r="386" spans="14:36" ht="15.75" thickBot="1"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  <c r="AC386" s="64"/>
      <c r="AD386" s="64"/>
      <c r="AE386" s="64"/>
      <c r="AF386" s="64"/>
      <c r="AG386" s="64"/>
      <c r="AH386" s="64"/>
      <c r="AI386" s="64"/>
      <c r="AJ386" s="64"/>
    </row>
    <row r="387" spans="14:36" ht="15.75" thickBot="1"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  <c r="AH387" s="64"/>
      <c r="AI387" s="64"/>
      <c r="AJ387" s="64"/>
    </row>
    <row r="388" spans="14:36" ht="15.75" thickBot="1"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  <c r="AC388" s="64"/>
      <c r="AD388" s="64"/>
      <c r="AE388" s="64"/>
      <c r="AF388" s="64"/>
      <c r="AG388" s="64"/>
      <c r="AH388" s="64"/>
      <c r="AI388" s="64"/>
      <c r="AJ388" s="64"/>
    </row>
    <row r="389" spans="14:36" ht="15.75" thickBot="1"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  <c r="AC389" s="64"/>
      <c r="AD389" s="64"/>
      <c r="AE389" s="64"/>
      <c r="AF389" s="64"/>
      <c r="AG389" s="64"/>
      <c r="AH389" s="64"/>
      <c r="AI389" s="64"/>
      <c r="AJ389" s="64"/>
    </row>
    <row r="390" spans="14:36" ht="15.75" thickBot="1"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  <c r="AC390" s="64"/>
      <c r="AD390" s="64"/>
      <c r="AE390" s="64"/>
      <c r="AF390" s="64"/>
      <c r="AG390" s="64"/>
      <c r="AH390" s="64"/>
      <c r="AI390" s="64"/>
      <c r="AJ390" s="64"/>
    </row>
    <row r="391" spans="14:36" ht="15.75" thickBot="1"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  <c r="AC391" s="64"/>
      <c r="AD391" s="64"/>
      <c r="AE391" s="64"/>
      <c r="AF391" s="64"/>
      <c r="AG391" s="64"/>
      <c r="AH391" s="64"/>
      <c r="AI391" s="64"/>
      <c r="AJ391" s="64"/>
    </row>
    <row r="392" spans="14:36" ht="15.75" thickBot="1"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  <c r="AC392" s="64"/>
      <c r="AD392" s="64"/>
      <c r="AE392" s="64"/>
      <c r="AF392" s="64"/>
      <c r="AG392" s="64"/>
      <c r="AH392" s="64"/>
      <c r="AI392" s="64"/>
      <c r="AJ392" s="64"/>
    </row>
    <row r="393" spans="14:36" ht="15.75" thickBot="1"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  <c r="AH393" s="64"/>
      <c r="AI393" s="64"/>
      <c r="AJ393" s="64"/>
    </row>
    <row r="394" spans="14:36" ht="15.75" thickBot="1"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  <c r="AC394" s="64"/>
      <c r="AD394" s="64"/>
      <c r="AE394" s="64"/>
      <c r="AF394" s="64"/>
      <c r="AG394" s="64"/>
      <c r="AH394" s="64"/>
      <c r="AI394" s="64"/>
      <c r="AJ394" s="64"/>
    </row>
    <row r="395" spans="14:36" ht="15.75" thickBot="1"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  <c r="AH395" s="64"/>
      <c r="AI395" s="64"/>
      <c r="AJ395" s="64"/>
    </row>
    <row r="396" spans="14:36" ht="15.75" thickBot="1"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  <c r="AH396" s="64"/>
      <c r="AI396" s="64"/>
      <c r="AJ396" s="64"/>
    </row>
    <row r="397" spans="14:36" ht="15.75" thickBot="1"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  <c r="AC397" s="64"/>
      <c r="AD397" s="64"/>
      <c r="AE397" s="64"/>
      <c r="AF397" s="64"/>
      <c r="AG397" s="64"/>
      <c r="AH397" s="64"/>
      <c r="AI397" s="64"/>
      <c r="AJ397" s="64"/>
    </row>
    <row r="398" spans="14:36" ht="15.75" thickBot="1"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  <c r="AC398" s="64"/>
      <c r="AD398" s="64"/>
      <c r="AE398" s="64"/>
      <c r="AF398" s="64"/>
      <c r="AG398" s="64"/>
      <c r="AH398" s="64"/>
      <c r="AI398" s="64"/>
      <c r="AJ398" s="64"/>
    </row>
    <row r="399" spans="14:36" ht="15.75" thickBot="1"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  <c r="AC399" s="64"/>
      <c r="AD399" s="64"/>
      <c r="AE399" s="64"/>
      <c r="AF399" s="64"/>
      <c r="AG399" s="64"/>
      <c r="AH399" s="64"/>
      <c r="AI399" s="64"/>
      <c r="AJ399" s="64"/>
    </row>
    <row r="400" spans="14:36" ht="15.75" thickBot="1"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  <c r="AH400" s="64"/>
      <c r="AI400" s="64"/>
      <c r="AJ400" s="64"/>
    </row>
    <row r="401" spans="14:36" ht="15.75" thickBot="1"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  <c r="AC401" s="64"/>
      <c r="AD401" s="64"/>
      <c r="AE401" s="64"/>
      <c r="AF401" s="64"/>
      <c r="AG401" s="64"/>
      <c r="AH401" s="64"/>
      <c r="AI401" s="64"/>
      <c r="AJ401" s="64"/>
    </row>
    <row r="402" spans="14:36" ht="15.75" thickBot="1"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  <c r="AC402" s="64"/>
      <c r="AD402" s="64"/>
      <c r="AE402" s="64"/>
      <c r="AF402" s="64"/>
      <c r="AG402" s="64"/>
      <c r="AH402" s="64"/>
      <c r="AI402" s="64"/>
      <c r="AJ402" s="64"/>
    </row>
    <row r="403" spans="14:36" ht="15.75" thickBot="1"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  <c r="AC403" s="64"/>
      <c r="AD403" s="64"/>
      <c r="AE403" s="64"/>
      <c r="AF403" s="64"/>
      <c r="AG403" s="64"/>
      <c r="AH403" s="64"/>
      <c r="AI403" s="64"/>
      <c r="AJ403" s="64"/>
    </row>
    <row r="404" spans="14:36" ht="15.75" thickBot="1"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  <c r="AC404" s="64"/>
      <c r="AD404" s="64"/>
      <c r="AE404" s="64"/>
      <c r="AF404" s="64"/>
      <c r="AG404" s="64"/>
      <c r="AH404" s="64"/>
      <c r="AI404" s="64"/>
      <c r="AJ404" s="64"/>
    </row>
    <row r="405" spans="14:36" ht="15.75" thickBot="1"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  <c r="AC405" s="64"/>
      <c r="AD405" s="64"/>
      <c r="AE405" s="64"/>
      <c r="AF405" s="64"/>
      <c r="AG405" s="64"/>
      <c r="AH405" s="64"/>
      <c r="AI405" s="64"/>
      <c r="AJ405" s="64"/>
    </row>
    <row r="406" spans="14:36" ht="15.75" thickBot="1"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  <c r="AC406" s="64"/>
      <c r="AD406" s="64"/>
      <c r="AE406" s="64"/>
      <c r="AF406" s="64"/>
      <c r="AG406" s="64"/>
      <c r="AH406" s="64"/>
      <c r="AI406" s="64"/>
      <c r="AJ406" s="64"/>
    </row>
    <row r="407" spans="14:36" ht="15.75" thickBot="1"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  <c r="AC407" s="64"/>
      <c r="AD407" s="64"/>
      <c r="AE407" s="64"/>
      <c r="AF407" s="64"/>
      <c r="AG407" s="64"/>
      <c r="AH407" s="64"/>
      <c r="AI407" s="64"/>
      <c r="AJ407" s="64"/>
    </row>
    <row r="408" spans="14:36" ht="15.75" thickBot="1"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  <c r="AC408" s="64"/>
      <c r="AD408" s="64"/>
      <c r="AE408" s="64"/>
      <c r="AF408" s="64"/>
      <c r="AG408" s="64"/>
      <c r="AH408" s="64"/>
      <c r="AI408" s="64"/>
      <c r="AJ408" s="64"/>
    </row>
    <row r="409" spans="14:36" ht="15.75" thickBot="1"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  <c r="AC409" s="64"/>
      <c r="AD409" s="64"/>
      <c r="AE409" s="64"/>
      <c r="AF409" s="64"/>
      <c r="AG409" s="64"/>
      <c r="AH409" s="64"/>
      <c r="AI409" s="64"/>
      <c r="AJ409" s="64"/>
    </row>
    <row r="410" spans="14:36" ht="15.75" thickBot="1"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  <c r="AC410" s="64"/>
      <c r="AD410" s="64"/>
      <c r="AE410" s="64"/>
      <c r="AF410" s="64"/>
      <c r="AG410" s="64"/>
      <c r="AH410" s="64"/>
      <c r="AI410" s="64"/>
      <c r="AJ410" s="64"/>
    </row>
    <row r="411" spans="14:36" ht="15.75" thickBot="1"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  <c r="AC411" s="64"/>
      <c r="AD411" s="64"/>
      <c r="AE411" s="64"/>
      <c r="AF411" s="64"/>
      <c r="AG411" s="64"/>
      <c r="AH411" s="64"/>
      <c r="AI411" s="64"/>
      <c r="AJ411" s="64"/>
    </row>
    <row r="412" spans="14:36" ht="15.75" thickBot="1"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  <c r="AH412" s="64"/>
      <c r="AI412" s="64"/>
      <c r="AJ412" s="64"/>
    </row>
    <row r="413" spans="14:36" ht="15.75" thickBot="1"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  <c r="AC413" s="64"/>
      <c r="AD413" s="64"/>
      <c r="AE413" s="64"/>
      <c r="AF413" s="64"/>
      <c r="AG413" s="64"/>
      <c r="AH413" s="64"/>
      <c r="AI413" s="64"/>
      <c r="AJ413" s="64"/>
    </row>
    <row r="414" spans="14:36" ht="15.75" thickBot="1"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  <c r="AC414" s="64"/>
      <c r="AD414" s="64"/>
      <c r="AE414" s="64"/>
      <c r="AF414" s="64"/>
      <c r="AG414" s="64"/>
      <c r="AH414" s="64"/>
      <c r="AI414" s="64"/>
      <c r="AJ414" s="64"/>
    </row>
    <row r="415" spans="14:36" ht="15.75" thickBot="1"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  <c r="AI415" s="64"/>
      <c r="AJ415" s="64"/>
    </row>
    <row r="416" spans="14:36" ht="15.75" thickBot="1"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  <c r="AC416" s="64"/>
      <c r="AD416" s="64"/>
      <c r="AE416" s="64"/>
      <c r="AF416" s="64"/>
      <c r="AG416" s="64"/>
      <c r="AH416" s="64"/>
      <c r="AI416" s="64"/>
      <c r="AJ416" s="64"/>
    </row>
    <row r="417" spans="14:36" ht="15.75" thickBot="1"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  <c r="AC417" s="64"/>
      <c r="AD417" s="64"/>
      <c r="AE417" s="64"/>
      <c r="AF417" s="64"/>
      <c r="AG417" s="64"/>
      <c r="AH417" s="64"/>
      <c r="AI417" s="64"/>
      <c r="AJ417" s="64"/>
    </row>
    <row r="418" spans="14:36" ht="15.75" thickBot="1"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  <c r="AC418" s="64"/>
      <c r="AD418" s="64"/>
      <c r="AE418" s="64"/>
      <c r="AF418" s="64"/>
      <c r="AG418" s="64"/>
      <c r="AH418" s="64"/>
      <c r="AI418" s="64"/>
      <c r="AJ418" s="64"/>
    </row>
    <row r="419" spans="14:36" ht="15.75" thickBot="1"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4"/>
      <c r="AH419" s="64"/>
      <c r="AI419" s="64"/>
      <c r="AJ419" s="64"/>
    </row>
    <row r="420" spans="14:36" ht="15.75" thickBot="1"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4"/>
      <c r="AH420" s="64"/>
      <c r="AI420" s="64"/>
      <c r="AJ420" s="64"/>
    </row>
    <row r="421" spans="14:36" ht="15.75" thickBot="1"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  <c r="AH421" s="64"/>
      <c r="AI421" s="64"/>
      <c r="AJ421" s="64"/>
    </row>
    <row r="422" spans="14:36" ht="15.75" thickBot="1"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  <c r="AC422" s="64"/>
      <c r="AD422" s="64"/>
      <c r="AE422" s="64"/>
      <c r="AF422" s="64"/>
      <c r="AG422" s="64"/>
      <c r="AH422" s="64"/>
      <c r="AI422" s="64"/>
      <c r="AJ422" s="64"/>
    </row>
    <row r="423" spans="14:36" ht="15.75" thickBot="1"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  <c r="AC423" s="64"/>
      <c r="AD423" s="64"/>
      <c r="AE423" s="64"/>
      <c r="AF423" s="64"/>
      <c r="AG423" s="64"/>
      <c r="AH423" s="64"/>
      <c r="AI423" s="64"/>
      <c r="AJ423" s="64"/>
    </row>
    <row r="424" spans="14:36" ht="15.75" thickBot="1"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  <c r="AH424" s="64"/>
      <c r="AI424" s="64"/>
      <c r="AJ424" s="64"/>
    </row>
    <row r="425" spans="14:36" ht="15.75" thickBot="1"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4"/>
      <c r="AH425" s="64"/>
      <c r="AI425" s="64"/>
      <c r="AJ425" s="64"/>
    </row>
    <row r="426" spans="14:36" ht="15.75" thickBot="1"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  <c r="AC426" s="64"/>
      <c r="AD426" s="64"/>
      <c r="AE426" s="64"/>
      <c r="AF426" s="64"/>
      <c r="AG426" s="64"/>
      <c r="AH426" s="64"/>
      <c r="AI426" s="64"/>
      <c r="AJ426" s="64"/>
    </row>
    <row r="427" spans="14:36" ht="15.75" thickBot="1"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  <c r="AC427" s="64"/>
      <c r="AD427" s="64"/>
      <c r="AE427" s="64"/>
      <c r="AF427" s="64"/>
      <c r="AG427" s="64"/>
      <c r="AH427" s="64"/>
      <c r="AI427" s="64"/>
      <c r="AJ427" s="64"/>
    </row>
    <row r="428" spans="14:36" ht="15.75" thickBot="1"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  <c r="AC428" s="64"/>
      <c r="AD428" s="64"/>
      <c r="AE428" s="64"/>
      <c r="AF428" s="64"/>
      <c r="AG428" s="64"/>
      <c r="AH428" s="64"/>
      <c r="AI428" s="64"/>
      <c r="AJ428" s="64"/>
    </row>
    <row r="429" spans="14:36" ht="15.75" thickBot="1"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  <c r="AC429" s="64"/>
      <c r="AD429" s="64"/>
      <c r="AE429" s="64"/>
      <c r="AF429" s="64"/>
      <c r="AG429" s="64"/>
      <c r="AH429" s="64"/>
      <c r="AI429" s="64"/>
      <c r="AJ429" s="64"/>
    </row>
    <row r="430" spans="14:36" ht="15.75" thickBot="1"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  <c r="AC430" s="64"/>
      <c r="AD430" s="64"/>
      <c r="AE430" s="64"/>
      <c r="AF430" s="64"/>
      <c r="AG430" s="64"/>
      <c r="AH430" s="64"/>
      <c r="AI430" s="64"/>
      <c r="AJ430" s="64"/>
    </row>
    <row r="431" spans="14:36" ht="15.75" thickBot="1"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  <c r="AC431" s="64"/>
      <c r="AD431" s="64"/>
      <c r="AE431" s="64"/>
      <c r="AF431" s="64"/>
      <c r="AG431" s="64"/>
      <c r="AH431" s="64"/>
      <c r="AI431" s="64"/>
      <c r="AJ431" s="64"/>
    </row>
    <row r="432" spans="14:36" ht="15.75" thickBot="1"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  <c r="AD432" s="64"/>
      <c r="AE432" s="64"/>
      <c r="AF432" s="64"/>
      <c r="AG432" s="64"/>
      <c r="AH432" s="64"/>
      <c r="AI432" s="64"/>
      <c r="AJ432" s="64"/>
    </row>
    <row r="433" spans="14:36" ht="15.75" thickBot="1"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  <c r="AC433" s="64"/>
      <c r="AD433" s="64"/>
      <c r="AE433" s="64"/>
      <c r="AF433" s="64"/>
      <c r="AG433" s="64"/>
      <c r="AH433" s="64"/>
      <c r="AI433" s="64"/>
      <c r="AJ433" s="64"/>
    </row>
    <row r="434" spans="14:36" ht="15.75" thickBot="1"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  <c r="AC434" s="64"/>
      <c r="AD434" s="64"/>
      <c r="AE434" s="64"/>
      <c r="AF434" s="64"/>
      <c r="AG434" s="64"/>
      <c r="AH434" s="64"/>
      <c r="AI434" s="64"/>
      <c r="AJ434" s="64"/>
    </row>
    <row r="435" spans="14:36" ht="15.75" thickBot="1"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  <c r="AC435" s="64"/>
      <c r="AD435" s="64"/>
      <c r="AE435" s="64"/>
      <c r="AF435" s="64"/>
      <c r="AG435" s="64"/>
      <c r="AH435" s="64"/>
      <c r="AI435" s="64"/>
      <c r="AJ435" s="64"/>
    </row>
    <row r="436" spans="14:36" ht="15.75" thickBot="1"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  <c r="AC436" s="64"/>
      <c r="AD436" s="64"/>
      <c r="AE436" s="64"/>
      <c r="AF436" s="64"/>
      <c r="AG436" s="64"/>
      <c r="AH436" s="64"/>
      <c r="AI436" s="64"/>
      <c r="AJ436" s="64"/>
    </row>
    <row r="437" spans="14:36" ht="15.75" thickBot="1"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  <c r="AC437" s="64"/>
      <c r="AD437" s="64"/>
      <c r="AE437" s="64"/>
      <c r="AF437" s="64"/>
      <c r="AG437" s="64"/>
      <c r="AH437" s="64"/>
      <c r="AI437" s="64"/>
      <c r="AJ437" s="64"/>
    </row>
    <row r="438" spans="14:36" ht="15.75" thickBot="1"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  <c r="AC438" s="64"/>
      <c r="AD438" s="64"/>
      <c r="AE438" s="64"/>
      <c r="AF438" s="64"/>
      <c r="AG438" s="64"/>
      <c r="AH438" s="64"/>
      <c r="AI438" s="64"/>
      <c r="AJ438" s="64"/>
    </row>
    <row r="439" spans="14:36" ht="15.75" thickBot="1"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  <c r="AC439" s="64"/>
      <c r="AD439" s="64"/>
      <c r="AE439" s="64"/>
      <c r="AF439" s="64"/>
      <c r="AG439" s="64"/>
      <c r="AH439" s="64"/>
      <c r="AI439" s="64"/>
      <c r="AJ439" s="64"/>
    </row>
    <row r="440" spans="14:36" ht="15.75" thickBot="1"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  <c r="AC440" s="64"/>
      <c r="AD440" s="64"/>
      <c r="AE440" s="64"/>
      <c r="AF440" s="64"/>
      <c r="AG440" s="64"/>
      <c r="AH440" s="64"/>
      <c r="AI440" s="64"/>
      <c r="AJ440" s="64"/>
    </row>
    <row r="441" spans="14:36" ht="15.75" thickBot="1"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  <c r="AC441" s="64"/>
      <c r="AD441" s="64"/>
      <c r="AE441" s="64"/>
      <c r="AF441" s="64"/>
      <c r="AG441" s="64"/>
      <c r="AH441" s="64"/>
      <c r="AI441" s="64"/>
      <c r="AJ441" s="64"/>
    </row>
    <row r="442" spans="14:36" ht="15.75" thickBot="1"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  <c r="AC442" s="64"/>
      <c r="AD442" s="64"/>
      <c r="AE442" s="64"/>
      <c r="AF442" s="64"/>
      <c r="AG442" s="64"/>
      <c r="AH442" s="64"/>
      <c r="AI442" s="64"/>
      <c r="AJ442" s="64"/>
    </row>
    <row r="443" spans="14:36" ht="15.75" thickBot="1"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  <c r="AC443" s="64"/>
      <c r="AD443" s="64"/>
      <c r="AE443" s="64"/>
      <c r="AF443" s="64"/>
      <c r="AG443" s="64"/>
      <c r="AH443" s="64"/>
      <c r="AI443" s="64"/>
      <c r="AJ443" s="64"/>
    </row>
    <row r="444" spans="14:36" ht="15.75" thickBot="1"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  <c r="AC444" s="64"/>
      <c r="AD444" s="64"/>
      <c r="AE444" s="64"/>
      <c r="AF444" s="64"/>
      <c r="AG444" s="64"/>
      <c r="AH444" s="64"/>
      <c r="AI444" s="64"/>
      <c r="AJ444" s="64"/>
    </row>
    <row r="445" spans="14:36" ht="15.75" thickBot="1"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  <c r="AC445" s="64"/>
      <c r="AD445" s="64"/>
      <c r="AE445" s="64"/>
      <c r="AF445" s="64"/>
      <c r="AG445" s="64"/>
      <c r="AH445" s="64"/>
      <c r="AI445" s="64"/>
      <c r="AJ445" s="64"/>
    </row>
    <row r="446" spans="14:36" ht="15.75" thickBot="1"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  <c r="AC446" s="64"/>
      <c r="AD446" s="64"/>
      <c r="AE446" s="64"/>
      <c r="AF446" s="64"/>
      <c r="AG446" s="64"/>
      <c r="AH446" s="64"/>
      <c r="AI446" s="64"/>
      <c r="AJ446" s="64"/>
    </row>
    <row r="447" spans="14:36" ht="15.75" thickBot="1"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  <c r="AC447" s="64"/>
      <c r="AD447" s="64"/>
      <c r="AE447" s="64"/>
      <c r="AF447" s="64"/>
      <c r="AG447" s="64"/>
      <c r="AH447" s="64"/>
      <c r="AI447" s="64"/>
      <c r="AJ447" s="64"/>
    </row>
    <row r="448" spans="14:36" ht="15.75" thickBot="1"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  <c r="AC448" s="64"/>
      <c r="AD448" s="64"/>
      <c r="AE448" s="64"/>
      <c r="AF448" s="64"/>
      <c r="AG448" s="64"/>
      <c r="AH448" s="64"/>
      <c r="AI448" s="64"/>
      <c r="AJ448" s="64"/>
    </row>
    <row r="449" spans="14:36" ht="15.75" thickBot="1"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  <c r="AC449" s="64"/>
      <c r="AD449" s="64"/>
      <c r="AE449" s="64"/>
      <c r="AF449" s="64"/>
      <c r="AG449" s="64"/>
      <c r="AH449" s="64"/>
      <c r="AI449" s="64"/>
      <c r="AJ449" s="64"/>
    </row>
    <row r="450" spans="14:36" ht="15.75" thickBot="1"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  <c r="AC450" s="64"/>
      <c r="AD450" s="64"/>
      <c r="AE450" s="64"/>
      <c r="AF450" s="64"/>
      <c r="AG450" s="64"/>
      <c r="AH450" s="64"/>
      <c r="AI450" s="64"/>
      <c r="AJ450" s="64"/>
    </row>
    <row r="451" spans="14:36" ht="15.75" thickBot="1"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  <c r="AC451" s="64"/>
      <c r="AD451" s="64"/>
      <c r="AE451" s="64"/>
      <c r="AF451" s="64"/>
      <c r="AG451" s="64"/>
      <c r="AH451" s="64"/>
      <c r="AI451" s="64"/>
      <c r="AJ451" s="64"/>
    </row>
    <row r="452" spans="14:36" ht="15.75" thickBot="1"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  <c r="AC452" s="64"/>
      <c r="AD452" s="64"/>
      <c r="AE452" s="64"/>
      <c r="AF452" s="64"/>
      <c r="AG452" s="64"/>
      <c r="AH452" s="64"/>
      <c r="AI452" s="64"/>
      <c r="AJ452" s="64"/>
    </row>
    <row r="453" spans="14:36" ht="15.75" thickBot="1"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  <c r="AC453" s="64"/>
      <c r="AD453" s="64"/>
      <c r="AE453" s="64"/>
      <c r="AF453" s="64"/>
      <c r="AG453" s="64"/>
      <c r="AH453" s="64"/>
      <c r="AI453" s="64"/>
      <c r="AJ453" s="64"/>
    </row>
    <row r="454" spans="14:36" ht="15.75" thickBot="1"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  <c r="AC454" s="64"/>
      <c r="AD454" s="64"/>
      <c r="AE454" s="64"/>
      <c r="AF454" s="64"/>
      <c r="AG454" s="64"/>
      <c r="AH454" s="64"/>
      <c r="AI454" s="64"/>
      <c r="AJ454" s="64"/>
    </row>
    <row r="455" spans="14:36" ht="15.75" thickBot="1"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  <c r="AC455" s="64"/>
      <c r="AD455" s="64"/>
      <c r="AE455" s="64"/>
      <c r="AF455" s="64"/>
      <c r="AG455" s="64"/>
      <c r="AH455" s="64"/>
      <c r="AI455" s="64"/>
      <c r="AJ455" s="64"/>
    </row>
    <row r="456" spans="14:36" ht="15.75" thickBot="1"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  <c r="AC456" s="64"/>
      <c r="AD456" s="64"/>
      <c r="AE456" s="64"/>
      <c r="AF456" s="64"/>
      <c r="AG456" s="64"/>
      <c r="AH456" s="64"/>
      <c r="AI456" s="64"/>
      <c r="AJ456" s="64"/>
    </row>
    <row r="457" spans="14:36" ht="15.75" thickBot="1"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  <c r="AC457" s="64"/>
      <c r="AD457" s="64"/>
      <c r="AE457" s="64"/>
      <c r="AF457" s="64"/>
      <c r="AG457" s="64"/>
      <c r="AH457" s="64"/>
      <c r="AI457" s="64"/>
      <c r="AJ457" s="64"/>
    </row>
    <row r="458" spans="14:36" ht="15.75" thickBot="1"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  <c r="AC458" s="64"/>
      <c r="AD458" s="64"/>
      <c r="AE458" s="64"/>
      <c r="AF458" s="64"/>
      <c r="AG458" s="64"/>
      <c r="AH458" s="64"/>
      <c r="AI458" s="64"/>
      <c r="AJ458" s="64"/>
    </row>
    <row r="459" spans="14:36" ht="15.75" thickBot="1"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  <c r="AC459" s="64"/>
      <c r="AD459" s="64"/>
      <c r="AE459" s="64"/>
      <c r="AF459" s="64"/>
      <c r="AG459" s="64"/>
      <c r="AH459" s="64"/>
      <c r="AI459" s="64"/>
      <c r="AJ459" s="64"/>
    </row>
    <row r="460" spans="14:36" ht="15.75" thickBot="1"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  <c r="AC460" s="64"/>
      <c r="AD460" s="64"/>
      <c r="AE460" s="64"/>
      <c r="AF460" s="64"/>
      <c r="AG460" s="64"/>
      <c r="AH460" s="64"/>
      <c r="AI460" s="64"/>
      <c r="AJ460" s="64"/>
    </row>
    <row r="461" spans="14:36" ht="15.75" thickBot="1"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  <c r="AC461" s="64"/>
      <c r="AD461" s="64"/>
      <c r="AE461" s="64"/>
      <c r="AF461" s="64"/>
      <c r="AG461" s="64"/>
      <c r="AH461" s="64"/>
      <c r="AI461" s="64"/>
      <c r="AJ461" s="64"/>
    </row>
    <row r="462" spans="14:36" ht="15.75" thickBot="1"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  <c r="AC462" s="64"/>
      <c r="AD462" s="64"/>
      <c r="AE462" s="64"/>
      <c r="AF462" s="64"/>
      <c r="AG462" s="64"/>
      <c r="AH462" s="64"/>
      <c r="AI462" s="64"/>
      <c r="AJ462" s="64"/>
    </row>
    <row r="463" spans="14:36" ht="15.75" thickBot="1"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  <c r="AC463" s="64"/>
      <c r="AD463" s="64"/>
      <c r="AE463" s="64"/>
      <c r="AF463" s="64"/>
      <c r="AG463" s="64"/>
      <c r="AH463" s="64"/>
      <c r="AI463" s="64"/>
      <c r="AJ463" s="64"/>
    </row>
    <row r="464" spans="14:36" ht="15.75" thickBot="1"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  <c r="AC464" s="64"/>
      <c r="AD464" s="64"/>
      <c r="AE464" s="64"/>
      <c r="AF464" s="64"/>
      <c r="AG464" s="64"/>
      <c r="AH464" s="64"/>
      <c r="AI464" s="64"/>
      <c r="AJ464" s="64"/>
    </row>
    <row r="465" spans="14:36" ht="15.75" thickBot="1"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  <c r="AC465" s="64"/>
      <c r="AD465" s="64"/>
      <c r="AE465" s="64"/>
      <c r="AF465" s="64"/>
      <c r="AG465" s="64"/>
      <c r="AH465" s="64"/>
      <c r="AI465" s="64"/>
      <c r="AJ465" s="64"/>
    </row>
    <row r="466" spans="14:36" ht="15.75" thickBot="1"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  <c r="AC466" s="64"/>
      <c r="AD466" s="64"/>
      <c r="AE466" s="64"/>
      <c r="AF466" s="64"/>
      <c r="AG466" s="64"/>
      <c r="AH466" s="64"/>
      <c r="AI466" s="64"/>
      <c r="AJ466" s="64"/>
    </row>
    <row r="467" spans="14:36" ht="15.75" thickBot="1"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  <c r="AC467" s="64"/>
      <c r="AD467" s="64"/>
      <c r="AE467" s="64"/>
      <c r="AF467" s="64"/>
      <c r="AG467" s="64"/>
      <c r="AH467" s="64"/>
      <c r="AI467" s="64"/>
      <c r="AJ467" s="64"/>
    </row>
    <row r="468" spans="14:36" ht="15.75" thickBot="1"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  <c r="AC468" s="64"/>
      <c r="AD468" s="64"/>
      <c r="AE468" s="64"/>
      <c r="AF468" s="64"/>
      <c r="AG468" s="64"/>
      <c r="AH468" s="64"/>
      <c r="AI468" s="64"/>
      <c r="AJ468" s="64"/>
    </row>
    <row r="469" spans="14:36" ht="15.75" thickBot="1"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  <c r="AC469" s="64"/>
      <c r="AD469" s="64"/>
      <c r="AE469" s="64"/>
      <c r="AF469" s="64"/>
      <c r="AG469" s="64"/>
      <c r="AH469" s="64"/>
      <c r="AI469" s="64"/>
      <c r="AJ469" s="64"/>
    </row>
    <row r="470" spans="14:36" ht="15.75" thickBot="1"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  <c r="AC470" s="64"/>
      <c r="AD470" s="64"/>
      <c r="AE470" s="64"/>
      <c r="AF470" s="64"/>
      <c r="AG470" s="64"/>
      <c r="AH470" s="64"/>
      <c r="AI470" s="64"/>
      <c r="AJ470" s="64"/>
    </row>
    <row r="471" spans="14:36" ht="15.75" thickBot="1"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  <c r="AC471" s="64"/>
      <c r="AD471" s="64"/>
      <c r="AE471" s="64"/>
      <c r="AF471" s="64"/>
      <c r="AG471" s="64"/>
      <c r="AH471" s="64"/>
      <c r="AI471" s="64"/>
      <c r="AJ471" s="64"/>
    </row>
    <row r="472" spans="14:36" ht="15.75" thickBot="1"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  <c r="AC472" s="64"/>
      <c r="AD472" s="64"/>
      <c r="AE472" s="64"/>
      <c r="AF472" s="64"/>
      <c r="AG472" s="64"/>
      <c r="AH472" s="64"/>
      <c r="AI472" s="64"/>
      <c r="AJ472" s="64"/>
    </row>
    <row r="473" spans="14:36" ht="15.75" thickBot="1"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  <c r="AC473" s="64"/>
      <c r="AD473" s="64"/>
      <c r="AE473" s="64"/>
      <c r="AF473" s="64"/>
      <c r="AG473" s="64"/>
      <c r="AH473" s="64"/>
      <c r="AI473" s="64"/>
      <c r="AJ473" s="64"/>
    </row>
    <row r="474" spans="14:36" ht="15.75" thickBot="1"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  <c r="AC474" s="64"/>
      <c r="AD474" s="64"/>
      <c r="AE474" s="64"/>
      <c r="AF474" s="64"/>
      <c r="AG474" s="64"/>
      <c r="AH474" s="64"/>
      <c r="AI474" s="64"/>
      <c r="AJ474" s="64"/>
    </row>
    <row r="475" spans="14:36" ht="15.75" thickBot="1"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  <c r="AC475" s="64"/>
      <c r="AD475" s="64"/>
      <c r="AE475" s="64"/>
      <c r="AF475" s="64"/>
      <c r="AG475" s="64"/>
      <c r="AH475" s="64"/>
      <c r="AI475" s="64"/>
      <c r="AJ475" s="64"/>
    </row>
    <row r="476" spans="14:36" ht="15.75" thickBot="1"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  <c r="AC476" s="64"/>
      <c r="AD476" s="64"/>
      <c r="AE476" s="64"/>
      <c r="AF476" s="64"/>
      <c r="AG476" s="64"/>
      <c r="AH476" s="64"/>
      <c r="AI476" s="64"/>
      <c r="AJ476" s="64"/>
    </row>
    <row r="477" spans="14:36" ht="15.75" thickBot="1"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  <c r="AC477" s="64"/>
      <c r="AD477" s="64"/>
      <c r="AE477" s="64"/>
      <c r="AF477" s="64"/>
      <c r="AG477" s="64"/>
      <c r="AH477" s="64"/>
      <c r="AI477" s="64"/>
      <c r="AJ477" s="64"/>
    </row>
    <row r="478" spans="14:36" ht="15.75" thickBot="1"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  <c r="AC478" s="64"/>
      <c r="AD478" s="64"/>
      <c r="AE478" s="64"/>
      <c r="AF478" s="64"/>
      <c r="AG478" s="64"/>
      <c r="AH478" s="64"/>
      <c r="AI478" s="64"/>
      <c r="AJ478" s="64"/>
    </row>
    <row r="479" spans="14:36" ht="15.75" thickBot="1"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  <c r="AC479" s="64"/>
      <c r="AD479" s="64"/>
      <c r="AE479" s="64"/>
      <c r="AF479" s="64"/>
      <c r="AG479" s="64"/>
      <c r="AH479" s="64"/>
      <c r="AI479" s="64"/>
      <c r="AJ479" s="64"/>
    </row>
    <row r="480" spans="14:36" ht="15.75" thickBot="1"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  <c r="AC480" s="64"/>
      <c r="AD480" s="64"/>
      <c r="AE480" s="64"/>
      <c r="AF480" s="64"/>
      <c r="AG480" s="64"/>
      <c r="AH480" s="64"/>
      <c r="AI480" s="64"/>
      <c r="AJ480" s="64"/>
    </row>
    <row r="481" spans="14:36" ht="15.75" thickBot="1"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  <c r="AC481" s="64"/>
      <c r="AD481" s="64"/>
      <c r="AE481" s="64"/>
      <c r="AF481" s="64"/>
      <c r="AG481" s="64"/>
      <c r="AH481" s="64"/>
      <c r="AI481" s="64"/>
      <c r="AJ481" s="64"/>
    </row>
    <row r="482" spans="14:36" ht="15.75" thickBot="1"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  <c r="AC482" s="64"/>
      <c r="AD482" s="64"/>
      <c r="AE482" s="64"/>
      <c r="AF482" s="64"/>
      <c r="AG482" s="64"/>
      <c r="AH482" s="64"/>
      <c r="AI482" s="64"/>
      <c r="AJ482" s="64"/>
    </row>
    <row r="483" spans="14:36" ht="15.75" thickBot="1"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  <c r="AC483" s="64"/>
      <c r="AD483" s="64"/>
      <c r="AE483" s="64"/>
      <c r="AF483" s="64"/>
      <c r="AG483" s="64"/>
      <c r="AH483" s="64"/>
      <c r="AI483" s="64"/>
      <c r="AJ483" s="64"/>
    </row>
    <row r="484" spans="14:36" ht="15.75" thickBot="1"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  <c r="AC484" s="64"/>
      <c r="AD484" s="64"/>
      <c r="AE484" s="64"/>
      <c r="AF484" s="64"/>
      <c r="AG484" s="64"/>
      <c r="AH484" s="64"/>
      <c r="AI484" s="64"/>
      <c r="AJ484" s="64"/>
    </row>
    <row r="485" spans="14:36" ht="15.75" thickBot="1"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  <c r="AC485" s="64"/>
      <c r="AD485" s="64"/>
      <c r="AE485" s="64"/>
      <c r="AF485" s="64"/>
      <c r="AG485" s="64"/>
      <c r="AH485" s="64"/>
      <c r="AI485" s="64"/>
      <c r="AJ485" s="64"/>
    </row>
    <row r="486" spans="14:36" ht="15.75" thickBot="1"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  <c r="AC486" s="64"/>
      <c r="AD486" s="64"/>
      <c r="AE486" s="64"/>
      <c r="AF486" s="64"/>
      <c r="AG486" s="64"/>
      <c r="AH486" s="64"/>
      <c r="AI486" s="64"/>
      <c r="AJ486" s="64"/>
    </row>
    <row r="487" spans="14:36" ht="15.75" thickBot="1"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  <c r="AC487" s="64"/>
      <c r="AD487" s="64"/>
      <c r="AE487" s="64"/>
      <c r="AF487" s="64"/>
      <c r="AG487" s="64"/>
      <c r="AH487" s="64"/>
      <c r="AI487" s="64"/>
      <c r="AJ487" s="64"/>
    </row>
    <row r="488" spans="14:36" ht="15.75" thickBot="1"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  <c r="AC488" s="64"/>
      <c r="AD488" s="64"/>
      <c r="AE488" s="64"/>
      <c r="AF488" s="64"/>
      <c r="AG488" s="64"/>
      <c r="AH488" s="64"/>
      <c r="AI488" s="64"/>
      <c r="AJ488" s="64"/>
    </row>
    <row r="489" spans="14:36" ht="15.75" thickBot="1"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  <c r="AC489" s="64"/>
      <c r="AD489" s="64"/>
      <c r="AE489" s="64"/>
      <c r="AF489" s="64"/>
      <c r="AG489" s="64"/>
      <c r="AH489" s="64"/>
      <c r="AI489" s="64"/>
      <c r="AJ489" s="64"/>
    </row>
    <row r="490" spans="14:36" ht="15.75" thickBot="1"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  <c r="AC490" s="64"/>
      <c r="AD490" s="64"/>
      <c r="AE490" s="64"/>
      <c r="AF490" s="64"/>
      <c r="AG490" s="64"/>
      <c r="AH490" s="64"/>
      <c r="AI490" s="64"/>
      <c r="AJ490" s="64"/>
    </row>
    <row r="491" spans="14:36" ht="15.75" thickBot="1"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  <c r="AC491" s="64"/>
      <c r="AD491" s="64"/>
      <c r="AE491" s="64"/>
      <c r="AF491" s="64"/>
      <c r="AG491" s="64"/>
      <c r="AH491" s="64"/>
      <c r="AI491" s="64"/>
      <c r="AJ491" s="64"/>
    </row>
    <row r="492" spans="14:36" ht="15.75" thickBot="1"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  <c r="AC492" s="64"/>
      <c r="AD492" s="64"/>
      <c r="AE492" s="64"/>
      <c r="AF492" s="64"/>
      <c r="AG492" s="64"/>
      <c r="AH492" s="64"/>
      <c r="AI492" s="64"/>
      <c r="AJ492" s="64"/>
    </row>
    <row r="493" spans="14:36" ht="15.75" thickBot="1"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  <c r="AC493" s="64"/>
      <c r="AD493" s="64"/>
      <c r="AE493" s="64"/>
      <c r="AF493" s="64"/>
      <c r="AG493" s="64"/>
      <c r="AH493" s="64"/>
      <c r="AI493" s="64"/>
      <c r="AJ493" s="64"/>
    </row>
    <row r="494" spans="14:36" ht="15.75" thickBot="1"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  <c r="AC494" s="64"/>
      <c r="AD494" s="64"/>
      <c r="AE494" s="64"/>
      <c r="AF494" s="64"/>
      <c r="AG494" s="64"/>
      <c r="AH494" s="64"/>
      <c r="AI494" s="64"/>
      <c r="AJ494" s="64"/>
    </row>
    <row r="495" spans="14:36" ht="15.75" thickBot="1"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  <c r="AC495" s="64"/>
      <c r="AD495" s="64"/>
      <c r="AE495" s="64"/>
      <c r="AF495" s="64"/>
      <c r="AG495" s="64"/>
      <c r="AH495" s="64"/>
      <c r="AI495" s="64"/>
      <c r="AJ495" s="64"/>
    </row>
    <row r="496" spans="14:36" ht="15.75" thickBot="1"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  <c r="AC496" s="64"/>
      <c r="AD496" s="64"/>
      <c r="AE496" s="64"/>
      <c r="AF496" s="64"/>
      <c r="AG496" s="64"/>
      <c r="AH496" s="64"/>
      <c r="AI496" s="64"/>
      <c r="AJ496" s="64"/>
    </row>
    <row r="497" spans="14:36" ht="15.75" thickBot="1"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  <c r="AC497" s="64"/>
      <c r="AD497" s="64"/>
      <c r="AE497" s="64"/>
      <c r="AF497" s="64"/>
      <c r="AG497" s="64"/>
      <c r="AH497" s="64"/>
      <c r="AI497" s="64"/>
      <c r="AJ497" s="64"/>
    </row>
    <row r="498" spans="14:36" ht="15.75" thickBot="1"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  <c r="AC498" s="64"/>
      <c r="AD498" s="64"/>
      <c r="AE498" s="64"/>
      <c r="AF498" s="64"/>
      <c r="AG498" s="64"/>
      <c r="AH498" s="64"/>
      <c r="AI498" s="64"/>
      <c r="AJ498" s="64"/>
    </row>
    <row r="499" spans="14:36" ht="15.75" thickBot="1"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  <c r="AC499" s="64"/>
      <c r="AD499" s="64"/>
      <c r="AE499" s="64"/>
      <c r="AF499" s="64"/>
      <c r="AG499" s="64"/>
      <c r="AH499" s="64"/>
      <c r="AI499" s="64"/>
      <c r="AJ499" s="64"/>
    </row>
    <row r="500" spans="14:36" ht="15.75" thickBot="1"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  <c r="AD500" s="64"/>
      <c r="AE500" s="64"/>
      <c r="AF500" s="64"/>
      <c r="AG500" s="64"/>
      <c r="AH500" s="64"/>
      <c r="AI500" s="64"/>
      <c r="AJ500" s="64"/>
    </row>
    <row r="501" spans="14:36" ht="15.75" thickBot="1"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  <c r="AC501" s="64"/>
      <c r="AD501" s="64"/>
      <c r="AE501" s="64"/>
      <c r="AF501" s="64"/>
      <c r="AG501" s="64"/>
      <c r="AH501" s="64"/>
      <c r="AI501" s="64"/>
      <c r="AJ501" s="64"/>
    </row>
    <row r="502" spans="14:36" ht="15.75" thickBot="1"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  <c r="AC502" s="64"/>
      <c r="AD502" s="64"/>
      <c r="AE502" s="64"/>
      <c r="AF502" s="64"/>
      <c r="AG502" s="64"/>
      <c r="AH502" s="64"/>
      <c r="AI502" s="64"/>
      <c r="AJ502" s="64"/>
    </row>
    <row r="503" spans="14:36" ht="15.75" thickBot="1"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  <c r="AC503" s="64"/>
      <c r="AD503" s="64"/>
      <c r="AE503" s="64"/>
      <c r="AF503" s="64"/>
      <c r="AG503" s="64"/>
      <c r="AH503" s="64"/>
      <c r="AI503" s="64"/>
      <c r="AJ503" s="64"/>
    </row>
    <row r="504" spans="14:36" ht="15.75" thickBot="1"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  <c r="AC504" s="64"/>
      <c r="AD504" s="64"/>
      <c r="AE504" s="64"/>
      <c r="AF504" s="64"/>
      <c r="AG504" s="64"/>
      <c r="AH504" s="64"/>
      <c r="AI504" s="64"/>
      <c r="AJ504" s="64"/>
    </row>
    <row r="505" spans="14:36" ht="15.75" thickBot="1"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  <c r="AC505" s="64"/>
      <c r="AD505" s="64"/>
      <c r="AE505" s="64"/>
      <c r="AF505" s="64"/>
      <c r="AG505" s="64"/>
      <c r="AH505" s="64"/>
      <c r="AI505" s="64"/>
      <c r="AJ505" s="64"/>
    </row>
    <row r="506" spans="14:36" ht="15.75" thickBot="1"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  <c r="AC506" s="64"/>
      <c r="AD506" s="64"/>
      <c r="AE506" s="64"/>
      <c r="AF506" s="64"/>
      <c r="AG506" s="64"/>
      <c r="AH506" s="64"/>
      <c r="AI506" s="64"/>
      <c r="AJ506" s="64"/>
    </row>
    <row r="507" spans="14:36" ht="15.75" thickBot="1"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  <c r="AC507" s="64"/>
      <c r="AD507" s="64"/>
      <c r="AE507" s="64"/>
      <c r="AF507" s="64"/>
      <c r="AG507" s="64"/>
      <c r="AH507" s="64"/>
      <c r="AI507" s="64"/>
      <c r="AJ507" s="64"/>
    </row>
    <row r="508" spans="14:36" ht="15.75" thickBot="1"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  <c r="AC508" s="64"/>
      <c r="AD508" s="64"/>
      <c r="AE508" s="64"/>
      <c r="AF508" s="64"/>
      <c r="AG508" s="64"/>
      <c r="AH508" s="64"/>
      <c r="AI508" s="64"/>
      <c r="AJ508" s="64"/>
    </row>
    <row r="509" spans="14:36" ht="15.75" thickBot="1"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  <c r="AC509" s="64"/>
      <c r="AD509" s="64"/>
      <c r="AE509" s="64"/>
      <c r="AF509" s="64"/>
      <c r="AG509" s="64"/>
      <c r="AH509" s="64"/>
      <c r="AI509" s="64"/>
      <c r="AJ509" s="64"/>
    </row>
    <row r="510" spans="14:36" ht="15.75" thickBot="1"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  <c r="AC510" s="64"/>
      <c r="AD510" s="64"/>
      <c r="AE510" s="64"/>
      <c r="AF510" s="64"/>
      <c r="AG510" s="64"/>
      <c r="AH510" s="64"/>
      <c r="AI510" s="64"/>
      <c r="AJ510" s="64"/>
    </row>
    <row r="511" spans="14:36" ht="15.75" thickBot="1"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  <c r="AC511" s="64"/>
      <c r="AD511" s="64"/>
      <c r="AE511" s="64"/>
      <c r="AF511" s="64"/>
      <c r="AG511" s="64"/>
      <c r="AH511" s="64"/>
      <c r="AI511" s="64"/>
      <c r="AJ511" s="64"/>
    </row>
    <row r="512" spans="14:36" ht="15.75" thickBot="1"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  <c r="AC512" s="64"/>
      <c r="AD512" s="64"/>
      <c r="AE512" s="64"/>
      <c r="AF512" s="64"/>
      <c r="AG512" s="64"/>
      <c r="AH512" s="64"/>
      <c r="AI512" s="64"/>
      <c r="AJ512" s="64"/>
    </row>
    <row r="513" spans="14:36" ht="15.75" thickBot="1"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  <c r="AC513" s="64"/>
      <c r="AD513" s="64"/>
      <c r="AE513" s="64"/>
      <c r="AF513" s="64"/>
      <c r="AG513" s="64"/>
      <c r="AH513" s="64"/>
      <c r="AI513" s="64"/>
      <c r="AJ513" s="64"/>
    </row>
    <row r="514" spans="14:36" ht="15.75" thickBot="1"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  <c r="AC514" s="64"/>
      <c r="AD514" s="64"/>
      <c r="AE514" s="64"/>
      <c r="AF514" s="64"/>
      <c r="AG514" s="64"/>
      <c r="AH514" s="64"/>
      <c r="AI514" s="64"/>
      <c r="AJ514" s="64"/>
    </row>
    <row r="515" spans="14:36" ht="15.75" thickBot="1"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  <c r="AC515" s="64"/>
      <c r="AD515" s="64"/>
      <c r="AE515" s="64"/>
      <c r="AF515" s="64"/>
      <c r="AG515" s="64"/>
      <c r="AH515" s="64"/>
      <c r="AI515" s="64"/>
      <c r="AJ515" s="64"/>
    </row>
    <row r="516" spans="14:36" ht="15.75" thickBot="1"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  <c r="AC516" s="64"/>
      <c r="AD516" s="64"/>
      <c r="AE516" s="64"/>
      <c r="AF516" s="64"/>
      <c r="AG516" s="64"/>
      <c r="AH516" s="64"/>
      <c r="AI516" s="64"/>
      <c r="AJ516" s="64"/>
    </row>
    <row r="517" spans="14:36" ht="15.75" thickBot="1"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  <c r="AC517" s="64"/>
      <c r="AD517" s="64"/>
      <c r="AE517" s="64"/>
      <c r="AF517" s="64"/>
      <c r="AG517" s="64"/>
      <c r="AH517" s="64"/>
      <c r="AI517" s="64"/>
      <c r="AJ517" s="64"/>
    </row>
    <row r="518" spans="14:36" ht="15.75" thickBot="1"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  <c r="AC518" s="64"/>
      <c r="AD518" s="64"/>
      <c r="AE518" s="64"/>
      <c r="AF518" s="64"/>
      <c r="AG518" s="64"/>
      <c r="AH518" s="64"/>
      <c r="AI518" s="64"/>
      <c r="AJ518" s="64"/>
    </row>
    <row r="519" spans="14:36" ht="15.75" thickBot="1"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  <c r="AC519" s="64"/>
      <c r="AD519" s="64"/>
      <c r="AE519" s="64"/>
      <c r="AF519" s="64"/>
      <c r="AG519" s="64"/>
      <c r="AH519" s="64"/>
      <c r="AI519" s="64"/>
      <c r="AJ519" s="64"/>
    </row>
    <row r="520" spans="14:36" ht="15.75" thickBot="1"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  <c r="AC520" s="64"/>
      <c r="AD520" s="64"/>
      <c r="AE520" s="64"/>
      <c r="AF520" s="64"/>
      <c r="AG520" s="64"/>
      <c r="AH520" s="64"/>
      <c r="AI520" s="64"/>
      <c r="AJ520" s="64"/>
    </row>
    <row r="521" spans="14:36" ht="15.75" thickBot="1"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  <c r="AC521" s="64"/>
      <c r="AD521" s="64"/>
      <c r="AE521" s="64"/>
      <c r="AF521" s="64"/>
      <c r="AG521" s="64"/>
      <c r="AH521" s="64"/>
      <c r="AI521" s="64"/>
      <c r="AJ521" s="64"/>
    </row>
    <row r="522" spans="14:36" ht="15.75" thickBot="1"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  <c r="AC522" s="64"/>
      <c r="AD522" s="64"/>
      <c r="AE522" s="64"/>
      <c r="AF522" s="64"/>
      <c r="AG522" s="64"/>
      <c r="AH522" s="64"/>
      <c r="AI522" s="64"/>
      <c r="AJ522" s="64"/>
    </row>
    <row r="523" spans="14:36" ht="15.75" thickBot="1"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  <c r="AC523" s="64"/>
      <c r="AD523" s="64"/>
      <c r="AE523" s="64"/>
      <c r="AF523" s="64"/>
      <c r="AG523" s="64"/>
      <c r="AH523" s="64"/>
      <c r="AI523" s="64"/>
      <c r="AJ523" s="64"/>
    </row>
    <row r="524" spans="14:36" ht="15.75" thickBot="1"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  <c r="AC524" s="64"/>
      <c r="AD524" s="64"/>
      <c r="AE524" s="64"/>
      <c r="AF524" s="64"/>
      <c r="AG524" s="64"/>
      <c r="AH524" s="64"/>
      <c r="AI524" s="64"/>
      <c r="AJ524" s="64"/>
    </row>
    <row r="525" spans="14:36" ht="15.75" thickBot="1"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  <c r="AC525" s="64"/>
      <c r="AD525" s="64"/>
      <c r="AE525" s="64"/>
      <c r="AF525" s="64"/>
      <c r="AG525" s="64"/>
      <c r="AH525" s="64"/>
      <c r="AI525" s="64"/>
      <c r="AJ525" s="64"/>
    </row>
    <row r="526" spans="14:36" ht="15.75" thickBot="1"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  <c r="AC526" s="64"/>
      <c r="AD526" s="64"/>
      <c r="AE526" s="64"/>
      <c r="AF526" s="64"/>
      <c r="AG526" s="64"/>
      <c r="AH526" s="64"/>
      <c r="AI526" s="64"/>
      <c r="AJ526" s="64"/>
    </row>
    <row r="527" spans="14:36" ht="15.75" thickBot="1"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  <c r="AC527" s="64"/>
      <c r="AD527" s="64"/>
      <c r="AE527" s="64"/>
      <c r="AF527" s="64"/>
      <c r="AG527" s="64"/>
      <c r="AH527" s="64"/>
      <c r="AI527" s="64"/>
      <c r="AJ527" s="64"/>
    </row>
    <row r="528" spans="14:36" ht="15.75" thickBot="1"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  <c r="AC528" s="64"/>
      <c r="AD528" s="64"/>
      <c r="AE528" s="64"/>
      <c r="AF528" s="64"/>
      <c r="AG528" s="64"/>
      <c r="AH528" s="64"/>
      <c r="AI528" s="64"/>
      <c r="AJ528" s="64"/>
    </row>
    <row r="529" spans="14:36" ht="15.75" thickBot="1"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  <c r="AC529" s="64"/>
      <c r="AD529" s="64"/>
      <c r="AE529" s="64"/>
      <c r="AF529" s="64"/>
      <c r="AG529" s="64"/>
      <c r="AH529" s="64"/>
      <c r="AI529" s="64"/>
      <c r="AJ529" s="64"/>
    </row>
    <row r="530" spans="14:36" ht="15.75" thickBot="1"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  <c r="AC530" s="64"/>
      <c r="AD530" s="64"/>
      <c r="AE530" s="64"/>
      <c r="AF530" s="64"/>
      <c r="AG530" s="64"/>
      <c r="AH530" s="64"/>
      <c r="AI530" s="64"/>
      <c r="AJ530" s="64"/>
    </row>
    <row r="531" spans="14:36" ht="15.75" thickBot="1"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  <c r="AC531" s="64"/>
      <c r="AD531" s="64"/>
      <c r="AE531" s="64"/>
      <c r="AF531" s="64"/>
      <c r="AG531" s="64"/>
      <c r="AH531" s="64"/>
      <c r="AI531" s="64"/>
      <c r="AJ531" s="64"/>
    </row>
    <row r="532" spans="14:36" ht="15.75" thickBot="1"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  <c r="AC532" s="64"/>
      <c r="AD532" s="64"/>
      <c r="AE532" s="64"/>
      <c r="AF532" s="64"/>
      <c r="AG532" s="64"/>
      <c r="AH532" s="64"/>
      <c r="AI532" s="64"/>
      <c r="AJ532" s="64"/>
    </row>
    <row r="533" spans="14:36" ht="15.75" thickBot="1"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  <c r="AC533" s="64"/>
      <c r="AD533" s="64"/>
      <c r="AE533" s="64"/>
      <c r="AF533" s="64"/>
      <c r="AG533" s="64"/>
      <c r="AH533" s="64"/>
      <c r="AI533" s="64"/>
      <c r="AJ533" s="64"/>
    </row>
    <row r="534" spans="14:36" ht="15.75" thickBot="1"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  <c r="AC534" s="64"/>
      <c r="AD534" s="64"/>
      <c r="AE534" s="64"/>
      <c r="AF534" s="64"/>
      <c r="AG534" s="64"/>
      <c r="AH534" s="64"/>
      <c r="AI534" s="64"/>
      <c r="AJ534" s="64"/>
    </row>
    <row r="535" spans="14:36" ht="15.75" thickBot="1"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  <c r="AC535" s="64"/>
      <c r="AD535" s="64"/>
      <c r="AE535" s="64"/>
      <c r="AF535" s="64"/>
      <c r="AG535" s="64"/>
      <c r="AH535" s="64"/>
      <c r="AI535" s="64"/>
      <c r="AJ535" s="64"/>
    </row>
    <row r="536" spans="14:36" ht="15.75" thickBot="1"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  <c r="AC536" s="64"/>
      <c r="AD536" s="64"/>
      <c r="AE536" s="64"/>
      <c r="AF536" s="64"/>
      <c r="AG536" s="64"/>
      <c r="AH536" s="64"/>
      <c r="AI536" s="64"/>
      <c r="AJ536" s="64"/>
    </row>
    <row r="537" spans="14:36" ht="15.75" thickBot="1"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  <c r="AC537" s="64"/>
      <c r="AD537" s="64"/>
      <c r="AE537" s="64"/>
      <c r="AF537" s="64"/>
      <c r="AG537" s="64"/>
      <c r="AH537" s="64"/>
      <c r="AI537" s="64"/>
      <c r="AJ537" s="64"/>
    </row>
    <row r="538" spans="14:36" ht="15.75" thickBot="1"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  <c r="AC538" s="64"/>
      <c r="AD538" s="64"/>
      <c r="AE538" s="64"/>
      <c r="AF538" s="64"/>
      <c r="AG538" s="64"/>
      <c r="AH538" s="64"/>
      <c r="AI538" s="64"/>
      <c r="AJ538" s="64"/>
    </row>
    <row r="539" spans="14:36" ht="15.75" thickBot="1"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  <c r="AC539" s="64"/>
      <c r="AD539" s="64"/>
      <c r="AE539" s="64"/>
      <c r="AF539" s="64"/>
      <c r="AG539" s="64"/>
      <c r="AH539" s="64"/>
      <c r="AI539" s="64"/>
      <c r="AJ539" s="64"/>
    </row>
    <row r="540" spans="14:36" ht="15.75" thickBot="1"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  <c r="AC540" s="64"/>
      <c r="AD540" s="64"/>
      <c r="AE540" s="64"/>
      <c r="AF540" s="64"/>
      <c r="AG540" s="64"/>
      <c r="AH540" s="64"/>
      <c r="AI540" s="64"/>
      <c r="AJ540" s="64"/>
    </row>
    <row r="541" spans="14:36" ht="15.75" thickBot="1"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  <c r="AC541" s="64"/>
      <c r="AD541" s="64"/>
      <c r="AE541" s="64"/>
      <c r="AF541" s="64"/>
      <c r="AG541" s="64"/>
      <c r="AH541" s="64"/>
      <c r="AI541" s="64"/>
      <c r="AJ541" s="64"/>
    </row>
    <row r="542" spans="14:36" ht="15.75" thickBot="1"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  <c r="AC542" s="64"/>
      <c r="AD542" s="64"/>
      <c r="AE542" s="64"/>
      <c r="AF542" s="64"/>
      <c r="AG542" s="64"/>
      <c r="AH542" s="64"/>
      <c r="AI542" s="64"/>
      <c r="AJ542" s="64"/>
    </row>
    <row r="543" spans="14:36" ht="15.75" thickBot="1"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  <c r="AC543" s="64"/>
      <c r="AD543" s="64"/>
      <c r="AE543" s="64"/>
      <c r="AF543" s="64"/>
      <c r="AG543" s="64"/>
      <c r="AH543" s="64"/>
      <c r="AI543" s="64"/>
      <c r="AJ543" s="64"/>
    </row>
    <row r="544" spans="14:36" ht="15.75" thickBot="1"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  <c r="AC544" s="64"/>
      <c r="AD544" s="64"/>
      <c r="AE544" s="64"/>
      <c r="AF544" s="64"/>
      <c r="AG544" s="64"/>
      <c r="AH544" s="64"/>
      <c r="AI544" s="64"/>
      <c r="AJ544" s="64"/>
    </row>
    <row r="545" spans="14:36" ht="15.75" thickBot="1"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  <c r="AC545" s="64"/>
      <c r="AD545" s="64"/>
      <c r="AE545" s="64"/>
      <c r="AF545" s="64"/>
      <c r="AG545" s="64"/>
      <c r="AH545" s="64"/>
      <c r="AI545" s="64"/>
      <c r="AJ545" s="64"/>
    </row>
    <row r="546" spans="14:36" ht="15.75" thickBot="1"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  <c r="AC546" s="64"/>
      <c r="AD546" s="64"/>
      <c r="AE546" s="64"/>
      <c r="AF546" s="64"/>
      <c r="AG546" s="64"/>
      <c r="AH546" s="64"/>
      <c r="AI546" s="64"/>
      <c r="AJ546" s="64"/>
    </row>
    <row r="547" spans="14:36" ht="15.75" thickBot="1"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  <c r="AC547" s="64"/>
      <c r="AD547" s="64"/>
      <c r="AE547" s="64"/>
      <c r="AF547" s="64"/>
      <c r="AG547" s="64"/>
      <c r="AH547" s="64"/>
      <c r="AI547" s="64"/>
      <c r="AJ547" s="64"/>
    </row>
    <row r="548" spans="14:36" ht="15.75" thickBot="1"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  <c r="AC548" s="64"/>
      <c r="AD548" s="64"/>
      <c r="AE548" s="64"/>
      <c r="AF548" s="64"/>
      <c r="AG548" s="64"/>
      <c r="AH548" s="64"/>
      <c r="AI548" s="64"/>
      <c r="AJ548" s="64"/>
    </row>
    <row r="549" spans="14:36" ht="15.75" thickBot="1"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  <c r="AC549" s="64"/>
      <c r="AD549" s="64"/>
      <c r="AE549" s="64"/>
      <c r="AF549" s="64"/>
      <c r="AG549" s="64"/>
      <c r="AH549" s="64"/>
      <c r="AI549" s="64"/>
      <c r="AJ549" s="64"/>
    </row>
    <row r="550" spans="14:36" ht="15.75" thickBot="1"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  <c r="AC550" s="64"/>
      <c r="AD550" s="64"/>
      <c r="AE550" s="64"/>
      <c r="AF550" s="64"/>
      <c r="AG550" s="64"/>
      <c r="AH550" s="64"/>
      <c r="AI550" s="64"/>
      <c r="AJ550" s="64"/>
    </row>
    <row r="551" spans="14:36" ht="15.75" thickBot="1"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  <c r="AC551" s="64"/>
      <c r="AD551" s="64"/>
      <c r="AE551" s="64"/>
      <c r="AF551" s="64"/>
      <c r="AG551" s="64"/>
      <c r="AH551" s="64"/>
      <c r="AI551" s="64"/>
      <c r="AJ551" s="64"/>
    </row>
    <row r="552" spans="14:36" ht="15.75" thickBot="1"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  <c r="AC552" s="64"/>
      <c r="AD552" s="64"/>
      <c r="AE552" s="64"/>
      <c r="AF552" s="64"/>
      <c r="AG552" s="64"/>
      <c r="AH552" s="64"/>
      <c r="AI552" s="64"/>
      <c r="AJ552" s="64"/>
    </row>
    <row r="553" spans="14:36" ht="15.75" thickBot="1"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  <c r="AC553" s="64"/>
      <c r="AD553" s="64"/>
      <c r="AE553" s="64"/>
      <c r="AF553" s="64"/>
      <c r="AG553" s="64"/>
      <c r="AH553" s="64"/>
      <c r="AI553" s="64"/>
      <c r="AJ553" s="64"/>
    </row>
    <row r="554" spans="14:36" ht="15.75" thickBot="1"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  <c r="AC554" s="64"/>
      <c r="AD554" s="64"/>
      <c r="AE554" s="64"/>
      <c r="AF554" s="64"/>
      <c r="AG554" s="64"/>
      <c r="AH554" s="64"/>
      <c r="AI554" s="64"/>
      <c r="AJ554" s="64"/>
    </row>
    <row r="555" spans="14:36" ht="15.75" thickBot="1"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  <c r="AC555" s="64"/>
      <c r="AD555" s="64"/>
      <c r="AE555" s="64"/>
      <c r="AF555" s="64"/>
      <c r="AG555" s="64"/>
      <c r="AH555" s="64"/>
      <c r="AI555" s="64"/>
      <c r="AJ555" s="64"/>
    </row>
    <row r="556" spans="14:36" ht="15.75" thickBot="1"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  <c r="AC556" s="64"/>
      <c r="AD556" s="64"/>
      <c r="AE556" s="64"/>
      <c r="AF556" s="64"/>
      <c r="AG556" s="64"/>
      <c r="AH556" s="64"/>
      <c r="AI556" s="64"/>
      <c r="AJ556" s="64"/>
    </row>
    <row r="557" spans="14:36" ht="15.75" thickBot="1"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  <c r="AC557" s="64"/>
      <c r="AD557" s="64"/>
      <c r="AE557" s="64"/>
      <c r="AF557" s="64"/>
      <c r="AG557" s="64"/>
      <c r="AH557" s="64"/>
      <c r="AI557" s="64"/>
      <c r="AJ557" s="64"/>
    </row>
    <row r="558" spans="14:36" ht="15.75" thickBot="1"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  <c r="AC558" s="64"/>
      <c r="AD558" s="64"/>
      <c r="AE558" s="64"/>
      <c r="AF558" s="64"/>
      <c r="AG558" s="64"/>
      <c r="AH558" s="64"/>
      <c r="AI558" s="64"/>
      <c r="AJ558" s="64"/>
    </row>
    <row r="559" spans="14:36" ht="15.75" thickBot="1"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  <c r="AC559" s="64"/>
      <c r="AD559" s="64"/>
      <c r="AE559" s="64"/>
      <c r="AF559" s="64"/>
      <c r="AG559" s="64"/>
      <c r="AH559" s="64"/>
      <c r="AI559" s="64"/>
      <c r="AJ559" s="64"/>
    </row>
    <row r="560" spans="14:36" ht="15.75" thickBot="1"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  <c r="AC560" s="64"/>
      <c r="AD560" s="64"/>
      <c r="AE560" s="64"/>
      <c r="AF560" s="64"/>
      <c r="AG560" s="64"/>
      <c r="AH560" s="64"/>
      <c r="AI560" s="64"/>
      <c r="AJ560" s="64"/>
    </row>
    <row r="561" spans="14:36" ht="15.75" thickBot="1"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  <c r="AC561" s="64"/>
      <c r="AD561" s="64"/>
      <c r="AE561" s="64"/>
      <c r="AF561" s="64"/>
      <c r="AG561" s="64"/>
      <c r="AH561" s="64"/>
      <c r="AI561" s="64"/>
      <c r="AJ561" s="64"/>
    </row>
    <row r="562" spans="14:36" ht="15.75" thickBot="1"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  <c r="AC562" s="64"/>
      <c r="AD562" s="64"/>
      <c r="AE562" s="64"/>
      <c r="AF562" s="64"/>
      <c r="AG562" s="64"/>
      <c r="AH562" s="64"/>
      <c r="AI562" s="64"/>
      <c r="AJ562" s="64"/>
    </row>
    <row r="563" spans="14:36" ht="15.75" thickBot="1"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  <c r="AC563" s="64"/>
      <c r="AD563" s="64"/>
      <c r="AE563" s="64"/>
      <c r="AF563" s="64"/>
      <c r="AG563" s="64"/>
      <c r="AH563" s="64"/>
      <c r="AI563" s="64"/>
      <c r="AJ563" s="64"/>
    </row>
    <row r="564" spans="14:36" ht="15.75" thickBot="1"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  <c r="AC564" s="64"/>
      <c r="AD564" s="64"/>
      <c r="AE564" s="64"/>
      <c r="AF564" s="64"/>
      <c r="AG564" s="64"/>
      <c r="AH564" s="64"/>
      <c r="AI564" s="64"/>
      <c r="AJ564" s="64"/>
    </row>
    <row r="565" spans="14:36" ht="15.75" thickBot="1"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  <c r="AC565" s="64"/>
      <c r="AD565" s="64"/>
      <c r="AE565" s="64"/>
      <c r="AF565" s="64"/>
      <c r="AG565" s="64"/>
      <c r="AH565" s="64"/>
      <c r="AI565" s="64"/>
      <c r="AJ565" s="64"/>
    </row>
    <row r="566" spans="14:36" ht="15.75" thickBot="1"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  <c r="AC566" s="64"/>
      <c r="AD566" s="64"/>
      <c r="AE566" s="64"/>
      <c r="AF566" s="64"/>
      <c r="AG566" s="64"/>
      <c r="AH566" s="64"/>
      <c r="AI566" s="64"/>
      <c r="AJ566" s="64"/>
    </row>
    <row r="567" spans="14:36" ht="15.75" thickBot="1"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  <c r="AC567" s="64"/>
      <c r="AD567" s="64"/>
      <c r="AE567" s="64"/>
      <c r="AF567" s="64"/>
      <c r="AG567" s="64"/>
      <c r="AH567" s="64"/>
      <c r="AI567" s="64"/>
      <c r="AJ567" s="64"/>
    </row>
    <row r="568" spans="14:36" ht="15.75" thickBot="1"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  <c r="AC568" s="64"/>
      <c r="AD568" s="64"/>
      <c r="AE568" s="64"/>
      <c r="AF568" s="64"/>
      <c r="AG568" s="64"/>
      <c r="AH568" s="64"/>
      <c r="AI568" s="64"/>
      <c r="AJ568" s="64"/>
    </row>
    <row r="569" spans="14:36" ht="15.75" thickBot="1"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  <c r="AC569" s="64"/>
      <c r="AD569" s="64"/>
      <c r="AE569" s="64"/>
      <c r="AF569" s="64"/>
      <c r="AG569" s="64"/>
      <c r="AH569" s="64"/>
      <c r="AI569" s="64"/>
      <c r="AJ569" s="64"/>
    </row>
    <row r="570" spans="14:36" ht="15.75" thickBot="1"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  <c r="AC570" s="64"/>
      <c r="AD570" s="64"/>
      <c r="AE570" s="64"/>
      <c r="AF570" s="64"/>
      <c r="AG570" s="64"/>
      <c r="AH570" s="64"/>
      <c r="AI570" s="64"/>
      <c r="AJ570" s="64"/>
    </row>
    <row r="571" spans="14:36" ht="15.75" thickBot="1"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  <c r="AC571" s="64"/>
      <c r="AD571" s="64"/>
      <c r="AE571" s="64"/>
      <c r="AF571" s="64"/>
      <c r="AG571" s="64"/>
      <c r="AH571" s="64"/>
      <c r="AI571" s="64"/>
      <c r="AJ571" s="64"/>
    </row>
    <row r="572" spans="14:36" ht="15.75" thickBot="1"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  <c r="AC572" s="64"/>
      <c r="AD572" s="64"/>
      <c r="AE572" s="64"/>
      <c r="AF572" s="64"/>
      <c r="AG572" s="64"/>
      <c r="AH572" s="64"/>
      <c r="AI572" s="64"/>
      <c r="AJ572" s="64"/>
    </row>
    <row r="573" spans="14:36" ht="15.75" thickBot="1"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  <c r="AC573" s="64"/>
      <c r="AD573" s="64"/>
      <c r="AE573" s="64"/>
      <c r="AF573" s="64"/>
      <c r="AG573" s="64"/>
      <c r="AH573" s="64"/>
      <c r="AI573" s="64"/>
      <c r="AJ573" s="64"/>
    </row>
    <row r="574" spans="14:36" ht="15.75" thickBot="1"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  <c r="AC574" s="64"/>
      <c r="AD574" s="64"/>
      <c r="AE574" s="64"/>
      <c r="AF574" s="64"/>
      <c r="AG574" s="64"/>
      <c r="AH574" s="64"/>
      <c r="AI574" s="64"/>
      <c r="AJ574" s="64"/>
    </row>
    <row r="575" spans="14:36" ht="15.75" thickBot="1"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  <c r="AC575" s="64"/>
      <c r="AD575" s="64"/>
      <c r="AE575" s="64"/>
      <c r="AF575" s="64"/>
      <c r="AG575" s="64"/>
      <c r="AH575" s="64"/>
      <c r="AI575" s="64"/>
      <c r="AJ575" s="64"/>
    </row>
    <row r="576" spans="14:36" ht="15.75" thickBot="1"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  <c r="AC576" s="64"/>
      <c r="AD576" s="64"/>
      <c r="AE576" s="64"/>
      <c r="AF576" s="64"/>
      <c r="AG576" s="64"/>
      <c r="AH576" s="64"/>
      <c r="AI576" s="64"/>
      <c r="AJ576" s="64"/>
    </row>
    <row r="577" spans="14:36" ht="15.75" thickBot="1"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  <c r="AC577" s="64"/>
      <c r="AD577" s="64"/>
      <c r="AE577" s="64"/>
      <c r="AF577" s="64"/>
      <c r="AG577" s="64"/>
      <c r="AH577" s="64"/>
      <c r="AI577" s="64"/>
      <c r="AJ577" s="64"/>
    </row>
    <row r="578" spans="14:36" ht="15.75" thickBot="1"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  <c r="AC578" s="64"/>
      <c r="AD578" s="64"/>
      <c r="AE578" s="64"/>
      <c r="AF578" s="64"/>
      <c r="AG578" s="64"/>
      <c r="AH578" s="64"/>
      <c r="AI578" s="64"/>
      <c r="AJ578" s="64"/>
    </row>
    <row r="579" spans="14:36" ht="15.75" thickBot="1"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  <c r="AC579" s="64"/>
      <c r="AD579" s="64"/>
      <c r="AE579" s="64"/>
      <c r="AF579" s="64"/>
      <c r="AG579" s="64"/>
      <c r="AH579" s="64"/>
      <c r="AI579" s="64"/>
      <c r="AJ579" s="64"/>
    </row>
    <row r="580" spans="14:36" ht="15.75" thickBot="1"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  <c r="AC580" s="64"/>
      <c r="AD580" s="64"/>
      <c r="AE580" s="64"/>
      <c r="AF580" s="64"/>
      <c r="AG580" s="64"/>
      <c r="AH580" s="64"/>
      <c r="AI580" s="64"/>
      <c r="AJ580" s="64"/>
    </row>
    <row r="581" spans="14:36" ht="15.75" thickBot="1"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  <c r="AC581" s="64"/>
      <c r="AD581" s="64"/>
      <c r="AE581" s="64"/>
      <c r="AF581" s="64"/>
      <c r="AG581" s="64"/>
      <c r="AH581" s="64"/>
      <c r="AI581" s="64"/>
      <c r="AJ581" s="64"/>
    </row>
    <row r="582" spans="14:36" ht="15.75" thickBot="1"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  <c r="AC582" s="64"/>
      <c r="AD582" s="64"/>
      <c r="AE582" s="64"/>
      <c r="AF582" s="64"/>
      <c r="AG582" s="64"/>
      <c r="AH582" s="64"/>
      <c r="AI582" s="64"/>
      <c r="AJ582" s="64"/>
    </row>
    <row r="583" spans="14:36" ht="15.75" thickBot="1"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  <c r="AC583" s="64"/>
      <c r="AD583" s="64"/>
      <c r="AE583" s="64"/>
      <c r="AF583" s="64"/>
      <c r="AG583" s="64"/>
      <c r="AH583" s="64"/>
      <c r="AI583" s="64"/>
      <c r="AJ583" s="64"/>
    </row>
    <row r="584" spans="14:36" ht="15.75" thickBot="1"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  <c r="AC584" s="64"/>
      <c r="AD584" s="64"/>
      <c r="AE584" s="64"/>
      <c r="AF584" s="64"/>
      <c r="AG584" s="64"/>
      <c r="AH584" s="64"/>
      <c r="AI584" s="64"/>
      <c r="AJ584" s="64"/>
    </row>
    <row r="585" spans="14:36" ht="15.75" thickBot="1"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  <c r="AC585" s="64"/>
      <c r="AD585" s="64"/>
      <c r="AE585" s="64"/>
      <c r="AF585" s="64"/>
      <c r="AG585" s="64"/>
      <c r="AH585" s="64"/>
      <c r="AI585" s="64"/>
      <c r="AJ585" s="64"/>
    </row>
    <row r="586" spans="14:36" ht="15.75" thickBot="1"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  <c r="AC586" s="64"/>
      <c r="AD586" s="64"/>
      <c r="AE586" s="64"/>
      <c r="AF586" s="64"/>
      <c r="AG586" s="64"/>
      <c r="AH586" s="64"/>
      <c r="AI586" s="64"/>
      <c r="AJ586" s="64"/>
    </row>
    <row r="587" spans="14:36" ht="15.75" thickBot="1"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  <c r="AC587" s="64"/>
      <c r="AD587" s="64"/>
      <c r="AE587" s="64"/>
      <c r="AF587" s="64"/>
      <c r="AG587" s="64"/>
      <c r="AH587" s="64"/>
      <c r="AI587" s="64"/>
      <c r="AJ587" s="64"/>
    </row>
    <row r="588" spans="14:36" ht="15.75" thickBot="1"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  <c r="AC588" s="64"/>
      <c r="AD588" s="64"/>
      <c r="AE588" s="64"/>
      <c r="AF588" s="64"/>
      <c r="AG588" s="64"/>
      <c r="AH588" s="64"/>
      <c r="AI588" s="64"/>
      <c r="AJ588" s="64"/>
    </row>
    <row r="589" spans="14:36" ht="15.75" thickBot="1"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  <c r="AC589" s="64"/>
      <c r="AD589" s="64"/>
      <c r="AE589" s="64"/>
      <c r="AF589" s="64"/>
      <c r="AG589" s="64"/>
      <c r="AH589" s="64"/>
      <c r="AI589" s="64"/>
      <c r="AJ589" s="64"/>
    </row>
    <row r="590" spans="14:36" ht="15.75" thickBot="1"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  <c r="AC590" s="64"/>
      <c r="AD590" s="64"/>
      <c r="AE590" s="64"/>
      <c r="AF590" s="64"/>
      <c r="AG590" s="64"/>
      <c r="AH590" s="64"/>
      <c r="AI590" s="64"/>
      <c r="AJ590" s="64"/>
    </row>
    <row r="591" spans="14:36" ht="15.75" thickBot="1"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  <c r="AC591" s="64"/>
      <c r="AD591" s="64"/>
      <c r="AE591" s="64"/>
      <c r="AF591" s="64"/>
      <c r="AG591" s="64"/>
      <c r="AH591" s="64"/>
      <c r="AI591" s="64"/>
      <c r="AJ591" s="64"/>
    </row>
    <row r="592" spans="14:36" ht="15.75" thickBot="1"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  <c r="AC592" s="64"/>
      <c r="AD592" s="64"/>
      <c r="AE592" s="64"/>
      <c r="AF592" s="64"/>
      <c r="AG592" s="64"/>
      <c r="AH592" s="64"/>
      <c r="AI592" s="64"/>
      <c r="AJ592" s="64"/>
    </row>
    <row r="593" spans="14:36" ht="15.75" thickBot="1"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  <c r="AC593" s="64"/>
      <c r="AD593" s="64"/>
      <c r="AE593" s="64"/>
      <c r="AF593" s="64"/>
      <c r="AG593" s="64"/>
      <c r="AH593" s="64"/>
      <c r="AI593" s="64"/>
      <c r="AJ593" s="64"/>
    </row>
    <row r="594" spans="14:36" ht="15.75" thickBot="1"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  <c r="AC594" s="64"/>
      <c r="AD594" s="64"/>
      <c r="AE594" s="64"/>
      <c r="AF594" s="64"/>
      <c r="AG594" s="64"/>
      <c r="AH594" s="64"/>
      <c r="AI594" s="64"/>
      <c r="AJ594" s="64"/>
    </row>
    <row r="595" spans="14:36" ht="15.75" thickBot="1"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  <c r="AC595" s="64"/>
      <c r="AD595" s="64"/>
      <c r="AE595" s="64"/>
      <c r="AF595" s="64"/>
      <c r="AG595" s="64"/>
      <c r="AH595" s="64"/>
      <c r="AI595" s="64"/>
      <c r="AJ595" s="64"/>
    </row>
    <row r="596" spans="14:36" ht="15.75" thickBot="1"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  <c r="AC596" s="64"/>
      <c r="AD596" s="64"/>
      <c r="AE596" s="64"/>
      <c r="AF596" s="64"/>
      <c r="AG596" s="64"/>
      <c r="AH596" s="64"/>
      <c r="AI596" s="64"/>
      <c r="AJ596" s="64"/>
    </row>
    <row r="597" spans="14:36" ht="15.75" thickBot="1"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  <c r="AC597" s="64"/>
      <c r="AD597" s="64"/>
      <c r="AE597" s="64"/>
      <c r="AF597" s="64"/>
      <c r="AG597" s="64"/>
      <c r="AH597" s="64"/>
      <c r="AI597" s="64"/>
      <c r="AJ597" s="64"/>
    </row>
    <row r="598" spans="14:36" ht="15.75" thickBot="1"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  <c r="AC598" s="64"/>
      <c r="AD598" s="64"/>
      <c r="AE598" s="64"/>
      <c r="AF598" s="64"/>
      <c r="AG598" s="64"/>
      <c r="AH598" s="64"/>
      <c r="AI598" s="64"/>
      <c r="AJ598" s="64"/>
    </row>
    <row r="599" spans="14:36" ht="15.75" thickBot="1"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  <c r="AC599" s="64"/>
      <c r="AD599" s="64"/>
      <c r="AE599" s="64"/>
      <c r="AF599" s="64"/>
      <c r="AG599" s="64"/>
      <c r="AH599" s="64"/>
      <c r="AI599" s="64"/>
      <c r="AJ599" s="64"/>
    </row>
    <row r="600" spans="14:36" ht="15.75" thickBot="1"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  <c r="AC600" s="64"/>
      <c r="AD600" s="64"/>
      <c r="AE600" s="64"/>
      <c r="AF600" s="64"/>
      <c r="AG600" s="64"/>
      <c r="AH600" s="64"/>
      <c r="AI600" s="64"/>
      <c r="AJ600" s="64"/>
    </row>
    <row r="601" spans="14:36" ht="15.75" thickBot="1"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  <c r="AC601" s="64"/>
      <c r="AD601" s="64"/>
      <c r="AE601" s="64"/>
      <c r="AF601" s="64"/>
      <c r="AG601" s="64"/>
      <c r="AH601" s="64"/>
      <c r="AI601" s="64"/>
      <c r="AJ601" s="64"/>
    </row>
    <row r="602" spans="14:36" ht="15.75" thickBot="1"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  <c r="AC602" s="64"/>
      <c r="AD602" s="64"/>
      <c r="AE602" s="64"/>
      <c r="AF602" s="64"/>
      <c r="AG602" s="64"/>
      <c r="AH602" s="64"/>
      <c r="AI602" s="64"/>
      <c r="AJ602" s="64"/>
    </row>
    <row r="603" spans="14:36" ht="15.75" thickBot="1"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  <c r="AC603" s="64"/>
      <c r="AD603" s="64"/>
      <c r="AE603" s="64"/>
      <c r="AF603" s="64"/>
      <c r="AG603" s="64"/>
      <c r="AH603" s="64"/>
      <c r="AI603" s="64"/>
      <c r="AJ603" s="64"/>
    </row>
    <row r="604" spans="14:36" ht="15.75" thickBot="1"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  <c r="AC604" s="64"/>
      <c r="AD604" s="64"/>
      <c r="AE604" s="64"/>
      <c r="AF604" s="64"/>
      <c r="AG604" s="64"/>
      <c r="AH604" s="64"/>
      <c r="AI604" s="64"/>
      <c r="AJ604" s="64"/>
    </row>
    <row r="605" spans="14:36" ht="15.75" thickBot="1"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  <c r="AC605" s="64"/>
      <c r="AD605" s="64"/>
      <c r="AE605" s="64"/>
      <c r="AF605" s="64"/>
      <c r="AG605" s="64"/>
      <c r="AH605" s="64"/>
      <c r="AI605" s="64"/>
      <c r="AJ605" s="64"/>
    </row>
    <row r="606" spans="14:36" ht="15.75" thickBot="1"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  <c r="AC606" s="64"/>
      <c r="AD606" s="64"/>
      <c r="AE606" s="64"/>
      <c r="AF606" s="64"/>
      <c r="AG606" s="64"/>
      <c r="AH606" s="64"/>
      <c r="AI606" s="64"/>
      <c r="AJ606" s="64"/>
    </row>
    <row r="607" spans="14:36" ht="15.75" thickBot="1"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  <c r="AC607" s="64"/>
      <c r="AD607" s="64"/>
      <c r="AE607" s="64"/>
      <c r="AF607" s="64"/>
      <c r="AG607" s="64"/>
      <c r="AH607" s="64"/>
      <c r="AI607" s="64"/>
      <c r="AJ607" s="64"/>
    </row>
    <row r="608" spans="14:36" ht="15.75" thickBot="1"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  <c r="AC608" s="64"/>
      <c r="AD608" s="64"/>
      <c r="AE608" s="64"/>
      <c r="AF608" s="64"/>
      <c r="AG608" s="64"/>
      <c r="AH608" s="64"/>
      <c r="AI608" s="64"/>
      <c r="AJ608" s="64"/>
    </row>
    <row r="609" spans="14:36" ht="15.75" thickBot="1"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  <c r="AC609" s="64"/>
      <c r="AD609" s="64"/>
      <c r="AE609" s="64"/>
      <c r="AF609" s="64"/>
      <c r="AG609" s="64"/>
      <c r="AH609" s="64"/>
      <c r="AI609" s="64"/>
      <c r="AJ609" s="64"/>
    </row>
    <row r="610" spans="14:36" ht="15.75" thickBot="1"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  <c r="AC610" s="64"/>
      <c r="AD610" s="64"/>
      <c r="AE610" s="64"/>
      <c r="AF610" s="64"/>
      <c r="AG610" s="64"/>
      <c r="AH610" s="64"/>
      <c r="AI610" s="64"/>
      <c r="AJ610" s="64"/>
    </row>
    <row r="611" spans="14:36" ht="15.75" thickBot="1"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  <c r="AC611" s="64"/>
      <c r="AD611" s="64"/>
      <c r="AE611" s="64"/>
      <c r="AF611" s="64"/>
      <c r="AG611" s="64"/>
      <c r="AH611" s="64"/>
      <c r="AI611" s="64"/>
      <c r="AJ611" s="64"/>
    </row>
    <row r="612" spans="14:36" ht="15.75" thickBot="1"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  <c r="AC612" s="64"/>
      <c r="AD612" s="64"/>
      <c r="AE612" s="64"/>
      <c r="AF612" s="64"/>
      <c r="AG612" s="64"/>
      <c r="AH612" s="64"/>
      <c r="AI612" s="64"/>
      <c r="AJ612" s="64"/>
    </row>
    <row r="613" spans="14:36" ht="15.75" thickBot="1"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  <c r="AC613" s="64"/>
      <c r="AD613" s="64"/>
      <c r="AE613" s="64"/>
      <c r="AF613" s="64"/>
      <c r="AG613" s="64"/>
      <c r="AH613" s="64"/>
      <c r="AI613" s="64"/>
      <c r="AJ613" s="64"/>
    </row>
    <row r="614" spans="14:36" ht="15.75" thickBot="1"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  <c r="AC614" s="64"/>
      <c r="AD614" s="64"/>
      <c r="AE614" s="64"/>
      <c r="AF614" s="64"/>
      <c r="AG614" s="64"/>
      <c r="AH614" s="64"/>
      <c r="AI614" s="64"/>
      <c r="AJ614" s="64"/>
    </row>
    <row r="615" spans="14:36" ht="15.75" thickBot="1"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  <c r="AC615" s="64"/>
      <c r="AD615" s="64"/>
      <c r="AE615" s="64"/>
      <c r="AF615" s="64"/>
      <c r="AG615" s="64"/>
      <c r="AH615" s="64"/>
      <c r="AI615" s="64"/>
      <c r="AJ615" s="64"/>
    </row>
    <row r="616" spans="14:36" ht="15.75" thickBot="1"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  <c r="AC616" s="64"/>
      <c r="AD616" s="64"/>
      <c r="AE616" s="64"/>
      <c r="AF616" s="64"/>
      <c r="AG616" s="64"/>
      <c r="AH616" s="64"/>
      <c r="AI616" s="64"/>
      <c r="AJ616" s="64"/>
    </row>
    <row r="617" spans="14:36" ht="15.75" thickBot="1"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  <c r="AC617" s="64"/>
      <c r="AD617" s="64"/>
      <c r="AE617" s="64"/>
      <c r="AF617" s="64"/>
      <c r="AG617" s="64"/>
      <c r="AH617" s="64"/>
      <c r="AI617" s="64"/>
      <c r="AJ617" s="64"/>
    </row>
    <row r="618" spans="14:36" ht="15.75" thickBot="1"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  <c r="AC618" s="64"/>
      <c r="AD618" s="64"/>
      <c r="AE618" s="64"/>
      <c r="AF618" s="64"/>
      <c r="AG618" s="64"/>
      <c r="AH618" s="64"/>
      <c r="AI618" s="64"/>
      <c r="AJ618" s="64"/>
    </row>
    <row r="619" spans="14:36" ht="15.75" thickBot="1"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  <c r="AC619" s="64"/>
      <c r="AD619" s="64"/>
      <c r="AE619" s="64"/>
      <c r="AF619" s="64"/>
      <c r="AG619" s="64"/>
      <c r="AH619" s="64"/>
      <c r="AI619" s="64"/>
      <c r="AJ619" s="64"/>
    </row>
    <row r="620" spans="14:36" ht="15.75" thickBot="1"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  <c r="AC620" s="64"/>
      <c r="AD620" s="64"/>
      <c r="AE620" s="64"/>
      <c r="AF620" s="64"/>
      <c r="AG620" s="64"/>
      <c r="AH620" s="64"/>
      <c r="AI620" s="64"/>
      <c r="AJ620" s="64"/>
    </row>
    <row r="621" spans="14:36" ht="15.75" thickBot="1"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  <c r="AC621" s="64"/>
      <c r="AD621" s="64"/>
      <c r="AE621" s="64"/>
      <c r="AF621" s="64"/>
      <c r="AG621" s="64"/>
      <c r="AH621" s="64"/>
      <c r="AI621" s="64"/>
      <c r="AJ621" s="64"/>
    </row>
    <row r="622" spans="14:36" ht="15.75" thickBot="1"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  <c r="AC622" s="64"/>
      <c r="AD622" s="64"/>
      <c r="AE622" s="64"/>
      <c r="AF622" s="64"/>
      <c r="AG622" s="64"/>
      <c r="AH622" s="64"/>
      <c r="AI622" s="64"/>
      <c r="AJ622" s="64"/>
    </row>
    <row r="623" spans="14:36" ht="15.75" thickBot="1"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  <c r="AC623" s="64"/>
      <c r="AD623" s="64"/>
      <c r="AE623" s="64"/>
      <c r="AF623" s="64"/>
      <c r="AG623" s="64"/>
      <c r="AH623" s="64"/>
      <c r="AI623" s="64"/>
      <c r="AJ623" s="64"/>
    </row>
    <row r="624" spans="14:36" ht="15.75" thickBot="1"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  <c r="AC624" s="64"/>
      <c r="AD624" s="64"/>
      <c r="AE624" s="64"/>
      <c r="AF624" s="64"/>
      <c r="AG624" s="64"/>
      <c r="AH624" s="64"/>
      <c r="AI624" s="64"/>
      <c r="AJ624" s="64"/>
    </row>
    <row r="625" spans="14:36" ht="15.75" thickBot="1"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  <c r="AC625" s="64"/>
      <c r="AD625" s="64"/>
      <c r="AE625" s="64"/>
      <c r="AF625" s="64"/>
      <c r="AG625" s="64"/>
      <c r="AH625" s="64"/>
      <c r="AI625" s="64"/>
      <c r="AJ625" s="64"/>
    </row>
    <row r="626" spans="14:36" ht="15.75" thickBot="1"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  <c r="AC626" s="64"/>
      <c r="AD626" s="64"/>
      <c r="AE626" s="64"/>
      <c r="AF626" s="64"/>
      <c r="AG626" s="64"/>
      <c r="AH626" s="64"/>
      <c r="AI626" s="64"/>
      <c r="AJ626" s="64"/>
    </row>
    <row r="627" spans="14:36" ht="15.75" thickBot="1"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  <c r="AC627" s="64"/>
      <c r="AD627" s="64"/>
      <c r="AE627" s="64"/>
      <c r="AF627" s="64"/>
      <c r="AG627" s="64"/>
      <c r="AH627" s="64"/>
      <c r="AI627" s="64"/>
      <c r="AJ627" s="64"/>
    </row>
    <row r="628" spans="14:36" ht="15.75" thickBot="1"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  <c r="AC628" s="64"/>
      <c r="AD628" s="64"/>
      <c r="AE628" s="64"/>
      <c r="AF628" s="64"/>
      <c r="AG628" s="64"/>
      <c r="AH628" s="64"/>
      <c r="AI628" s="64"/>
      <c r="AJ628" s="64"/>
    </row>
    <row r="629" spans="14:36" ht="15.75" thickBot="1"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  <c r="AC629" s="64"/>
      <c r="AD629" s="64"/>
      <c r="AE629" s="64"/>
      <c r="AF629" s="64"/>
      <c r="AG629" s="64"/>
      <c r="AH629" s="64"/>
      <c r="AI629" s="64"/>
      <c r="AJ629" s="64"/>
    </row>
    <row r="630" spans="14:36" ht="15.75" thickBot="1"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  <c r="AC630" s="64"/>
      <c r="AD630" s="64"/>
      <c r="AE630" s="64"/>
      <c r="AF630" s="64"/>
      <c r="AG630" s="64"/>
      <c r="AH630" s="64"/>
      <c r="AI630" s="64"/>
      <c r="AJ630" s="64"/>
    </row>
    <row r="631" spans="14:36" ht="15.75" thickBot="1"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  <c r="AC631" s="64"/>
      <c r="AD631" s="64"/>
      <c r="AE631" s="64"/>
      <c r="AF631" s="64"/>
      <c r="AG631" s="64"/>
      <c r="AH631" s="64"/>
      <c r="AI631" s="64"/>
      <c r="AJ631" s="64"/>
    </row>
    <row r="632" spans="14:36" ht="15.75" thickBot="1"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  <c r="AC632" s="64"/>
      <c r="AD632" s="64"/>
      <c r="AE632" s="64"/>
      <c r="AF632" s="64"/>
      <c r="AG632" s="64"/>
      <c r="AH632" s="64"/>
      <c r="AI632" s="64"/>
      <c r="AJ632" s="64"/>
    </row>
    <row r="633" spans="14:36" ht="15.75" thickBot="1"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  <c r="AC633" s="64"/>
      <c r="AD633" s="64"/>
      <c r="AE633" s="64"/>
      <c r="AF633" s="64"/>
      <c r="AG633" s="64"/>
      <c r="AH633" s="64"/>
      <c r="AI633" s="64"/>
      <c r="AJ633" s="64"/>
    </row>
    <row r="634" spans="14:36" ht="15.75" thickBot="1"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  <c r="AC634" s="64"/>
      <c r="AD634" s="64"/>
      <c r="AE634" s="64"/>
      <c r="AF634" s="64"/>
      <c r="AG634" s="64"/>
      <c r="AH634" s="64"/>
      <c r="AI634" s="64"/>
      <c r="AJ634" s="64"/>
    </row>
    <row r="635" spans="14:36" ht="15.75" thickBot="1"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  <c r="AC635" s="64"/>
      <c r="AD635" s="64"/>
      <c r="AE635" s="64"/>
      <c r="AF635" s="64"/>
      <c r="AG635" s="64"/>
      <c r="AH635" s="64"/>
      <c r="AI635" s="64"/>
      <c r="AJ635" s="64"/>
    </row>
    <row r="636" spans="14:36" ht="15.75" thickBot="1"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  <c r="AC636" s="64"/>
      <c r="AD636" s="64"/>
      <c r="AE636" s="64"/>
      <c r="AF636" s="64"/>
      <c r="AG636" s="64"/>
      <c r="AH636" s="64"/>
      <c r="AI636" s="64"/>
      <c r="AJ636" s="64"/>
    </row>
    <row r="637" spans="14:36" ht="15.75" thickBot="1"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  <c r="AC637" s="64"/>
      <c r="AD637" s="64"/>
      <c r="AE637" s="64"/>
      <c r="AF637" s="64"/>
      <c r="AG637" s="64"/>
      <c r="AH637" s="64"/>
      <c r="AI637" s="64"/>
      <c r="AJ637" s="64"/>
    </row>
    <row r="638" spans="14:36" ht="15.75" thickBot="1"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  <c r="AC638" s="64"/>
      <c r="AD638" s="64"/>
      <c r="AE638" s="64"/>
      <c r="AF638" s="64"/>
      <c r="AG638" s="64"/>
      <c r="AH638" s="64"/>
      <c r="AI638" s="64"/>
      <c r="AJ638" s="64"/>
    </row>
    <row r="639" spans="14:36" ht="15.75" thickBot="1"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  <c r="AC639" s="64"/>
      <c r="AD639" s="64"/>
      <c r="AE639" s="64"/>
      <c r="AF639" s="64"/>
      <c r="AG639" s="64"/>
      <c r="AH639" s="64"/>
      <c r="AI639" s="64"/>
      <c r="AJ639" s="64"/>
    </row>
    <row r="640" spans="14:36" ht="15.75" thickBot="1"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  <c r="AC640" s="64"/>
      <c r="AD640" s="64"/>
      <c r="AE640" s="64"/>
      <c r="AF640" s="64"/>
      <c r="AG640" s="64"/>
      <c r="AH640" s="64"/>
      <c r="AI640" s="64"/>
      <c r="AJ640" s="64"/>
    </row>
    <row r="641" spans="14:36" ht="15.75" thickBot="1"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  <c r="AC641" s="64"/>
      <c r="AD641" s="64"/>
      <c r="AE641" s="64"/>
      <c r="AF641" s="64"/>
      <c r="AG641" s="64"/>
      <c r="AH641" s="64"/>
      <c r="AI641" s="64"/>
      <c r="AJ641" s="64"/>
    </row>
    <row r="642" spans="14:36" ht="15.75" thickBot="1"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  <c r="AC642" s="64"/>
      <c r="AD642" s="64"/>
      <c r="AE642" s="64"/>
      <c r="AF642" s="64"/>
      <c r="AG642" s="64"/>
      <c r="AH642" s="64"/>
      <c r="AI642" s="64"/>
      <c r="AJ642" s="64"/>
    </row>
    <row r="643" spans="14:36" ht="15.75" thickBot="1"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  <c r="AC643" s="64"/>
      <c r="AD643" s="64"/>
      <c r="AE643" s="64"/>
      <c r="AF643" s="64"/>
      <c r="AG643" s="64"/>
      <c r="AH643" s="64"/>
      <c r="AI643" s="64"/>
      <c r="AJ643" s="64"/>
    </row>
    <row r="644" spans="14:36" ht="15.75" thickBot="1"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  <c r="AC644" s="64"/>
      <c r="AD644" s="64"/>
      <c r="AE644" s="64"/>
      <c r="AF644" s="64"/>
      <c r="AG644" s="64"/>
      <c r="AH644" s="64"/>
      <c r="AI644" s="64"/>
      <c r="AJ644" s="64"/>
    </row>
    <row r="645" spans="14:36" ht="15.75" thickBot="1"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  <c r="AC645" s="64"/>
      <c r="AD645" s="64"/>
      <c r="AE645" s="64"/>
      <c r="AF645" s="64"/>
      <c r="AG645" s="64"/>
      <c r="AH645" s="64"/>
      <c r="AI645" s="64"/>
      <c r="AJ645" s="64"/>
    </row>
    <row r="646" spans="14:36" ht="15.75" thickBot="1"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  <c r="AC646" s="64"/>
      <c r="AD646" s="64"/>
      <c r="AE646" s="64"/>
      <c r="AF646" s="64"/>
      <c r="AG646" s="64"/>
      <c r="AH646" s="64"/>
      <c r="AI646" s="64"/>
      <c r="AJ646" s="64"/>
    </row>
    <row r="647" spans="14:36" ht="15.75" thickBot="1"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  <c r="AC647" s="64"/>
      <c r="AD647" s="64"/>
      <c r="AE647" s="64"/>
      <c r="AF647" s="64"/>
      <c r="AG647" s="64"/>
      <c r="AH647" s="64"/>
      <c r="AI647" s="64"/>
      <c r="AJ647" s="64"/>
    </row>
    <row r="648" spans="14:36" ht="15.75" thickBot="1"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  <c r="AC648" s="64"/>
      <c r="AD648" s="64"/>
      <c r="AE648" s="64"/>
      <c r="AF648" s="64"/>
      <c r="AG648" s="64"/>
      <c r="AH648" s="64"/>
      <c r="AI648" s="64"/>
      <c r="AJ648" s="64"/>
    </row>
    <row r="649" spans="14:36" ht="15.75" thickBot="1"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  <c r="AC649" s="64"/>
      <c r="AD649" s="64"/>
      <c r="AE649" s="64"/>
      <c r="AF649" s="64"/>
      <c r="AG649" s="64"/>
      <c r="AH649" s="64"/>
      <c r="AI649" s="64"/>
      <c r="AJ649" s="64"/>
    </row>
    <row r="650" spans="14:36" ht="15.75" thickBot="1"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  <c r="AC650" s="64"/>
      <c r="AD650" s="64"/>
      <c r="AE650" s="64"/>
      <c r="AF650" s="64"/>
      <c r="AG650" s="64"/>
      <c r="AH650" s="64"/>
      <c r="AI650" s="64"/>
      <c r="AJ650" s="64"/>
    </row>
    <row r="651" spans="14:36" ht="15.75" thickBot="1"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  <c r="AC651" s="64"/>
      <c r="AD651" s="64"/>
      <c r="AE651" s="64"/>
      <c r="AF651" s="64"/>
      <c r="AG651" s="64"/>
      <c r="AH651" s="64"/>
      <c r="AI651" s="64"/>
      <c r="AJ651" s="64"/>
    </row>
    <row r="652" spans="14:36" ht="15.75" thickBot="1"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  <c r="AC652" s="64"/>
      <c r="AD652" s="64"/>
      <c r="AE652" s="64"/>
      <c r="AF652" s="64"/>
      <c r="AG652" s="64"/>
      <c r="AH652" s="64"/>
      <c r="AI652" s="64"/>
      <c r="AJ652" s="64"/>
    </row>
    <row r="653" spans="14:36" ht="15.75" thickBot="1"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  <c r="AC653" s="64"/>
      <c r="AD653" s="64"/>
      <c r="AE653" s="64"/>
      <c r="AF653" s="64"/>
      <c r="AG653" s="64"/>
      <c r="AH653" s="64"/>
      <c r="AI653" s="64"/>
      <c r="AJ653" s="64"/>
    </row>
    <row r="654" spans="14:36" ht="15.75" thickBot="1"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  <c r="AC654" s="64"/>
      <c r="AD654" s="64"/>
      <c r="AE654" s="64"/>
      <c r="AF654" s="64"/>
      <c r="AG654" s="64"/>
      <c r="AH654" s="64"/>
      <c r="AI654" s="64"/>
      <c r="AJ654" s="64"/>
    </row>
    <row r="655" spans="14:36" ht="15.75" thickBot="1"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  <c r="AC655" s="64"/>
      <c r="AD655" s="64"/>
      <c r="AE655" s="64"/>
      <c r="AF655" s="64"/>
      <c r="AG655" s="64"/>
      <c r="AH655" s="64"/>
      <c r="AI655" s="64"/>
      <c r="AJ655" s="64"/>
    </row>
    <row r="656" spans="14:36" ht="15.75" thickBot="1"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  <c r="AC656" s="64"/>
      <c r="AD656" s="64"/>
      <c r="AE656" s="64"/>
      <c r="AF656" s="64"/>
      <c r="AG656" s="64"/>
      <c r="AH656" s="64"/>
      <c r="AI656" s="64"/>
      <c r="AJ656" s="64"/>
    </row>
    <row r="657" spans="14:36" ht="15.75" thickBot="1"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  <c r="AC657" s="64"/>
      <c r="AD657" s="64"/>
      <c r="AE657" s="64"/>
      <c r="AF657" s="64"/>
      <c r="AG657" s="64"/>
      <c r="AH657" s="64"/>
      <c r="AI657" s="64"/>
      <c r="AJ657" s="64"/>
    </row>
    <row r="658" spans="14:36" ht="15.75" thickBot="1"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  <c r="AC658" s="64"/>
      <c r="AD658" s="64"/>
      <c r="AE658" s="64"/>
      <c r="AF658" s="64"/>
      <c r="AG658" s="64"/>
      <c r="AH658" s="64"/>
      <c r="AI658" s="64"/>
      <c r="AJ658" s="64"/>
    </row>
    <row r="659" spans="14:36" ht="15.75" thickBot="1"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  <c r="AC659" s="64"/>
      <c r="AD659" s="64"/>
      <c r="AE659" s="64"/>
      <c r="AF659" s="64"/>
      <c r="AG659" s="64"/>
      <c r="AH659" s="64"/>
      <c r="AI659" s="64"/>
      <c r="AJ659" s="64"/>
    </row>
    <row r="660" spans="14:36" ht="15.75" thickBot="1"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  <c r="AC660" s="64"/>
      <c r="AD660" s="64"/>
      <c r="AE660" s="64"/>
      <c r="AF660" s="64"/>
      <c r="AG660" s="64"/>
      <c r="AH660" s="64"/>
      <c r="AI660" s="64"/>
      <c r="AJ660" s="64"/>
    </row>
    <row r="661" spans="14:36" ht="15.75" thickBot="1"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  <c r="AC661" s="64"/>
      <c r="AD661" s="64"/>
      <c r="AE661" s="64"/>
      <c r="AF661" s="64"/>
      <c r="AG661" s="64"/>
      <c r="AH661" s="64"/>
      <c r="AI661" s="64"/>
      <c r="AJ661" s="64"/>
    </row>
    <row r="662" spans="14:36" ht="15.75" thickBot="1"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  <c r="AC662" s="64"/>
      <c r="AD662" s="64"/>
      <c r="AE662" s="64"/>
      <c r="AF662" s="64"/>
      <c r="AG662" s="64"/>
      <c r="AH662" s="64"/>
      <c r="AI662" s="64"/>
      <c r="AJ662" s="64"/>
    </row>
    <row r="663" spans="14:36" ht="15.75" thickBot="1"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  <c r="AC663" s="64"/>
      <c r="AD663" s="64"/>
      <c r="AE663" s="64"/>
      <c r="AF663" s="64"/>
      <c r="AG663" s="64"/>
      <c r="AH663" s="64"/>
      <c r="AI663" s="64"/>
      <c r="AJ663" s="64"/>
    </row>
    <row r="664" spans="14:36" ht="15.75" thickBot="1"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  <c r="AC664" s="64"/>
      <c r="AD664" s="64"/>
      <c r="AE664" s="64"/>
      <c r="AF664" s="64"/>
      <c r="AG664" s="64"/>
      <c r="AH664" s="64"/>
      <c r="AI664" s="64"/>
      <c r="AJ664" s="64"/>
    </row>
    <row r="665" spans="14:36" ht="15.75" thickBot="1"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  <c r="AC665" s="64"/>
      <c r="AD665" s="64"/>
      <c r="AE665" s="64"/>
      <c r="AF665" s="64"/>
      <c r="AG665" s="64"/>
      <c r="AH665" s="64"/>
      <c r="AI665" s="64"/>
      <c r="AJ665" s="64"/>
    </row>
    <row r="666" spans="14:36" ht="15.75" thickBot="1"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  <c r="AC666" s="64"/>
      <c r="AD666" s="64"/>
      <c r="AE666" s="64"/>
      <c r="AF666" s="64"/>
      <c r="AG666" s="64"/>
      <c r="AH666" s="64"/>
      <c r="AI666" s="64"/>
      <c r="AJ666" s="64"/>
    </row>
    <row r="667" spans="14:36" ht="15.75" thickBot="1"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  <c r="AC667" s="64"/>
      <c r="AD667" s="64"/>
      <c r="AE667" s="64"/>
      <c r="AF667" s="64"/>
      <c r="AG667" s="64"/>
      <c r="AH667" s="64"/>
      <c r="AI667" s="64"/>
      <c r="AJ667" s="64"/>
    </row>
    <row r="668" spans="14:36" ht="15.75" thickBot="1"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  <c r="AC668" s="64"/>
      <c r="AD668" s="64"/>
      <c r="AE668" s="64"/>
      <c r="AF668" s="64"/>
      <c r="AG668" s="64"/>
      <c r="AH668" s="64"/>
      <c r="AI668" s="64"/>
      <c r="AJ668" s="64"/>
    </row>
    <row r="669" spans="14:36" ht="15.75" thickBot="1"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  <c r="AC669" s="64"/>
      <c r="AD669" s="64"/>
      <c r="AE669" s="64"/>
      <c r="AF669" s="64"/>
      <c r="AG669" s="64"/>
      <c r="AH669" s="64"/>
      <c r="AI669" s="64"/>
      <c r="AJ669" s="64"/>
    </row>
    <row r="670" spans="14:36" ht="15.75" thickBot="1"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  <c r="AC670" s="64"/>
      <c r="AD670" s="64"/>
      <c r="AE670" s="64"/>
      <c r="AF670" s="64"/>
      <c r="AG670" s="64"/>
      <c r="AH670" s="64"/>
      <c r="AI670" s="64"/>
      <c r="AJ670" s="64"/>
    </row>
    <row r="671" spans="14:36" ht="15.75" thickBot="1"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  <c r="AC671" s="64"/>
      <c r="AD671" s="64"/>
      <c r="AE671" s="64"/>
      <c r="AF671" s="64"/>
      <c r="AG671" s="64"/>
      <c r="AH671" s="64"/>
      <c r="AI671" s="64"/>
      <c r="AJ671" s="64"/>
    </row>
    <row r="672" spans="14:36" ht="15.75" thickBot="1"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  <c r="AC672" s="64"/>
      <c r="AD672" s="64"/>
      <c r="AE672" s="64"/>
      <c r="AF672" s="64"/>
      <c r="AG672" s="64"/>
      <c r="AH672" s="64"/>
      <c r="AI672" s="64"/>
      <c r="AJ672" s="64"/>
    </row>
    <row r="673" spans="14:36" ht="15.75" thickBot="1"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  <c r="AC673" s="64"/>
      <c r="AD673" s="64"/>
      <c r="AE673" s="64"/>
      <c r="AF673" s="64"/>
      <c r="AG673" s="64"/>
      <c r="AH673" s="64"/>
      <c r="AI673" s="64"/>
      <c r="AJ673" s="64"/>
    </row>
    <row r="674" spans="14:36" ht="15.75" thickBot="1"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  <c r="AC674" s="64"/>
      <c r="AD674" s="64"/>
      <c r="AE674" s="64"/>
      <c r="AF674" s="64"/>
      <c r="AG674" s="64"/>
      <c r="AH674" s="64"/>
      <c r="AI674" s="64"/>
      <c r="AJ674" s="64"/>
    </row>
    <row r="675" spans="14:36" ht="15.75" thickBot="1"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  <c r="AC675" s="64"/>
      <c r="AD675" s="64"/>
      <c r="AE675" s="64"/>
      <c r="AF675" s="64"/>
      <c r="AG675" s="64"/>
      <c r="AH675" s="64"/>
      <c r="AI675" s="64"/>
      <c r="AJ675" s="64"/>
    </row>
    <row r="676" spans="14:36" ht="15.75" thickBot="1"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  <c r="AC676" s="64"/>
      <c r="AD676" s="64"/>
      <c r="AE676" s="64"/>
      <c r="AF676" s="64"/>
      <c r="AG676" s="64"/>
      <c r="AH676" s="64"/>
      <c r="AI676" s="64"/>
      <c r="AJ676" s="64"/>
    </row>
    <row r="677" spans="14:36" ht="15.75" thickBot="1"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  <c r="AC677" s="64"/>
      <c r="AD677" s="64"/>
      <c r="AE677" s="64"/>
      <c r="AF677" s="64"/>
      <c r="AG677" s="64"/>
      <c r="AH677" s="64"/>
      <c r="AI677" s="64"/>
      <c r="AJ677" s="64"/>
    </row>
    <row r="678" spans="14:36" ht="15.75" thickBot="1"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  <c r="AC678" s="64"/>
      <c r="AD678" s="64"/>
      <c r="AE678" s="64"/>
      <c r="AF678" s="64"/>
      <c r="AG678" s="64"/>
      <c r="AH678" s="64"/>
      <c r="AI678" s="64"/>
      <c r="AJ678" s="64"/>
    </row>
    <row r="679" spans="14:36" ht="15.75" thickBot="1"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  <c r="AC679" s="64"/>
      <c r="AD679" s="64"/>
      <c r="AE679" s="64"/>
      <c r="AF679" s="64"/>
      <c r="AG679" s="64"/>
      <c r="AH679" s="64"/>
      <c r="AI679" s="64"/>
      <c r="AJ679" s="64"/>
    </row>
    <row r="680" spans="14:36" ht="15.75" thickBot="1"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  <c r="AC680" s="64"/>
      <c r="AD680" s="64"/>
      <c r="AE680" s="64"/>
      <c r="AF680" s="64"/>
      <c r="AG680" s="64"/>
      <c r="AH680" s="64"/>
      <c r="AI680" s="64"/>
      <c r="AJ680" s="64"/>
    </row>
    <row r="681" spans="14:36" ht="15.75" thickBot="1"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  <c r="AC681" s="64"/>
      <c r="AD681" s="64"/>
      <c r="AE681" s="64"/>
      <c r="AF681" s="64"/>
      <c r="AG681" s="64"/>
      <c r="AH681" s="64"/>
      <c r="AI681" s="64"/>
      <c r="AJ681" s="64"/>
    </row>
    <row r="682" spans="14:36" ht="15.75" thickBot="1"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  <c r="AC682" s="64"/>
      <c r="AD682" s="64"/>
      <c r="AE682" s="64"/>
      <c r="AF682" s="64"/>
      <c r="AG682" s="64"/>
      <c r="AH682" s="64"/>
      <c r="AI682" s="64"/>
      <c r="AJ682" s="64"/>
    </row>
    <row r="683" spans="14:36" ht="15.75" thickBot="1"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  <c r="AC683" s="64"/>
      <c r="AD683" s="64"/>
      <c r="AE683" s="64"/>
      <c r="AF683" s="64"/>
      <c r="AG683" s="64"/>
      <c r="AH683" s="64"/>
      <c r="AI683" s="64"/>
      <c r="AJ683" s="64"/>
    </row>
    <row r="684" spans="14:36" ht="15.75" thickBot="1"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  <c r="AC684" s="64"/>
      <c r="AD684" s="64"/>
      <c r="AE684" s="64"/>
      <c r="AF684" s="64"/>
      <c r="AG684" s="64"/>
      <c r="AH684" s="64"/>
      <c r="AI684" s="64"/>
      <c r="AJ684" s="64"/>
    </row>
    <row r="685" spans="14:36" ht="15.75" thickBot="1"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  <c r="AC685" s="64"/>
      <c r="AD685" s="64"/>
      <c r="AE685" s="64"/>
      <c r="AF685" s="64"/>
      <c r="AG685" s="64"/>
      <c r="AH685" s="64"/>
      <c r="AI685" s="64"/>
      <c r="AJ685" s="64"/>
    </row>
    <row r="686" spans="14:36" ht="15.75" thickBot="1"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  <c r="AC686" s="64"/>
      <c r="AD686" s="64"/>
      <c r="AE686" s="64"/>
      <c r="AF686" s="64"/>
      <c r="AG686" s="64"/>
      <c r="AH686" s="64"/>
      <c r="AI686" s="64"/>
      <c r="AJ686" s="64"/>
    </row>
    <row r="687" spans="14:36" ht="15.75" thickBot="1"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  <c r="AC687" s="64"/>
      <c r="AD687" s="64"/>
      <c r="AE687" s="64"/>
      <c r="AF687" s="64"/>
      <c r="AG687" s="64"/>
      <c r="AH687" s="64"/>
      <c r="AI687" s="64"/>
      <c r="AJ687" s="64"/>
    </row>
    <row r="688" spans="14:36" ht="15.75" thickBot="1"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  <c r="AC688" s="64"/>
      <c r="AD688" s="64"/>
      <c r="AE688" s="64"/>
      <c r="AF688" s="64"/>
      <c r="AG688" s="64"/>
      <c r="AH688" s="64"/>
      <c r="AI688" s="64"/>
      <c r="AJ688" s="64"/>
    </row>
    <row r="689" spans="14:36" ht="15.75" thickBot="1"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  <c r="AC689" s="64"/>
      <c r="AD689" s="64"/>
      <c r="AE689" s="64"/>
      <c r="AF689" s="64"/>
      <c r="AG689" s="64"/>
      <c r="AH689" s="64"/>
      <c r="AI689" s="64"/>
      <c r="AJ689" s="64"/>
    </row>
    <row r="690" spans="14:36" ht="15.75" thickBot="1"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  <c r="AC690" s="64"/>
      <c r="AD690" s="64"/>
      <c r="AE690" s="64"/>
      <c r="AF690" s="64"/>
      <c r="AG690" s="64"/>
      <c r="AH690" s="64"/>
      <c r="AI690" s="64"/>
      <c r="AJ690" s="64"/>
    </row>
    <row r="691" spans="14:36" ht="15.75" thickBot="1"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  <c r="AC691" s="64"/>
      <c r="AD691" s="64"/>
      <c r="AE691" s="64"/>
      <c r="AF691" s="64"/>
      <c r="AG691" s="64"/>
      <c r="AH691" s="64"/>
      <c r="AI691" s="64"/>
      <c r="AJ691" s="64"/>
    </row>
    <row r="692" spans="14:36" ht="15.75" thickBot="1"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  <c r="AC692" s="64"/>
      <c r="AD692" s="64"/>
      <c r="AE692" s="64"/>
      <c r="AF692" s="64"/>
      <c r="AG692" s="64"/>
      <c r="AH692" s="64"/>
      <c r="AI692" s="64"/>
      <c r="AJ692" s="64"/>
    </row>
    <row r="693" spans="14:36" ht="15.75" thickBot="1"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  <c r="AC693" s="64"/>
      <c r="AD693" s="64"/>
      <c r="AE693" s="64"/>
      <c r="AF693" s="64"/>
      <c r="AG693" s="64"/>
      <c r="AH693" s="64"/>
      <c r="AI693" s="64"/>
      <c r="AJ693" s="64"/>
    </row>
    <row r="694" spans="14:36" ht="15.75" thickBot="1"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  <c r="AC694" s="64"/>
      <c r="AD694" s="64"/>
      <c r="AE694" s="64"/>
      <c r="AF694" s="64"/>
      <c r="AG694" s="64"/>
      <c r="AH694" s="64"/>
      <c r="AI694" s="64"/>
      <c r="AJ694" s="64"/>
    </row>
    <row r="695" spans="14:36" ht="15.75" thickBot="1"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  <c r="AC695" s="64"/>
      <c r="AD695" s="64"/>
      <c r="AE695" s="64"/>
      <c r="AF695" s="64"/>
      <c r="AG695" s="64"/>
      <c r="AH695" s="64"/>
      <c r="AI695" s="64"/>
      <c r="AJ695" s="64"/>
    </row>
    <row r="696" spans="14:36" ht="15.75" thickBot="1"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  <c r="AC696" s="64"/>
      <c r="AD696" s="64"/>
      <c r="AE696" s="64"/>
      <c r="AF696" s="64"/>
      <c r="AG696" s="64"/>
      <c r="AH696" s="64"/>
      <c r="AI696" s="64"/>
      <c r="AJ696" s="64"/>
    </row>
    <row r="697" spans="14:36" ht="15.75" thickBot="1"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  <c r="AC697" s="64"/>
      <c r="AD697" s="64"/>
      <c r="AE697" s="64"/>
      <c r="AF697" s="64"/>
      <c r="AG697" s="64"/>
      <c r="AH697" s="64"/>
      <c r="AI697" s="64"/>
      <c r="AJ697" s="64"/>
    </row>
    <row r="698" spans="14:36" ht="15.75" thickBot="1"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  <c r="AC698" s="64"/>
      <c r="AD698" s="64"/>
      <c r="AE698" s="64"/>
      <c r="AF698" s="64"/>
      <c r="AG698" s="64"/>
      <c r="AH698" s="64"/>
      <c r="AI698" s="64"/>
      <c r="AJ698" s="64"/>
    </row>
    <row r="699" spans="14:36" ht="15.75" thickBot="1"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  <c r="AC699" s="64"/>
      <c r="AD699" s="64"/>
      <c r="AE699" s="64"/>
      <c r="AF699" s="64"/>
      <c r="AG699" s="64"/>
      <c r="AH699" s="64"/>
      <c r="AI699" s="64"/>
      <c r="AJ699" s="64"/>
    </row>
    <row r="700" spans="14:36" ht="15.75" thickBot="1"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  <c r="AC700" s="64"/>
      <c r="AD700" s="64"/>
      <c r="AE700" s="64"/>
      <c r="AF700" s="64"/>
      <c r="AG700" s="64"/>
      <c r="AH700" s="64"/>
      <c r="AI700" s="64"/>
      <c r="AJ700" s="64"/>
    </row>
    <row r="701" spans="14:36" ht="15.75" thickBot="1"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  <c r="AC701" s="64"/>
      <c r="AD701" s="64"/>
      <c r="AE701" s="64"/>
      <c r="AF701" s="64"/>
      <c r="AG701" s="64"/>
      <c r="AH701" s="64"/>
      <c r="AI701" s="64"/>
      <c r="AJ701" s="64"/>
    </row>
    <row r="702" spans="14:36" ht="15.75" thickBot="1"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  <c r="AC702" s="64"/>
      <c r="AD702" s="64"/>
      <c r="AE702" s="64"/>
      <c r="AF702" s="64"/>
      <c r="AG702" s="64"/>
      <c r="AH702" s="64"/>
      <c r="AI702" s="64"/>
      <c r="AJ702" s="64"/>
    </row>
    <row r="703" spans="14:36" ht="15.75" thickBot="1"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  <c r="AC703" s="64"/>
      <c r="AD703" s="64"/>
      <c r="AE703" s="64"/>
      <c r="AF703" s="64"/>
      <c r="AG703" s="64"/>
      <c r="AH703" s="64"/>
      <c r="AI703" s="64"/>
      <c r="AJ703" s="64"/>
    </row>
    <row r="704" spans="14:36" ht="15.75" thickBot="1"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  <c r="AC704" s="64"/>
      <c r="AD704" s="64"/>
      <c r="AE704" s="64"/>
      <c r="AF704" s="64"/>
      <c r="AG704" s="64"/>
      <c r="AH704" s="64"/>
      <c r="AI704" s="64"/>
      <c r="AJ704" s="64"/>
    </row>
    <row r="705" spans="14:36" ht="15.75" thickBot="1"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  <c r="AC705" s="64"/>
      <c r="AD705" s="64"/>
      <c r="AE705" s="64"/>
      <c r="AF705" s="64"/>
      <c r="AG705" s="64"/>
      <c r="AH705" s="64"/>
      <c r="AI705" s="64"/>
      <c r="AJ705" s="64"/>
    </row>
    <row r="706" spans="14:36" ht="15.75" thickBot="1"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  <c r="AC706" s="64"/>
      <c r="AD706" s="64"/>
      <c r="AE706" s="64"/>
      <c r="AF706" s="64"/>
      <c r="AG706" s="64"/>
      <c r="AH706" s="64"/>
      <c r="AI706" s="64"/>
      <c r="AJ706" s="64"/>
    </row>
    <row r="707" spans="14:36" ht="15.75" thickBot="1"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  <c r="AC707" s="64"/>
      <c r="AD707" s="64"/>
      <c r="AE707" s="64"/>
      <c r="AF707" s="64"/>
      <c r="AG707" s="64"/>
      <c r="AH707" s="64"/>
      <c r="AI707" s="64"/>
      <c r="AJ707" s="64"/>
    </row>
    <row r="708" spans="14:36" ht="15.75" thickBot="1"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  <c r="AC708" s="64"/>
      <c r="AD708" s="64"/>
      <c r="AE708" s="64"/>
      <c r="AF708" s="64"/>
      <c r="AG708" s="64"/>
      <c r="AH708" s="64"/>
      <c r="AI708" s="64"/>
      <c r="AJ708" s="64"/>
    </row>
    <row r="709" spans="14:36" ht="15.75" thickBot="1"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  <c r="AC709" s="64"/>
      <c r="AD709" s="64"/>
      <c r="AE709" s="64"/>
      <c r="AF709" s="64"/>
      <c r="AG709" s="64"/>
      <c r="AH709" s="64"/>
      <c r="AI709" s="64"/>
      <c r="AJ709" s="64"/>
    </row>
    <row r="710" spans="14:36" ht="15.75" thickBot="1"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  <c r="AC710" s="64"/>
      <c r="AD710" s="64"/>
      <c r="AE710" s="64"/>
      <c r="AF710" s="64"/>
      <c r="AG710" s="64"/>
      <c r="AH710" s="64"/>
      <c r="AI710" s="64"/>
      <c r="AJ710" s="64"/>
    </row>
    <row r="711" spans="14:36" ht="15.75" thickBot="1"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  <c r="AC711" s="64"/>
      <c r="AD711" s="64"/>
      <c r="AE711" s="64"/>
      <c r="AF711" s="64"/>
      <c r="AG711" s="64"/>
      <c r="AH711" s="64"/>
      <c r="AI711" s="64"/>
      <c r="AJ711" s="64"/>
    </row>
    <row r="712" spans="14:36" ht="15.75" thickBot="1"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  <c r="AC712" s="64"/>
      <c r="AD712" s="64"/>
      <c r="AE712" s="64"/>
      <c r="AF712" s="64"/>
      <c r="AG712" s="64"/>
      <c r="AH712" s="64"/>
      <c r="AI712" s="64"/>
      <c r="AJ712" s="64"/>
    </row>
    <row r="713" spans="14:36" ht="15.75" thickBot="1"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  <c r="AC713" s="64"/>
      <c r="AD713" s="64"/>
      <c r="AE713" s="64"/>
      <c r="AF713" s="64"/>
      <c r="AG713" s="64"/>
      <c r="AH713" s="64"/>
      <c r="AI713" s="64"/>
      <c r="AJ713" s="64"/>
    </row>
    <row r="714" spans="14:36" ht="15.75" thickBot="1"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  <c r="AC714" s="64"/>
      <c r="AD714" s="64"/>
      <c r="AE714" s="64"/>
      <c r="AF714" s="64"/>
      <c r="AG714" s="64"/>
      <c r="AH714" s="64"/>
      <c r="AI714" s="64"/>
      <c r="AJ714" s="64"/>
    </row>
    <row r="715" spans="14:36" ht="15.75" thickBot="1"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  <c r="AC715" s="64"/>
      <c r="AD715" s="64"/>
      <c r="AE715" s="64"/>
      <c r="AF715" s="64"/>
      <c r="AG715" s="64"/>
      <c r="AH715" s="64"/>
      <c r="AI715" s="64"/>
      <c r="AJ715" s="64"/>
    </row>
    <row r="716" spans="14:36" ht="15.75" thickBot="1"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  <c r="AC716" s="64"/>
      <c r="AD716" s="64"/>
      <c r="AE716" s="64"/>
      <c r="AF716" s="64"/>
      <c r="AG716" s="64"/>
      <c r="AH716" s="64"/>
      <c r="AI716" s="64"/>
      <c r="AJ716" s="64"/>
    </row>
    <row r="717" spans="14:36" ht="15.75" thickBot="1"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  <c r="AC717" s="64"/>
      <c r="AD717" s="64"/>
      <c r="AE717" s="64"/>
      <c r="AF717" s="64"/>
      <c r="AG717" s="64"/>
      <c r="AH717" s="64"/>
      <c r="AI717" s="64"/>
      <c r="AJ717" s="64"/>
    </row>
    <row r="718" spans="14:36" ht="15.75" thickBot="1"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  <c r="AC718" s="64"/>
      <c r="AD718" s="64"/>
      <c r="AE718" s="64"/>
      <c r="AF718" s="64"/>
      <c r="AG718" s="64"/>
      <c r="AH718" s="64"/>
      <c r="AI718" s="64"/>
      <c r="AJ718" s="64"/>
    </row>
    <row r="719" spans="14:36" ht="15.75" thickBot="1"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  <c r="AC719" s="64"/>
      <c r="AD719" s="64"/>
      <c r="AE719" s="64"/>
      <c r="AF719" s="64"/>
      <c r="AG719" s="64"/>
      <c r="AH719" s="64"/>
      <c r="AI719" s="64"/>
      <c r="AJ719" s="64"/>
    </row>
    <row r="720" spans="14:36" ht="15.75" thickBot="1"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  <c r="AC720" s="64"/>
      <c r="AD720" s="64"/>
      <c r="AE720" s="64"/>
      <c r="AF720" s="64"/>
      <c r="AG720" s="64"/>
      <c r="AH720" s="64"/>
      <c r="AI720" s="64"/>
      <c r="AJ720" s="64"/>
    </row>
    <row r="721" spans="14:36" ht="15.75" thickBot="1"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  <c r="AC721" s="64"/>
      <c r="AD721" s="64"/>
      <c r="AE721" s="64"/>
      <c r="AF721" s="64"/>
      <c r="AG721" s="64"/>
      <c r="AH721" s="64"/>
      <c r="AI721" s="64"/>
      <c r="AJ721" s="64"/>
    </row>
    <row r="722" spans="14:36" ht="15.75" thickBot="1"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  <c r="AC722" s="64"/>
      <c r="AD722" s="64"/>
      <c r="AE722" s="64"/>
      <c r="AF722" s="64"/>
      <c r="AG722" s="64"/>
      <c r="AH722" s="64"/>
      <c r="AI722" s="64"/>
      <c r="AJ722" s="64"/>
    </row>
    <row r="723" spans="14:36" ht="15.75" thickBot="1"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  <c r="AC723" s="64"/>
      <c r="AD723" s="64"/>
      <c r="AE723" s="64"/>
      <c r="AF723" s="64"/>
      <c r="AG723" s="64"/>
      <c r="AH723" s="64"/>
      <c r="AI723" s="64"/>
      <c r="AJ723" s="64"/>
    </row>
    <row r="724" spans="14:36" ht="15.75" thickBot="1"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  <c r="AC724" s="64"/>
      <c r="AD724" s="64"/>
      <c r="AE724" s="64"/>
      <c r="AF724" s="64"/>
      <c r="AG724" s="64"/>
      <c r="AH724" s="64"/>
      <c r="AI724" s="64"/>
      <c r="AJ724" s="64"/>
    </row>
    <row r="725" spans="14:36" ht="15.75" thickBot="1"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  <c r="AC725" s="64"/>
      <c r="AD725" s="64"/>
      <c r="AE725" s="64"/>
      <c r="AF725" s="64"/>
      <c r="AG725" s="64"/>
      <c r="AH725" s="64"/>
      <c r="AI725" s="64"/>
      <c r="AJ725" s="64"/>
    </row>
    <row r="726" spans="14:36" ht="15.75" thickBot="1"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  <c r="AC726" s="64"/>
      <c r="AD726" s="64"/>
      <c r="AE726" s="64"/>
      <c r="AF726" s="64"/>
      <c r="AG726" s="64"/>
      <c r="AH726" s="64"/>
      <c r="AI726" s="64"/>
      <c r="AJ726" s="64"/>
    </row>
    <row r="727" spans="14:36" ht="15.75" thickBot="1"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  <c r="AC727" s="64"/>
      <c r="AD727" s="64"/>
      <c r="AE727" s="64"/>
      <c r="AF727" s="64"/>
      <c r="AG727" s="64"/>
      <c r="AH727" s="64"/>
      <c r="AI727" s="64"/>
      <c r="AJ727" s="64"/>
    </row>
    <row r="728" spans="14:36" ht="15.75" thickBot="1"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  <c r="AC728" s="64"/>
      <c r="AD728" s="64"/>
      <c r="AE728" s="64"/>
      <c r="AF728" s="64"/>
      <c r="AG728" s="64"/>
      <c r="AH728" s="64"/>
      <c r="AI728" s="64"/>
      <c r="AJ728" s="64"/>
    </row>
    <row r="729" spans="14:36" ht="15.75" thickBot="1"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  <c r="AC729" s="64"/>
      <c r="AD729" s="64"/>
      <c r="AE729" s="64"/>
      <c r="AF729" s="64"/>
      <c r="AG729" s="64"/>
      <c r="AH729" s="64"/>
      <c r="AI729" s="64"/>
      <c r="AJ729" s="64"/>
    </row>
    <row r="730" spans="14:36" ht="15.75" thickBot="1"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  <c r="AC730" s="64"/>
      <c r="AD730" s="64"/>
      <c r="AE730" s="64"/>
      <c r="AF730" s="64"/>
      <c r="AG730" s="64"/>
      <c r="AH730" s="64"/>
      <c r="AI730" s="64"/>
      <c r="AJ730" s="64"/>
    </row>
    <row r="731" spans="14:36" ht="15.75" thickBot="1"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  <c r="AC731" s="64"/>
      <c r="AD731" s="64"/>
      <c r="AE731" s="64"/>
      <c r="AF731" s="64"/>
      <c r="AG731" s="64"/>
      <c r="AH731" s="64"/>
      <c r="AI731" s="64"/>
      <c r="AJ731" s="64"/>
    </row>
    <row r="732" spans="14:36" ht="15.75" thickBot="1"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  <c r="AC732" s="64"/>
      <c r="AD732" s="64"/>
      <c r="AE732" s="64"/>
      <c r="AF732" s="64"/>
      <c r="AG732" s="64"/>
      <c r="AH732" s="64"/>
      <c r="AI732" s="64"/>
      <c r="AJ732" s="64"/>
    </row>
    <row r="733" spans="14:36" ht="15.75" thickBot="1"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  <c r="AC733" s="64"/>
      <c r="AD733" s="64"/>
      <c r="AE733" s="64"/>
      <c r="AF733" s="64"/>
      <c r="AG733" s="64"/>
      <c r="AH733" s="64"/>
      <c r="AI733" s="64"/>
      <c r="AJ733" s="64"/>
    </row>
    <row r="734" spans="14:36" ht="15.75" thickBot="1"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  <c r="AC734" s="64"/>
      <c r="AD734" s="64"/>
      <c r="AE734" s="64"/>
      <c r="AF734" s="64"/>
      <c r="AG734" s="64"/>
      <c r="AH734" s="64"/>
      <c r="AI734" s="64"/>
      <c r="AJ734" s="64"/>
    </row>
    <row r="735" spans="14:36" ht="15.75" thickBot="1"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  <c r="AC735" s="64"/>
      <c r="AD735" s="64"/>
      <c r="AE735" s="64"/>
      <c r="AF735" s="64"/>
      <c r="AG735" s="64"/>
      <c r="AH735" s="64"/>
      <c r="AI735" s="64"/>
      <c r="AJ735" s="64"/>
    </row>
    <row r="736" spans="14:36" ht="15.75" thickBot="1"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  <c r="AC736" s="64"/>
      <c r="AD736" s="64"/>
      <c r="AE736" s="64"/>
      <c r="AF736" s="64"/>
      <c r="AG736" s="64"/>
      <c r="AH736" s="64"/>
      <c r="AI736" s="64"/>
      <c r="AJ736" s="64"/>
    </row>
    <row r="737" spans="14:36" ht="15.75" thickBot="1"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  <c r="AC737" s="64"/>
      <c r="AD737" s="64"/>
      <c r="AE737" s="64"/>
      <c r="AF737" s="64"/>
      <c r="AG737" s="64"/>
      <c r="AH737" s="64"/>
      <c r="AI737" s="64"/>
      <c r="AJ737" s="64"/>
    </row>
    <row r="738" spans="14:36" ht="15.75" thickBot="1"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  <c r="AC738" s="64"/>
      <c r="AD738" s="64"/>
      <c r="AE738" s="64"/>
      <c r="AF738" s="64"/>
      <c r="AG738" s="64"/>
      <c r="AH738" s="64"/>
      <c r="AI738" s="64"/>
      <c r="AJ738" s="64"/>
    </row>
    <row r="739" spans="14:36" ht="15.75" thickBot="1"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  <c r="AC739" s="64"/>
      <c r="AD739" s="64"/>
      <c r="AE739" s="64"/>
      <c r="AF739" s="64"/>
      <c r="AG739" s="64"/>
      <c r="AH739" s="64"/>
      <c r="AI739" s="64"/>
      <c r="AJ739" s="64"/>
    </row>
    <row r="740" spans="14:36" ht="15.75" thickBot="1"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  <c r="AC740" s="64"/>
      <c r="AD740" s="64"/>
      <c r="AE740" s="64"/>
      <c r="AF740" s="64"/>
      <c r="AG740" s="64"/>
      <c r="AH740" s="64"/>
      <c r="AI740" s="64"/>
      <c r="AJ740" s="64"/>
    </row>
    <row r="741" spans="14:36" ht="15.75" thickBot="1"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  <c r="AC741" s="64"/>
      <c r="AD741" s="64"/>
      <c r="AE741" s="64"/>
      <c r="AF741" s="64"/>
      <c r="AG741" s="64"/>
      <c r="AH741" s="64"/>
      <c r="AI741" s="64"/>
      <c r="AJ741" s="64"/>
    </row>
    <row r="742" spans="14:36" ht="15.75" thickBot="1"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  <c r="AC742" s="64"/>
      <c r="AD742" s="64"/>
      <c r="AE742" s="64"/>
      <c r="AF742" s="64"/>
      <c r="AG742" s="64"/>
      <c r="AH742" s="64"/>
      <c r="AI742" s="64"/>
      <c r="AJ742" s="64"/>
    </row>
    <row r="743" spans="14:36" ht="15.75" thickBot="1"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  <c r="AC743" s="64"/>
      <c r="AD743" s="64"/>
      <c r="AE743" s="64"/>
      <c r="AF743" s="64"/>
      <c r="AG743" s="64"/>
      <c r="AH743" s="64"/>
      <c r="AI743" s="64"/>
      <c r="AJ743" s="64"/>
    </row>
    <row r="744" spans="14:36" ht="15.75" thickBot="1"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  <c r="AC744" s="64"/>
      <c r="AD744" s="64"/>
      <c r="AE744" s="64"/>
      <c r="AF744" s="64"/>
      <c r="AG744" s="64"/>
      <c r="AH744" s="64"/>
      <c r="AI744" s="64"/>
      <c r="AJ744" s="64"/>
    </row>
    <row r="745" spans="14:36" ht="15.75" thickBot="1"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  <c r="AC745" s="64"/>
      <c r="AD745" s="64"/>
      <c r="AE745" s="64"/>
      <c r="AF745" s="64"/>
      <c r="AG745" s="64"/>
      <c r="AH745" s="64"/>
      <c r="AI745" s="64"/>
      <c r="AJ745" s="64"/>
    </row>
    <row r="746" spans="14:36" ht="15.75" thickBot="1"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  <c r="AC746" s="64"/>
      <c r="AD746" s="64"/>
      <c r="AE746" s="64"/>
      <c r="AF746" s="64"/>
      <c r="AG746" s="64"/>
      <c r="AH746" s="64"/>
      <c r="AI746" s="64"/>
      <c r="AJ746" s="64"/>
    </row>
    <row r="747" spans="14:36" ht="15.75" thickBot="1"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  <c r="AC747" s="64"/>
      <c r="AD747" s="64"/>
      <c r="AE747" s="64"/>
      <c r="AF747" s="64"/>
      <c r="AG747" s="64"/>
      <c r="AH747" s="64"/>
      <c r="AI747" s="64"/>
      <c r="AJ747" s="64"/>
    </row>
    <row r="748" spans="14:36" ht="15.75" thickBot="1"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  <c r="AC748" s="64"/>
      <c r="AD748" s="64"/>
      <c r="AE748" s="64"/>
      <c r="AF748" s="64"/>
      <c r="AG748" s="64"/>
      <c r="AH748" s="64"/>
      <c r="AI748" s="64"/>
      <c r="AJ748" s="64"/>
    </row>
    <row r="749" spans="14:36" ht="15.75" thickBot="1"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  <c r="AC749" s="64"/>
      <c r="AD749" s="64"/>
      <c r="AE749" s="64"/>
      <c r="AF749" s="64"/>
      <c r="AG749" s="64"/>
      <c r="AH749" s="64"/>
      <c r="AI749" s="64"/>
      <c r="AJ749" s="64"/>
    </row>
    <row r="750" spans="14:36" ht="15.75" thickBot="1"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  <c r="AC750" s="64"/>
      <c r="AD750" s="64"/>
      <c r="AE750" s="64"/>
      <c r="AF750" s="64"/>
      <c r="AG750" s="64"/>
      <c r="AH750" s="64"/>
      <c r="AI750" s="64"/>
      <c r="AJ750" s="64"/>
    </row>
    <row r="751" spans="14:36" ht="15.75" thickBot="1"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  <c r="AC751" s="64"/>
      <c r="AD751" s="64"/>
      <c r="AE751" s="64"/>
      <c r="AF751" s="64"/>
      <c r="AG751" s="64"/>
      <c r="AH751" s="64"/>
      <c r="AI751" s="64"/>
      <c r="AJ751" s="64"/>
    </row>
    <row r="752" spans="14:36" ht="15.75" thickBot="1"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  <c r="AC752" s="64"/>
      <c r="AD752" s="64"/>
      <c r="AE752" s="64"/>
      <c r="AF752" s="64"/>
      <c r="AG752" s="64"/>
      <c r="AH752" s="64"/>
      <c r="AI752" s="64"/>
      <c r="AJ752" s="64"/>
    </row>
    <row r="753" spans="14:36" ht="15.75" thickBot="1"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  <c r="AC753" s="64"/>
      <c r="AD753" s="64"/>
      <c r="AE753" s="64"/>
      <c r="AF753" s="64"/>
      <c r="AG753" s="64"/>
      <c r="AH753" s="64"/>
      <c r="AI753" s="64"/>
      <c r="AJ753" s="64"/>
    </row>
    <row r="754" spans="14:36" ht="15.75" thickBot="1"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  <c r="AC754" s="64"/>
      <c r="AD754" s="64"/>
      <c r="AE754" s="64"/>
      <c r="AF754" s="64"/>
      <c r="AG754" s="64"/>
      <c r="AH754" s="64"/>
      <c r="AI754" s="64"/>
      <c r="AJ754" s="64"/>
    </row>
    <row r="755" spans="14:36" ht="15.75" thickBot="1"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  <c r="AC755" s="64"/>
      <c r="AD755" s="64"/>
      <c r="AE755" s="64"/>
      <c r="AF755" s="64"/>
      <c r="AG755" s="64"/>
      <c r="AH755" s="64"/>
      <c r="AI755" s="64"/>
      <c r="AJ755" s="64"/>
    </row>
    <row r="756" spans="14:36" ht="15.75" thickBot="1"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  <c r="AC756" s="64"/>
      <c r="AD756" s="64"/>
      <c r="AE756" s="64"/>
      <c r="AF756" s="64"/>
      <c r="AG756" s="64"/>
      <c r="AH756" s="64"/>
      <c r="AI756" s="64"/>
      <c r="AJ756" s="64"/>
    </row>
    <row r="757" spans="14:36" ht="15.75" thickBot="1"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  <c r="AC757" s="64"/>
      <c r="AD757" s="64"/>
      <c r="AE757" s="64"/>
      <c r="AF757" s="64"/>
      <c r="AG757" s="64"/>
      <c r="AH757" s="64"/>
      <c r="AI757" s="64"/>
      <c r="AJ757" s="64"/>
    </row>
    <row r="758" spans="14:36" ht="15.75" thickBot="1"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  <c r="AC758" s="64"/>
      <c r="AD758" s="64"/>
      <c r="AE758" s="64"/>
      <c r="AF758" s="64"/>
      <c r="AG758" s="64"/>
      <c r="AH758" s="64"/>
      <c r="AI758" s="64"/>
      <c r="AJ758" s="64"/>
    </row>
    <row r="759" spans="14:36" ht="15.75" thickBot="1"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  <c r="AC759" s="64"/>
      <c r="AD759" s="64"/>
      <c r="AE759" s="64"/>
      <c r="AF759" s="64"/>
      <c r="AG759" s="64"/>
      <c r="AH759" s="64"/>
      <c r="AI759" s="64"/>
      <c r="AJ759" s="64"/>
    </row>
    <row r="760" spans="14:36" ht="15.75" thickBot="1"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  <c r="AC760" s="64"/>
      <c r="AD760" s="64"/>
      <c r="AE760" s="64"/>
      <c r="AF760" s="64"/>
      <c r="AG760" s="64"/>
      <c r="AH760" s="64"/>
      <c r="AI760" s="64"/>
      <c r="AJ760" s="64"/>
    </row>
    <row r="761" spans="14:36" ht="15.75" thickBot="1"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  <c r="AC761" s="64"/>
      <c r="AD761" s="64"/>
      <c r="AE761" s="64"/>
      <c r="AF761" s="64"/>
      <c r="AG761" s="64"/>
      <c r="AH761" s="64"/>
      <c r="AI761" s="64"/>
      <c r="AJ761" s="64"/>
    </row>
    <row r="762" spans="14:36" ht="15.75" thickBot="1"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  <c r="AC762" s="64"/>
      <c r="AD762" s="64"/>
      <c r="AE762" s="64"/>
      <c r="AF762" s="64"/>
      <c r="AG762" s="64"/>
      <c r="AH762" s="64"/>
      <c r="AI762" s="64"/>
      <c r="AJ762" s="64"/>
    </row>
    <row r="763" spans="14:36" ht="15.75" thickBot="1"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  <c r="AC763" s="64"/>
      <c r="AD763" s="64"/>
      <c r="AE763" s="64"/>
      <c r="AF763" s="64"/>
      <c r="AG763" s="64"/>
      <c r="AH763" s="64"/>
      <c r="AI763" s="64"/>
      <c r="AJ763" s="64"/>
    </row>
    <row r="764" spans="14:36" ht="15.75" thickBot="1"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  <c r="AC764" s="64"/>
      <c r="AD764" s="64"/>
      <c r="AE764" s="64"/>
      <c r="AF764" s="64"/>
      <c r="AG764" s="64"/>
      <c r="AH764" s="64"/>
      <c r="AI764" s="64"/>
      <c r="AJ764" s="64"/>
    </row>
    <row r="765" spans="14:36" ht="15.75" thickBot="1"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  <c r="AC765" s="64"/>
      <c r="AD765" s="64"/>
      <c r="AE765" s="64"/>
      <c r="AF765" s="64"/>
      <c r="AG765" s="64"/>
      <c r="AH765" s="64"/>
      <c r="AI765" s="64"/>
      <c r="AJ765" s="64"/>
    </row>
    <row r="766" spans="14:36" ht="15.75" thickBot="1"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  <c r="AC766" s="64"/>
      <c r="AD766" s="64"/>
      <c r="AE766" s="64"/>
      <c r="AF766" s="64"/>
      <c r="AG766" s="64"/>
      <c r="AH766" s="64"/>
      <c r="AI766" s="64"/>
      <c r="AJ766" s="64"/>
    </row>
    <row r="767" spans="14:36" ht="15.75" thickBot="1"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  <c r="AC767" s="64"/>
      <c r="AD767" s="64"/>
      <c r="AE767" s="64"/>
      <c r="AF767" s="64"/>
      <c r="AG767" s="64"/>
      <c r="AH767" s="64"/>
      <c r="AI767" s="64"/>
      <c r="AJ767" s="64"/>
    </row>
    <row r="768" spans="14:36" ht="15.75" thickBot="1"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  <c r="AC768" s="64"/>
      <c r="AD768" s="64"/>
      <c r="AE768" s="64"/>
      <c r="AF768" s="64"/>
      <c r="AG768" s="64"/>
      <c r="AH768" s="64"/>
      <c r="AI768" s="64"/>
      <c r="AJ768" s="64"/>
    </row>
    <row r="769" spans="14:36" ht="15.75" thickBot="1"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  <c r="AC769" s="64"/>
      <c r="AD769" s="64"/>
      <c r="AE769" s="64"/>
      <c r="AF769" s="64"/>
      <c r="AG769" s="64"/>
      <c r="AH769" s="64"/>
      <c r="AI769" s="64"/>
      <c r="AJ769" s="64"/>
    </row>
    <row r="770" spans="14:36" ht="15.75" thickBot="1"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  <c r="AC770" s="64"/>
      <c r="AD770" s="64"/>
      <c r="AE770" s="64"/>
      <c r="AF770" s="64"/>
      <c r="AG770" s="64"/>
      <c r="AH770" s="64"/>
      <c r="AI770" s="64"/>
      <c r="AJ770" s="64"/>
    </row>
    <row r="771" spans="14:36" ht="15.75" thickBot="1"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  <c r="AC771" s="64"/>
      <c r="AD771" s="64"/>
      <c r="AE771" s="64"/>
      <c r="AF771" s="64"/>
      <c r="AG771" s="64"/>
      <c r="AH771" s="64"/>
      <c r="AI771" s="64"/>
      <c r="AJ771" s="64"/>
    </row>
    <row r="772" spans="14:36" ht="15.75" thickBot="1"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  <c r="AC772" s="64"/>
      <c r="AD772" s="64"/>
      <c r="AE772" s="64"/>
      <c r="AF772" s="64"/>
      <c r="AG772" s="64"/>
      <c r="AH772" s="64"/>
      <c r="AI772" s="64"/>
      <c r="AJ772" s="64"/>
    </row>
    <row r="773" spans="14:36" ht="15.75" thickBot="1"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  <c r="AC773" s="64"/>
      <c r="AD773" s="64"/>
      <c r="AE773" s="64"/>
      <c r="AF773" s="64"/>
      <c r="AG773" s="64"/>
      <c r="AH773" s="64"/>
      <c r="AI773" s="64"/>
      <c r="AJ773" s="64"/>
    </row>
    <row r="774" spans="14:36" ht="15.75" thickBot="1"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  <c r="AC774" s="64"/>
      <c r="AD774" s="64"/>
      <c r="AE774" s="64"/>
      <c r="AF774" s="64"/>
      <c r="AG774" s="64"/>
      <c r="AH774" s="64"/>
      <c r="AI774" s="64"/>
      <c r="AJ774" s="64"/>
    </row>
    <row r="775" spans="14:36" ht="15.75" thickBot="1"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  <c r="AC775" s="64"/>
      <c r="AD775" s="64"/>
      <c r="AE775" s="64"/>
      <c r="AF775" s="64"/>
      <c r="AG775" s="64"/>
      <c r="AH775" s="64"/>
      <c r="AI775" s="64"/>
      <c r="AJ775" s="64"/>
    </row>
    <row r="776" spans="14:36" ht="15.75" thickBot="1"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  <c r="AC776" s="64"/>
      <c r="AD776" s="64"/>
      <c r="AE776" s="64"/>
      <c r="AF776" s="64"/>
      <c r="AG776" s="64"/>
      <c r="AH776" s="64"/>
      <c r="AI776" s="64"/>
      <c r="AJ776" s="64"/>
    </row>
    <row r="777" spans="14:36" ht="15.75" thickBot="1"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  <c r="AC777" s="64"/>
      <c r="AD777" s="64"/>
      <c r="AE777" s="64"/>
      <c r="AF777" s="64"/>
      <c r="AG777" s="64"/>
      <c r="AH777" s="64"/>
      <c r="AI777" s="64"/>
      <c r="AJ777" s="64"/>
    </row>
    <row r="778" spans="14:36" ht="15.75" thickBot="1"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  <c r="AC778" s="64"/>
      <c r="AD778" s="64"/>
      <c r="AE778" s="64"/>
      <c r="AF778" s="64"/>
      <c r="AG778" s="64"/>
      <c r="AH778" s="64"/>
      <c r="AI778" s="64"/>
      <c r="AJ778" s="64"/>
    </row>
    <row r="779" spans="14:36" ht="15.75" thickBot="1"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  <c r="AC779" s="64"/>
      <c r="AD779" s="64"/>
      <c r="AE779" s="64"/>
      <c r="AF779" s="64"/>
      <c r="AG779" s="64"/>
      <c r="AH779" s="64"/>
      <c r="AI779" s="64"/>
      <c r="AJ779" s="64"/>
    </row>
    <row r="780" spans="14:36" ht="15.75" thickBot="1"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  <c r="AC780" s="64"/>
      <c r="AD780" s="64"/>
      <c r="AE780" s="64"/>
      <c r="AF780" s="64"/>
      <c r="AG780" s="64"/>
      <c r="AH780" s="64"/>
      <c r="AI780" s="64"/>
      <c r="AJ780" s="64"/>
    </row>
    <row r="781" spans="14:36" ht="15.75" thickBot="1"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  <c r="AC781" s="64"/>
      <c r="AD781" s="64"/>
      <c r="AE781" s="64"/>
      <c r="AF781" s="64"/>
      <c r="AG781" s="64"/>
      <c r="AH781" s="64"/>
      <c r="AI781" s="64"/>
      <c r="AJ781" s="64"/>
    </row>
    <row r="782" spans="14:36" ht="15.75" thickBot="1"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  <c r="AC782" s="64"/>
      <c r="AD782" s="64"/>
      <c r="AE782" s="64"/>
      <c r="AF782" s="64"/>
      <c r="AG782" s="64"/>
      <c r="AH782" s="64"/>
      <c r="AI782" s="64"/>
      <c r="AJ782" s="64"/>
    </row>
    <row r="783" spans="14:36" ht="15.75" thickBot="1"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  <c r="AC783" s="64"/>
      <c r="AD783" s="64"/>
      <c r="AE783" s="64"/>
      <c r="AF783" s="64"/>
      <c r="AG783" s="64"/>
      <c r="AH783" s="64"/>
      <c r="AI783" s="64"/>
      <c r="AJ783" s="64"/>
    </row>
    <row r="784" spans="14:36" ht="15.75" thickBot="1"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  <c r="AC784" s="64"/>
      <c r="AD784" s="64"/>
      <c r="AE784" s="64"/>
      <c r="AF784" s="64"/>
      <c r="AG784" s="64"/>
      <c r="AH784" s="64"/>
      <c r="AI784" s="64"/>
      <c r="AJ784" s="64"/>
    </row>
    <row r="785" spans="14:36" ht="15.75" thickBot="1"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  <c r="AC785" s="64"/>
      <c r="AD785" s="64"/>
      <c r="AE785" s="64"/>
      <c r="AF785" s="64"/>
      <c r="AG785" s="64"/>
      <c r="AH785" s="64"/>
      <c r="AI785" s="64"/>
      <c r="AJ785" s="64"/>
    </row>
    <row r="786" spans="14:36" ht="15.75" thickBot="1"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  <c r="AC786" s="64"/>
      <c r="AD786" s="64"/>
      <c r="AE786" s="64"/>
      <c r="AF786" s="64"/>
      <c r="AG786" s="64"/>
      <c r="AH786" s="64"/>
      <c r="AI786" s="64"/>
      <c r="AJ786" s="64"/>
    </row>
    <row r="787" spans="14:36" ht="15.75" thickBot="1"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  <c r="AC787" s="64"/>
      <c r="AD787" s="64"/>
      <c r="AE787" s="64"/>
      <c r="AF787" s="64"/>
      <c r="AG787" s="64"/>
      <c r="AH787" s="64"/>
      <c r="AI787" s="64"/>
      <c r="AJ787" s="64"/>
    </row>
    <row r="788" spans="14:36" ht="15.75" thickBot="1"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  <c r="AC788" s="64"/>
      <c r="AD788" s="64"/>
      <c r="AE788" s="64"/>
      <c r="AF788" s="64"/>
      <c r="AG788" s="64"/>
      <c r="AH788" s="64"/>
      <c r="AI788" s="64"/>
      <c r="AJ788" s="64"/>
    </row>
    <row r="789" spans="14:36" ht="15.75" thickBot="1"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  <c r="AC789" s="64"/>
      <c r="AD789" s="64"/>
      <c r="AE789" s="64"/>
      <c r="AF789" s="64"/>
      <c r="AG789" s="64"/>
      <c r="AH789" s="64"/>
      <c r="AI789" s="64"/>
      <c r="AJ789" s="64"/>
    </row>
    <row r="790" spans="14:36" ht="15.75" thickBot="1"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  <c r="AC790" s="64"/>
      <c r="AD790" s="64"/>
      <c r="AE790" s="64"/>
      <c r="AF790" s="64"/>
      <c r="AG790" s="64"/>
      <c r="AH790" s="64"/>
      <c r="AI790" s="64"/>
      <c r="AJ790" s="64"/>
    </row>
    <row r="791" spans="14:36" ht="15.75" thickBot="1"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  <c r="AC791" s="64"/>
      <c r="AD791" s="64"/>
      <c r="AE791" s="64"/>
      <c r="AF791" s="64"/>
      <c r="AG791" s="64"/>
      <c r="AH791" s="64"/>
      <c r="AI791" s="64"/>
      <c r="AJ791" s="64"/>
    </row>
    <row r="792" spans="14:36" ht="15.75" thickBot="1"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  <c r="AC792" s="64"/>
      <c r="AD792" s="64"/>
      <c r="AE792" s="64"/>
      <c r="AF792" s="64"/>
      <c r="AG792" s="64"/>
      <c r="AH792" s="64"/>
      <c r="AI792" s="64"/>
      <c r="AJ792" s="64"/>
    </row>
    <row r="793" spans="14:36" ht="15.75" thickBot="1"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  <c r="AC793" s="64"/>
      <c r="AD793" s="64"/>
      <c r="AE793" s="64"/>
      <c r="AF793" s="64"/>
      <c r="AG793" s="64"/>
      <c r="AH793" s="64"/>
      <c r="AI793" s="64"/>
      <c r="AJ793" s="64"/>
    </row>
    <row r="794" spans="14:36" ht="15.75" thickBot="1"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  <c r="AC794" s="64"/>
      <c r="AD794" s="64"/>
      <c r="AE794" s="64"/>
      <c r="AF794" s="64"/>
      <c r="AG794" s="64"/>
      <c r="AH794" s="64"/>
      <c r="AI794" s="64"/>
      <c r="AJ794" s="64"/>
    </row>
    <row r="795" spans="14:36" ht="15.75" thickBot="1"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  <c r="AC795" s="64"/>
      <c r="AD795" s="64"/>
      <c r="AE795" s="64"/>
      <c r="AF795" s="64"/>
      <c r="AG795" s="64"/>
      <c r="AH795" s="64"/>
      <c r="AI795" s="64"/>
      <c r="AJ795" s="64"/>
    </row>
    <row r="796" spans="14:36" ht="15.75" thickBot="1"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  <c r="AC796" s="64"/>
      <c r="AD796" s="64"/>
      <c r="AE796" s="64"/>
      <c r="AF796" s="64"/>
      <c r="AG796" s="64"/>
      <c r="AH796" s="64"/>
      <c r="AI796" s="64"/>
      <c r="AJ796" s="64"/>
    </row>
    <row r="797" spans="14:36" ht="15.75" thickBot="1"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  <c r="AC797" s="64"/>
      <c r="AD797" s="64"/>
      <c r="AE797" s="64"/>
      <c r="AF797" s="64"/>
      <c r="AG797" s="64"/>
      <c r="AH797" s="64"/>
      <c r="AI797" s="64"/>
      <c r="AJ797" s="64"/>
    </row>
    <row r="798" spans="14:36" ht="15.75" thickBot="1"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  <c r="AC798" s="64"/>
      <c r="AD798" s="64"/>
      <c r="AE798" s="64"/>
      <c r="AF798" s="64"/>
      <c r="AG798" s="64"/>
      <c r="AH798" s="64"/>
      <c r="AI798" s="64"/>
      <c r="AJ798" s="64"/>
    </row>
    <row r="799" spans="14:36" ht="15.75" thickBot="1"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  <c r="AC799" s="64"/>
      <c r="AD799" s="64"/>
      <c r="AE799" s="64"/>
      <c r="AF799" s="64"/>
      <c r="AG799" s="64"/>
      <c r="AH799" s="64"/>
      <c r="AI799" s="64"/>
      <c r="AJ799" s="64"/>
    </row>
    <row r="800" spans="14:36" ht="15.75" thickBot="1"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  <c r="AC800" s="64"/>
      <c r="AD800" s="64"/>
      <c r="AE800" s="64"/>
      <c r="AF800" s="64"/>
      <c r="AG800" s="64"/>
      <c r="AH800" s="64"/>
      <c r="AI800" s="64"/>
      <c r="AJ800" s="64"/>
    </row>
    <row r="801" spans="14:36" ht="15.75" thickBot="1"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  <c r="AC801" s="64"/>
      <c r="AD801" s="64"/>
      <c r="AE801" s="64"/>
      <c r="AF801" s="64"/>
      <c r="AG801" s="64"/>
      <c r="AH801" s="64"/>
      <c r="AI801" s="64"/>
      <c r="AJ801" s="64"/>
    </row>
    <row r="802" spans="14:36" ht="15.75" thickBot="1"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  <c r="AC802" s="64"/>
      <c r="AD802" s="64"/>
      <c r="AE802" s="64"/>
      <c r="AF802" s="64"/>
      <c r="AG802" s="64"/>
      <c r="AH802" s="64"/>
      <c r="AI802" s="64"/>
      <c r="AJ802" s="64"/>
    </row>
    <row r="803" spans="14:36" ht="15.75" thickBot="1"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  <c r="AC803" s="64"/>
      <c r="AD803" s="64"/>
      <c r="AE803" s="64"/>
      <c r="AF803" s="64"/>
      <c r="AG803" s="64"/>
      <c r="AH803" s="64"/>
      <c r="AI803" s="64"/>
      <c r="AJ803" s="64"/>
    </row>
    <row r="804" spans="14:36" ht="15.75" thickBot="1"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  <c r="AC804" s="64"/>
      <c r="AD804" s="64"/>
      <c r="AE804" s="64"/>
      <c r="AF804" s="64"/>
      <c r="AG804" s="64"/>
      <c r="AH804" s="64"/>
      <c r="AI804" s="64"/>
      <c r="AJ804" s="64"/>
    </row>
    <row r="805" spans="14:36" ht="15.75" thickBot="1"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  <c r="AC805" s="64"/>
      <c r="AD805" s="64"/>
      <c r="AE805" s="64"/>
      <c r="AF805" s="64"/>
      <c r="AG805" s="64"/>
      <c r="AH805" s="64"/>
      <c r="AI805" s="64"/>
      <c r="AJ805" s="64"/>
    </row>
    <row r="806" spans="14:36" ht="15.75" thickBot="1"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  <c r="AC806" s="64"/>
      <c r="AD806" s="64"/>
      <c r="AE806" s="64"/>
      <c r="AF806" s="64"/>
      <c r="AG806" s="64"/>
      <c r="AH806" s="64"/>
      <c r="AI806" s="64"/>
      <c r="AJ806" s="64"/>
    </row>
    <row r="807" spans="14:36" ht="15.75" thickBot="1"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  <c r="AC807" s="64"/>
      <c r="AD807" s="64"/>
      <c r="AE807" s="64"/>
      <c r="AF807" s="64"/>
      <c r="AG807" s="64"/>
      <c r="AH807" s="64"/>
      <c r="AI807" s="64"/>
      <c r="AJ807" s="64"/>
    </row>
    <row r="808" spans="14:36" ht="15.75" thickBot="1"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  <c r="AC808" s="64"/>
      <c r="AD808" s="64"/>
      <c r="AE808" s="64"/>
      <c r="AF808" s="64"/>
      <c r="AG808" s="64"/>
      <c r="AH808" s="64"/>
      <c r="AI808" s="64"/>
      <c r="AJ808" s="64"/>
    </row>
    <row r="809" spans="14:36" ht="15.75" thickBot="1"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  <c r="AC809" s="64"/>
      <c r="AD809" s="64"/>
      <c r="AE809" s="64"/>
      <c r="AF809" s="64"/>
      <c r="AG809" s="64"/>
      <c r="AH809" s="64"/>
      <c r="AI809" s="64"/>
      <c r="AJ809" s="64"/>
    </row>
    <row r="810" spans="14:36" ht="15.75" thickBot="1"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  <c r="AC810" s="64"/>
      <c r="AD810" s="64"/>
      <c r="AE810" s="64"/>
      <c r="AF810" s="64"/>
      <c r="AG810" s="64"/>
      <c r="AH810" s="64"/>
      <c r="AI810" s="64"/>
      <c r="AJ810" s="64"/>
    </row>
    <row r="811" spans="14:36" ht="15.75" thickBot="1"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  <c r="AC811" s="64"/>
      <c r="AD811" s="64"/>
      <c r="AE811" s="64"/>
      <c r="AF811" s="64"/>
      <c r="AG811" s="64"/>
      <c r="AH811" s="64"/>
      <c r="AI811" s="64"/>
      <c r="AJ811" s="64"/>
    </row>
    <row r="812" spans="14:36" ht="15.75" thickBot="1"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  <c r="AC812" s="64"/>
      <c r="AD812" s="64"/>
      <c r="AE812" s="64"/>
      <c r="AF812" s="64"/>
      <c r="AG812" s="64"/>
      <c r="AH812" s="64"/>
      <c r="AI812" s="64"/>
      <c r="AJ812" s="64"/>
    </row>
    <row r="813" spans="14:36" ht="15.75" thickBot="1"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  <c r="AC813" s="64"/>
      <c r="AD813" s="64"/>
      <c r="AE813" s="64"/>
      <c r="AF813" s="64"/>
      <c r="AG813" s="64"/>
      <c r="AH813" s="64"/>
      <c r="AI813" s="64"/>
      <c r="AJ813" s="64"/>
    </row>
    <row r="814" spans="14:36" ht="15.75" thickBot="1"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  <c r="AC814" s="64"/>
      <c r="AD814" s="64"/>
      <c r="AE814" s="64"/>
      <c r="AF814" s="64"/>
      <c r="AG814" s="64"/>
      <c r="AH814" s="64"/>
      <c r="AI814" s="64"/>
      <c r="AJ814" s="64"/>
    </row>
    <row r="815" spans="14:36" ht="15.75" thickBot="1"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  <c r="AC815" s="64"/>
      <c r="AD815" s="64"/>
      <c r="AE815" s="64"/>
      <c r="AF815" s="64"/>
      <c r="AG815" s="64"/>
      <c r="AH815" s="64"/>
      <c r="AI815" s="64"/>
      <c r="AJ815" s="64"/>
    </row>
    <row r="816" spans="14:36" ht="15.75" thickBot="1"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  <c r="AC816" s="64"/>
      <c r="AD816" s="64"/>
      <c r="AE816" s="64"/>
      <c r="AF816" s="64"/>
      <c r="AG816" s="64"/>
      <c r="AH816" s="64"/>
      <c r="AI816" s="64"/>
      <c r="AJ816" s="64"/>
    </row>
    <row r="817" spans="14:36" ht="15.75" thickBot="1"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  <c r="AC817" s="64"/>
      <c r="AD817" s="64"/>
      <c r="AE817" s="64"/>
      <c r="AF817" s="64"/>
      <c r="AG817" s="64"/>
      <c r="AH817" s="64"/>
      <c r="AI817" s="64"/>
      <c r="AJ817" s="64"/>
    </row>
    <row r="818" spans="14:36" ht="15.75" thickBot="1"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  <c r="AC818" s="64"/>
      <c r="AD818" s="64"/>
      <c r="AE818" s="64"/>
      <c r="AF818" s="64"/>
      <c r="AG818" s="64"/>
      <c r="AH818" s="64"/>
      <c r="AI818" s="64"/>
      <c r="AJ818" s="64"/>
    </row>
    <row r="819" spans="14:36" ht="15.75" thickBot="1"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  <c r="AC819" s="64"/>
      <c r="AD819" s="64"/>
      <c r="AE819" s="64"/>
      <c r="AF819" s="64"/>
      <c r="AG819" s="64"/>
      <c r="AH819" s="64"/>
      <c r="AI819" s="64"/>
      <c r="AJ819" s="64"/>
    </row>
    <row r="820" spans="14:36" ht="15.75" thickBot="1"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  <c r="AC820" s="64"/>
      <c r="AD820" s="64"/>
      <c r="AE820" s="64"/>
      <c r="AF820" s="64"/>
      <c r="AG820" s="64"/>
      <c r="AH820" s="64"/>
      <c r="AI820" s="64"/>
      <c r="AJ820" s="64"/>
    </row>
    <row r="821" spans="14:36" ht="15.75" thickBot="1"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  <c r="AC821" s="64"/>
      <c r="AD821" s="64"/>
      <c r="AE821" s="64"/>
      <c r="AF821" s="64"/>
      <c r="AG821" s="64"/>
      <c r="AH821" s="64"/>
      <c r="AI821" s="64"/>
      <c r="AJ821" s="64"/>
    </row>
    <row r="822" spans="14:36" ht="15.75" thickBot="1"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  <c r="AC822" s="64"/>
      <c r="AD822" s="64"/>
      <c r="AE822" s="64"/>
      <c r="AF822" s="64"/>
      <c r="AG822" s="64"/>
      <c r="AH822" s="64"/>
      <c r="AI822" s="64"/>
      <c r="AJ822" s="64"/>
    </row>
    <row r="823" spans="14:36" ht="15.75" thickBot="1"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  <c r="AC823" s="64"/>
      <c r="AD823" s="64"/>
      <c r="AE823" s="64"/>
      <c r="AF823" s="64"/>
      <c r="AG823" s="64"/>
      <c r="AH823" s="64"/>
      <c r="AI823" s="64"/>
      <c r="AJ823" s="64"/>
    </row>
    <row r="824" spans="14:36" ht="15.75" thickBot="1"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  <c r="AC824" s="64"/>
      <c r="AD824" s="64"/>
      <c r="AE824" s="64"/>
      <c r="AF824" s="64"/>
      <c r="AG824" s="64"/>
      <c r="AH824" s="64"/>
      <c r="AI824" s="64"/>
      <c r="AJ824" s="64"/>
    </row>
    <row r="825" spans="14:36" ht="15.75" thickBot="1"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  <c r="AC825" s="64"/>
      <c r="AD825" s="64"/>
      <c r="AE825" s="64"/>
      <c r="AF825" s="64"/>
      <c r="AG825" s="64"/>
      <c r="AH825" s="64"/>
      <c r="AI825" s="64"/>
      <c r="AJ825" s="64"/>
    </row>
    <row r="826" spans="14:36" ht="15.75" thickBot="1"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  <c r="AC826" s="64"/>
      <c r="AD826" s="64"/>
      <c r="AE826" s="64"/>
      <c r="AF826" s="64"/>
      <c r="AG826" s="64"/>
      <c r="AH826" s="64"/>
      <c r="AI826" s="64"/>
      <c r="AJ826" s="64"/>
    </row>
    <row r="827" spans="14:36" ht="15.75" thickBot="1"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  <c r="AC827" s="64"/>
      <c r="AD827" s="64"/>
      <c r="AE827" s="64"/>
      <c r="AF827" s="64"/>
      <c r="AG827" s="64"/>
      <c r="AH827" s="64"/>
      <c r="AI827" s="64"/>
      <c r="AJ827" s="64"/>
    </row>
    <row r="828" spans="14:36" ht="15.75" thickBot="1"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  <c r="AC828" s="64"/>
      <c r="AD828" s="64"/>
      <c r="AE828" s="64"/>
      <c r="AF828" s="64"/>
      <c r="AG828" s="64"/>
      <c r="AH828" s="64"/>
      <c r="AI828" s="64"/>
      <c r="AJ828" s="64"/>
    </row>
    <row r="829" spans="14:36" ht="15.75" thickBot="1"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  <c r="AC829" s="64"/>
      <c r="AD829" s="64"/>
      <c r="AE829" s="64"/>
      <c r="AF829" s="64"/>
      <c r="AG829" s="64"/>
      <c r="AH829" s="64"/>
      <c r="AI829" s="64"/>
      <c r="AJ829" s="64"/>
    </row>
    <row r="830" spans="14:36" ht="15.75" thickBot="1"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  <c r="AC830" s="64"/>
      <c r="AD830" s="64"/>
      <c r="AE830" s="64"/>
      <c r="AF830" s="64"/>
      <c r="AG830" s="64"/>
      <c r="AH830" s="64"/>
      <c r="AI830" s="64"/>
      <c r="AJ830" s="64"/>
    </row>
    <row r="831" spans="14:36" ht="15.75" thickBot="1"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  <c r="AC831" s="64"/>
      <c r="AD831" s="64"/>
      <c r="AE831" s="64"/>
      <c r="AF831" s="64"/>
      <c r="AG831" s="64"/>
      <c r="AH831" s="64"/>
      <c r="AI831" s="64"/>
      <c r="AJ831" s="64"/>
    </row>
    <row r="832" spans="14:36" ht="15.75" thickBot="1"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  <c r="AC832" s="64"/>
      <c r="AD832" s="64"/>
      <c r="AE832" s="64"/>
      <c r="AF832" s="64"/>
      <c r="AG832" s="64"/>
      <c r="AH832" s="64"/>
      <c r="AI832" s="64"/>
      <c r="AJ832" s="64"/>
    </row>
    <row r="833" spans="14:36" ht="15.75" thickBot="1"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  <c r="AC833" s="64"/>
      <c r="AD833" s="64"/>
      <c r="AE833" s="64"/>
      <c r="AF833" s="64"/>
      <c r="AG833" s="64"/>
      <c r="AH833" s="64"/>
      <c r="AI833" s="64"/>
      <c r="AJ833" s="64"/>
    </row>
    <row r="834" spans="14:36" ht="15.75" thickBot="1"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  <c r="AC834" s="64"/>
      <c r="AD834" s="64"/>
      <c r="AE834" s="64"/>
      <c r="AF834" s="64"/>
      <c r="AG834" s="64"/>
      <c r="AH834" s="64"/>
      <c r="AI834" s="64"/>
      <c r="AJ834" s="64"/>
    </row>
    <row r="835" spans="14:36" ht="15.75" thickBot="1"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  <c r="AC835" s="64"/>
      <c r="AD835" s="64"/>
      <c r="AE835" s="64"/>
      <c r="AF835" s="64"/>
      <c r="AG835" s="64"/>
      <c r="AH835" s="64"/>
      <c r="AI835" s="64"/>
      <c r="AJ835" s="64"/>
    </row>
    <row r="836" spans="14:36" ht="15.75" thickBot="1"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  <c r="AC836" s="64"/>
      <c r="AD836" s="64"/>
      <c r="AE836" s="64"/>
      <c r="AF836" s="64"/>
      <c r="AG836" s="64"/>
      <c r="AH836" s="64"/>
      <c r="AI836" s="64"/>
      <c r="AJ836" s="64"/>
    </row>
    <row r="837" spans="14:36" ht="15.75" thickBot="1"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  <c r="AC837" s="64"/>
      <c r="AD837" s="64"/>
      <c r="AE837" s="64"/>
      <c r="AF837" s="64"/>
      <c r="AG837" s="64"/>
      <c r="AH837" s="64"/>
      <c r="AI837" s="64"/>
      <c r="AJ837" s="64"/>
    </row>
    <row r="838" spans="14:36" ht="15.75" thickBot="1"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  <c r="AC838" s="64"/>
      <c r="AD838" s="64"/>
      <c r="AE838" s="64"/>
      <c r="AF838" s="64"/>
      <c r="AG838" s="64"/>
      <c r="AH838" s="64"/>
      <c r="AI838" s="64"/>
      <c r="AJ838" s="64"/>
    </row>
    <row r="839" spans="14:36" ht="15.75" thickBot="1"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  <c r="AC839" s="64"/>
      <c r="AD839" s="64"/>
      <c r="AE839" s="64"/>
      <c r="AF839" s="64"/>
      <c r="AG839" s="64"/>
      <c r="AH839" s="64"/>
      <c r="AI839" s="64"/>
      <c r="AJ839" s="64"/>
    </row>
    <row r="840" spans="14:36" ht="15.75" thickBot="1"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  <c r="AC840" s="64"/>
      <c r="AD840" s="64"/>
      <c r="AE840" s="64"/>
      <c r="AF840" s="64"/>
      <c r="AG840" s="64"/>
      <c r="AH840" s="64"/>
      <c r="AI840" s="64"/>
      <c r="AJ840" s="64"/>
    </row>
    <row r="841" spans="14:36" ht="15.75" thickBot="1"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  <c r="AC841" s="64"/>
      <c r="AD841" s="64"/>
      <c r="AE841" s="64"/>
      <c r="AF841" s="64"/>
      <c r="AG841" s="64"/>
      <c r="AH841" s="64"/>
      <c r="AI841" s="64"/>
      <c r="AJ841" s="64"/>
    </row>
    <row r="842" spans="14:36" ht="15.75" thickBot="1"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  <c r="AC842" s="64"/>
      <c r="AD842" s="64"/>
      <c r="AE842" s="64"/>
      <c r="AF842" s="64"/>
      <c r="AG842" s="64"/>
      <c r="AH842" s="64"/>
      <c r="AI842" s="64"/>
      <c r="AJ842" s="64"/>
    </row>
    <row r="843" spans="14:36" ht="15.75" thickBot="1"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  <c r="AC843" s="64"/>
      <c r="AD843" s="64"/>
      <c r="AE843" s="64"/>
      <c r="AF843" s="64"/>
      <c r="AG843" s="64"/>
      <c r="AH843" s="64"/>
      <c r="AI843" s="64"/>
      <c r="AJ843" s="64"/>
    </row>
    <row r="844" spans="14:36" ht="15.75" thickBot="1"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  <c r="AC844" s="64"/>
      <c r="AD844" s="64"/>
      <c r="AE844" s="64"/>
      <c r="AF844" s="64"/>
      <c r="AG844" s="64"/>
      <c r="AH844" s="64"/>
      <c r="AI844" s="64"/>
      <c r="AJ844" s="64"/>
    </row>
    <row r="845" spans="14:36" ht="15.75" thickBot="1"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  <c r="AC845" s="64"/>
      <c r="AD845" s="64"/>
      <c r="AE845" s="64"/>
      <c r="AF845" s="64"/>
      <c r="AG845" s="64"/>
      <c r="AH845" s="64"/>
      <c r="AI845" s="64"/>
      <c r="AJ845" s="64"/>
    </row>
    <row r="846" spans="14:36" ht="15.75" thickBot="1"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  <c r="AC846" s="64"/>
      <c r="AD846" s="64"/>
      <c r="AE846" s="64"/>
      <c r="AF846" s="64"/>
      <c r="AG846" s="64"/>
      <c r="AH846" s="64"/>
      <c r="AI846" s="64"/>
      <c r="AJ846" s="64"/>
    </row>
    <row r="847" spans="14:36" ht="15.75" thickBot="1"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  <c r="AC847" s="64"/>
      <c r="AD847" s="64"/>
      <c r="AE847" s="64"/>
      <c r="AF847" s="64"/>
      <c r="AG847" s="64"/>
      <c r="AH847" s="64"/>
      <c r="AI847" s="64"/>
      <c r="AJ847" s="64"/>
    </row>
    <row r="848" spans="14:36" ht="15.75" thickBot="1"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  <c r="AC848" s="64"/>
      <c r="AD848" s="64"/>
      <c r="AE848" s="64"/>
      <c r="AF848" s="64"/>
      <c r="AG848" s="64"/>
      <c r="AH848" s="64"/>
      <c r="AI848" s="64"/>
      <c r="AJ848" s="64"/>
    </row>
    <row r="849" spans="14:36" ht="15.75" thickBot="1"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  <c r="AC849" s="64"/>
      <c r="AD849" s="64"/>
      <c r="AE849" s="64"/>
      <c r="AF849" s="64"/>
      <c r="AG849" s="64"/>
      <c r="AH849" s="64"/>
      <c r="AI849" s="64"/>
      <c r="AJ849" s="64"/>
    </row>
    <row r="850" spans="14:36" ht="15.75" thickBot="1"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  <c r="AC850" s="64"/>
      <c r="AD850" s="64"/>
      <c r="AE850" s="64"/>
      <c r="AF850" s="64"/>
      <c r="AG850" s="64"/>
      <c r="AH850" s="64"/>
      <c r="AI850" s="64"/>
      <c r="AJ850" s="64"/>
    </row>
    <row r="851" spans="14:36" ht="15.75" thickBot="1"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  <c r="AC851" s="64"/>
      <c r="AD851" s="64"/>
      <c r="AE851" s="64"/>
      <c r="AF851" s="64"/>
      <c r="AG851" s="64"/>
      <c r="AH851" s="64"/>
      <c r="AI851" s="64"/>
      <c r="AJ851" s="64"/>
    </row>
    <row r="852" spans="14:36" ht="15.75" thickBot="1"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  <c r="AC852" s="64"/>
      <c r="AD852" s="64"/>
      <c r="AE852" s="64"/>
      <c r="AF852" s="64"/>
      <c r="AG852" s="64"/>
      <c r="AH852" s="64"/>
      <c r="AI852" s="64"/>
      <c r="AJ852" s="64"/>
    </row>
    <row r="853" spans="14:36" ht="15.75" thickBot="1"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  <c r="AC853" s="64"/>
      <c r="AD853" s="64"/>
      <c r="AE853" s="64"/>
      <c r="AF853" s="64"/>
      <c r="AG853" s="64"/>
      <c r="AH853" s="64"/>
      <c r="AI853" s="64"/>
      <c r="AJ853" s="64"/>
    </row>
    <row r="854" spans="14:36" ht="15.75" thickBot="1"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  <c r="AC854" s="64"/>
      <c r="AD854" s="64"/>
      <c r="AE854" s="64"/>
      <c r="AF854" s="64"/>
      <c r="AG854" s="64"/>
      <c r="AH854" s="64"/>
      <c r="AI854" s="64"/>
      <c r="AJ854" s="64"/>
    </row>
    <row r="855" spans="14:36" ht="15.75" thickBot="1"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  <c r="AC855" s="64"/>
      <c r="AD855" s="64"/>
      <c r="AE855" s="64"/>
      <c r="AF855" s="64"/>
      <c r="AG855" s="64"/>
      <c r="AH855" s="64"/>
      <c r="AI855" s="64"/>
      <c r="AJ855" s="64"/>
    </row>
    <row r="856" spans="14:36" ht="15.75" thickBot="1"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  <c r="AC856" s="64"/>
      <c r="AD856" s="64"/>
      <c r="AE856" s="64"/>
      <c r="AF856" s="64"/>
      <c r="AG856" s="64"/>
      <c r="AH856" s="64"/>
      <c r="AI856" s="64"/>
      <c r="AJ856" s="64"/>
    </row>
    <row r="857" spans="14:36" ht="15.75" thickBot="1"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  <c r="AC857" s="64"/>
      <c r="AD857" s="64"/>
      <c r="AE857" s="64"/>
      <c r="AF857" s="64"/>
      <c r="AG857" s="64"/>
      <c r="AH857" s="64"/>
      <c r="AI857" s="64"/>
      <c r="AJ857" s="64"/>
    </row>
    <row r="858" spans="14:36" ht="15.75" thickBot="1"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  <c r="AC858" s="64"/>
      <c r="AD858" s="64"/>
      <c r="AE858" s="64"/>
      <c r="AF858" s="64"/>
      <c r="AG858" s="64"/>
      <c r="AH858" s="64"/>
      <c r="AI858" s="64"/>
      <c r="AJ858" s="64"/>
    </row>
    <row r="859" spans="14:36" ht="15.75" thickBot="1"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  <c r="AC859" s="64"/>
      <c r="AD859" s="64"/>
      <c r="AE859" s="64"/>
      <c r="AF859" s="64"/>
      <c r="AG859" s="64"/>
      <c r="AH859" s="64"/>
      <c r="AI859" s="64"/>
      <c r="AJ859" s="64"/>
    </row>
    <row r="860" spans="14:36" ht="15.75" thickBot="1"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  <c r="AC860" s="64"/>
      <c r="AD860" s="64"/>
      <c r="AE860" s="64"/>
      <c r="AF860" s="64"/>
      <c r="AG860" s="64"/>
      <c r="AH860" s="64"/>
      <c r="AI860" s="64"/>
      <c r="AJ860" s="64"/>
    </row>
    <row r="861" spans="14:36" ht="15.75" thickBot="1"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  <c r="AC861" s="64"/>
      <c r="AD861" s="64"/>
      <c r="AE861" s="64"/>
      <c r="AF861" s="64"/>
      <c r="AG861" s="64"/>
      <c r="AH861" s="64"/>
      <c r="AI861" s="64"/>
      <c r="AJ861" s="64"/>
    </row>
    <row r="862" spans="14:36" ht="15.75" thickBot="1"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  <c r="AC862" s="64"/>
      <c r="AD862" s="64"/>
      <c r="AE862" s="64"/>
      <c r="AF862" s="64"/>
      <c r="AG862" s="64"/>
      <c r="AH862" s="64"/>
      <c r="AI862" s="64"/>
      <c r="AJ862" s="64"/>
    </row>
    <row r="863" spans="14:36" ht="15.75" thickBot="1"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  <c r="AC863" s="64"/>
      <c r="AD863" s="64"/>
      <c r="AE863" s="64"/>
      <c r="AF863" s="64"/>
      <c r="AG863" s="64"/>
      <c r="AH863" s="64"/>
      <c r="AI863" s="64"/>
      <c r="AJ863" s="64"/>
    </row>
    <row r="864" spans="14:36" ht="15.75" thickBot="1"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  <c r="AC864" s="64"/>
      <c r="AD864" s="64"/>
      <c r="AE864" s="64"/>
      <c r="AF864" s="64"/>
      <c r="AG864" s="64"/>
      <c r="AH864" s="64"/>
      <c r="AI864" s="64"/>
      <c r="AJ864" s="64"/>
    </row>
    <row r="865" spans="14:36" ht="15.75" thickBot="1"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  <c r="AC865" s="64"/>
      <c r="AD865" s="64"/>
      <c r="AE865" s="64"/>
      <c r="AF865" s="64"/>
      <c r="AG865" s="64"/>
      <c r="AH865" s="64"/>
      <c r="AI865" s="64"/>
      <c r="AJ865" s="64"/>
    </row>
    <row r="866" spans="14:36" ht="15.75" thickBot="1"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  <c r="AB866" s="64"/>
      <c r="AC866" s="64"/>
      <c r="AD866" s="64"/>
      <c r="AE866" s="64"/>
      <c r="AF866" s="64"/>
      <c r="AG866" s="64"/>
      <c r="AH866" s="64"/>
      <c r="AI866" s="64"/>
      <c r="AJ866" s="64"/>
    </row>
    <row r="867" spans="14:36" ht="15.75" thickBot="1"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  <c r="AB867" s="64"/>
      <c r="AC867" s="64"/>
      <c r="AD867" s="64"/>
      <c r="AE867" s="64"/>
      <c r="AF867" s="64"/>
      <c r="AG867" s="64"/>
      <c r="AH867" s="64"/>
      <c r="AI867" s="64"/>
      <c r="AJ867" s="64"/>
    </row>
    <row r="868" spans="14:36" ht="15.75" thickBot="1"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  <c r="AB868" s="64"/>
      <c r="AC868" s="64"/>
      <c r="AD868" s="64"/>
      <c r="AE868" s="64"/>
      <c r="AF868" s="64"/>
      <c r="AG868" s="64"/>
      <c r="AH868" s="64"/>
      <c r="AI868" s="64"/>
      <c r="AJ868" s="64"/>
    </row>
    <row r="869" spans="14:36" ht="15.75" thickBot="1"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  <c r="AB869" s="64"/>
      <c r="AC869" s="64"/>
      <c r="AD869" s="64"/>
      <c r="AE869" s="64"/>
      <c r="AF869" s="64"/>
      <c r="AG869" s="64"/>
      <c r="AH869" s="64"/>
      <c r="AI869" s="64"/>
      <c r="AJ869" s="64"/>
    </row>
    <row r="870" spans="14:36" ht="15.75" thickBot="1"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  <c r="AB870" s="64"/>
      <c r="AC870" s="64"/>
      <c r="AD870" s="64"/>
      <c r="AE870" s="64"/>
      <c r="AF870" s="64"/>
      <c r="AG870" s="64"/>
      <c r="AH870" s="64"/>
      <c r="AI870" s="64"/>
      <c r="AJ870" s="64"/>
    </row>
    <row r="871" spans="14:36" ht="15.75" thickBot="1"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  <c r="AB871" s="64"/>
      <c r="AC871" s="64"/>
      <c r="AD871" s="64"/>
      <c r="AE871" s="64"/>
      <c r="AF871" s="64"/>
      <c r="AG871" s="64"/>
      <c r="AH871" s="64"/>
      <c r="AI871" s="64"/>
      <c r="AJ871" s="64"/>
    </row>
    <row r="872" spans="14:36" ht="15.75" thickBot="1"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  <c r="AB872" s="64"/>
      <c r="AC872" s="64"/>
      <c r="AD872" s="64"/>
      <c r="AE872" s="64"/>
      <c r="AF872" s="64"/>
      <c r="AG872" s="64"/>
      <c r="AH872" s="64"/>
      <c r="AI872" s="64"/>
      <c r="AJ872" s="64"/>
    </row>
    <row r="873" spans="14:36" ht="15.75" thickBot="1"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  <c r="AB873" s="64"/>
      <c r="AC873" s="64"/>
      <c r="AD873" s="64"/>
      <c r="AE873" s="64"/>
      <c r="AF873" s="64"/>
      <c r="AG873" s="64"/>
      <c r="AH873" s="64"/>
      <c r="AI873" s="64"/>
      <c r="AJ873" s="64"/>
    </row>
    <row r="874" spans="14:36" ht="15.75" thickBot="1"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  <c r="AB874" s="64"/>
      <c r="AC874" s="64"/>
      <c r="AD874" s="64"/>
      <c r="AE874" s="64"/>
      <c r="AF874" s="64"/>
      <c r="AG874" s="64"/>
      <c r="AH874" s="64"/>
      <c r="AI874" s="64"/>
      <c r="AJ874" s="64"/>
    </row>
    <row r="875" spans="14:36" ht="15.75" thickBot="1"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  <c r="AB875" s="64"/>
      <c r="AC875" s="64"/>
      <c r="AD875" s="64"/>
      <c r="AE875" s="64"/>
      <c r="AF875" s="64"/>
      <c r="AG875" s="64"/>
      <c r="AH875" s="64"/>
      <c r="AI875" s="64"/>
      <c r="AJ875" s="64"/>
    </row>
    <row r="876" spans="14:36" ht="15.75" thickBot="1"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  <c r="AB876" s="64"/>
      <c r="AC876" s="64"/>
      <c r="AD876" s="64"/>
      <c r="AE876" s="64"/>
      <c r="AF876" s="64"/>
      <c r="AG876" s="64"/>
      <c r="AH876" s="64"/>
      <c r="AI876" s="64"/>
      <c r="AJ876" s="64"/>
    </row>
    <row r="877" spans="14:36" ht="15.75" thickBot="1"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  <c r="AB877" s="64"/>
      <c r="AC877" s="64"/>
      <c r="AD877" s="64"/>
      <c r="AE877" s="64"/>
      <c r="AF877" s="64"/>
      <c r="AG877" s="64"/>
      <c r="AH877" s="64"/>
      <c r="AI877" s="64"/>
      <c r="AJ877" s="64"/>
    </row>
    <row r="878" spans="14:36" ht="15.75" thickBot="1"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  <c r="AB878" s="64"/>
      <c r="AC878" s="64"/>
      <c r="AD878" s="64"/>
      <c r="AE878" s="64"/>
      <c r="AF878" s="64"/>
      <c r="AG878" s="64"/>
      <c r="AH878" s="64"/>
      <c r="AI878" s="64"/>
      <c r="AJ878" s="64"/>
    </row>
    <row r="879" spans="14:36" ht="15.75" thickBot="1"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  <c r="AB879" s="64"/>
      <c r="AC879" s="64"/>
      <c r="AD879" s="64"/>
      <c r="AE879" s="64"/>
      <c r="AF879" s="64"/>
      <c r="AG879" s="64"/>
      <c r="AH879" s="64"/>
      <c r="AI879" s="64"/>
      <c r="AJ879" s="64"/>
    </row>
    <row r="880" spans="14:36" ht="15.75" thickBot="1"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  <c r="AB880" s="64"/>
      <c r="AC880" s="64"/>
      <c r="AD880" s="64"/>
      <c r="AE880" s="64"/>
      <c r="AF880" s="64"/>
      <c r="AG880" s="64"/>
      <c r="AH880" s="64"/>
      <c r="AI880" s="64"/>
      <c r="AJ880" s="64"/>
    </row>
    <row r="881" spans="14:36" ht="15.75" thickBot="1"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  <c r="AB881" s="64"/>
      <c r="AC881" s="64"/>
      <c r="AD881" s="64"/>
      <c r="AE881" s="64"/>
      <c r="AF881" s="64"/>
      <c r="AG881" s="64"/>
      <c r="AH881" s="64"/>
      <c r="AI881" s="64"/>
      <c r="AJ881" s="64"/>
    </row>
    <row r="882" spans="14:36" ht="15.75" thickBot="1"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  <c r="AC882" s="64"/>
      <c r="AD882" s="64"/>
      <c r="AE882" s="64"/>
      <c r="AF882" s="64"/>
      <c r="AG882" s="64"/>
      <c r="AH882" s="64"/>
      <c r="AI882" s="64"/>
      <c r="AJ882" s="64"/>
    </row>
    <row r="883" spans="14:36" ht="15.75" thickBot="1"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  <c r="AC883" s="64"/>
      <c r="AD883" s="64"/>
      <c r="AE883" s="64"/>
      <c r="AF883" s="64"/>
      <c r="AG883" s="64"/>
      <c r="AH883" s="64"/>
      <c r="AI883" s="64"/>
      <c r="AJ883" s="64"/>
    </row>
    <row r="884" spans="14:36" ht="15.75" thickBot="1"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  <c r="AC884" s="64"/>
      <c r="AD884" s="64"/>
      <c r="AE884" s="64"/>
      <c r="AF884" s="64"/>
      <c r="AG884" s="64"/>
      <c r="AH884" s="64"/>
      <c r="AI884" s="64"/>
      <c r="AJ884" s="64"/>
    </row>
    <row r="885" spans="14:36" ht="15.75" thickBot="1"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  <c r="AB885" s="64"/>
      <c r="AC885" s="64"/>
      <c r="AD885" s="64"/>
      <c r="AE885" s="64"/>
      <c r="AF885" s="64"/>
      <c r="AG885" s="64"/>
      <c r="AH885" s="64"/>
      <c r="AI885" s="64"/>
      <c r="AJ885" s="64"/>
    </row>
    <row r="886" spans="14:36" ht="15.75" thickBot="1"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  <c r="AC886" s="64"/>
      <c r="AD886" s="64"/>
      <c r="AE886" s="64"/>
      <c r="AF886" s="64"/>
      <c r="AG886" s="64"/>
      <c r="AH886" s="64"/>
      <c r="AI886" s="64"/>
      <c r="AJ886" s="64"/>
    </row>
    <row r="887" spans="14:36" ht="15.75" thickBot="1"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  <c r="AC887" s="64"/>
      <c r="AD887" s="64"/>
      <c r="AE887" s="64"/>
      <c r="AF887" s="64"/>
      <c r="AG887" s="64"/>
      <c r="AH887" s="64"/>
      <c r="AI887" s="64"/>
      <c r="AJ887" s="64"/>
    </row>
    <row r="888" spans="14:36" ht="15.75" thickBot="1"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  <c r="AC888" s="64"/>
      <c r="AD888" s="64"/>
      <c r="AE888" s="64"/>
      <c r="AF888" s="64"/>
      <c r="AG888" s="64"/>
      <c r="AH888" s="64"/>
      <c r="AI888" s="64"/>
      <c r="AJ888" s="64"/>
    </row>
    <row r="889" spans="14:36" ht="15.75" thickBot="1"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  <c r="AB889" s="64"/>
      <c r="AC889" s="64"/>
      <c r="AD889" s="64"/>
      <c r="AE889" s="64"/>
      <c r="AF889" s="64"/>
      <c r="AG889" s="64"/>
      <c r="AH889" s="64"/>
      <c r="AI889" s="64"/>
      <c r="AJ889" s="64"/>
    </row>
    <row r="890" spans="14:36" ht="15.75" thickBot="1"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  <c r="AC890" s="64"/>
      <c r="AD890" s="64"/>
      <c r="AE890" s="64"/>
      <c r="AF890" s="64"/>
      <c r="AG890" s="64"/>
      <c r="AH890" s="64"/>
      <c r="AI890" s="64"/>
      <c r="AJ890" s="64"/>
    </row>
    <row r="891" spans="14:36" ht="15.75" thickBot="1"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  <c r="AB891" s="64"/>
      <c r="AC891" s="64"/>
      <c r="AD891" s="64"/>
      <c r="AE891" s="64"/>
      <c r="AF891" s="64"/>
      <c r="AG891" s="64"/>
      <c r="AH891" s="64"/>
      <c r="AI891" s="64"/>
      <c r="AJ891" s="64"/>
    </row>
    <row r="892" spans="14:36" ht="15.75" thickBot="1"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  <c r="AB892" s="64"/>
      <c r="AC892" s="64"/>
      <c r="AD892" s="64"/>
      <c r="AE892" s="64"/>
      <c r="AF892" s="64"/>
      <c r="AG892" s="64"/>
      <c r="AH892" s="64"/>
      <c r="AI892" s="64"/>
      <c r="AJ892" s="64"/>
    </row>
    <row r="893" spans="14:36" ht="15.75" thickBot="1"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  <c r="AB893" s="64"/>
      <c r="AC893" s="64"/>
      <c r="AD893" s="64"/>
      <c r="AE893" s="64"/>
      <c r="AF893" s="64"/>
      <c r="AG893" s="64"/>
      <c r="AH893" s="64"/>
      <c r="AI893" s="64"/>
      <c r="AJ893" s="64"/>
    </row>
    <row r="894" spans="14:36" ht="15.75" thickBot="1"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  <c r="AB894" s="64"/>
      <c r="AC894" s="64"/>
      <c r="AD894" s="64"/>
      <c r="AE894" s="64"/>
      <c r="AF894" s="64"/>
      <c r="AG894" s="64"/>
      <c r="AH894" s="64"/>
      <c r="AI894" s="64"/>
      <c r="AJ894" s="64"/>
    </row>
    <row r="895" spans="14:36" ht="15.75" thickBot="1"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  <c r="AB895" s="64"/>
      <c r="AC895" s="64"/>
      <c r="AD895" s="64"/>
      <c r="AE895" s="64"/>
      <c r="AF895" s="64"/>
      <c r="AG895" s="64"/>
      <c r="AH895" s="64"/>
      <c r="AI895" s="64"/>
      <c r="AJ895" s="64"/>
    </row>
    <row r="896" spans="14:36" ht="15.75" thickBot="1"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  <c r="AB896" s="64"/>
      <c r="AC896" s="64"/>
      <c r="AD896" s="64"/>
      <c r="AE896" s="64"/>
      <c r="AF896" s="64"/>
      <c r="AG896" s="64"/>
      <c r="AH896" s="64"/>
      <c r="AI896" s="64"/>
      <c r="AJ896" s="64"/>
    </row>
    <row r="897" spans="14:36" ht="15.75" thickBot="1"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  <c r="AB897" s="64"/>
      <c r="AC897" s="64"/>
      <c r="AD897" s="64"/>
      <c r="AE897" s="64"/>
      <c r="AF897" s="64"/>
      <c r="AG897" s="64"/>
      <c r="AH897" s="64"/>
      <c r="AI897" s="64"/>
      <c r="AJ897" s="64"/>
    </row>
    <row r="898" spans="14:36" ht="15.75" thickBot="1"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  <c r="AB898" s="64"/>
      <c r="AC898" s="64"/>
      <c r="AD898" s="64"/>
      <c r="AE898" s="64"/>
      <c r="AF898" s="64"/>
      <c r="AG898" s="64"/>
      <c r="AH898" s="64"/>
      <c r="AI898" s="64"/>
      <c r="AJ898" s="64"/>
    </row>
    <row r="899" spans="14:36" ht="15.75" thickBot="1"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  <c r="AB899" s="64"/>
      <c r="AC899" s="64"/>
      <c r="AD899" s="64"/>
      <c r="AE899" s="64"/>
      <c r="AF899" s="64"/>
      <c r="AG899" s="64"/>
      <c r="AH899" s="64"/>
      <c r="AI899" s="64"/>
      <c r="AJ899" s="64"/>
    </row>
    <row r="900" spans="14:36" ht="15.75" thickBot="1"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  <c r="AB900" s="64"/>
      <c r="AC900" s="64"/>
      <c r="AD900" s="64"/>
      <c r="AE900" s="64"/>
      <c r="AF900" s="64"/>
      <c r="AG900" s="64"/>
      <c r="AH900" s="64"/>
      <c r="AI900" s="64"/>
      <c r="AJ900" s="64"/>
    </row>
    <row r="901" spans="14:36" ht="15.75" thickBot="1"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  <c r="AB901" s="64"/>
      <c r="AC901" s="64"/>
      <c r="AD901" s="64"/>
      <c r="AE901" s="64"/>
      <c r="AF901" s="64"/>
      <c r="AG901" s="64"/>
      <c r="AH901" s="64"/>
      <c r="AI901" s="64"/>
      <c r="AJ901" s="64"/>
    </row>
    <row r="902" spans="14:36" ht="15.75" thickBot="1"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  <c r="AB902" s="64"/>
      <c r="AC902" s="64"/>
      <c r="AD902" s="64"/>
      <c r="AE902" s="64"/>
      <c r="AF902" s="64"/>
      <c r="AG902" s="64"/>
      <c r="AH902" s="64"/>
      <c r="AI902" s="64"/>
      <c r="AJ902" s="64"/>
    </row>
    <row r="903" spans="14:36" ht="15.75" thickBot="1"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  <c r="AB903" s="64"/>
      <c r="AC903" s="64"/>
      <c r="AD903" s="64"/>
      <c r="AE903" s="64"/>
      <c r="AF903" s="64"/>
      <c r="AG903" s="64"/>
      <c r="AH903" s="64"/>
      <c r="AI903" s="64"/>
      <c r="AJ903" s="64"/>
    </row>
    <row r="904" spans="14:36" ht="15.75" thickBot="1"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  <c r="AB904" s="64"/>
      <c r="AC904" s="64"/>
      <c r="AD904" s="64"/>
      <c r="AE904" s="64"/>
      <c r="AF904" s="64"/>
      <c r="AG904" s="64"/>
      <c r="AH904" s="64"/>
      <c r="AI904" s="64"/>
      <c r="AJ904" s="64"/>
    </row>
    <row r="905" spans="14:36" ht="15.75" thickBot="1"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  <c r="AB905" s="64"/>
      <c r="AC905" s="64"/>
      <c r="AD905" s="64"/>
      <c r="AE905" s="64"/>
      <c r="AF905" s="64"/>
      <c r="AG905" s="64"/>
      <c r="AH905" s="64"/>
      <c r="AI905" s="64"/>
      <c r="AJ905" s="64"/>
    </row>
    <row r="906" spans="14:36" ht="15.75" thickBot="1"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  <c r="AC906" s="64"/>
      <c r="AD906" s="64"/>
      <c r="AE906" s="64"/>
      <c r="AF906" s="64"/>
      <c r="AG906" s="64"/>
      <c r="AH906" s="64"/>
      <c r="AI906" s="64"/>
      <c r="AJ906" s="64"/>
    </row>
    <row r="907" spans="14:36" ht="15.75" thickBot="1"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  <c r="AC907" s="64"/>
      <c r="AD907" s="64"/>
      <c r="AE907" s="64"/>
      <c r="AF907" s="64"/>
      <c r="AG907" s="64"/>
      <c r="AH907" s="64"/>
      <c r="AI907" s="64"/>
      <c r="AJ907" s="64"/>
    </row>
    <row r="908" spans="14:36" ht="15.75" thickBot="1"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  <c r="AC908" s="64"/>
      <c r="AD908" s="64"/>
      <c r="AE908" s="64"/>
      <c r="AF908" s="64"/>
      <c r="AG908" s="64"/>
      <c r="AH908" s="64"/>
      <c r="AI908" s="64"/>
      <c r="AJ908" s="64"/>
    </row>
    <row r="909" spans="14:36" ht="15.75" thickBot="1"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  <c r="AB909" s="64"/>
      <c r="AC909" s="64"/>
      <c r="AD909" s="64"/>
      <c r="AE909" s="64"/>
      <c r="AF909" s="64"/>
      <c r="AG909" s="64"/>
      <c r="AH909" s="64"/>
      <c r="AI909" s="64"/>
      <c r="AJ909" s="64"/>
    </row>
    <row r="910" spans="14:36" ht="15.75" thickBot="1"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  <c r="AC910" s="64"/>
      <c r="AD910" s="64"/>
      <c r="AE910" s="64"/>
      <c r="AF910" s="64"/>
      <c r="AG910" s="64"/>
      <c r="AH910" s="64"/>
      <c r="AI910" s="64"/>
      <c r="AJ910" s="64"/>
    </row>
    <row r="911" spans="14:36" ht="15.75" thickBot="1"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  <c r="AC911" s="64"/>
      <c r="AD911" s="64"/>
      <c r="AE911" s="64"/>
      <c r="AF911" s="64"/>
      <c r="AG911" s="64"/>
      <c r="AH911" s="64"/>
      <c r="AI911" s="64"/>
      <c r="AJ911" s="64"/>
    </row>
    <row r="912" spans="14:36" ht="15.75" thickBot="1"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  <c r="AC912" s="64"/>
      <c r="AD912" s="64"/>
      <c r="AE912" s="64"/>
      <c r="AF912" s="64"/>
      <c r="AG912" s="64"/>
      <c r="AH912" s="64"/>
      <c r="AI912" s="64"/>
      <c r="AJ912" s="64"/>
    </row>
    <row r="913" spans="14:36" ht="15.75" thickBot="1"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  <c r="AC913" s="64"/>
      <c r="AD913" s="64"/>
      <c r="AE913" s="64"/>
      <c r="AF913" s="64"/>
      <c r="AG913" s="64"/>
      <c r="AH913" s="64"/>
      <c r="AI913" s="64"/>
      <c r="AJ913" s="64"/>
    </row>
    <row r="914" spans="14:36" ht="15.75" thickBot="1"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  <c r="AC914" s="64"/>
      <c r="AD914" s="64"/>
      <c r="AE914" s="64"/>
      <c r="AF914" s="64"/>
      <c r="AG914" s="64"/>
      <c r="AH914" s="64"/>
      <c r="AI914" s="64"/>
      <c r="AJ914" s="64"/>
    </row>
    <row r="915" spans="14:36" ht="15.75" thickBot="1"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  <c r="AC915" s="64"/>
      <c r="AD915" s="64"/>
      <c r="AE915" s="64"/>
      <c r="AF915" s="64"/>
      <c r="AG915" s="64"/>
      <c r="AH915" s="64"/>
      <c r="AI915" s="64"/>
      <c r="AJ915" s="64"/>
    </row>
    <row r="916" spans="14:36" ht="15.75" thickBot="1"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  <c r="AC916" s="64"/>
      <c r="AD916" s="64"/>
      <c r="AE916" s="64"/>
      <c r="AF916" s="64"/>
      <c r="AG916" s="64"/>
      <c r="AH916" s="64"/>
      <c r="AI916" s="64"/>
      <c r="AJ916" s="64"/>
    </row>
    <row r="917" spans="14:36" ht="15.75" thickBot="1"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  <c r="AC917" s="64"/>
      <c r="AD917" s="64"/>
      <c r="AE917" s="64"/>
      <c r="AF917" s="64"/>
      <c r="AG917" s="64"/>
      <c r="AH917" s="64"/>
      <c r="AI917" s="64"/>
      <c r="AJ917" s="64"/>
    </row>
    <row r="918" spans="14:36" ht="15.75" thickBot="1"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  <c r="AC918" s="64"/>
      <c r="AD918" s="64"/>
      <c r="AE918" s="64"/>
      <c r="AF918" s="64"/>
      <c r="AG918" s="64"/>
      <c r="AH918" s="64"/>
      <c r="AI918" s="64"/>
      <c r="AJ918" s="64"/>
    </row>
    <row r="919" spans="14:36" ht="15.75" thickBot="1"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  <c r="AC919" s="64"/>
      <c r="AD919" s="64"/>
      <c r="AE919" s="64"/>
      <c r="AF919" s="64"/>
      <c r="AG919" s="64"/>
      <c r="AH919" s="64"/>
      <c r="AI919" s="64"/>
      <c r="AJ919" s="64"/>
    </row>
    <row r="920" spans="14:36" ht="15.75" thickBot="1"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  <c r="AC920" s="64"/>
      <c r="AD920" s="64"/>
      <c r="AE920" s="64"/>
      <c r="AF920" s="64"/>
      <c r="AG920" s="64"/>
      <c r="AH920" s="64"/>
      <c r="AI920" s="64"/>
      <c r="AJ920" s="64"/>
    </row>
    <row r="921" spans="14:36" ht="15.75" thickBot="1"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  <c r="AB921" s="64"/>
      <c r="AC921" s="64"/>
      <c r="AD921" s="64"/>
      <c r="AE921" s="64"/>
      <c r="AF921" s="64"/>
      <c r="AG921" s="64"/>
      <c r="AH921" s="64"/>
      <c r="AI921" s="64"/>
      <c r="AJ921" s="64"/>
    </row>
    <row r="922" spans="14:36" ht="15.75" thickBot="1"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  <c r="AB922" s="64"/>
      <c r="AC922" s="64"/>
      <c r="AD922" s="64"/>
      <c r="AE922" s="64"/>
      <c r="AF922" s="64"/>
      <c r="AG922" s="64"/>
      <c r="AH922" s="64"/>
      <c r="AI922" s="64"/>
      <c r="AJ922" s="64"/>
    </row>
    <row r="923" spans="14:36" ht="15.75" thickBot="1"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  <c r="AB923" s="64"/>
      <c r="AC923" s="64"/>
      <c r="AD923" s="64"/>
      <c r="AE923" s="64"/>
      <c r="AF923" s="64"/>
      <c r="AG923" s="64"/>
      <c r="AH923" s="64"/>
      <c r="AI923" s="64"/>
      <c r="AJ923" s="64"/>
    </row>
    <row r="924" spans="14:36" ht="15.75" thickBot="1"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  <c r="AB924" s="64"/>
      <c r="AC924" s="64"/>
      <c r="AD924" s="64"/>
      <c r="AE924" s="64"/>
      <c r="AF924" s="64"/>
      <c r="AG924" s="64"/>
      <c r="AH924" s="64"/>
      <c r="AI924" s="64"/>
      <c r="AJ924" s="64"/>
    </row>
    <row r="925" spans="14:36" ht="15.75" thickBot="1"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  <c r="AB925" s="64"/>
      <c r="AC925" s="64"/>
      <c r="AD925" s="64"/>
      <c r="AE925" s="64"/>
      <c r="AF925" s="64"/>
      <c r="AG925" s="64"/>
      <c r="AH925" s="64"/>
      <c r="AI925" s="64"/>
      <c r="AJ925" s="64"/>
    </row>
    <row r="926" spans="14:36" ht="15.75" thickBot="1"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  <c r="AB926" s="64"/>
      <c r="AC926" s="64"/>
      <c r="AD926" s="64"/>
      <c r="AE926" s="64"/>
      <c r="AF926" s="64"/>
      <c r="AG926" s="64"/>
      <c r="AH926" s="64"/>
      <c r="AI926" s="64"/>
      <c r="AJ926" s="64"/>
    </row>
    <row r="927" spans="14:36" ht="15.75" thickBot="1"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  <c r="AB927" s="64"/>
      <c r="AC927" s="64"/>
      <c r="AD927" s="64"/>
      <c r="AE927" s="64"/>
      <c r="AF927" s="64"/>
      <c r="AG927" s="64"/>
      <c r="AH927" s="64"/>
      <c r="AI927" s="64"/>
      <c r="AJ927" s="64"/>
    </row>
    <row r="928" spans="14:36" ht="15.75" thickBot="1"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  <c r="AC928" s="64"/>
      <c r="AD928" s="64"/>
      <c r="AE928" s="64"/>
      <c r="AF928" s="64"/>
      <c r="AG928" s="64"/>
      <c r="AH928" s="64"/>
      <c r="AI928" s="64"/>
      <c r="AJ928" s="64"/>
    </row>
    <row r="929" spans="14:36" ht="15.75" thickBot="1"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  <c r="AC929" s="64"/>
      <c r="AD929" s="64"/>
      <c r="AE929" s="64"/>
      <c r="AF929" s="64"/>
      <c r="AG929" s="64"/>
      <c r="AH929" s="64"/>
      <c r="AI929" s="64"/>
      <c r="AJ929" s="64"/>
    </row>
    <row r="930" spans="14:36" ht="15.75" thickBot="1"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  <c r="AC930" s="64"/>
      <c r="AD930" s="64"/>
      <c r="AE930" s="64"/>
      <c r="AF930" s="64"/>
      <c r="AG930" s="64"/>
      <c r="AH930" s="64"/>
      <c r="AI930" s="64"/>
      <c r="AJ930" s="64"/>
    </row>
    <row r="931" spans="14:36" ht="15.75" thickBot="1"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  <c r="AB931" s="64"/>
      <c r="AC931" s="64"/>
      <c r="AD931" s="64"/>
      <c r="AE931" s="64"/>
      <c r="AF931" s="64"/>
      <c r="AG931" s="64"/>
      <c r="AH931" s="64"/>
      <c r="AI931" s="64"/>
      <c r="AJ931" s="64"/>
    </row>
    <row r="932" spans="14:36" ht="15.75" thickBot="1"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  <c r="AC932" s="64"/>
      <c r="AD932" s="64"/>
      <c r="AE932" s="64"/>
      <c r="AF932" s="64"/>
      <c r="AG932" s="64"/>
      <c r="AH932" s="64"/>
      <c r="AI932" s="64"/>
      <c r="AJ932" s="64"/>
    </row>
    <row r="933" spans="14:36" ht="15.75" thickBot="1"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  <c r="AB933" s="64"/>
      <c r="AC933" s="64"/>
      <c r="AD933" s="64"/>
      <c r="AE933" s="64"/>
      <c r="AF933" s="64"/>
      <c r="AG933" s="64"/>
      <c r="AH933" s="64"/>
      <c r="AI933" s="64"/>
      <c r="AJ933" s="64"/>
    </row>
    <row r="934" spans="14:36" ht="15.75" thickBot="1"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  <c r="AC934" s="64"/>
      <c r="AD934" s="64"/>
      <c r="AE934" s="64"/>
      <c r="AF934" s="64"/>
      <c r="AG934" s="64"/>
      <c r="AH934" s="64"/>
      <c r="AI934" s="64"/>
      <c r="AJ934" s="64"/>
    </row>
    <row r="935" spans="14:36" ht="15.75" thickBot="1"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  <c r="AB935" s="64"/>
      <c r="AC935" s="64"/>
      <c r="AD935" s="64"/>
      <c r="AE935" s="64"/>
      <c r="AF935" s="64"/>
      <c r="AG935" s="64"/>
      <c r="AH935" s="64"/>
      <c r="AI935" s="64"/>
      <c r="AJ935" s="64"/>
    </row>
    <row r="936" spans="14:36" ht="15.75" thickBot="1"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  <c r="AC936" s="64"/>
      <c r="AD936" s="64"/>
      <c r="AE936" s="64"/>
      <c r="AF936" s="64"/>
      <c r="AG936" s="64"/>
      <c r="AH936" s="64"/>
      <c r="AI936" s="64"/>
      <c r="AJ936" s="64"/>
    </row>
    <row r="937" spans="14:36" ht="15.75" thickBot="1"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  <c r="AC937" s="64"/>
      <c r="AD937" s="64"/>
      <c r="AE937" s="64"/>
      <c r="AF937" s="64"/>
      <c r="AG937" s="64"/>
      <c r="AH937" s="64"/>
      <c r="AI937" s="64"/>
      <c r="AJ937" s="64"/>
    </row>
    <row r="938" spans="14:36" ht="15.75" thickBot="1"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  <c r="AB938" s="64"/>
      <c r="AC938" s="64"/>
      <c r="AD938" s="64"/>
      <c r="AE938" s="64"/>
      <c r="AF938" s="64"/>
      <c r="AG938" s="64"/>
      <c r="AH938" s="64"/>
      <c r="AI938" s="64"/>
      <c r="AJ938" s="64"/>
    </row>
    <row r="939" spans="14:36" ht="15.75" thickBot="1"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  <c r="AB939" s="64"/>
      <c r="AC939" s="64"/>
      <c r="AD939" s="64"/>
      <c r="AE939" s="64"/>
      <c r="AF939" s="64"/>
      <c r="AG939" s="64"/>
      <c r="AH939" s="64"/>
      <c r="AI939" s="64"/>
      <c r="AJ939" s="64"/>
    </row>
    <row r="940" spans="14:36" ht="15.75" thickBot="1"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  <c r="AB940" s="64"/>
      <c r="AC940" s="64"/>
      <c r="AD940" s="64"/>
      <c r="AE940" s="64"/>
      <c r="AF940" s="64"/>
      <c r="AG940" s="64"/>
      <c r="AH940" s="64"/>
      <c r="AI940" s="64"/>
      <c r="AJ940" s="64"/>
    </row>
    <row r="941" spans="14:36" ht="15.75" thickBot="1"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  <c r="AB941" s="64"/>
      <c r="AC941" s="64"/>
      <c r="AD941" s="64"/>
      <c r="AE941" s="64"/>
      <c r="AF941" s="64"/>
      <c r="AG941" s="64"/>
      <c r="AH941" s="64"/>
      <c r="AI941" s="64"/>
      <c r="AJ941" s="64"/>
    </row>
    <row r="942" spans="14:36" ht="15.75" thickBot="1"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  <c r="AB942" s="64"/>
      <c r="AC942" s="64"/>
      <c r="AD942" s="64"/>
      <c r="AE942" s="64"/>
      <c r="AF942" s="64"/>
      <c r="AG942" s="64"/>
      <c r="AH942" s="64"/>
      <c r="AI942" s="64"/>
      <c r="AJ942" s="64"/>
    </row>
    <row r="943" spans="14:36" ht="15.75" thickBot="1"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  <c r="AB943" s="64"/>
      <c r="AC943" s="64"/>
      <c r="AD943" s="64"/>
      <c r="AE943" s="64"/>
      <c r="AF943" s="64"/>
      <c r="AG943" s="64"/>
      <c r="AH943" s="64"/>
      <c r="AI943" s="64"/>
      <c r="AJ943" s="64"/>
    </row>
    <row r="944" spans="14:36" ht="15.75" thickBot="1"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  <c r="AB944" s="64"/>
      <c r="AC944" s="64"/>
      <c r="AD944" s="64"/>
      <c r="AE944" s="64"/>
      <c r="AF944" s="64"/>
      <c r="AG944" s="64"/>
      <c r="AH944" s="64"/>
      <c r="AI944" s="64"/>
      <c r="AJ944" s="64"/>
    </row>
    <row r="945" spans="14:36" ht="15.75" thickBot="1"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  <c r="AB945" s="64"/>
      <c r="AC945" s="64"/>
      <c r="AD945" s="64"/>
      <c r="AE945" s="64"/>
      <c r="AF945" s="64"/>
      <c r="AG945" s="64"/>
      <c r="AH945" s="64"/>
      <c r="AI945" s="64"/>
      <c r="AJ945" s="64"/>
    </row>
    <row r="946" spans="14:36" ht="15.75" thickBot="1"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  <c r="AB946" s="64"/>
      <c r="AC946" s="64"/>
      <c r="AD946" s="64"/>
      <c r="AE946" s="64"/>
      <c r="AF946" s="64"/>
      <c r="AG946" s="64"/>
      <c r="AH946" s="64"/>
      <c r="AI946" s="64"/>
      <c r="AJ946" s="64"/>
    </row>
    <row r="947" spans="14:36" ht="15.75" thickBot="1"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  <c r="AB947" s="64"/>
      <c r="AC947" s="64"/>
      <c r="AD947" s="64"/>
      <c r="AE947" s="64"/>
      <c r="AF947" s="64"/>
      <c r="AG947" s="64"/>
      <c r="AH947" s="64"/>
      <c r="AI947" s="64"/>
      <c r="AJ947" s="64"/>
    </row>
    <row r="948" spans="14:36" ht="15.75" thickBot="1"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  <c r="AB948" s="64"/>
      <c r="AC948" s="64"/>
      <c r="AD948" s="64"/>
      <c r="AE948" s="64"/>
      <c r="AF948" s="64"/>
      <c r="AG948" s="64"/>
      <c r="AH948" s="64"/>
      <c r="AI948" s="64"/>
      <c r="AJ948" s="64"/>
    </row>
    <row r="949" spans="14:36" ht="15.75" thickBot="1"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  <c r="AB949" s="64"/>
      <c r="AC949" s="64"/>
      <c r="AD949" s="64"/>
      <c r="AE949" s="64"/>
      <c r="AF949" s="64"/>
      <c r="AG949" s="64"/>
      <c r="AH949" s="64"/>
      <c r="AI949" s="64"/>
      <c r="AJ949" s="64"/>
    </row>
    <row r="950" spans="14:36" ht="15.75" thickBot="1"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  <c r="AB950" s="64"/>
      <c r="AC950" s="64"/>
      <c r="AD950" s="64"/>
      <c r="AE950" s="64"/>
      <c r="AF950" s="64"/>
      <c r="AG950" s="64"/>
      <c r="AH950" s="64"/>
      <c r="AI950" s="64"/>
      <c r="AJ950" s="64"/>
    </row>
    <row r="951" spans="14:36" ht="15.75" thickBot="1"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  <c r="AB951" s="64"/>
      <c r="AC951" s="64"/>
      <c r="AD951" s="64"/>
      <c r="AE951" s="64"/>
      <c r="AF951" s="64"/>
      <c r="AG951" s="64"/>
      <c r="AH951" s="64"/>
      <c r="AI951" s="64"/>
      <c r="AJ951" s="64"/>
    </row>
    <row r="952" spans="14:36" ht="15.75" thickBot="1"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  <c r="AB952" s="64"/>
      <c r="AC952" s="64"/>
      <c r="AD952" s="64"/>
      <c r="AE952" s="64"/>
      <c r="AF952" s="64"/>
      <c r="AG952" s="64"/>
      <c r="AH952" s="64"/>
      <c r="AI952" s="64"/>
      <c r="AJ952" s="64"/>
    </row>
    <row r="953" spans="14:36" ht="15.75" thickBot="1"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  <c r="AB953" s="64"/>
      <c r="AC953" s="64"/>
      <c r="AD953" s="64"/>
      <c r="AE953" s="64"/>
      <c r="AF953" s="64"/>
      <c r="AG953" s="64"/>
      <c r="AH953" s="64"/>
      <c r="AI953" s="64"/>
      <c r="AJ953" s="64"/>
    </row>
    <row r="954" spans="14:36" ht="15.75" thickBot="1"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  <c r="AB954" s="64"/>
      <c r="AC954" s="64"/>
      <c r="AD954" s="64"/>
      <c r="AE954" s="64"/>
      <c r="AF954" s="64"/>
      <c r="AG954" s="64"/>
      <c r="AH954" s="64"/>
      <c r="AI954" s="64"/>
      <c r="AJ954" s="64"/>
    </row>
    <row r="955" spans="14:36" ht="15.75" thickBot="1"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  <c r="AB955" s="64"/>
      <c r="AC955" s="64"/>
      <c r="AD955" s="64"/>
      <c r="AE955" s="64"/>
      <c r="AF955" s="64"/>
      <c r="AG955" s="64"/>
      <c r="AH955" s="64"/>
      <c r="AI955" s="64"/>
      <c r="AJ955" s="64"/>
    </row>
    <row r="956" spans="14:36" ht="15.75" thickBot="1"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  <c r="AC956" s="64"/>
      <c r="AD956" s="64"/>
      <c r="AE956" s="64"/>
      <c r="AF956" s="64"/>
      <c r="AG956" s="64"/>
      <c r="AH956" s="64"/>
      <c r="AI956" s="64"/>
      <c r="AJ956" s="64"/>
    </row>
    <row r="957" spans="14:36" ht="15.75" thickBot="1"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  <c r="AC957" s="64"/>
      <c r="AD957" s="64"/>
      <c r="AE957" s="64"/>
      <c r="AF957" s="64"/>
      <c r="AG957" s="64"/>
      <c r="AH957" s="64"/>
      <c r="AI957" s="64"/>
      <c r="AJ957" s="64"/>
    </row>
    <row r="958" spans="14:36" ht="15.75" thickBot="1"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  <c r="AC958" s="64"/>
      <c r="AD958" s="64"/>
      <c r="AE958" s="64"/>
      <c r="AF958" s="64"/>
      <c r="AG958" s="64"/>
      <c r="AH958" s="64"/>
      <c r="AI958" s="64"/>
      <c r="AJ958" s="64"/>
    </row>
    <row r="959" spans="14:36" ht="15.75" thickBot="1"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  <c r="AC959" s="64"/>
      <c r="AD959" s="64"/>
      <c r="AE959" s="64"/>
      <c r="AF959" s="64"/>
      <c r="AG959" s="64"/>
      <c r="AH959" s="64"/>
      <c r="AI959" s="64"/>
      <c r="AJ959" s="64"/>
    </row>
    <row r="960" spans="14:36" ht="15.75" thickBot="1"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  <c r="AC960" s="64"/>
      <c r="AD960" s="64"/>
      <c r="AE960" s="64"/>
      <c r="AF960" s="64"/>
      <c r="AG960" s="64"/>
      <c r="AH960" s="64"/>
      <c r="AI960" s="64"/>
      <c r="AJ960" s="64"/>
    </row>
    <row r="961" spans="14:36" ht="15.75" thickBot="1"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  <c r="AC961" s="64"/>
      <c r="AD961" s="64"/>
      <c r="AE961" s="64"/>
      <c r="AF961" s="64"/>
      <c r="AG961" s="64"/>
      <c r="AH961" s="64"/>
      <c r="AI961" s="64"/>
      <c r="AJ961" s="64"/>
    </row>
    <row r="962" spans="14:36" ht="15.75" thickBot="1"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  <c r="AC962" s="64"/>
      <c r="AD962" s="64"/>
      <c r="AE962" s="64"/>
      <c r="AF962" s="64"/>
      <c r="AG962" s="64"/>
      <c r="AH962" s="64"/>
      <c r="AI962" s="64"/>
      <c r="AJ962" s="64"/>
    </row>
    <row r="963" spans="14:36" ht="15.75" thickBot="1"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  <c r="AC963" s="64"/>
      <c r="AD963" s="64"/>
      <c r="AE963" s="64"/>
      <c r="AF963" s="64"/>
      <c r="AG963" s="64"/>
      <c r="AH963" s="64"/>
      <c r="AI963" s="64"/>
      <c r="AJ963" s="64"/>
    </row>
    <row r="964" spans="14:36" ht="15.75" thickBot="1"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  <c r="AC964" s="64"/>
      <c r="AD964" s="64"/>
      <c r="AE964" s="64"/>
      <c r="AF964" s="64"/>
      <c r="AG964" s="64"/>
      <c r="AH964" s="64"/>
      <c r="AI964" s="64"/>
      <c r="AJ964" s="64"/>
    </row>
    <row r="965" spans="14:36" ht="15.75" thickBot="1"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  <c r="AB965" s="64"/>
      <c r="AC965" s="64"/>
      <c r="AD965" s="64"/>
      <c r="AE965" s="64"/>
      <c r="AF965" s="64"/>
      <c r="AG965" s="64"/>
      <c r="AH965" s="64"/>
      <c r="AI965" s="64"/>
      <c r="AJ965" s="64"/>
    </row>
    <row r="966" spans="14:36" ht="15.75" thickBot="1"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  <c r="AC966" s="64"/>
      <c r="AD966" s="64"/>
      <c r="AE966" s="64"/>
      <c r="AF966" s="64"/>
      <c r="AG966" s="64"/>
      <c r="AH966" s="64"/>
      <c r="AI966" s="64"/>
      <c r="AJ966" s="64"/>
    </row>
    <row r="967" spans="14:36" ht="15.75" thickBot="1"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  <c r="AC967" s="64"/>
      <c r="AD967" s="64"/>
      <c r="AE967" s="64"/>
      <c r="AF967" s="64"/>
      <c r="AG967" s="64"/>
      <c r="AH967" s="64"/>
      <c r="AI967" s="64"/>
      <c r="AJ967" s="64"/>
    </row>
    <row r="968" spans="14:36" ht="15.75" thickBot="1"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  <c r="AC968" s="64"/>
      <c r="AD968" s="64"/>
      <c r="AE968" s="64"/>
      <c r="AF968" s="64"/>
      <c r="AG968" s="64"/>
      <c r="AH968" s="64"/>
      <c r="AI968" s="64"/>
      <c r="AJ968" s="64"/>
    </row>
    <row r="969" spans="14:36" ht="15.75" thickBot="1"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  <c r="AB969" s="64"/>
      <c r="AC969" s="64"/>
      <c r="AD969" s="64"/>
      <c r="AE969" s="64"/>
      <c r="AF969" s="64"/>
      <c r="AG969" s="64"/>
      <c r="AH969" s="64"/>
      <c r="AI969" s="64"/>
      <c r="AJ969" s="64"/>
    </row>
    <row r="970" spans="14:36" ht="15.75" thickBot="1"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  <c r="AB970" s="64"/>
      <c r="AC970" s="64"/>
      <c r="AD970" s="64"/>
      <c r="AE970" s="64"/>
      <c r="AF970" s="64"/>
      <c r="AG970" s="64"/>
      <c r="AH970" s="64"/>
      <c r="AI970" s="64"/>
      <c r="AJ970" s="64"/>
    </row>
    <row r="971" spans="14:36" ht="15.75" thickBot="1"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  <c r="AB971" s="64"/>
      <c r="AC971" s="64"/>
      <c r="AD971" s="64"/>
      <c r="AE971" s="64"/>
      <c r="AF971" s="64"/>
      <c r="AG971" s="64"/>
      <c r="AH971" s="64"/>
      <c r="AI971" s="64"/>
      <c r="AJ971" s="64"/>
    </row>
    <row r="972" spans="14:36" ht="15.75" thickBot="1"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  <c r="AB972" s="64"/>
      <c r="AC972" s="64"/>
      <c r="AD972" s="64"/>
      <c r="AE972" s="64"/>
      <c r="AF972" s="64"/>
      <c r="AG972" s="64"/>
      <c r="AH972" s="64"/>
      <c r="AI972" s="64"/>
      <c r="AJ972" s="64"/>
    </row>
    <row r="973" spans="14:36" ht="15.75" thickBot="1"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  <c r="AB973" s="64"/>
      <c r="AC973" s="64"/>
      <c r="AD973" s="64"/>
      <c r="AE973" s="64"/>
      <c r="AF973" s="64"/>
      <c r="AG973" s="64"/>
      <c r="AH973" s="64"/>
      <c r="AI973" s="64"/>
      <c r="AJ973" s="64"/>
    </row>
    <row r="974" spans="14:36" ht="15.75" thickBot="1"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  <c r="AB974" s="64"/>
      <c r="AC974" s="64"/>
      <c r="AD974" s="64"/>
      <c r="AE974" s="64"/>
      <c r="AF974" s="64"/>
      <c r="AG974" s="64"/>
      <c r="AH974" s="64"/>
      <c r="AI974" s="64"/>
      <c r="AJ974" s="64"/>
    </row>
    <row r="975" spans="14:36" ht="15.75" thickBot="1"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  <c r="AB975" s="64"/>
      <c r="AC975" s="64"/>
      <c r="AD975" s="64"/>
      <c r="AE975" s="64"/>
      <c r="AF975" s="64"/>
      <c r="AG975" s="64"/>
      <c r="AH975" s="64"/>
      <c r="AI975" s="64"/>
      <c r="AJ975" s="64"/>
    </row>
    <row r="976" spans="14:36" ht="15.75" thickBot="1"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  <c r="AB976" s="64"/>
      <c r="AC976" s="64"/>
      <c r="AD976" s="64"/>
      <c r="AE976" s="64"/>
      <c r="AF976" s="64"/>
      <c r="AG976" s="64"/>
      <c r="AH976" s="64"/>
      <c r="AI976" s="64"/>
      <c r="AJ976" s="64"/>
    </row>
    <row r="977" spans="14:36" ht="15.75" thickBot="1"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  <c r="AB977" s="64"/>
      <c r="AC977" s="64"/>
      <c r="AD977" s="64"/>
      <c r="AE977" s="64"/>
      <c r="AF977" s="64"/>
      <c r="AG977" s="64"/>
      <c r="AH977" s="64"/>
      <c r="AI977" s="64"/>
      <c r="AJ977" s="64"/>
    </row>
    <row r="978" spans="14:36" ht="15.75" thickBot="1"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  <c r="AB978" s="64"/>
      <c r="AC978" s="64"/>
      <c r="AD978" s="64"/>
      <c r="AE978" s="64"/>
      <c r="AF978" s="64"/>
      <c r="AG978" s="64"/>
      <c r="AH978" s="64"/>
      <c r="AI978" s="64"/>
      <c r="AJ978" s="64"/>
    </row>
    <row r="979" spans="14:36" ht="15.75" thickBot="1"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  <c r="AB979" s="64"/>
      <c r="AC979" s="64"/>
      <c r="AD979" s="64"/>
      <c r="AE979" s="64"/>
      <c r="AF979" s="64"/>
      <c r="AG979" s="64"/>
      <c r="AH979" s="64"/>
      <c r="AI979" s="64"/>
      <c r="AJ979" s="64"/>
    </row>
    <row r="980" spans="14:36" ht="15.75" thickBot="1"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  <c r="AB980" s="64"/>
      <c r="AC980" s="64"/>
      <c r="AD980" s="64"/>
      <c r="AE980" s="64"/>
      <c r="AF980" s="64"/>
      <c r="AG980" s="64"/>
      <c r="AH980" s="64"/>
      <c r="AI980" s="64"/>
      <c r="AJ980" s="64"/>
    </row>
    <row r="981" spans="14:36" ht="15.75" thickBot="1"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  <c r="AB981" s="64"/>
      <c r="AC981" s="64"/>
      <c r="AD981" s="64"/>
      <c r="AE981" s="64"/>
      <c r="AF981" s="64"/>
      <c r="AG981" s="64"/>
      <c r="AH981" s="64"/>
      <c r="AI981" s="64"/>
      <c r="AJ981" s="64"/>
    </row>
    <row r="982" spans="14:36" ht="15.75" thickBot="1"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  <c r="AB982" s="64"/>
      <c r="AC982" s="64"/>
      <c r="AD982" s="64"/>
      <c r="AE982" s="64"/>
      <c r="AF982" s="64"/>
      <c r="AG982" s="64"/>
      <c r="AH982" s="64"/>
      <c r="AI982" s="64"/>
      <c r="AJ982" s="64"/>
    </row>
    <row r="983" spans="14:36" ht="15.75" thickBot="1"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  <c r="AB983" s="64"/>
      <c r="AC983" s="64"/>
      <c r="AD983" s="64"/>
      <c r="AE983" s="64"/>
      <c r="AF983" s="64"/>
      <c r="AG983" s="64"/>
      <c r="AH983" s="64"/>
      <c r="AI983" s="64"/>
      <c r="AJ983" s="64"/>
    </row>
    <row r="984" spans="14:36" ht="15.75" thickBot="1"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  <c r="AB984" s="64"/>
      <c r="AC984" s="64"/>
      <c r="AD984" s="64"/>
      <c r="AE984" s="64"/>
      <c r="AF984" s="64"/>
      <c r="AG984" s="64"/>
      <c r="AH984" s="64"/>
      <c r="AI984" s="64"/>
      <c r="AJ984" s="64"/>
    </row>
    <row r="985" spans="14:36" ht="15.75" thickBot="1"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  <c r="AC985" s="64"/>
      <c r="AD985" s="64"/>
      <c r="AE985" s="64"/>
      <c r="AF985" s="64"/>
      <c r="AG985" s="64"/>
      <c r="AH985" s="64"/>
      <c r="AI985" s="64"/>
      <c r="AJ985" s="64"/>
    </row>
    <row r="986" spans="14:36" ht="15.75" thickBot="1"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  <c r="AC986" s="64"/>
      <c r="AD986" s="64"/>
      <c r="AE986" s="64"/>
      <c r="AF986" s="64"/>
      <c r="AG986" s="64"/>
      <c r="AH986" s="64"/>
      <c r="AI986" s="64"/>
      <c r="AJ986" s="64"/>
    </row>
    <row r="987" spans="14:36" ht="15.75" thickBot="1"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  <c r="AB987" s="64"/>
      <c r="AC987" s="64"/>
      <c r="AD987" s="64"/>
      <c r="AE987" s="64"/>
      <c r="AF987" s="64"/>
      <c r="AG987" s="64"/>
      <c r="AH987" s="64"/>
      <c r="AI987" s="64"/>
      <c r="AJ987" s="64"/>
    </row>
    <row r="988" spans="14:36" ht="15.75" thickBot="1"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  <c r="AB988" s="64"/>
      <c r="AC988" s="64"/>
      <c r="AD988" s="64"/>
      <c r="AE988" s="64"/>
      <c r="AF988" s="64"/>
      <c r="AG988" s="64"/>
      <c r="AH988" s="64"/>
      <c r="AI988" s="64"/>
      <c r="AJ988" s="64"/>
    </row>
    <row r="989" spans="14:36" ht="15.75" thickBot="1"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  <c r="AB989" s="64"/>
      <c r="AC989" s="64"/>
      <c r="AD989" s="64"/>
      <c r="AE989" s="64"/>
      <c r="AF989" s="64"/>
      <c r="AG989" s="64"/>
      <c r="AH989" s="64"/>
      <c r="AI989" s="64"/>
      <c r="AJ989" s="64"/>
    </row>
    <row r="990" spans="14:36" ht="15.75" thickBot="1"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  <c r="AB990" s="64"/>
      <c r="AC990" s="64"/>
      <c r="AD990" s="64"/>
      <c r="AE990" s="64"/>
      <c r="AF990" s="64"/>
      <c r="AG990" s="64"/>
      <c r="AH990" s="64"/>
      <c r="AI990" s="64"/>
      <c r="AJ990" s="64"/>
    </row>
    <row r="991" spans="14:36" ht="15.75" thickBot="1"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  <c r="AA991" s="64"/>
      <c r="AB991" s="64"/>
      <c r="AC991" s="64"/>
      <c r="AD991" s="64"/>
      <c r="AE991" s="64"/>
      <c r="AF991" s="64"/>
      <c r="AG991" s="64"/>
      <c r="AH991" s="64"/>
      <c r="AI991" s="64"/>
      <c r="AJ991" s="64"/>
    </row>
    <row r="992" spans="14:36" ht="15.75" thickBot="1"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  <c r="AA992" s="64"/>
      <c r="AB992" s="64"/>
      <c r="AC992" s="64"/>
      <c r="AD992" s="64"/>
      <c r="AE992" s="64"/>
      <c r="AF992" s="64"/>
      <c r="AG992" s="64"/>
      <c r="AH992" s="64"/>
      <c r="AI992" s="64"/>
      <c r="AJ992" s="64"/>
    </row>
    <row r="993" spans="14:36" ht="15.75" thickBot="1"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  <c r="AA993" s="64"/>
      <c r="AB993" s="64"/>
      <c r="AC993" s="64"/>
      <c r="AD993" s="64"/>
      <c r="AE993" s="64"/>
      <c r="AF993" s="64"/>
      <c r="AG993" s="64"/>
      <c r="AH993" s="64"/>
      <c r="AI993" s="64"/>
      <c r="AJ993" s="64"/>
    </row>
    <row r="994" spans="14:36" ht="15.75" thickBot="1"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  <c r="AA994" s="64"/>
      <c r="AB994" s="64"/>
      <c r="AC994" s="64"/>
      <c r="AD994" s="64"/>
      <c r="AE994" s="64"/>
      <c r="AF994" s="64"/>
      <c r="AG994" s="64"/>
      <c r="AH994" s="64"/>
      <c r="AI994" s="64"/>
      <c r="AJ994" s="64"/>
    </row>
    <row r="995" spans="14:36" ht="15.75" thickBot="1"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  <c r="AA995" s="64"/>
      <c r="AB995" s="64"/>
      <c r="AC995" s="64"/>
      <c r="AD995" s="64"/>
      <c r="AE995" s="64"/>
      <c r="AF995" s="64"/>
      <c r="AG995" s="64"/>
      <c r="AH995" s="64"/>
      <c r="AI995" s="64"/>
      <c r="AJ995" s="64"/>
    </row>
    <row r="996" spans="14:36" ht="15.75" thickBot="1"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  <c r="AA996" s="64"/>
      <c r="AB996" s="64"/>
      <c r="AC996" s="64"/>
      <c r="AD996" s="64"/>
      <c r="AE996" s="64"/>
      <c r="AF996" s="64"/>
      <c r="AG996" s="64"/>
      <c r="AH996" s="64"/>
      <c r="AI996" s="64"/>
      <c r="AJ996" s="64"/>
    </row>
    <row r="997" spans="14:36" ht="15.75" thickBot="1"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  <c r="AA997" s="64"/>
      <c r="AB997" s="64"/>
      <c r="AC997" s="64"/>
      <c r="AD997" s="64"/>
      <c r="AE997" s="64"/>
      <c r="AF997" s="64"/>
      <c r="AG997" s="64"/>
      <c r="AH997" s="64"/>
      <c r="AI997" s="64"/>
      <c r="AJ997" s="64"/>
    </row>
  </sheetData>
  <mergeCells count="2">
    <mergeCell ref="A2:J2"/>
    <mergeCell ref="A3:J3"/>
  </mergeCells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1"/>
  <sheetViews>
    <sheetView topLeftCell="A20" workbookViewId="0">
      <selection activeCell="A25" sqref="A25:C25"/>
    </sheetView>
  </sheetViews>
  <sheetFormatPr baseColWidth="10" defaultRowHeight="15"/>
  <cols>
    <col min="1" max="1" width="46.5703125" customWidth="1"/>
    <col min="2" max="2" width="15.140625" customWidth="1"/>
    <col min="3" max="3" width="11.7109375" bestFit="1" customWidth="1"/>
    <col min="7" max="7" width="12.7109375" customWidth="1"/>
    <col min="8" max="8" width="11.28515625" customWidth="1"/>
    <col min="10" max="10" width="13.7109375" customWidth="1"/>
    <col min="11" max="11" width="16.5703125" customWidth="1"/>
    <col min="12" max="12" width="12.42578125" customWidth="1"/>
    <col min="13" max="13" width="15.85546875" customWidth="1"/>
  </cols>
  <sheetData>
    <row r="3" spans="1:3" ht="15.75">
      <c r="A3" s="155" t="s">
        <v>66</v>
      </c>
      <c r="B3" s="156"/>
      <c r="C3" s="156"/>
    </row>
    <row r="4" spans="1:3">
      <c r="A4" s="20" t="s">
        <v>2</v>
      </c>
      <c r="B4" s="76" t="s">
        <v>65</v>
      </c>
      <c r="C4" s="21"/>
    </row>
    <row r="5" spans="1:3" ht="12.75" customHeight="1">
      <c r="A5" s="22" t="s">
        <v>9</v>
      </c>
      <c r="B5" s="77" t="s">
        <v>10</v>
      </c>
      <c r="C5" s="23" t="s">
        <v>4</v>
      </c>
    </row>
    <row r="6" spans="1:3" ht="17.25" customHeight="1">
      <c r="A6" s="66" t="s">
        <v>67</v>
      </c>
      <c r="B6" s="24">
        <v>12315.18</v>
      </c>
      <c r="C6" s="24">
        <v>100</v>
      </c>
    </row>
    <row r="7" spans="1:3" ht="15.75" customHeight="1">
      <c r="A7" s="25" t="s">
        <v>12</v>
      </c>
      <c r="B7" s="78">
        <v>12315.18</v>
      </c>
      <c r="C7" s="78">
        <v>100</v>
      </c>
    </row>
    <row r="8" spans="1:3" ht="17.25" customHeight="1">
      <c r="A8" s="22" t="s">
        <v>13</v>
      </c>
      <c r="B8" s="8"/>
      <c r="C8" s="8"/>
    </row>
    <row r="9" spans="1:3" ht="15" customHeight="1">
      <c r="A9" s="27" t="s">
        <v>14</v>
      </c>
      <c r="B9" s="8"/>
      <c r="C9" s="8"/>
    </row>
    <row r="10" spans="1:3" ht="18.75" customHeight="1">
      <c r="A10" s="8" t="s">
        <v>15</v>
      </c>
      <c r="B10" s="72">
        <v>6617.69</v>
      </c>
      <c r="C10" s="24"/>
    </row>
    <row r="11" spans="1:3" ht="15.75" customHeight="1">
      <c r="A11" s="28" t="s">
        <v>16</v>
      </c>
      <c r="B11" s="8">
        <v>15.18</v>
      </c>
      <c r="C11" s="24">
        <f>+B11/B7*100</f>
        <v>0.12326251017037509</v>
      </c>
    </row>
    <row r="12" spans="1:3" ht="28.5" customHeight="1">
      <c r="A12" s="28" t="s">
        <v>17</v>
      </c>
      <c r="B12" s="24">
        <v>2337</v>
      </c>
      <c r="C12" s="24"/>
    </row>
    <row r="13" spans="1:3" ht="28.5" customHeight="1" thickBot="1">
      <c r="A13" s="29" t="s">
        <v>18</v>
      </c>
      <c r="B13" s="30">
        <f>SUM(B10:B12)</f>
        <v>8969.869999999999</v>
      </c>
      <c r="C13" s="30">
        <f>+B13/B7*100</f>
        <v>72.835882220154303</v>
      </c>
    </row>
    <row r="14" spans="1:3" ht="28.5" customHeight="1" thickBot="1">
      <c r="A14" s="31" t="s">
        <v>19</v>
      </c>
      <c r="B14" s="32">
        <f>+B7-B13</f>
        <v>3345.3100000000013</v>
      </c>
      <c r="C14" s="79">
        <f>+B14/B7*100</f>
        <v>27.164117779845697</v>
      </c>
    </row>
    <row r="15" spans="1:3" ht="21" customHeight="1">
      <c r="A15" s="33" t="s">
        <v>13</v>
      </c>
      <c r="B15" s="34"/>
      <c r="C15" s="34"/>
    </row>
    <row r="16" spans="1:3" ht="17.25" customHeight="1">
      <c r="A16" s="22" t="s">
        <v>20</v>
      </c>
      <c r="B16" s="24"/>
      <c r="C16" s="24"/>
    </row>
    <row r="17" spans="1:3" ht="15.75" customHeight="1">
      <c r="A17" s="8" t="s">
        <v>21</v>
      </c>
      <c r="B17" s="24"/>
      <c r="C17" s="24"/>
    </row>
    <row r="18" spans="1:3" ht="20.25" customHeight="1">
      <c r="A18" s="66" t="s">
        <v>68</v>
      </c>
      <c r="B18" s="24"/>
      <c r="C18" s="24"/>
    </row>
    <row r="19" spans="1:3" ht="19.5" customHeight="1">
      <c r="A19" s="66" t="s">
        <v>29</v>
      </c>
      <c r="B19" s="24"/>
      <c r="C19" s="24"/>
    </row>
    <row r="20" spans="1:3" ht="21" customHeight="1">
      <c r="A20" s="35" t="s">
        <v>30</v>
      </c>
      <c r="B20" s="36"/>
      <c r="C20" s="36"/>
    </row>
    <row r="21" spans="1:3" ht="18" customHeight="1">
      <c r="A21" s="80" t="s">
        <v>69</v>
      </c>
      <c r="B21" s="36"/>
      <c r="C21" s="36"/>
    </row>
    <row r="22" spans="1:3" ht="28.5" customHeight="1">
      <c r="A22" s="81" t="s">
        <v>70</v>
      </c>
      <c r="B22" s="38"/>
      <c r="C22" s="38"/>
    </row>
    <row r="23" spans="1:3" ht="15.75" customHeight="1"/>
    <row r="24" spans="1:3" ht="12.75" customHeight="1"/>
    <row r="25" spans="1:3" ht="28.5" customHeight="1">
      <c r="A25" s="155" t="s">
        <v>71</v>
      </c>
      <c r="B25" s="156"/>
      <c r="C25" s="156"/>
    </row>
    <row r="26" spans="1:3" ht="28.5" customHeight="1">
      <c r="A26" s="20" t="s">
        <v>2</v>
      </c>
      <c r="B26" s="76" t="s">
        <v>65</v>
      </c>
      <c r="C26" s="21"/>
    </row>
    <row r="27" spans="1:3" ht="15.75">
      <c r="A27" s="22" t="s">
        <v>9</v>
      </c>
      <c r="B27" s="77" t="s">
        <v>10</v>
      </c>
      <c r="C27" s="23" t="s">
        <v>4</v>
      </c>
    </row>
    <row r="28" spans="1:3">
      <c r="A28" s="66" t="s">
        <v>67</v>
      </c>
      <c r="B28" s="24">
        <v>12315.18</v>
      </c>
      <c r="C28" s="24">
        <v>100</v>
      </c>
    </row>
    <row r="29" spans="1:3" ht="29.25" customHeight="1">
      <c r="A29" s="25" t="s">
        <v>12</v>
      </c>
      <c r="B29" s="78">
        <v>12315.18</v>
      </c>
      <c r="C29" s="78">
        <v>100</v>
      </c>
    </row>
    <row r="30" spans="1:3">
      <c r="A30" s="22" t="s">
        <v>13</v>
      </c>
      <c r="B30" s="8"/>
      <c r="C30" s="8"/>
    </row>
    <row r="31" spans="1:3" ht="15.75">
      <c r="A31" s="27" t="s">
        <v>14</v>
      </c>
      <c r="B31" s="8"/>
      <c r="C31" s="8"/>
    </row>
    <row r="32" spans="1:3">
      <c r="A32" s="8" t="s">
        <v>15</v>
      </c>
      <c r="B32" s="72">
        <v>6617.69</v>
      </c>
      <c r="C32" s="24"/>
    </row>
    <row r="33" spans="1:3">
      <c r="A33" s="28" t="s">
        <v>16</v>
      </c>
      <c r="B33" s="8">
        <v>15.18</v>
      </c>
      <c r="C33" s="24">
        <f>+B33/B29*100</f>
        <v>0.12326251017037509</v>
      </c>
    </row>
    <row r="34" spans="1:3">
      <c r="A34" s="28" t="s">
        <v>17</v>
      </c>
      <c r="B34" s="24">
        <v>2337</v>
      </c>
      <c r="C34" s="24"/>
    </row>
    <row r="35" spans="1:3" ht="15.75" thickBot="1">
      <c r="A35" s="29" t="s">
        <v>18</v>
      </c>
      <c r="B35" s="30">
        <f>SUM(B32:B34)</f>
        <v>8969.869999999999</v>
      </c>
      <c r="C35" s="30">
        <f>+B35/B29*100</f>
        <v>72.835882220154303</v>
      </c>
    </row>
    <row r="36" spans="1:3" ht="15.75" thickBot="1">
      <c r="A36" s="31" t="s">
        <v>19</v>
      </c>
      <c r="B36" s="32">
        <f>+B29-B35</f>
        <v>3345.3100000000013</v>
      </c>
      <c r="C36" s="79">
        <f>+B36/B29*100</f>
        <v>27.164117779845697</v>
      </c>
    </row>
    <row r="37" spans="1:3">
      <c r="A37" s="33" t="s">
        <v>13</v>
      </c>
      <c r="B37" s="34"/>
      <c r="C37" s="34"/>
    </row>
    <row r="38" spans="1:3">
      <c r="A38" s="22" t="s">
        <v>20</v>
      </c>
      <c r="B38" s="24"/>
      <c r="C38" s="24"/>
    </row>
    <row r="39" spans="1:3">
      <c r="A39" s="8" t="s">
        <v>21</v>
      </c>
      <c r="B39" s="24"/>
      <c r="C39" s="24"/>
    </row>
    <row r="40" spans="1:3">
      <c r="A40" s="66" t="s">
        <v>68</v>
      </c>
      <c r="B40" s="24"/>
      <c r="C40" s="24"/>
    </row>
    <row r="41" spans="1:3">
      <c r="A41" s="66" t="s">
        <v>29</v>
      </c>
      <c r="B41" s="24"/>
      <c r="C41" s="24"/>
    </row>
    <row r="42" spans="1:3">
      <c r="A42" s="35" t="s">
        <v>30</v>
      </c>
      <c r="B42" s="36"/>
      <c r="C42" s="36"/>
    </row>
    <row r="43" spans="1:3">
      <c r="A43" s="80" t="s">
        <v>69</v>
      </c>
      <c r="B43" s="36"/>
      <c r="C43" s="36"/>
    </row>
    <row r="44" spans="1:3">
      <c r="A44" s="81" t="s">
        <v>70</v>
      </c>
      <c r="B44" s="38"/>
      <c r="C44" s="38"/>
    </row>
    <row r="45" spans="1:3">
      <c r="A45" s="22" t="s">
        <v>20</v>
      </c>
      <c r="B45" s="24"/>
      <c r="C45" s="24"/>
    </row>
    <row r="46" spans="1:3">
      <c r="A46" s="8" t="s">
        <v>21</v>
      </c>
      <c r="B46" s="24"/>
      <c r="C46" s="24"/>
    </row>
    <row r="47" spans="1:3">
      <c r="A47" s="66" t="s">
        <v>68</v>
      </c>
      <c r="B47" s="24"/>
      <c r="C47" s="24"/>
    </row>
    <row r="48" spans="1:3">
      <c r="A48" s="66" t="s">
        <v>29</v>
      </c>
      <c r="B48" s="24"/>
      <c r="C48" s="24"/>
    </row>
    <row r="49" spans="1:3">
      <c r="A49" s="35" t="s">
        <v>30</v>
      </c>
      <c r="B49" s="36"/>
      <c r="C49" s="36"/>
    </row>
    <row r="50" spans="1:3">
      <c r="A50" s="80" t="s">
        <v>69</v>
      </c>
      <c r="B50" s="36"/>
      <c r="C50" s="36"/>
    </row>
    <row r="51" spans="1:3">
      <c r="A51" s="81" t="s">
        <v>70</v>
      </c>
      <c r="B51" s="38"/>
      <c r="C51" s="38"/>
    </row>
  </sheetData>
  <mergeCells count="2">
    <mergeCell ref="A3:C3"/>
    <mergeCell ref="A25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7" sqref="H17"/>
    </sheetView>
  </sheetViews>
  <sheetFormatPr baseColWidth="10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A28" sqref="A28:C28"/>
    </sheetView>
  </sheetViews>
  <sheetFormatPr baseColWidth="10" defaultColWidth="11" defaultRowHeight="15"/>
  <cols>
    <col min="1" max="1" width="38" customWidth="1"/>
    <col min="3" max="3" width="7.7109375" customWidth="1"/>
  </cols>
  <sheetData>
    <row r="1" spans="1:13" ht="18.75">
      <c r="A1" s="61" t="s">
        <v>33</v>
      </c>
      <c r="B1" s="61"/>
      <c r="C1" s="61"/>
      <c r="E1" s="157" t="s">
        <v>33</v>
      </c>
      <c r="F1" s="157"/>
      <c r="G1" s="157"/>
      <c r="H1" s="157"/>
      <c r="I1" s="157"/>
      <c r="J1" s="157"/>
      <c r="K1" s="157"/>
      <c r="L1" s="157"/>
      <c r="M1" s="157"/>
    </row>
    <row r="2" spans="1:13" ht="16.5" thickBot="1">
      <c r="A2" s="62" t="s">
        <v>11</v>
      </c>
      <c r="B2" s="63"/>
      <c r="C2" s="63"/>
      <c r="D2" s="158" t="s">
        <v>11</v>
      </c>
      <c r="E2" s="158"/>
      <c r="F2" s="158"/>
      <c r="G2" s="158"/>
      <c r="H2" s="158"/>
      <c r="I2" s="158"/>
      <c r="J2" s="158"/>
      <c r="K2" s="158"/>
      <c r="L2" s="158"/>
      <c r="M2" s="158"/>
    </row>
    <row r="3" spans="1:13" ht="15.75" thickBot="1">
      <c r="A3" s="20" t="s">
        <v>2</v>
      </c>
      <c r="B3" s="20" t="s">
        <v>6</v>
      </c>
      <c r="C3" s="21"/>
      <c r="E3" s="1" t="s">
        <v>35</v>
      </c>
      <c r="F3" s="2" t="s">
        <v>2</v>
      </c>
      <c r="G3" s="2" t="s">
        <v>36</v>
      </c>
      <c r="H3" s="2" t="s">
        <v>37</v>
      </c>
      <c r="I3" s="2" t="s">
        <v>38</v>
      </c>
      <c r="J3" s="2" t="s">
        <v>39</v>
      </c>
      <c r="K3" s="2" t="s">
        <v>40</v>
      </c>
      <c r="L3" s="3" t="s">
        <v>122</v>
      </c>
      <c r="M3" s="3" t="s">
        <v>41</v>
      </c>
    </row>
    <row r="4" spans="1:13" ht="15.75">
      <c r="A4" s="22" t="s">
        <v>9</v>
      </c>
      <c r="B4" s="22" t="s">
        <v>10</v>
      </c>
      <c r="C4" s="23" t="s">
        <v>4</v>
      </c>
      <c r="E4" s="4" t="s">
        <v>42</v>
      </c>
      <c r="F4" s="4" t="s">
        <v>43</v>
      </c>
      <c r="G4" s="5">
        <v>6</v>
      </c>
      <c r="H4" s="6">
        <v>28.47</v>
      </c>
      <c r="I4" s="6">
        <f>+G4*H4</f>
        <v>170.82</v>
      </c>
      <c r="J4" s="6">
        <v>50</v>
      </c>
      <c r="K4" s="6">
        <f>+J4*G4</f>
        <v>300</v>
      </c>
      <c r="L4" s="7">
        <f>+K4-I4</f>
        <v>129.18</v>
      </c>
      <c r="M4" s="7">
        <f>+L4/I4*100</f>
        <v>75.62346329469618</v>
      </c>
    </row>
    <row r="5" spans="1:13">
      <c r="A5" s="8" t="s">
        <v>11</v>
      </c>
      <c r="B5" s="24">
        <v>1407</v>
      </c>
      <c r="C5" s="24"/>
      <c r="E5" s="4" t="s">
        <v>44</v>
      </c>
      <c r="F5" s="8" t="s">
        <v>45</v>
      </c>
      <c r="G5" s="9">
        <v>3</v>
      </c>
      <c r="H5" s="7">
        <v>86.41</v>
      </c>
      <c r="I5" s="6">
        <f>+G5*H5</f>
        <v>259.23</v>
      </c>
      <c r="J5" s="7">
        <v>250</v>
      </c>
      <c r="K5" s="6">
        <f>+J5*G5</f>
        <v>750</v>
      </c>
      <c r="L5" s="7">
        <f>+K5-I5</f>
        <v>490.77</v>
      </c>
      <c r="M5" s="7">
        <f>+L5/I5*100</f>
        <v>189.3183659298692</v>
      </c>
    </row>
    <row r="6" spans="1:13">
      <c r="A6" s="25" t="s">
        <v>12</v>
      </c>
      <c r="B6" s="26">
        <f>SUM(B5)</f>
        <v>1407</v>
      </c>
      <c r="C6" s="26">
        <v>100</v>
      </c>
      <c r="E6" s="4" t="s">
        <v>46</v>
      </c>
      <c r="F6" s="8" t="s">
        <v>47</v>
      </c>
      <c r="G6" s="9">
        <v>3</v>
      </c>
      <c r="H6" s="7">
        <v>65.87</v>
      </c>
      <c r="I6" s="6">
        <f>+G6*H6</f>
        <v>197.61</v>
      </c>
      <c r="J6" s="7">
        <v>116</v>
      </c>
      <c r="K6" s="6">
        <f>+J6*G6</f>
        <v>348</v>
      </c>
      <c r="L6" s="7">
        <f>+K6-I6</f>
        <v>150.38999999999999</v>
      </c>
      <c r="M6" s="7">
        <f>+L6/I6*100</f>
        <v>76.104448155457703</v>
      </c>
    </row>
    <row r="7" spans="1:13" ht="15.75" thickBot="1">
      <c r="A7" s="22" t="s">
        <v>13</v>
      </c>
      <c r="B7" s="8"/>
      <c r="C7" s="24"/>
      <c r="E7" s="4" t="s">
        <v>48</v>
      </c>
      <c r="F7" s="10" t="s">
        <v>49</v>
      </c>
      <c r="G7" s="11">
        <v>3</v>
      </c>
      <c r="H7" s="12">
        <v>1.36</v>
      </c>
      <c r="I7" s="13">
        <f>+G7*H7</f>
        <v>4.08</v>
      </c>
      <c r="J7" s="12">
        <v>3</v>
      </c>
      <c r="K7" s="13">
        <f>+J7*G7</f>
        <v>9</v>
      </c>
      <c r="L7" s="12">
        <f>+K7-I7</f>
        <v>4.92</v>
      </c>
      <c r="M7" s="12">
        <f>+L7/I7*100</f>
        <v>120.58823529411764</v>
      </c>
    </row>
    <row r="8" spans="1:13" ht="16.5" thickBot="1">
      <c r="A8" s="27" t="s">
        <v>14</v>
      </c>
      <c r="B8" s="8"/>
      <c r="C8" s="24"/>
      <c r="E8" s="14"/>
      <c r="F8" s="15" t="s">
        <v>8</v>
      </c>
      <c r="G8" s="16"/>
      <c r="H8" s="17"/>
      <c r="I8" s="18">
        <f>SUM(I4:I7)</f>
        <v>631.74000000000012</v>
      </c>
      <c r="J8" s="18">
        <f>SUM(J4:J7)</f>
        <v>419</v>
      </c>
      <c r="K8" s="18">
        <f>SUM(K4:K7)</f>
        <v>1407</v>
      </c>
      <c r="L8" s="18">
        <f>+K8-I8</f>
        <v>775.25999999999988</v>
      </c>
      <c r="M8" s="19"/>
    </row>
    <row r="9" spans="1:13">
      <c r="A9" s="8" t="s">
        <v>15</v>
      </c>
      <c r="B9" s="72">
        <v>631.74</v>
      </c>
      <c r="C9" s="24">
        <f>+B9/B6*100</f>
        <v>44.899786780383792</v>
      </c>
    </row>
    <row r="10" spans="1:13">
      <c r="A10" s="28" t="s">
        <v>16</v>
      </c>
      <c r="B10" s="8"/>
      <c r="C10" s="24"/>
    </row>
    <row r="11" spans="1:13">
      <c r="A11" s="28" t="s">
        <v>17</v>
      </c>
      <c r="B11" s="24">
        <f>+'ENERO-ABRIL 2025'!F30</f>
        <v>253.26</v>
      </c>
      <c r="C11" s="24">
        <f>+B11/B6*100</f>
        <v>18</v>
      </c>
    </row>
    <row r="12" spans="1:13" ht="15.75" thickBot="1">
      <c r="A12" s="29" t="s">
        <v>18</v>
      </c>
      <c r="B12" s="30">
        <f>SUM(B9:B11)</f>
        <v>885</v>
      </c>
      <c r="C12" s="30">
        <f>SUM(C9:C11)</f>
        <v>62.899786780383792</v>
      </c>
    </row>
    <row r="13" spans="1:13" ht="15.75" thickBot="1">
      <c r="A13" s="31" t="s">
        <v>19</v>
      </c>
      <c r="B13" s="32">
        <f>+B6-B12</f>
        <v>522</v>
      </c>
      <c r="C13" s="79">
        <f>+B13/B6*100</f>
        <v>37.100213219616208</v>
      </c>
    </row>
    <row r="14" spans="1:13">
      <c r="A14" s="33" t="s">
        <v>13</v>
      </c>
      <c r="B14" s="34"/>
      <c r="C14" s="34"/>
    </row>
    <row r="15" spans="1:13">
      <c r="A15" s="22" t="s">
        <v>20</v>
      </c>
      <c r="B15" s="102"/>
      <c r="C15" s="103"/>
    </row>
    <row r="16" spans="1:13">
      <c r="A16" s="8" t="s">
        <v>21</v>
      </c>
      <c r="B16" s="102"/>
      <c r="C16" s="103"/>
    </row>
    <row r="17" spans="1:3">
      <c r="A17" s="8" t="s">
        <v>22</v>
      </c>
      <c r="B17" s="102"/>
      <c r="C17" s="103"/>
    </row>
    <row r="18" spans="1:3">
      <c r="A18" s="8" t="s">
        <v>23</v>
      </c>
      <c r="B18" s="102"/>
      <c r="C18" s="103"/>
    </row>
    <row r="19" spans="1:3">
      <c r="A19" s="8" t="s">
        <v>24</v>
      </c>
      <c r="B19" s="102"/>
      <c r="C19" s="103"/>
    </row>
    <row r="20" spans="1:3">
      <c r="A20" s="8" t="s">
        <v>25</v>
      </c>
      <c r="B20" s="102"/>
      <c r="C20" s="103"/>
    </row>
    <row r="21" spans="1:3">
      <c r="A21" s="8" t="s">
        <v>26</v>
      </c>
      <c r="B21" s="102"/>
      <c r="C21" s="103"/>
    </row>
    <row r="22" spans="1:3">
      <c r="A22" s="8" t="s">
        <v>27</v>
      </c>
      <c r="B22" s="102"/>
      <c r="C22" s="103"/>
    </row>
    <row r="23" spans="1:3">
      <c r="A23" s="8" t="s">
        <v>28</v>
      </c>
      <c r="B23" s="102"/>
      <c r="C23" s="103"/>
    </row>
    <row r="24" spans="1:3">
      <c r="A24" s="8"/>
      <c r="B24" s="102"/>
      <c r="C24" s="103"/>
    </row>
    <row r="25" spans="1:3">
      <c r="A25" s="8" t="s">
        <v>29</v>
      </c>
      <c r="B25" s="102"/>
      <c r="C25" s="103"/>
    </row>
    <row r="26" spans="1:3">
      <c r="A26" s="35" t="s">
        <v>30</v>
      </c>
      <c r="B26" s="104">
        <f>+'ENERO-ABRIL 2025'!F45</f>
        <v>129.35</v>
      </c>
      <c r="C26" s="104">
        <f>+B26/B27*100</f>
        <v>12.752008675506483</v>
      </c>
    </row>
    <row r="27" spans="1:3">
      <c r="A27" s="35" t="s">
        <v>31</v>
      </c>
      <c r="B27" s="104">
        <f>+B12+B26</f>
        <v>1014.35</v>
      </c>
      <c r="C27" s="104"/>
    </row>
    <row r="28" spans="1:3">
      <c r="A28" s="37" t="s">
        <v>34</v>
      </c>
      <c r="B28" s="105">
        <f>+B6-B27</f>
        <v>392.65</v>
      </c>
      <c r="C28" s="105">
        <f>+B28/B6*100</f>
        <v>27.90689410092395</v>
      </c>
    </row>
  </sheetData>
  <mergeCells count="2">
    <mergeCell ref="E1:M1"/>
    <mergeCell ref="D2:M2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topLeftCell="A34" workbookViewId="0">
      <selection activeCell="F7" sqref="F7"/>
    </sheetView>
  </sheetViews>
  <sheetFormatPr baseColWidth="10" defaultColWidth="8.85546875" defaultRowHeight="15"/>
  <cols>
    <col min="1" max="1" width="31.42578125" customWidth="1"/>
    <col min="2" max="2" width="71" customWidth="1"/>
    <col min="3" max="3" width="12.28515625" customWidth="1"/>
    <col min="4" max="4" width="8.42578125" customWidth="1"/>
    <col min="5" max="5" width="11.7109375" customWidth="1"/>
    <col min="6" max="6" width="10.140625" customWidth="1"/>
    <col min="7" max="7" width="11.5703125" customWidth="1"/>
    <col min="8" max="8" width="9.5703125" customWidth="1"/>
    <col min="9" max="9" width="12" customWidth="1"/>
    <col min="10" max="10" width="31.28515625" customWidth="1"/>
    <col min="12" max="12" width="12.85546875"/>
    <col min="13" max="14" width="10.7109375"/>
    <col min="15" max="15" width="10.140625"/>
  </cols>
  <sheetData>
    <row r="1" spans="1:10" ht="18.75">
      <c r="A1" s="159"/>
      <c r="B1" s="159"/>
      <c r="C1" s="159"/>
      <c r="D1" s="159"/>
      <c r="E1" s="159"/>
      <c r="F1" s="159"/>
      <c r="G1" s="159"/>
      <c r="H1" s="159"/>
      <c r="I1" s="159"/>
    </row>
    <row r="2" spans="1:10" ht="16.5" thickBot="1">
      <c r="A2" s="160" t="s">
        <v>120</v>
      </c>
      <c r="B2" s="161"/>
      <c r="C2" s="161"/>
      <c r="D2" s="161"/>
      <c r="E2" s="161"/>
      <c r="F2" s="161"/>
      <c r="G2" s="161"/>
      <c r="H2" s="161"/>
      <c r="I2" s="161"/>
    </row>
    <row r="3" spans="1:10">
      <c r="A3" s="82" t="s">
        <v>35</v>
      </c>
      <c r="B3" s="3" t="s">
        <v>2</v>
      </c>
      <c r="C3" s="3" t="s">
        <v>36</v>
      </c>
      <c r="D3" s="3" t="s">
        <v>39</v>
      </c>
      <c r="E3" s="3" t="s">
        <v>40</v>
      </c>
      <c r="F3" s="3" t="s">
        <v>130</v>
      </c>
      <c r="G3" s="3" t="s">
        <v>131</v>
      </c>
      <c r="H3" s="3" t="s">
        <v>122</v>
      </c>
      <c r="I3" s="99" t="s">
        <v>41</v>
      </c>
      <c r="J3" s="100" t="s">
        <v>132</v>
      </c>
    </row>
    <row r="4" spans="1:10">
      <c r="A4" s="49" t="s">
        <v>102</v>
      </c>
      <c r="B4" s="49" t="s">
        <v>103</v>
      </c>
      <c r="C4" s="89">
        <v>18</v>
      </c>
      <c r="D4" s="48">
        <v>65</v>
      </c>
      <c r="E4" s="48">
        <f t="shared" ref="E4:E26" si="0">+D4*C4</f>
        <v>1170</v>
      </c>
      <c r="F4" s="48"/>
      <c r="G4" s="48"/>
      <c r="H4" s="48"/>
      <c r="I4" s="48"/>
      <c r="J4" s="48" t="s">
        <v>134</v>
      </c>
    </row>
    <row r="5" spans="1:10">
      <c r="A5" s="49" t="s">
        <v>86</v>
      </c>
      <c r="B5" s="49" t="s">
        <v>87</v>
      </c>
      <c r="C5" s="89">
        <v>61</v>
      </c>
      <c r="D5" s="48">
        <v>11</v>
      </c>
      <c r="E5" s="48">
        <f t="shared" si="0"/>
        <v>671</v>
      </c>
      <c r="F5" s="48"/>
      <c r="G5" s="48"/>
      <c r="H5" s="48"/>
      <c r="I5" s="48"/>
      <c r="J5" s="48" t="s">
        <v>134</v>
      </c>
    </row>
    <row r="6" spans="1:10">
      <c r="A6" s="84" t="s">
        <v>80</v>
      </c>
      <c r="B6" s="47" t="s">
        <v>81</v>
      </c>
      <c r="C6" s="88">
        <v>3</v>
      </c>
      <c r="D6" s="44">
        <v>6</v>
      </c>
      <c r="E6" s="44">
        <f t="shared" si="0"/>
        <v>18</v>
      </c>
      <c r="F6" s="44">
        <v>4.5</v>
      </c>
      <c r="G6" s="44">
        <f>+F6*C6</f>
        <v>13.5</v>
      </c>
      <c r="H6" s="44">
        <f>+E6-G6</f>
        <v>4.5</v>
      </c>
      <c r="I6" s="44">
        <f>+H6/G6*100</f>
        <v>33.333333333333329</v>
      </c>
      <c r="J6" s="24"/>
    </row>
    <row r="7" spans="1:10">
      <c r="A7" s="84" t="s">
        <v>82</v>
      </c>
      <c r="B7" s="47" t="s">
        <v>83</v>
      </c>
      <c r="C7" s="88">
        <v>3</v>
      </c>
      <c r="D7" s="44">
        <v>2</v>
      </c>
      <c r="E7" s="44">
        <f t="shared" si="0"/>
        <v>6</v>
      </c>
      <c r="F7" s="44">
        <v>1</v>
      </c>
      <c r="G7" s="44">
        <f>+F7*C7</f>
        <v>3</v>
      </c>
      <c r="H7" s="44">
        <f>+E7-G7</f>
        <v>3</v>
      </c>
      <c r="I7" s="44">
        <f>+H7/G7*100</f>
        <v>100</v>
      </c>
      <c r="J7" s="24"/>
    </row>
    <row r="8" spans="1:10">
      <c r="A8" s="49" t="s">
        <v>90</v>
      </c>
      <c r="B8" s="49" t="s">
        <v>91</v>
      </c>
      <c r="C8" s="89">
        <v>17</v>
      </c>
      <c r="D8" s="48">
        <v>17</v>
      </c>
      <c r="E8" s="48">
        <f t="shared" si="0"/>
        <v>289</v>
      </c>
      <c r="F8" s="48"/>
      <c r="G8" s="48"/>
      <c r="H8" s="48"/>
      <c r="I8" s="48"/>
      <c r="J8" s="48" t="s">
        <v>134</v>
      </c>
    </row>
    <row r="9" spans="1:10">
      <c r="A9" s="49" t="s">
        <v>100</v>
      </c>
      <c r="B9" s="49" t="s">
        <v>101</v>
      </c>
      <c r="C9" s="89">
        <v>11</v>
      </c>
      <c r="D9" s="48">
        <v>17</v>
      </c>
      <c r="E9" s="48">
        <f t="shared" si="0"/>
        <v>187</v>
      </c>
      <c r="F9" s="48"/>
      <c r="G9" s="48"/>
      <c r="H9" s="48"/>
      <c r="I9" s="48"/>
      <c r="J9" s="48" t="s">
        <v>134</v>
      </c>
    </row>
    <row r="10" spans="1:10">
      <c r="A10" s="49" t="s">
        <v>110</v>
      </c>
      <c r="B10" s="49" t="s">
        <v>111</v>
      </c>
      <c r="C10" s="89">
        <v>1</v>
      </c>
      <c r="D10" s="48">
        <v>17</v>
      </c>
      <c r="E10" s="48">
        <f t="shared" si="0"/>
        <v>17</v>
      </c>
      <c r="F10" s="48"/>
      <c r="G10" s="48"/>
      <c r="H10" s="48"/>
      <c r="I10" s="49"/>
      <c r="J10" s="48" t="s">
        <v>134</v>
      </c>
    </row>
    <row r="11" spans="1:10">
      <c r="A11" s="49" t="s">
        <v>106</v>
      </c>
      <c r="B11" s="49" t="s">
        <v>107</v>
      </c>
      <c r="C11" s="89">
        <v>4</v>
      </c>
      <c r="D11" s="48">
        <v>17</v>
      </c>
      <c r="E11" s="48">
        <f t="shared" si="0"/>
        <v>68</v>
      </c>
      <c r="F11" s="49"/>
      <c r="G11" s="48"/>
      <c r="H11" s="48"/>
      <c r="I11" s="49"/>
      <c r="J11" s="48" t="s">
        <v>134</v>
      </c>
    </row>
    <row r="12" spans="1:10">
      <c r="A12" s="91" t="s">
        <v>118</v>
      </c>
      <c r="B12" s="47" t="s">
        <v>119</v>
      </c>
      <c r="C12" s="88">
        <v>1</v>
      </c>
      <c r="D12" s="44">
        <v>45</v>
      </c>
      <c r="E12" s="44">
        <f t="shared" si="0"/>
        <v>45</v>
      </c>
      <c r="F12" s="47"/>
      <c r="G12" s="44"/>
      <c r="H12" s="44"/>
      <c r="I12" s="47"/>
      <c r="J12" s="91" t="s">
        <v>133</v>
      </c>
    </row>
    <row r="13" spans="1:10">
      <c r="A13" s="84" t="s">
        <v>72</v>
      </c>
      <c r="B13" s="47" t="s">
        <v>73</v>
      </c>
      <c r="C13" s="88">
        <v>3</v>
      </c>
      <c r="D13" s="44">
        <v>55</v>
      </c>
      <c r="E13" s="44">
        <f t="shared" si="0"/>
        <v>165</v>
      </c>
      <c r="F13" s="44">
        <v>26.67</v>
      </c>
      <c r="G13" s="44">
        <f t="shared" ref="G13:G24" si="1">+F13*C13</f>
        <v>80.010000000000005</v>
      </c>
      <c r="H13" s="44">
        <f t="shared" ref="H13:H24" si="2">+E13-G13</f>
        <v>84.99</v>
      </c>
      <c r="I13" s="44">
        <f>+H13/G13*100</f>
        <v>106.22422197225345</v>
      </c>
      <c r="J13" s="8"/>
    </row>
    <row r="14" spans="1:10">
      <c r="A14" s="91" t="s">
        <v>74</v>
      </c>
      <c r="B14" s="47" t="s">
        <v>75</v>
      </c>
      <c r="C14" s="88">
        <v>3</v>
      </c>
      <c r="D14" s="44">
        <v>66</v>
      </c>
      <c r="E14" s="44">
        <f t="shared" si="0"/>
        <v>198</v>
      </c>
      <c r="F14" s="45"/>
      <c r="G14" s="44"/>
      <c r="H14" s="44"/>
      <c r="I14" s="44"/>
      <c r="J14" s="123" t="s">
        <v>133</v>
      </c>
    </row>
    <row r="15" spans="1:10">
      <c r="A15" s="91" t="s">
        <v>108</v>
      </c>
      <c r="B15" s="47" t="s">
        <v>109</v>
      </c>
      <c r="C15" s="88">
        <v>3</v>
      </c>
      <c r="D15" s="44">
        <v>10</v>
      </c>
      <c r="E15" s="44">
        <f t="shared" si="0"/>
        <v>30</v>
      </c>
      <c r="F15" s="47"/>
      <c r="G15" s="44"/>
      <c r="H15" s="44"/>
      <c r="I15" s="44"/>
      <c r="J15" s="123" t="s">
        <v>133</v>
      </c>
    </row>
    <row r="16" spans="1:10">
      <c r="A16" s="49" t="s">
        <v>94</v>
      </c>
      <c r="B16" s="49" t="s">
        <v>95</v>
      </c>
      <c r="C16" s="89">
        <v>37</v>
      </c>
      <c r="D16" s="48">
        <v>10</v>
      </c>
      <c r="E16" s="48">
        <f t="shared" si="0"/>
        <v>370</v>
      </c>
      <c r="F16" s="48"/>
      <c r="G16" s="48"/>
      <c r="H16" s="48"/>
      <c r="I16" s="48"/>
      <c r="J16" s="48" t="s">
        <v>134</v>
      </c>
    </row>
    <row r="17" spans="1:10">
      <c r="A17" s="49" t="s">
        <v>96</v>
      </c>
      <c r="B17" s="49" t="s">
        <v>97</v>
      </c>
      <c r="C17" s="89">
        <v>13</v>
      </c>
      <c r="D17" s="48">
        <v>10</v>
      </c>
      <c r="E17" s="48">
        <f t="shared" si="0"/>
        <v>130</v>
      </c>
      <c r="F17" s="48"/>
      <c r="G17" s="48"/>
      <c r="H17" s="48"/>
      <c r="I17" s="48"/>
      <c r="J17" s="48" t="s">
        <v>134</v>
      </c>
    </row>
    <row r="18" spans="1:10">
      <c r="A18" s="49" t="s">
        <v>92</v>
      </c>
      <c r="B18" s="49" t="s">
        <v>93</v>
      </c>
      <c r="C18" s="89">
        <v>43</v>
      </c>
      <c r="D18" s="48">
        <v>18.5</v>
      </c>
      <c r="E18" s="48">
        <f t="shared" si="0"/>
        <v>795.5</v>
      </c>
      <c r="F18" s="48"/>
      <c r="G18" s="48"/>
      <c r="H18" s="48"/>
      <c r="I18" s="48"/>
      <c r="J18" s="48" t="s">
        <v>134</v>
      </c>
    </row>
    <row r="19" spans="1:10">
      <c r="A19" s="84" t="s">
        <v>78</v>
      </c>
      <c r="B19" s="47" t="s">
        <v>79</v>
      </c>
      <c r="C19" s="88">
        <v>6</v>
      </c>
      <c r="D19" s="44">
        <v>50</v>
      </c>
      <c r="E19" s="44">
        <f t="shared" si="0"/>
        <v>300</v>
      </c>
      <c r="F19" s="44">
        <v>20.9</v>
      </c>
      <c r="G19" s="44">
        <f t="shared" si="1"/>
        <v>125.39999999999999</v>
      </c>
      <c r="H19" s="44">
        <f t="shared" si="2"/>
        <v>174.60000000000002</v>
      </c>
      <c r="I19" s="44">
        <f t="shared" ref="I19:I24" si="3">+H19/G19*100</f>
        <v>139.23444976076559</v>
      </c>
      <c r="J19" s="8"/>
    </row>
    <row r="20" spans="1:10">
      <c r="A20" s="91" t="s">
        <v>76</v>
      </c>
      <c r="B20" s="47" t="s">
        <v>77</v>
      </c>
      <c r="C20" s="88">
        <v>6</v>
      </c>
      <c r="D20" s="44">
        <v>45</v>
      </c>
      <c r="E20" s="44">
        <f t="shared" si="0"/>
        <v>270</v>
      </c>
      <c r="F20" s="44"/>
      <c r="G20" s="44"/>
      <c r="H20" s="44"/>
      <c r="I20" s="44"/>
      <c r="J20" s="91" t="s">
        <v>133</v>
      </c>
    </row>
    <row r="21" spans="1:10">
      <c r="A21" s="84" t="s">
        <v>116</v>
      </c>
      <c r="B21" s="47" t="s">
        <v>117</v>
      </c>
      <c r="C21" s="88">
        <v>2</v>
      </c>
      <c r="D21" s="44">
        <v>50</v>
      </c>
      <c r="E21" s="44">
        <f t="shared" si="0"/>
        <v>100</v>
      </c>
      <c r="F21" s="47">
        <v>27.01</v>
      </c>
      <c r="G21" s="44">
        <f t="shared" si="1"/>
        <v>54.02</v>
      </c>
      <c r="H21" s="44">
        <f t="shared" si="2"/>
        <v>45.98</v>
      </c>
      <c r="I21" s="44">
        <f t="shared" si="3"/>
        <v>85.11662347278785</v>
      </c>
      <c r="J21" s="8"/>
    </row>
    <row r="22" spans="1:10">
      <c r="A22" s="91" t="s">
        <v>104</v>
      </c>
      <c r="B22" s="47" t="s">
        <v>105</v>
      </c>
      <c r="C22" s="88">
        <v>2</v>
      </c>
      <c r="D22" s="44">
        <v>38</v>
      </c>
      <c r="E22" s="44">
        <f t="shared" si="0"/>
        <v>76</v>
      </c>
      <c r="F22" s="47"/>
      <c r="G22" s="44"/>
      <c r="H22" s="44"/>
      <c r="I22" s="44"/>
      <c r="J22" s="91" t="s">
        <v>133</v>
      </c>
    </row>
    <row r="23" spans="1:10">
      <c r="A23" s="91" t="s">
        <v>88</v>
      </c>
      <c r="B23" s="47" t="s">
        <v>89</v>
      </c>
      <c r="C23" s="88">
        <v>16</v>
      </c>
      <c r="D23" s="44">
        <v>38</v>
      </c>
      <c r="E23" s="44">
        <f t="shared" si="0"/>
        <v>608</v>
      </c>
      <c r="F23" s="44"/>
      <c r="G23" s="44"/>
      <c r="H23" s="44"/>
      <c r="I23" s="44"/>
      <c r="J23" s="91" t="s">
        <v>133</v>
      </c>
    </row>
    <row r="24" spans="1:10">
      <c r="A24" s="84" t="s">
        <v>114</v>
      </c>
      <c r="B24" s="47" t="s">
        <v>115</v>
      </c>
      <c r="C24" s="88">
        <v>1</v>
      </c>
      <c r="D24" s="44">
        <v>50</v>
      </c>
      <c r="E24" s="44">
        <f t="shared" si="0"/>
        <v>50</v>
      </c>
      <c r="F24" s="47">
        <v>27.99</v>
      </c>
      <c r="G24" s="44">
        <f t="shared" si="1"/>
        <v>27.99</v>
      </c>
      <c r="H24" s="44">
        <f t="shared" si="2"/>
        <v>22.01</v>
      </c>
      <c r="I24" s="44">
        <f t="shared" si="3"/>
        <v>78.635226866738122</v>
      </c>
      <c r="J24" s="8"/>
    </row>
    <row r="25" spans="1:10">
      <c r="A25" s="101" t="s">
        <v>84</v>
      </c>
      <c r="B25" s="97" t="s">
        <v>85</v>
      </c>
      <c r="C25" s="98">
        <v>3</v>
      </c>
      <c r="D25" s="45">
        <v>205</v>
      </c>
      <c r="E25" s="45">
        <f t="shared" si="0"/>
        <v>615</v>
      </c>
      <c r="F25" s="45"/>
      <c r="G25" s="45"/>
      <c r="H25" s="45"/>
      <c r="I25" s="45"/>
      <c r="J25" s="91" t="s">
        <v>133</v>
      </c>
    </row>
    <row r="26" spans="1:10" ht="15.75" thickBot="1">
      <c r="A26" s="115" t="s">
        <v>112</v>
      </c>
      <c r="B26" s="115" t="s">
        <v>113</v>
      </c>
      <c r="C26" s="116">
        <v>7</v>
      </c>
      <c r="D26" s="50">
        <v>25</v>
      </c>
      <c r="E26" s="50">
        <f t="shared" si="0"/>
        <v>175</v>
      </c>
      <c r="F26" s="50"/>
      <c r="G26" s="115"/>
      <c r="H26" s="115"/>
      <c r="I26" s="115"/>
      <c r="J26" s="50" t="s">
        <v>134</v>
      </c>
    </row>
    <row r="27" spans="1:10" ht="16.5" thickBot="1">
      <c r="A27" s="117"/>
      <c r="B27" s="111" t="s">
        <v>8</v>
      </c>
      <c r="C27" s="118"/>
      <c r="D27" s="118"/>
      <c r="E27" s="119">
        <f>SUM(E4:E26)</f>
        <v>6353.5</v>
      </c>
      <c r="F27" s="120"/>
      <c r="G27" s="120"/>
      <c r="H27" s="120"/>
      <c r="I27" s="120"/>
      <c r="J27" s="114"/>
    </row>
    <row r="28" spans="1:10">
      <c r="A28" s="4"/>
      <c r="B28" s="4"/>
      <c r="C28" s="5"/>
      <c r="D28" s="5"/>
      <c r="E28" s="4"/>
      <c r="F28" s="4"/>
      <c r="G28" s="4"/>
      <c r="H28" s="4"/>
      <c r="I28" s="4"/>
      <c r="J28" s="4"/>
    </row>
    <row r="33" spans="1:10" ht="19.5" thickBot="1">
      <c r="A33" s="162" t="s">
        <v>121</v>
      </c>
      <c r="B33" s="163"/>
      <c r="C33" s="163"/>
      <c r="D33" s="163"/>
      <c r="E33" s="163"/>
      <c r="F33" s="163"/>
      <c r="G33" s="163"/>
      <c r="H33" s="163"/>
      <c r="I33" s="163"/>
    </row>
    <row r="34" spans="1:10" ht="15.75" thickBot="1">
      <c r="A34" s="1" t="s">
        <v>35</v>
      </c>
      <c r="B34" s="2" t="s">
        <v>2</v>
      </c>
      <c r="C34" s="2" t="s">
        <v>36</v>
      </c>
      <c r="D34" s="2" t="s">
        <v>39</v>
      </c>
      <c r="E34" s="2" t="s">
        <v>40</v>
      </c>
      <c r="F34" s="2" t="s">
        <v>37</v>
      </c>
      <c r="G34" s="2" t="s">
        <v>150</v>
      </c>
      <c r="H34" s="2" t="s">
        <v>122</v>
      </c>
      <c r="I34" s="107" t="s">
        <v>41</v>
      </c>
      <c r="J34" s="108" t="s">
        <v>132</v>
      </c>
    </row>
    <row r="35" spans="1:10">
      <c r="A35" s="4" t="s">
        <v>123</v>
      </c>
      <c r="B35" s="4" t="s">
        <v>124</v>
      </c>
      <c r="C35" s="4">
        <v>2</v>
      </c>
      <c r="D35" s="106">
        <v>40</v>
      </c>
      <c r="E35" s="106">
        <f>+D35*C35</f>
        <v>80</v>
      </c>
      <c r="F35" s="106">
        <v>21.02</v>
      </c>
      <c r="G35" s="106">
        <f>+F35*C35</f>
        <v>42.04</v>
      </c>
      <c r="H35" s="106">
        <f>+E35-G35</f>
        <v>37.96</v>
      </c>
      <c r="I35" s="106">
        <f>+H35/G35*100</f>
        <v>90.294957183634637</v>
      </c>
      <c r="J35" s="4"/>
    </row>
    <row r="36" spans="1:10">
      <c r="A36" s="8" t="s">
        <v>114</v>
      </c>
      <c r="B36" s="8" t="s">
        <v>115</v>
      </c>
      <c r="C36" s="8">
        <v>6</v>
      </c>
      <c r="D36" s="24">
        <v>50</v>
      </c>
      <c r="E36" s="24">
        <f t="shared" ref="E36:E51" si="4">+D36*C36</f>
        <v>300</v>
      </c>
      <c r="F36" s="24">
        <v>27.99</v>
      </c>
      <c r="G36" s="106">
        <f>+F36*C36</f>
        <v>167.94</v>
      </c>
      <c r="H36" s="106">
        <f>+E36-G36</f>
        <v>132.06</v>
      </c>
      <c r="I36" s="106">
        <f>+H36/G36*100</f>
        <v>78.635226866738122</v>
      </c>
      <c r="J36" s="8"/>
    </row>
    <row r="37" spans="1:10">
      <c r="A37" s="8" t="s">
        <v>135</v>
      </c>
      <c r="B37" s="8" t="s">
        <v>136</v>
      </c>
      <c r="C37" s="8">
        <v>14</v>
      </c>
      <c r="D37" s="24">
        <v>48</v>
      </c>
      <c r="E37" s="24">
        <f t="shared" si="4"/>
        <v>672</v>
      </c>
      <c r="F37" s="24">
        <v>26.59</v>
      </c>
      <c r="G37" s="106">
        <f>+F37*C37</f>
        <v>372.26</v>
      </c>
      <c r="H37" s="106">
        <f>+E37-G37</f>
        <v>299.74</v>
      </c>
      <c r="I37" s="106">
        <f>+H37/G37*100</f>
        <v>80.518992102294092</v>
      </c>
      <c r="J37" s="24"/>
    </row>
    <row r="38" spans="1:10">
      <c r="A38" s="8" t="s">
        <v>137</v>
      </c>
      <c r="B38" s="8" t="s">
        <v>138</v>
      </c>
      <c r="C38" s="8">
        <v>2</v>
      </c>
      <c r="D38" s="24">
        <v>65</v>
      </c>
      <c r="E38" s="24">
        <f t="shared" si="4"/>
        <v>130</v>
      </c>
      <c r="F38" s="24">
        <v>33.630000000000003</v>
      </c>
      <c r="G38" s="106">
        <f>+F38*C38</f>
        <v>67.260000000000005</v>
      </c>
      <c r="H38" s="106">
        <f>+E38-G38</f>
        <v>62.739999999999995</v>
      </c>
      <c r="I38" s="106">
        <f>+H38/G38*100</f>
        <v>93.279809693725824</v>
      </c>
      <c r="J38" s="8"/>
    </row>
    <row r="39" spans="1:10">
      <c r="A39" s="91" t="s">
        <v>118</v>
      </c>
      <c r="B39" s="8" t="s">
        <v>119</v>
      </c>
      <c r="C39" s="8">
        <v>8</v>
      </c>
      <c r="D39" s="24">
        <v>45</v>
      </c>
      <c r="E39" s="24">
        <f t="shared" si="4"/>
        <v>360</v>
      </c>
      <c r="F39" s="24"/>
      <c r="G39" s="106"/>
      <c r="H39" s="106"/>
      <c r="I39" s="106"/>
      <c r="J39" s="91" t="s">
        <v>133</v>
      </c>
    </row>
    <row r="40" spans="1:10">
      <c r="A40" s="91" t="s">
        <v>125</v>
      </c>
      <c r="B40" s="8" t="s">
        <v>126</v>
      </c>
      <c r="C40" s="8">
        <v>27</v>
      </c>
      <c r="D40" s="24">
        <v>16</v>
      </c>
      <c r="E40" s="24">
        <f t="shared" si="4"/>
        <v>432</v>
      </c>
      <c r="F40" s="24"/>
      <c r="G40" s="106"/>
      <c r="H40" s="106"/>
      <c r="I40" s="106"/>
      <c r="J40" s="91" t="s">
        <v>133</v>
      </c>
    </row>
    <row r="41" spans="1:10">
      <c r="A41" s="91" t="s">
        <v>96</v>
      </c>
      <c r="B41" s="8" t="s">
        <v>97</v>
      </c>
      <c r="C41" s="8">
        <v>27</v>
      </c>
      <c r="D41" s="24">
        <v>10</v>
      </c>
      <c r="E41" s="24">
        <f t="shared" si="4"/>
        <v>270</v>
      </c>
      <c r="F41" s="24"/>
      <c r="G41" s="106"/>
      <c r="H41" s="106"/>
      <c r="I41" s="106"/>
      <c r="J41" s="91" t="s">
        <v>133</v>
      </c>
    </row>
    <row r="42" spans="1:10">
      <c r="A42" s="91" t="s">
        <v>98</v>
      </c>
      <c r="B42" s="8" t="s">
        <v>99</v>
      </c>
      <c r="C42" s="9">
        <v>10</v>
      </c>
      <c r="D42" s="24">
        <v>11</v>
      </c>
      <c r="E42" s="24">
        <f t="shared" si="4"/>
        <v>110</v>
      </c>
      <c r="F42" s="24"/>
      <c r="G42" s="106"/>
      <c r="H42" s="106"/>
      <c r="I42" s="106"/>
      <c r="J42" s="91" t="s">
        <v>133</v>
      </c>
    </row>
    <row r="43" spans="1:10">
      <c r="A43" s="91" t="s">
        <v>88</v>
      </c>
      <c r="B43" s="8" t="s">
        <v>89</v>
      </c>
      <c r="C43" s="9">
        <v>2</v>
      </c>
      <c r="D43" s="24">
        <v>35</v>
      </c>
      <c r="E43" s="24">
        <f t="shared" si="4"/>
        <v>70</v>
      </c>
      <c r="F43" s="24"/>
      <c r="G43" s="106"/>
      <c r="H43" s="106"/>
      <c r="I43" s="106"/>
      <c r="J43" s="91" t="s">
        <v>133</v>
      </c>
    </row>
    <row r="44" spans="1:10">
      <c r="A44" s="91" t="s">
        <v>110</v>
      </c>
      <c r="B44" s="8" t="s">
        <v>111</v>
      </c>
      <c r="C44" s="9">
        <v>5</v>
      </c>
      <c r="D44" s="24">
        <v>17</v>
      </c>
      <c r="E44" s="24">
        <f t="shared" si="4"/>
        <v>85</v>
      </c>
      <c r="F44" s="24"/>
      <c r="G44" s="106"/>
      <c r="H44" s="106"/>
      <c r="I44" s="106"/>
      <c r="J44" s="91" t="s">
        <v>133</v>
      </c>
    </row>
    <row r="45" spans="1:10">
      <c r="A45" s="91" t="s">
        <v>139</v>
      </c>
      <c r="B45" s="8" t="s">
        <v>140</v>
      </c>
      <c r="C45" s="9">
        <v>2</v>
      </c>
      <c r="D45" s="49">
        <v>450</v>
      </c>
      <c r="E45" s="48">
        <f t="shared" si="4"/>
        <v>900</v>
      </c>
      <c r="F45" s="48">
        <v>145</v>
      </c>
      <c r="G45" s="122">
        <f t="shared" ref="G45" si="5">+F45*C45</f>
        <v>290</v>
      </c>
      <c r="H45" s="122">
        <f t="shared" ref="H45" si="6">+E45-G45</f>
        <v>610</v>
      </c>
      <c r="I45" s="122">
        <f t="shared" ref="I45" si="7">+H45/G45*100</f>
        <v>210.34482758620689</v>
      </c>
      <c r="J45" s="91" t="s">
        <v>133</v>
      </c>
    </row>
    <row r="46" spans="1:10">
      <c r="A46" s="8" t="s">
        <v>42</v>
      </c>
      <c r="B46" s="8" t="s">
        <v>43</v>
      </c>
      <c r="C46" s="9">
        <v>10</v>
      </c>
      <c r="D46" s="8">
        <v>50</v>
      </c>
      <c r="E46" s="24">
        <f t="shared" si="4"/>
        <v>500</v>
      </c>
      <c r="F46" s="24">
        <v>27.11</v>
      </c>
      <c r="G46" s="106">
        <f t="shared" ref="G46:G51" si="8">+F46*C46</f>
        <v>271.10000000000002</v>
      </c>
      <c r="H46" s="106">
        <f t="shared" ref="H46:H51" si="9">+E46-G46</f>
        <v>228.89999999999998</v>
      </c>
      <c r="I46" s="106">
        <f t="shared" ref="I46:I52" si="10">+H46/G46*100</f>
        <v>84.43378827001105</v>
      </c>
      <c r="J46" s="8"/>
    </row>
    <row r="47" spans="1:10">
      <c r="A47" s="8" t="s">
        <v>141</v>
      </c>
      <c r="B47" s="8" t="s">
        <v>142</v>
      </c>
      <c r="C47" s="9">
        <v>2</v>
      </c>
      <c r="D47" s="8">
        <v>96</v>
      </c>
      <c r="E47" s="24">
        <f t="shared" si="4"/>
        <v>192</v>
      </c>
      <c r="F47" s="24">
        <v>53.52</v>
      </c>
      <c r="G47" s="106">
        <f t="shared" si="8"/>
        <v>107.04</v>
      </c>
      <c r="H47" s="106">
        <f t="shared" si="9"/>
        <v>84.96</v>
      </c>
      <c r="I47" s="106">
        <f t="shared" si="10"/>
        <v>79.372197309417032</v>
      </c>
      <c r="J47" s="8"/>
    </row>
    <row r="48" spans="1:10">
      <c r="A48" s="8" t="s">
        <v>143</v>
      </c>
      <c r="B48" s="8" t="s">
        <v>144</v>
      </c>
      <c r="C48" s="9">
        <v>2</v>
      </c>
      <c r="D48" s="8">
        <v>96</v>
      </c>
      <c r="E48" s="24">
        <f t="shared" si="4"/>
        <v>192</v>
      </c>
      <c r="F48" s="24">
        <v>53.26</v>
      </c>
      <c r="G48" s="106">
        <f t="shared" si="8"/>
        <v>106.52</v>
      </c>
      <c r="H48" s="106">
        <f t="shared" si="9"/>
        <v>85.48</v>
      </c>
      <c r="I48" s="106">
        <f t="shared" si="10"/>
        <v>80.24784078107399</v>
      </c>
      <c r="J48" s="8"/>
    </row>
    <row r="49" spans="1:10">
      <c r="A49" s="8" t="s">
        <v>46</v>
      </c>
      <c r="B49" s="8" t="s">
        <v>145</v>
      </c>
      <c r="C49" s="9">
        <v>1</v>
      </c>
      <c r="D49" s="8">
        <v>115</v>
      </c>
      <c r="E49" s="24">
        <f t="shared" si="4"/>
        <v>115</v>
      </c>
      <c r="F49" s="24">
        <v>62.44</v>
      </c>
      <c r="G49" s="106">
        <f t="shared" si="8"/>
        <v>62.44</v>
      </c>
      <c r="H49" s="106">
        <f t="shared" si="9"/>
        <v>52.56</v>
      </c>
      <c r="I49" s="106">
        <f t="shared" si="10"/>
        <v>84.176809737347853</v>
      </c>
      <c r="J49" s="8"/>
    </row>
    <row r="50" spans="1:10">
      <c r="A50" s="8" t="s">
        <v>146</v>
      </c>
      <c r="B50" s="8" t="s">
        <v>147</v>
      </c>
      <c r="C50" s="9">
        <v>3</v>
      </c>
      <c r="D50" s="8">
        <v>10</v>
      </c>
      <c r="E50" s="24">
        <f t="shared" si="4"/>
        <v>30</v>
      </c>
      <c r="F50" s="24">
        <v>4.72</v>
      </c>
      <c r="G50" s="24">
        <f t="shared" si="8"/>
        <v>14.16</v>
      </c>
      <c r="H50" s="24">
        <f t="shared" si="9"/>
        <v>15.84</v>
      </c>
      <c r="I50" s="24">
        <f t="shared" si="10"/>
        <v>111.86440677966101</v>
      </c>
      <c r="J50" s="8"/>
    </row>
    <row r="51" spans="1:10" ht="15.75" thickBot="1">
      <c r="A51" s="10" t="s">
        <v>148</v>
      </c>
      <c r="B51" s="10" t="s">
        <v>149</v>
      </c>
      <c r="C51" s="11">
        <v>1</v>
      </c>
      <c r="D51" s="10">
        <v>21</v>
      </c>
      <c r="E51" s="109">
        <f t="shared" si="4"/>
        <v>21</v>
      </c>
      <c r="F51" s="109">
        <v>11.54</v>
      </c>
      <c r="G51" s="109">
        <f t="shared" si="8"/>
        <v>11.54</v>
      </c>
      <c r="H51" s="109">
        <f t="shared" si="9"/>
        <v>9.4600000000000009</v>
      </c>
      <c r="I51" s="109">
        <f t="shared" si="10"/>
        <v>81.975736568457563</v>
      </c>
      <c r="J51" s="10"/>
    </row>
    <row r="52" spans="1:10" ht="16.5" thickBot="1">
      <c r="A52" s="110"/>
      <c r="B52" s="111" t="s">
        <v>8</v>
      </c>
      <c r="C52" s="112"/>
      <c r="D52" s="112"/>
      <c r="E52" s="113">
        <f>SUM(E35:E51)</f>
        <v>4459</v>
      </c>
      <c r="F52" s="112"/>
      <c r="G52" s="112">
        <f>SUM(G35:G51)</f>
        <v>1512.3</v>
      </c>
      <c r="H52" s="112">
        <f>SUM(H35:H51)</f>
        <v>1619.7</v>
      </c>
      <c r="I52" s="112">
        <f t="shared" si="10"/>
        <v>107.10176552271375</v>
      </c>
      <c r="J52" s="114"/>
    </row>
    <row r="53" spans="1:10">
      <c r="A53" s="4"/>
      <c r="B53" s="4"/>
      <c r="C53" s="4"/>
      <c r="D53" s="106"/>
      <c r="E53" s="106"/>
      <c r="F53" s="106"/>
      <c r="G53" s="106"/>
      <c r="H53" s="106"/>
      <c r="I53" s="106"/>
      <c r="J53" s="4"/>
    </row>
    <row r="54" spans="1:10">
      <c r="A54" s="8"/>
      <c r="B54" s="8"/>
      <c r="C54" s="8"/>
      <c r="D54" s="24"/>
      <c r="E54" s="24"/>
      <c r="F54" s="24"/>
      <c r="G54" s="24"/>
      <c r="H54" s="24"/>
      <c r="I54" s="24"/>
      <c r="J54" s="8"/>
    </row>
    <row r="58" spans="1:10" ht="18.75">
      <c r="B58" s="132" t="s">
        <v>151</v>
      </c>
    </row>
    <row r="59" spans="1:10" ht="15.75" thickBot="1"/>
    <row r="60" spans="1:10" ht="16.5" thickBot="1">
      <c r="B60" s="134" t="s">
        <v>2</v>
      </c>
      <c r="C60" s="135"/>
      <c r="D60" s="138"/>
      <c r="E60" s="139"/>
      <c r="F60" s="140"/>
      <c r="G60" s="145"/>
      <c r="H60" s="146"/>
    </row>
    <row r="61" spans="1:10">
      <c r="B61" s="133" t="s">
        <v>9</v>
      </c>
      <c r="C61" s="133" t="s">
        <v>155</v>
      </c>
      <c r="D61" s="147" t="s">
        <v>4</v>
      </c>
      <c r="E61" s="133" t="s">
        <v>156</v>
      </c>
      <c r="F61" s="147" t="s">
        <v>4</v>
      </c>
      <c r="G61" s="133" t="s">
        <v>157</v>
      </c>
      <c r="H61" s="147" t="s">
        <v>4</v>
      </c>
    </row>
    <row r="62" spans="1:10" ht="15.75">
      <c r="A62" s="125"/>
      <c r="B62" s="141" t="s">
        <v>153</v>
      </c>
      <c r="C62" s="149">
        <f>+E27</f>
        <v>6353.5</v>
      </c>
      <c r="D62" s="142"/>
      <c r="E62" s="148">
        <f>+C62</f>
        <v>6353.5</v>
      </c>
      <c r="F62" s="148"/>
      <c r="G62" s="151"/>
      <c r="H62" s="130"/>
      <c r="I62" s="126"/>
    </row>
    <row r="63" spans="1:10" ht="18.75">
      <c r="A63" s="127"/>
      <c r="B63" s="129" t="s">
        <v>154</v>
      </c>
      <c r="C63" s="150">
        <f>+E52</f>
        <v>4459</v>
      </c>
      <c r="D63" s="136"/>
      <c r="E63" s="136"/>
      <c r="F63" s="136"/>
      <c r="G63" s="151">
        <f>+C63</f>
        <v>4459</v>
      </c>
      <c r="H63" s="131"/>
      <c r="I63" s="128"/>
    </row>
    <row r="64" spans="1:10">
      <c r="B64" s="124" t="s">
        <v>12</v>
      </c>
      <c r="C64" s="137">
        <f>SUM(C62:C63)</f>
        <v>10812.5</v>
      </c>
      <c r="D64" s="137"/>
      <c r="E64" s="143">
        <f>SUM(E62:E63)</f>
        <v>6353.5</v>
      </c>
      <c r="F64" s="143"/>
      <c r="G64" s="143">
        <f>SUM(G62:G63)</f>
        <v>4459</v>
      </c>
      <c r="H64" s="144"/>
    </row>
    <row r="65" spans="2:8">
      <c r="B65" s="22" t="s">
        <v>13</v>
      </c>
      <c r="C65" s="24"/>
      <c r="D65" s="24"/>
      <c r="E65" s="24"/>
      <c r="F65" s="24"/>
      <c r="G65" s="8"/>
      <c r="H65" s="8"/>
    </row>
    <row r="66" spans="2:8">
      <c r="B66" s="8" t="s">
        <v>14</v>
      </c>
      <c r="C66" s="24"/>
      <c r="D66" s="24"/>
      <c r="E66" s="24"/>
      <c r="F66" s="24"/>
      <c r="G66" s="8"/>
      <c r="H66" s="8"/>
    </row>
    <row r="67" spans="2:8">
      <c r="B67" s="8" t="s">
        <v>15</v>
      </c>
      <c r="C67" s="24"/>
      <c r="D67" s="24"/>
      <c r="E67" s="24"/>
      <c r="F67" s="24"/>
      <c r="G67" s="8"/>
      <c r="H67" s="8"/>
    </row>
    <row r="68" spans="2:8">
      <c r="B68" s="8" t="s">
        <v>16</v>
      </c>
      <c r="C68" s="24">
        <v>0</v>
      </c>
      <c r="D68" s="24"/>
      <c r="E68" s="24"/>
      <c r="F68" s="24"/>
      <c r="G68" s="8"/>
      <c r="H68" s="8"/>
    </row>
    <row r="69" spans="2:8">
      <c r="B69" s="152" t="s">
        <v>158</v>
      </c>
      <c r="C69" s="24">
        <f>+C64*18%</f>
        <v>1946.25</v>
      </c>
      <c r="D69" s="24"/>
      <c r="E69" s="24"/>
      <c r="F69" s="24"/>
      <c r="G69" s="8"/>
      <c r="H69" s="8"/>
    </row>
    <row r="70" spans="2:8">
      <c r="B70" s="37" t="s">
        <v>18</v>
      </c>
      <c r="C70" s="38">
        <f>SUM(C67:C69)</f>
        <v>1946.25</v>
      </c>
      <c r="D70" s="121"/>
      <c r="E70" s="121"/>
      <c r="F70" s="121"/>
      <c r="G70" s="91"/>
      <c r="H70" s="91"/>
    </row>
    <row r="71" spans="2:8">
      <c r="B71" s="22" t="s">
        <v>19</v>
      </c>
      <c r="C71" s="40">
        <f>+C64-C70</f>
        <v>8866.25</v>
      </c>
      <c r="D71" s="40"/>
      <c r="E71" s="24"/>
      <c r="F71" s="24"/>
      <c r="G71" s="8"/>
      <c r="H71" s="8"/>
    </row>
    <row r="72" spans="2:8">
      <c r="B72" s="22" t="s">
        <v>13</v>
      </c>
      <c r="C72" s="24"/>
      <c r="D72" s="24"/>
      <c r="E72" s="24"/>
      <c r="F72" s="24"/>
      <c r="G72" s="8"/>
      <c r="H72" s="8"/>
    </row>
    <row r="73" spans="2:8">
      <c r="B73" s="22" t="s">
        <v>20</v>
      </c>
      <c r="C73" s="24"/>
      <c r="D73" s="24"/>
      <c r="E73" s="24"/>
      <c r="F73" s="24"/>
      <c r="G73" s="8"/>
      <c r="H73" s="8"/>
    </row>
    <row r="74" spans="2:8">
      <c r="B74" s="8" t="s">
        <v>21</v>
      </c>
      <c r="C74" s="24">
        <f>800+400+400</f>
        <v>1600</v>
      </c>
      <c r="D74" s="24"/>
      <c r="E74" s="24"/>
      <c r="F74" s="24"/>
      <c r="G74" s="8"/>
      <c r="H74" s="8"/>
    </row>
    <row r="75" spans="2:8">
      <c r="B75" s="8" t="s">
        <v>22</v>
      </c>
      <c r="C75" s="24">
        <f>240+40+70+180</f>
        <v>530</v>
      </c>
      <c r="D75" s="24"/>
      <c r="E75" s="24"/>
      <c r="F75" s="24"/>
      <c r="G75" s="8"/>
      <c r="H75" s="8"/>
    </row>
    <row r="76" spans="2:8">
      <c r="B76" s="8" t="s">
        <v>23</v>
      </c>
      <c r="C76" s="24">
        <v>250</v>
      </c>
      <c r="D76" s="24"/>
      <c r="E76" s="24"/>
      <c r="F76" s="24"/>
      <c r="G76" s="8"/>
      <c r="H76" s="8"/>
    </row>
    <row r="77" spans="2:8">
      <c r="B77" s="8" t="s">
        <v>24</v>
      </c>
      <c r="C77" s="24"/>
      <c r="D77" s="24"/>
      <c r="E77" s="24"/>
      <c r="F77" s="24"/>
      <c r="G77" s="8"/>
      <c r="H77" s="8"/>
    </row>
    <row r="78" spans="2:8">
      <c r="B78" s="8" t="s">
        <v>25</v>
      </c>
      <c r="C78" s="24">
        <v>880</v>
      </c>
      <c r="D78" s="24"/>
      <c r="E78" s="24"/>
      <c r="F78" s="24"/>
      <c r="G78" s="8"/>
      <c r="H78" s="8"/>
    </row>
    <row r="79" spans="2:8">
      <c r="B79" s="8" t="s">
        <v>26</v>
      </c>
      <c r="C79" s="24"/>
      <c r="D79" s="24"/>
      <c r="E79" s="24"/>
      <c r="F79" s="24"/>
      <c r="G79" s="8"/>
      <c r="H79" s="8"/>
    </row>
    <row r="80" spans="2:8">
      <c r="B80" s="8" t="s">
        <v>27</v>
      </c>
      <c r="C80" s="24"/>
      <c r="D80" s="24"/>
      <c r="E80" s="24"/>
      <c r="F80" s="24"/>
      <c r="G80" s="8"/>
      <c r="H80" s="8"/>
    </row>
    <row r="81" spans="2:8">
      <c r="B81" s="8" t="s">
        <v>28</v>
      </c>
      <c r="C81" s="24"/>
      <c r="D81" s="24"/>
      <c r="E81" s="24"/>
      <c r="F81" s="24"/>
      <c r="G81" s="8"/>
      <c r="H81" s="8"/>
    </row>
    <row r="82" spans="2:8">
      <c r="B82" s="8"/>
      <c r="C82" s="24"/>
      <c r="D82" s="24"/>
      <c r="E82" s="24"/>
      <c r="F82" s="24"/>
      <c r="G82" s="8"/>
      <c r="H82" s="8"/>
    </row>
    <row r="83" spans="2:8">
      <c r="B83" s="8" t="s">
        <v>29</v>
      </c>
      <c r="C83" s="24"/>
      <c r="D83" s="24"/>
      <c r="E83" s="24"/>
      <c r="F83" s="24"/>
      <c r="G83" s="8"/>
      <c r="H83" s="8"/>
    </row>
    <row r="84" spans="2:8">
      <c r="B84" s="22" t="s">
        <v>30</v>
      </c>
      <c r="C84" s="40">
        <f>SUM(C74:C83)</f>
        <v>3260</v>
      </c>
      <c r="D84" s="40"/>
      <c r="E84" s="40"/>
      <c r="F84" s="40"/>
      <c r="G84" s="22"/>
      <c r="H84" s="22"/>
    </row>
    <row r="85" spans="2:8">
      <c r="B85" s="22" t="s">
        <v>31</v>
      </c>
      <c r="C85" s="40">
        <f>+C70+C84</f>
        <v>5206.25</v>
      </c>
      <c r="D85" s="24"/>
      <c r="E85" s="24"/>
      <c r="F85" s="24"/>
      <c r="G85" s="8"/>
      <c r="H85" s="8"/>
    </row>
    <row r="86" spans="2:8">
      <c r="B86" s="124" t="s">
        <v>152</v>
      </c>
      <c r="C86" s="137"/>
      <c r="D86" s="137"/>
      <c r="E86" s="143"/>
      <c r="F86" s="143"/>
      <c r="G86" s="144"/>
      <c r="H86" s="144"/>
    </row>
    <row r="87" spans="2:8">
      <c r="B87" s="8"/>
      <c r="C87" s="24"/>
      <c r="D87" s="24"/>
    </row>
    <row r="88" spans="2:8">
      <c r="C88" s="54"/>
      <c r="D88" s="54"/>
    </row>
  </sheetData>
  <autoFilter ref="A3:I3"/>
  <sortState ref="A4:I89">
    <sortCondition ref="A4:A89"/>
  </sortState>
  <mergeCells count="3">
    <mergeCell ref="A1:I1"/>
    <mergeCell ref="A2:I2"/>
    <mergeCell ref="A33:I33"/>
  </mergeCells>
  <pageMargins left="0.75" right="0.75" top="1" bottom="1" header="0.5" footer="0.5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7"/>
  <sheetViews>
    <sheetView topLeftCell="A48" workbookViewId="0">
      <selection activeCell="J122" sqref="J122"/>
    </sheetView>
  </sheetViews>
  <sheetFormatPr baseColWidth="10" defaultRowHeight="15"/>
  <cols>
    <col min="1" max="1" width="42.28515625" customWidth="1"/>
    <col min="2" max="2" width="72.28515625" customWidth="1"/>
    <col min="3" max="3" width="6.5703125" customWidth="1"/>
  </cols>
  <sheetData>
    <row r="1" spans="1:9" ht="18.75">
      <c r="A1" s="153" t="s">
        <v>33</v>
      </c>
      <c r="B1" s="153"/>
      <c r="C1" s="153"/>
      <c r="D1" s="153"/>
      <c r="E1" s="153"/>
      <c r="F1" s="153"/>
      <c r="G1" s="153"/>
      <c r="H1" s="153"/>
      <c r="I1" s="153"/>
    </row>
    <row r="2" spans="1:9" ht="15.75">
      <c r="A2" s="164" t="s">
        <v>120</v>
      </c>
      <c r="B2" s="164"/>
      <c r="C2" s="164"/>
      <c r="D2" s="164"/>
      <c r="E2" s="164"/>
      <c r="F2" s="164"/>
      <c r="G2" s="164"/>
      <c r="H2" s="164"/>
      <c r="I2" s="164"/>
    </row>
    <row r="3" spans="1:9">
      <c r="A3" s="84" t="s">
        <v>35</v>
      </c>
      <c r="B3" s="84" t="s">
        <v>2</v>
      </c>
      <c r="C3" s="84" t="s">
        <v>36</v>
      </c>
      <c r="D3" s="84" t="s">
        <v>39</v>
      </c>
      <c r="E3" s="84" t="s">
        <v>39</v>
      </c>
      <c r="F3" s="87" t="s">
        <v>127</v>
      </c>
      <c r="G3" s="87" t="s">
        <v>128</v>
      </c>
      <c r="H3" s="84" t="s">
        <v>122</v>
      </c>
      <c r="I3" s="84" t="s">
        <v>41</v>
      </c>
    </row>
    <row r="4" spans="1:9">
      <c r="A4" s="84" t="s">
        <v>102</v>
      </c>
      <c r="B4" s="84" t="s">
        <v>103</v>
      </c>
      <c r="C4" s="84">
        <v>18</v>
      </c>
      <c r="D4" s="85">
        <v>65</v>
      </c>
      <c r="E4" s="85">
        <v>1170</v>
      </c>
      <c r="F4" s="85"/>
      <c r="G4" s="85"/>
      <c r="H4" s="85"/>
      <c r="I4" s="85"/>
    </row>
    <row r="5" spans="1:9">
      <c r="A5" s="8"/>
      <c r="B5" s="8"/>
      <c r="C5" s="8"/>
      <c r="D5" s="24"/>
      <c r="E5" s="24"/>
      <c r="F5" s="24"/>
      <c r="G5" s="24"/>
      <c r="H5" s="24"/>
      <c r="I5" s="24"/>
    </row>
    <row r="6" spans="1:9">
      <c r="A6" s="8" t="s">
        <v>86</v>
      </c>
      <c r="B6" s="8" t="s">
        <v>87</v>
      </c>
      <c r="C6" s="8">
        <v>5</v>
      </c>
      <c r="D6" s="24">
        <v>11</v>
      </c>
      <c r="E6" s="24">
        <v>55</v>
      </c>
      <c r="F6" s="24"/>
      <c r="G6" s="24"/>
      <c r="H6" s="24"/>
      <c r="I6" s="24"/>
    </row>
    <row r="7" spans="1:9">
      <c r="A7" s="8" t="s">
        <v>86</v>
      </c>
      <c r="B7" s="8" t="s">
        <v>87</v>
      </c>
      <c r="C7" s="8">
        <v>15</v>
      </c>
      <c r="D7" s="24">
        <v>11</v>
      </c>
      <c r="E7" s="24">
        <v>165</v>
      </c>
      <c r="F7" s="24"/>
      <c r="G7" s="24"/>
      <c r="H7" s="24"/>
      <c r="I7" s="24"/>
    </row>
    <row r="8" spans="1:9">
      <c r="A8" s="8" t="s">
        <v>86</v>
      </c>
      <c r="B8" s="8" t="s">
        <v>87</v>
      </c>
      <c r="C8" s="8">
        <v>3</v>
      </c>
      <c r="D8" s="24">
        <v>11</v>
      </c>
      <c r="E8" s="24">
        <v>33</v>
      </c>
      <c r="F8" s="24"/>
      <c r="G8" s="24"/>
      <c r="H8" s="24"/>
      <c r="I8" s="24"/>
    </row>
    <row r="9" spans="1:9">
      <c r="A9" s="8" t="s">
        <v>86</v>
      </c>
      <c r="B9" s="8" t="s">
        <v>87</v>
      </c>
      <c r="C9" s="8">
        <v>3</v>
      </c>
      <c r="D9" s="24">
        <v>11</v>
      </c>
      <c r="E9" s="24">
        <v>33</v>
      </c>
      <c r="F9" s="24"/>
      <c r="G9" s="24"/>
      <c r="H9" s="24"/>
      <c r="I9" s="24"/>
    </row>
    <row r="10" spans="1:9">
      <c r="A10" s="8" t="s">
        <v>86</v>
      </c>
      <c r="B10" s="8" t="s">
        <v>87</v>
      </c>
      <c r="C10" s="8">
        <v>3</v>
      </c>
      <c r="D10" s="24">
        <v>11</v>
      </c>
      <c r="E10" s="24">
        <v>33</v>
      </c>
      <c r="F10" s="24"/>
      <c r="G10" s="24"/>
      <c r="H10" s="24"/>
      <c r="I10" s="24"/>
    </row>
    <row r="11" spans="1:9">
      <c r="A11" s="8" t="s">
        <v>86</v>
      </c>
      <c r="B11" s="8" t="s">
        <v>87</v>
      </c>
      <c r="C11" s="8">
        <v>2</v>
      </c>
      <c r="D11" s="24">
        <v>11</v>
      </c>
      <c r="E11" s="24">
        <v>22</v>
      </c>
      <c r="F11" s="24"/>
      <c r="G11" s="24"/>
      <c r="H11" s="24"/>
      <c r="I11" s="24"/>
    </row>
    <row r="12" spans="1:9">
      <c r="A12" s="8" t="s">
        <v>86</v>
      </c>
      <c r="B12" s="8" t="s">
        <v>87</v>
      </c>
      <c r="C12" s="8">
        <v>2</v>
      </c>
      <c r="D12" s="24">
        <v>11</v>
      </c>
      <c r="E12" s="24">
        <v>22</v>
      </c>
      <c r="F12" s="24"/>
      <c r="G12" s="24"/>
      <c r="H12" s="24"/>
      <c r="I12" s="24"/>
    </row>
    <row r="13" spans="1:9">
      <c r="A13" s="8" t="s">
        <v>86</v>
      </c>
      <c r="B13" s="8" t="s">
        <v>87</v>
      </c>
      <c r="C13" s="8">
        <v>5</v>
      </c>
      <c r="D13" s="24">
        <v>11</v>
      </c>
      <c r="E13" s="24">
        <v>55</v>
      </c>
      <c r="F13" s="24"/>
      <c r="G13" s="24"/>
      <c r="H13" s="24"/>
      <c r="I13" s="24"/>
    </row>
    <row r="14" spans="1:9">
      <c r="A14" s="8" t="s">
        <v>98</v>
      </c>
      <c r="B14" s="8" t="s">
        <v>99</v>
      </c>
      <c r="C14" s="8">
        <v>5</v>
      </c>
      <c r="D14" s="24">
        <v>11</v>
      </c>
      <c r="E14" s="24">
        <v>55</v>
      </c>
      <c r="F14" s="24"/>
      <c r="G14" s="24"/>
      <c r="H14" s="24"/>
      <c r="I14" s="24"/>
    </row>
    <row r="15" spans="1:9">
      <c r="A15" s="8" t="s">
        <v>98</v>
      </c>
      <c r="B15" s="8" t="s">
        <v>99</v>
      </c>
      <c r="C15" s="8">
        <v>3</v>
      </c>
      <c r="D15" s="24">
        <v>11</v>
      </c>
      <c r="E15" s="24">
        <v>33</v>
      </c>
      <c r="F15" s="24"/>
      <c r="G15" s="24"/>
      <c r="H15" s="24"/>
      <c r="I15" s="24"/>
    </row>
    <row r="16" spans="1:9">
      <c r="A16" s="8" t="s">
        <v>98</v>
      </c>
      <c r="B16" s="8" t="s">
        <v>99</v>
      </c>
      <c r="C16" s="8">
        <v>2</v>
      </c>
      <c r="D16" s="24">
        <v>11</v>
      </c>
      <c r="E16" s="24">
        <v>22</v>
      </c>
      <c r="F16" s="24"/>
      <c r="G16" s="24"/>
      <c r="H16" s="24"/>
      <c r="I16" s="24"/>
    </row>
    <row r="17" spans="1:9">
      <c r="A17" s="8" t="s">
        <v>98</v>
      </c>
      <c r="B17" s="8" t="s">
        <v>99</v>
      </c>
      <c r="C17" s="8">
        <v>2</v>
      </c>
      <c r="D17" s="24">
        <v>11</v>
      </c>
      <c r="E17" s="24">
        <v>22</v>
      </c>
      <c r="F17" s="24"/>
      <c r="G17" s="24"/>
      <c r="H17" s="24"/>
      <c r="I17" s="24"/>
    </row>
    <row r="18" spans="1:9">
      <c r="A18" s="8" t="s">
        <v>98</v>
      </c>
      <c r="B18" s="8" t="s">
        <v>99</v>
      </c>
      <c r="C18" s="8">
        <v>2</v>
      </c>
      <c r="D18" s="24">
        <v>11</v>
      </c>
      <c r="E18" s="24">
        <v>22</v>
      </c>
      <c r="F18" s="24"/>
      <c r="G18" s="24"/>
      <c r="H18" s="24"/>
      <c r="I18" s="24"/>
    </row>
    <row r="19" spans="1:9">
      <c r="A19" s="8" t="s">
        <v>98</v>
      </c>
      <c r="B19" s="8" t="s">
        <v>99</v>
      </c>
      <c r="C19" s="8">
        <v>2</v>
      </c>
      <c r="D19" s="24">
        <v>11</v>
      </c>
      <c r="E19" s="24">
        <v>22</v>
      </c>
      <c r="F19" s="24"/>
      <c r="G19" s="24"/>
      <c r="H19" s="24"/>
      <c r="I19" s="24"/>
    </row>
    <row r="20" spans="1:9">
      <c r="A20" s="8" t="s">
        <v>98</v>
      </c>
      <c r="B20" s="8" t="s">
        <v>99</v>
      </c>
      <c r="C20" s="8">
        <v>2</v>
      </c>
      <c r="D20" s="24">
        <v>11</v>
      </c>
      <c r="E20" s="24">
        <v>22</v>
      </c>
      <c r="F20" s="24"/>
      <c r="G20" s="24"/>
      <c r="H20" s="24"/>
      <c r="I20" s="24"/>
    </row>
    <row r="21" spans="1:9">
      <c r="A21" s="8" t="s">
        <v>98</v>
      </c>
      <c r="B21" s="8" t="s">
        <v>99</v>
      </c>
      <c r="C21" s="8">
        <v>5</v>
      </c>
      <c r="D21" s="24">
        <v>11</v>
      </c>
      <c r="E21" s="24">
        <v>55</v>
      </c>
      <c r="F21" s="24"/>
      <c r="G21" s="24"/>
      <c r="H21" s="24"/>
      <c r="I21" s="24"/>
    </row>
    <row r="22" spans="1:9">
      <c r="A22" s="86"/>
      <c r="B22" s="86"/>
      <c r="C22" s="86">
        <f>SUM(C6:C21)</f>
        <v>61</v>
      </c>
      <c r="D22" s="83"/>
      <c r="E22" s="83">
        <f>SUM(E6:E21)</f>
        <v>671</v>
      </c>
      <c r="F22" s="90" t="s">
        <v>129</v>
      </c>
      <c r="G22" s="85"/>
      <c r="H22" s="85"/>
      <c r="I22" s="85"/>
    </row>
    <row r="23" spans="1:9">
      <c r="A23" s="8"/>
      <c r="B23" s="8"/>
      <c r="C23" s="8"/>
      <c r="D23" s="24"/>
      <c r="E23" s="24"/>
      <c r="F23" s="24"/>
      <c r="G23" s="24"/>
      <c r="H23" s="24"/>
      <c r="I23" s="24"/>
    </row>
    <row r="24" spans="1:9">
      <c r="A24" s="8" t="s">
        <v>80</v>
      </c>
      <c r="B24" s="8" t="s">
        <v>81</v>
      </c>
      <c r="C24" s="8">
        <v>1</v>
      </c>
      <c r="D24" s="24">
        <v>6</v>
      </c>
      <c r="E24" s="24">
        <v>6</v>
      </c>
      <c r="F24" s="24">
        <v>4.5</v>
      </c>
      <c r="G24" s="24">
        <f>+F24*C24</f>
        <v>4.5</v>
      </c>
      <c r="H24" s="24"/>
      <c r="I24" s="24"/>
    </row>
    <row r="25" spans="1:9">
      <c r="A25" s="8" t="s">
        <v>80</v>
      </c>
      <c r="B25" s="8" t="s">
        <v>81</v>
      </c>
      <c r="C25" s="8">
        <v>2</v>
      </c>
      <c r="D25" s="24">
        <v>6</v>
      </c>
      <c r="E25" s="24">
        <v>12</v>
      </c>
      <c r="F25" s="24">
        <v>4.5</v>
      </c>
      <c r="G25" s="24">
        <f>+F25*C25</f>
        <v>9</v>
      </c>
      <c r="H25" s="24"/>
      <c r="I25" s="24"/>
    </row>
    <row r="26" spans="1:9">
      <c r="A26" s="84"/>
      <c r="B26" s="84"/>
      <c r="C26" s="86">
        <f>SUM(C24:C25)</f>
        <v>3</v>
      </c>
      <c r="D26" s="83"/>
      <c r="E26" s="83">
        <f>SUM(E24:E25)</f>
        <v>18</v>
      </c>
      <c r="F26" s="90" t="s">
        <v>129</v>
      </c>
      <c r="G26" s="85">
        <f>SUM(G24:G25)</f>
        <v>13.5</v>
      </c>
      <c r="H26" s="85"/>
      <c r="I26" s="85"/>
    </row>
    <row r="27" spans="1:9">
      <c r="A27" s="8"/>
      <c r="B27" s="8"/>
      <c r="C27" s="8"/>
      <c r="D27" s="24"/>
      <c r="E27" s="24"/>
      <c r="F27" s="24"/>
      <c r="G27" s="24"/>
      <c r="H27" s="24"/>
      <c r="I27" s="24"/>
    </row>
    <row r="28" spans="1:9">
      <c r="A28" s="8" t="s">
        <v>82</v>
      </c>
      <c r="B28" s="8" t="s">
        <v>83</v>
      </c>
      <c r="C28" s="8">
        <v>1</v>
      </c>
      <c r="D28" s="24">
        <v>2</v>
      </c>
      <c r="E28" s="24">
        <v>2</v>
      </c>
      <c r="F28" s="24"/>
      <c r="G28" s="24"/>
      <c r="H28" s="24"/>
      <c r="I28" s="24"/>
    </row>
    <row r="29" spans="1:9">
      <c r="A29" s="8" t="s">
        <v>82</v>
      </c>
      <c r="B29" s="8" t="s">
        <v>83</v>
      </c>
      <c r="C29" s="8">
        <v>2</v>
      </c>
      <c r="D29" s="24">
        <v>2</v>
      </c>
      <c r="E29" s="24">
        <v>4</v>
      </c>
      <c r="F29" s="24"/>
      <c r="G29" s="24"/>
      <c r="H29" s="24"/>
      <c r="I29" s="24"/>
    </row>
    <row r="30" spans="1:9">
      <c r="A30" s="86"/>
      <c r="B30" s="86"/>
      <c r="C30" s="86">
        <f>SUM(C28:C29)</f>
        <v>3</v>
      </c>
      <c r="D30" s="83"/>
      <c r="E30" s="83">
        <f>SUM(E28:E29)</f>
        <v>6</v>
      </c>
      <c r="F30" s="83" t="s">
        <v>129</v>
      </c>
      <c r="G30" s="83"/>
      <c r="H30" s="83"/>
      <c r="I30" s="83"/>
    </row>
    <row r="31" spans="1:9">
      <c r="A31" s="8"/>
      <c r="B31" s="8"/>
      <c r="C31" s="8"/>
      <c r="D31" s="24"/>
      <c r="E31" s="24"/>
      <c r="F31" s="24"/>
      <c r="G31" s="24"/>
      <c r="H31" s="24"/>
      <c r="I31" s="24"/>
    </row>
    <row r="32" spans="1:9">
      <c r="A32" s="8" t="s">
        <v>90</v>
      </c>
      <c r="B32" s="8" t="s">
        <v>91</v>
      </c>
      <c r="C32" s="8">
        <v>2</v>
      </c>
      <c r="D32" s="24">
        <v>17</v>
      </c>
      <c r="E32" s="24">
        <v>34</v>
      </c>
      <c r="F32" s="24"/>
      <c r="G32" s="24"/>
      <c r="H32" s="24"/>
      <c r="I32" s="24"/>
    </row>
    <row r="33" spans="1:9">
      <c r="A33" s="8" t="s">
        <v>90</v>
      </c>
      <c r="B33" s="8" t="s">
        <v>91</v>
      </c>
      <c r="C33" s="8">
        <v>4</v>
      </c>
      <c r="D33" s="24">
        <v>17</v>
      </c>
      <c r="E33" s="24">
        <v>68</v>
      </c>
      <c r="F33" s="24"/>
      <c r="G33" s="24"/>
      <c r="H33" s="24"/>
      <c r="I33" s="24"/>
    </row>
    <row r="34" spans="1:9">
      <c r="A34" s="8" t="s">
        <v>90</v>
      </c>
      <c r="B34" s="8" t="s">
        <v>91</v>
      </c>
      <c r="C34" s="8">
        <v>2</v>
      </c>
      <c r="D34" s="24">
        <v>17</v>
      </c>
      <c r="E34" s="24">
        <v>34</v>
      </c>
      <c r="F34" s="24"/>
      <c r="G34" s="24"/>
      <c r="H34" s="24"/>
      <c r="I34" s="24"/>
    </row>
    <row r="35" spans="1:9">
      <c r="A35" s="8" t="s">
        <v>90</v>
      </c>
      <c r="B35" s="8" t="s">
        <v>91</v>
      </c>
      <c r="C35" s="8">
        <v>2</v>
      </c>
      <c r="D35" s="24">
        <v>17</v>
      </c>
      <c r="E35" s="24">
        <v>34</v>
      </c>
      <c r="F35" s="24"/>
      <c r="G35" s="24"/>
      <c r="H35" s="24"/>
      <c r="I35" s="24"/>
    </row>
    <row r="36" spans="1:9">
      <c r="A36" s="8" t="s">
        <v>90</v>
      </c>
      <c r="B36" s="8" t="s">
        <v>91</v>
      </c>
      <c r="C36" s="8">
        <v>2</v>
      </c>
      <c r="D36" s="24">
        <v>17</v>
      </c>
      <c r="E36" s="24">
        <v>34</v>
      </c>
      <c r="F36" s="24"/>
      <c r="G36" s="24"/>
      <c r="H36" s="24"/>
      <c r="I36" s="24"/>
    </row>
    <row r="37" spans="1:9">
      <c r="A37" s="8" t="s">
        <v>90</v>
      </c>
      <c r="B37" s="8" t="s">
        <v>91</v>
      </c>
      <c r="C37" s="8">
        <v>1</v>
      </c>
      <c r="D37" s="24">
        <v>17</v>
      </c>
      <c r="E37" s="24">
        <v>17</v>
      </c>
      <c r="F37" s="24"/>
      <c r="G37" s="24"/>
      <c r="H37" s="24"/>
      <c r="I37" s="24"/>
    </row>
    <row r="38" spans="1:9">
      <c r="A38" s="8" t="s">
        <v>90</v>
      </c>
      <c r="B38" s="8" t="s">
        <v>91</v>
      </c>
      <c r="C38" s="8">
        <v>1</v>
      </c>
      <c r="D38" s="24">
        <v>17</v>
      </c>
      <c r="E38" s="24">
        <v>17</v>
      </c>
      <c r="F38" s="24"/>
      <c r="G38" s="24"/>
      <c r="H38" s="24"/>
      <c r="I38" s="24"/>
    </row>
    <row r="39" spans="1:9">
      <c r="A39" s="8" t="s">
        <v>90</v>
      </c>
      <c r="B39" s="8" t="s">
        <v>91</v>
      </c>
      <c r="C39" s="8">
        <v>3</v>
      </c>
      <c r="D39" s="24">
        <v>17</v>
      </c>
      <c r="E39" s="24">
        <v>51</v>
      </c>
      <c r="F39" s="24"/>
      <c r="G39" s="24"/>
      <c r="H39" s="24"/>
      <c r="I39" s="24"/>
    </row>
    <row r="40" spans="1:9">
      <c r="A40" s="86"/>
      <c r="B40" s="86"/>
      <c r="C40" s="86">
        <f>SUM(C32:C39)</f>
        <v>17</v>
      </c>
      <c r="D40" s="83"/>
      <c r="E40" s="83">
        <f>SUM(E32:E39)</f>
        <v>289</v>
      </c>
      <c r="F40" s="83" t="s">
        <v>129</v>
      </c>
      <c r="G40" s="83"/>
      <c r="H40" s="83"/>
      <c r="I40" s="83"/>
    </row>
    <row r="41" spans="1:9">
      <c r="A41" s="8"/>
      <c r="B41" s="8"/>
      <c r="C41" s="8"/>
      <c r="D41" s="24"/>
      <c r="E41" s="24"/>
      <c r="F41" s="24"/>
      <c r="G41" s="24"/>
      <c r="H41" s="24"/>
      <c r="I41" s="24"/>
    </row>
    <row r="42" spans="1:9">
      <c r="A42" s="8" t="s">
        <v>100</v>
      </c>
      <c r="B42" s="8" t="s">
        <v>101</v>
      </c>
      <c r="C42" s="8">
        <v>3</v>
      </c>
      <c r="D42" s="24">
        <v>17</v>
      </c>
      <c r="E42" s="24">
        <v>51</v>
      </c>
      <c r="F42" s="24"/>
      <c r="G42" s="24"/>
      <c r="H42" s="24"/>
      <c r="I42" s="24"/>
    </row>
    <row r="43" spans="1:9">
      <c r="A43" s="8" t="s">
        <v>100</v>
      </c>
      <c r="B43" s="8" t="s">
        <v>101</v>
      </c>
      <c r="C43" s="8">
        <v>2</v>
      </c>
      <c r="D43" s="24">
        <v>17</v>
      </c>
      <c r="E43" s="24">
        <v>34</v>
      </c>
      <c r="F43" s="24"/>
      <c r="G43" s="24"/>
      <c r="H43" s="24"/>
      <c r="I43" s="24"/>
    </row>
    <row r="44" spans="1:9">
      <c r="A44" s="22" t="s">
        <v>100</v>
      </c>
      <c r="B44" s="8" t="s">
        <v>101</v>
      </c>
      <c r="C44" s="8">
        <v>1</v>
      </c>
      <c r="D44" s="24">
        <v>17</v>
      </c>
      <c r="E44" s="24">
        <v>17</v>
      </c>
      <c r="F44" s="24"/>
      <c r="G44" s="24"/>
      <c r="H44" s="24"/>
      <c r="I44" s="24"/>
    </row>
    <row r="45" spans="1:9">
      <c r="A45" s="8" t="s">
        <v>100</v>
      </c>
      <c r="B45" s="8" t="s">
        <v>101</v>
      </c>
      <c r="C45" s="8">
        <v>1</v>
      </c>
      <c r="D45" s="24">
        <v>17</v>
      </c>
      <c r="E45" s="24">
        <v>17</v>
      </c>
      <c r="F45" s="24"/>
      <c r="G45" s="24"/>
      <c r="H45" s="24"/>
      <c r="I45" s="24"/>
    </row>
    <row r="46" spans="1:9">
      <c r="A46" s="8" t="s">
        <v>100</v>
      </c>
      <c r="B46" s="8" t="s">
        <v>101</v>
      </c>
      <c r="C46" s="8">
        <v>1</v>
      </c>
      <c r="D46" s="24">
        <v>17</v>
      </c>
      <c r="E46" s="24">
        <v>17</v>
      </c>
      <c r="F46" s="24"/>
      <c r="G46" s="24"/>
      <c r="H46" s="24"/>
      <c r="I46" s="24"/>
    </row>
    <row r="47" spans="1:9">
      <c r="A47" s="8" t="s">
        <v>100</v>
      </c>
      <c r="B47" s="8" t="s">
        <v>101</v>
      </c>
      <c r="C47" s="8">
        <v>1</v>
      </c>
      <c r="D47" s="24">
        <v>17</v>
      </c>
      <c r="E47" s="24">
        <v>17</v>
      </c>
      <c r="F47" s="24"/>
      <c r="G47" s="24"/>
      <c r="H47" s="24"/>
      <c r="I47" s="24"/>
    </row>
    <row r="48" spans="1:9">
      <c r="A48" s="8" t="s">
        <v>100</v>
      </c>
      <c r="B48" s="8" t="s">
        <v>101</v>
      </c>
      <c r="C48" s="8">
        <v>2</v>
      </c>
      <c r="D48" s="24">
        <v>17</v>
      </c>
      <c r="E48" s="24">
        <v>34</v>
      </c>
      <c r="F48" s="24"/>
      <c r="G48" s="24"/>
      <c r="H48" s="24"/>
      <c r="I48" s="24"/>
    </row>
    <row r="49" spans="1:9">
      <c r="A49" s="92"/>
      <c r="B49" s="92"/>
      <c r="C49" s="94">
        <f>SUM(C42:C48)</f>
        <v>11</v>
      </c>
      <c r="D49" s="95"/>
      <c r="E49" s="95">
        <f>SUM(E42:E48)</f>
        <v>187</v>
      </c>
      <c r="F49" s="96" t="s">
        <v>129</v>
      </c>
      <c r="G49" s="93"/>
      <c r="H49" s="93"/>
      <c r="I49" s="93"/>
    </row>
    <row r="50" spans="1:9">
      <c r="A50" s="8"/>
      <c r="B50" s="8"/>
      <c r="C50" s="8"/>
      <c r="D50" s="24"/>
      <c r="E50" s="24"/>
      <c r="F50" s="24"/>
      <c r="G50" s="24"/>
      <c r="H50" s="24"/>
      <c r="I50" s="24"/>
    </row>
    <row r="51" spans="1:9">
      <c r="A51" s="92" t="s">
        <v>110</v>
      </c>
      <c r="B51" s="92" t="s">
        <v>111</v>
      </c>
      <c r="C51" s="92">
        <v>1</v>
      </c>
      <c r="D51" s="93">
        <v>17</v>
      </c>
      <c r="E51" s="93">
        <v>17</v>
      </c>
      <c r="F51" s="96" t="s">
        <v>129</v>
      </c>
      <c r="G51" s="93"/>
      <c r="H51" s="93"/>
      <c r="I51" s="93"/>
    </row>
    <row r="52" spans="1:9">
      <c r="A52" s="8"/>
      <c r="B52" s="8"/>
      <c r="C52" s="8"/>
      <c r="D52" s="24"/>
      <c r="E52" s="24"/>
      <c r="F52" s="24"/>
      <c r="G52" s="24"/>
      <c r="H52" s="24"/>
      <c r="I52" s="24"/>
    </row>
    <row r="53" spans="1:9">
      <c r="A53" s="84" t="s">
        <v>106</v>
      </c>
      <c r="B53" s="84" t="s">
        <v>107</v>
      </c>
      <c r="C53" s="86">
        <v>4</v>
      </c>
      <c r="D53" s="85">
        <v>17</v>
      </c>
      <c r="E53" s="83">
        <v>68</v>
      </c>
      <c r="F53" s="90" t="s">
        <v>129</v>
      </c>
      <c r="G53" s="85"/>
      <c r="H53" s="85"/>
      <c r="I53" s="85"/>
    </row>
    <row r="54" spans="1:9">
      <c r="A54" s="8"/>
      <c r="B54" s="8"/>
      <c r="C54" s="8"/>
      <c r="D54" s="24"/>
      <c r="E54" s="24"/>
      <c r="F54" s="24"/>
      <c r="G54" s="24"/>
      <c r="H54" s="24"/>
      <c r="I54" s="24"/>
    </row>
    <row r="55" spans="1:9">
      <c r="A55" s="84" t="s">
        <v>118</v>
      </c>
      <c r="B55" s="84" t="s">
        <v>119</v>
      </c>
      <c r="C55" s="86">
        <v>1</v>
      </c>
      <c r="D55" s="85">
        <v>45</v>
      </c>
      <c r="E55" s="83">
        <v>45</v>
      </c>
      <c r="F55" s="90" t="s">
        <v>129</v>
      </c>
      <c r="G55" s="85"/>
      <c r="H55" s="85"/>
      <c r="I55" s="85"/>
    </row>
    <row r="56" spans="1:9">
      <c r="A56" s="8"/>
      <c r="B56" s="8"/>
      <c r="C56" s="8"/>
      <c r="D56" s="24"/>
      <c r="E56" s="24"/>
      <c r="F56" s="24"/>
      <c r="G56" s="24"/>
      <c r="H56" s="24"/>
      <c r="I56" s="24"/>
    </row>
    <row r="57" spans="1:9">
      <c r="A57" s="8" t="s">
        <v>72</v>
      </c>
      <c r="B57" s="8" t="s">
        <v>73</v>
      </c>
      <c r="C57" s="8">
        <v>1</v>
      </c>
      <c r="D57" s="24">
        <v>55</v>
      </c>
      <c r="E57" s="24">
        <v>55</v>
      </c>
      <c r="F57" s="24"/>
      <c r="G57" s="24"/>
      <c r="H57" s="24"/>
      <c r="I57" s="24"/>
    </row>
    <row r="58" spans="1:9">
      <c r="A58" s="8" t="s">
        <v>72</v>
      </c>
      <c r="B58" s="8" t="s">
        <v>73</v>
      </c>
      <c r="C58" s="8">
        <v>2</v>
      </c>
      <c r="D58" s="24">
        <v>55</v>
      </c>
      <c r="E58" s="24">
        <v>110</v>
      </c>
      <c r="F58" s="24"/>
      <c r="G58" s="24"/>
      <c r="H58" s="24"/>
      <c r="I58" s="24"/>
    </row>
    <row r="59" spans="1:9">
      <c r="A59" s="84"/>
      <c r="B59" s="84"/>
      <c r="C59" s="86">
        <f>SUM(C57:C58)</f>
        <v>3</v>
      </c>
      <c r="D59" s="83"/>
      <c r="E59" s="83">
        <f>SUM(E57:E58)</f>
        <v>165</v>
      </c>
      <c r="F59" s="90" t="s">
        <v>129</v>
      </c>
      <c r="G59" s="85"/>
      <c r="H59" s="85"/>
      <c r="I59" s="85"/>
    </row>
    <row r="60" spans="1:9">
      <c r="A60" s="8"/>
      <c r="B60" s="8"/>
      <c r="C60" s="8"/>
      <c r="D60" s="24"/>
      <c r="E60" s="24"/>
      <c r="F60" s="24"/>
      <c r="G60" s="24"/>
      <c r="H60" s="24"/>
      <c r="I60" s="24"/>
    </row>
    <row r="61" spans="1:9">
      <c r="A61" s="8" t="s">
        <v>74</v>
      </c>
      <c r="B61" s="8" t="s">
        <v>75</v>
      </c>
      <c r="C61" s="8">
        <v>1</v>
      </c>
      <c r="D61" s="24">
        <v>66</v>
      </c>
      <c r="E61" s="24">
        <v>66</v>
      </c>
      <c r="F61" s="24"/>
      <c r="G61" s="24"/>
      <c r="H61" s="24"/>
      <c r="I61" s="24"/>
    </row>
    <row r="62" spans="1:9">
      <c r="A62" s="8" t="s">
        <v>74</v>
      </c>
      <c r="B62" s="8" t="s">
        <v>75</v>
      </c>
      <c r="C62" s="8">
        <v>2</v>
      </c>
      <c r="D62" s="24">
        <v>66</v>
      </c>
      <c r="E62" s="24">
        <v>132</v>
      </c>
      <c r="F62" s="24"/>
      <c r="G62" s="24"/>
      <c r="H62" s="24"/>
      <c r="I62" s="24"/>
    </row>
    <row r="63" spans="1:9">
      <c r="A63" s="84"/>
      <c r="B63" s="84"/>
      <c r="C63" s="86">
        <f>SUM(C61:C62)</f>
        <v>3</v>
      </c>
      <c r="D63" s="83"/>
      <c r="E63" s="83">
        <f>SUM(E61:E62)</f>
        <v>198</v>
      </c>
      <c r="F63" s="90" t="s">
        <v>129</v>
      </c>
      <c r="G63" s="85"/>
      <c r="H63" s="85"/>
      <c r="I63" s="85"/>
    </row>
    <row r="64" spans="1:9">
      <c r="A64" s="8"/>
      <c r="B64" s="8"/>
      <c r="C64" s="8"/>
      <c r="D64" s="24"/>
      <c r="E64" s="24"/>
      <c r="F64" s="24"/>
      <c r="G64" s="24"/>
      <c r="H64" s="24"/>
      <c r="I64" s="24"/>
    </row>
    <row r="65" spans="1:9">
      <c r="A65" s="8" t="s">
        <v>108</v>
      </c>
      <c r="B65" s="8" t="s">
        <v>109</v>
      </c>
      <c r="C65" s="8">
        <v>2</v>
      </c>
      <c r="D65" s="24">
        <v>10</v>
      </c>
      <c r="E65" s="24">
        <v>20</v>
      </c>
      <c r="F65" s="24"/>
      <c r="G65" s="24"/>
      <c r="H65" s="24"/>
      <c r="I65" s="24"/>
    </row>
    <row r="66" spans="1:9">
      <c r="A66" s="8" t="s">
        <v>108</v>
      </c>
      <c r="B66" s="8" t="s">
        <v>109</v>
      </c>
      <c r="C66" s="8">
        <v>1</v>
      </c>
      <c r="D66" s="24">
        <v>10</v>
      </c>
      <c r="E66" s="24">
        <v>10</v>
      </c>
      <c r="F66" s="24"/>
      <c r="G66" s="24"/>
      <c r="H66" s="24"/>
      <c r="I66" s="24"/>
    </row>
    <row r="67" spans="1:9">
      <c r="A67" s="86"/>
      <c r="B67" s="86"/>
      <c r="C67" s="86">
        <f>SUM(C65:C66)</f>
        <v>3</v>
      </c>
      <c r="D67" s="83"/>
      <c r="E67" s="83">
        <f>SUM(E65:E66)</f>
        <v>30</v>
      </c>
      <c r="F67" s="83" t="s">
        <v>129</v>
      </c>
      <c r="G67" s="83"/>
      <c r="H67" s="83"/>
      <c r="I67" s="83"/>
    </row>
    <row r="68" spans="1:9">
      <c r="A68" s="8"/>
      <c r="B68" s="8"/>
      <c r="C68" s="8"/>
      <c r="D68" s="24"/>
      <c r="E68" s="24"/>
      <c r="F68" s="24"/>
      <c r="G68" s="24"/>
      <c r="H68" s="24"/>
      <c r="I68" s="24"/>
    </row>
    <row r="69" spans="1:9">
      <c r="A69" s="8" t="s">
        <v>94</v>
      </c>
      <c r="B69" s="8" t="s">
        <v>95</v>
      </c>
      <c r="C69" s="8">
        <v>11</v>
      </c>
      <c r="D69" s="24">
        <v>10</v>
      </c>
      <c r="E69" s="24">
        <v>110</v>
      </c>
      <c r="F69" s="24"/>
      <c r="G69" s="24"/>
      <c r="H69" s="24"/>
      <c r="I69" s="24"/>
    </row>
    <row r="70" spans="1:9">
      <c r="A70" s="8" t="s">
        <v>94</v>
      </c>
      <c r="B70" s="8" t="s">
        <v>95</v>
      </c>
      <c r="C70" s="8">
        <v>6</v>
      </c>
      <c r="D70" s="24">
        <v>10</v>
      </c>
      <c r="E70" s="24">
        <v>60</v>
      </c>
      <c r="F70" s="24"/>
      <c r="G70" s="24"/>
      <c r="H70" s="24"/>
      <c r="I70" s="24"/>
    </row>
    <row r="71" spans="1:9">
      <c r="A71" s="8" t="s">
        <v>94</v>
      </c>
      <c r="B71" s="8" t="s">
        <v>95</v>
      </c>
      <c r="C71" s="8">
        <v>1</v>
      </c>
      <c r="D71" s="24">
        <v>10</v>
      </c>
      <c r="E71" s="24">
        <v>10</v>
      </c>
      <c r="F71" s="24"/>
      <c r="G71" s="24"/>
      <c r="H71" s="24"/>
      <c r="I71" s="24"/>
    </row>
    <row r="72" spans="1:9">
      <c r="A72" s="8" t="s">
        <v>94</v>
      </c>
      <c r="B72" s="8" t="s">
        <v>95</v>
      </c>
      <c r="C72" s="8">
        <v>4</v>
      </c>
      <c r="D72" s="24">
        <v>10</v>
      </c>
      <c r="E72" s="24">
        <v>40</v>
      </c>
      <c r="F72" s="24"/>
      <c r="G72" s="24"/>
      <c r="H72" s="24"/>
      <c r="I72" s="24"/>
    </row>
    <row r="73" spans="1:9">
      <c r="A73" s="8" t="s">
        <v>94</v>
      </c>
      <c r="B73" s="8" t="s">
        <v>95</v>
      </c>
      <c r="C73" s="8">
        <v>4</v>
      </c>
      <c r="D73" s="24">
        <v>10</v>
      </c>
      <c r="E73" s="24">
        <v>40</v>
      </c>
      <c r="F73" s="24"/>
      <c r="G73" s="24"/>
      <c r="H73" s="24"/>
      <c r="I73" s="24"/>
    </row>
    <row r="74" spans="1:9">
      <c r="A74" s="8" t="s">
        <v>94</v>
      </c>
      <c r="B74" s="8" t="s">
        <v>95</v>
      </c>
      <c r="C74" s="8">
        <v>5</v>
      </c>
      <c r="D74" s="24">
        <v>10</v>
      </c>
      <c r="E74" s="24">
        <v>50</v>
      </c>
      <c r="F74" s="24"/>
      <c r="G74" s="24"/>
      <c r="H74" s="24"/>
      <c r="I74" s="24"/>
    </row>
    <row r="75" spans="1:9">
      <c r="A75" s="8" t="s">
        <v>94</v>
      </c>
      <c r="B75" s="8" t="s">
        <v>95</v>
      </c>
      <c r="C75" s="8">
        <v>6</v>
      </c>
      <c r="D75" s="24">
        <v>10</v>
      </c>
      <c r="E75" s="24">
        <v>60</v>
      </c>
      <c r="F75" s="24"/>
      <c r="G75" s="24"/>
      <c r="H75" s="24"/>
      <c r="I75" s="24"/>
    </row>
    <row r="76" spans="1:9">
      <c r="A76" s="84"/>
      <c r="B76" s="84"/>
      <c r="C76" s="86">
        <f>SUM(C69:C75)</f>
        <v>37</v>
      </c>
      <c r="D76" s="83"/>
      <c r="E76" s="83">
        <f>SUM(E69:E75)</f>
        <v>370</v>
      </c>
      <c r="F76" s="90" t="s">
        <v>129</v>
      </c>
      <c r="G76" s="85"/>
      <c r="H76" s="85"/>
      <c r="I76" s="85"/>
    </row>
    <row r="77" spans="1:9">
      <c r="A77" s="8"/>
      <c r="B77" s="8"/>
      <c r="C77" s="8"/>
      <c r="D77" s="24"/>
      <c r="E77" s="24"/>
      <c r="F77" s="24"/>
      <c r="G77" s="24"/>
      <c r="H77" s="24"/>
      <c r="I77" s="24"/>
    </row>
    <row r="78" spans="1:9">
      <c r="A78" s="8" t="s">
        <v>96</v>
      </c>
      <c r="B78" s="8" t="s">
        <v>97</v>
      </c>
      <c r="C78" s="8">
        <v>6</v>
      </c>
      <c r="D78" s="24">
        <v>10</v>
      </c>
      <c r="E78" s="24">
        <v>60</v>
      </c>
      <c r="F78" s="24"/>
      <c r="G78" s="24"/>
      <c r="H78" s="24"/>
      <c r="I78" s="24"/>
    </row>
    <row r="79" spans="1:9">
      <c r="A79" s="8" t="s">
        <v>96</v>
      </c>
      <c r="B79" s="8" t="s">
        <v>97</v>
      </c>
      <c r="C79" s="8">
        <v>2</v>
      </c>
      <c r="D79" s="24">
        <v>10</v>
      </c>
      <c r="E79" s="24">
        <v>20</v>
      </c>
      <c r="F79" s="24"/>
      <c r="G79" s="24"/>
      <c r="H79" s="24"/>
      <c r="I79" s="24"/>
    </row>
    <row r="80" spans="1:9">
      <c r="A80" s="8" t="s">
        <v>96</v>
      </c>
      <c r="B80" s="8" t="s">
        <v>97</v>
      </c>
      <c r="C80" s="8">
        <v>2</v>
      </c>
      <c r="D80" s="24">
        <v>10</v>
      </c>
      <c r="E80" s="24">
        <v>20</v>
      </c>
      <c r="F80" s="24"/>
      <c r="G80" s="24"/>
      <c r="H80" s="24"/>
      <c r="I80" s="24"/>
    </row>
    <row r="81" spans="1:9">
      <c r="A81" s="8" t="s">
        <v>96</v>
      </c>
      <c r="B81" s="8" t="s">
        <v>97</v>
      </c>
      <c r="C81" s="8">
        <v>3</v>
      </c>
      <c r="D81" s="24">
        <v>10</v>
      </c>
      <c r="E81" s="24">
        <v>30</v>
      </c>
      <c r="F81" s="24"/>
      <c r="G81" s="24"/>
      <c r="H81" s="24"/>
      <c r="I81" s="24"/>
    </row>
    <row r="82" spans="1:9">
      <c r="A82" s="86"/>
      <c r="B82" s="86"/>
      <c r="C82" s="86">
        <f>SUM(C78:C81)</f>
        <v>13</v>
      </c>
      <c r="D82" s="83"/>
      <c r="E82" s="83">
        <f>SUM(E78:E81)</f>
        <v>130</v>
      </c>
      <c r="F82" s="83" t="s">
        <v>129</v>
      </c>
      <c r="G82" s="83"/>
      <c r="H82" s="83"/>
      <c r="I82" s="83"/>
    </row>
    <row r="83" spans="1:9">
      <c r="A83" s="8"/>
      <c r="B83" s="8"/>
      <c r="C83" s="8"/>
      <c r="D83" s="24"/>
      <c r="E83" s="24"/>
      <c r="F83" s="24"/>
      <c r="G83" s="24"/>
      <c r="H83" s="24"/>
      <c r="I83" s="24"/>
    </row>
    <row r="84" spans="1:9">
      <c r="A84" s="8" t="s">
        <v>92</v>
      </c>
      <c r="B84" s="8" t="s">
        <v>93</v>
      </c>
      <c r="C84" s="8">
        <v>11</v>
      </c>
      <c r="D84" s="24">
        <v>18.5</v>
      </c>
      <c r="E84" s="24">
        <v>203.5</v>
      </c>
      <c r="F84" s="24"/>
      <c r="G84" s="24"/>
      <c r="H84" s="24"/>
      <c r="I84" s="24"/>
    </row>
    <row r="85" spans="1:9">
      <c r="A85" s="8" t="s">
        <v>92</v>
      </c>
      <c r="B85" s="8" t="s">
        <v>93</v>
      </c>
      <c r="C85" s="8">
        <v>6</v>
      </c>
      <c r="D85" s="24">
        <v>18.5</v>
      </c>
      <c r="E85" s="24">
        <v>111</v>
      </c>
      <c r="F85" s="24"/>
      <c r="G85" s="24"/>
      <c r="H85" s="24"/>
      <c r="I85" s="24"/>
    </row>
    <row r="86" spans="1:9">
      <c r="A86" s="8" t="s">
        <v>92</v>
      </c>
      <c r="B86" s="8" t="s">
        <v>93</v>
      </c>
      <c r="C86" s="8">
        <v>6</v>
      </c>
      <c r="D86" s="24">
        <v>18.5</v>
      </c>
      <c r="E86" s="24">
        <v>111</v>
      </c>
      <c r="F86" s="24"/>
      <c r="G86" s="24"/>
      <c r="H86" s="24"/>
      <c r="I86" s="24"/>
    </row>
    <row r="87" spans="1:9">
      <c r="A87" s="8" t="s">
        <v>92</v>
      </c>
      <c r="B87" s="8" t="s">
        <v>93</v>
      </c>
      <c r="C87" s="8">
        <v>1</v>
      </c>
      <c r="D87" s="24">
        <v>18.5</v>
      </c>
      <c r="E87" s="24">
        <v>18.5</v>
      </c>
      <c r="F87" s="24"/>
      <c r="G87" s="24"/>
      <c r="H87" s="24"/>
      <c r="I87" s="24"/>
    </row>
    <row r="88" spans="1:9">
      <c r="A88" s="8" t="s">
        <v>92</v>
      </c>
      <c r="B88" s="8" t="s">
        <v>93</v>
      </c>
      <c r="C88" s="8">
        <v>4</v>
      </c>
      <c r="D88" s="24">
        <v>18.5</v>
      </c>
      <c r="E88" s="24">
        <v>74</v>
      </c>
      <c r="F88" s="24"/>
      <c r="G88" s="24"/>
      <c r="H88" s="24"/>
      <c r="I88" s="24"/>
    </row>
    <row r="89" spans="1:9">
      <c r="A89" s="8" t="s">
        <v>92</v>
      </c>
      <c r="B89" s="8" t="s">
        <v>93</v>
      </c>
      <c r="C89" s="8">
        <v>4</v>
      </c>
      <c r="D89" s="24">
        <v>18.5</v>
      </c>
      <c r="E89" s="24">
        <v>74</v>
      </c>
      <c r="F89" s="24"/>
      <c r="G89" s="24"/>
      <c r="H89" s="24"/>
      <c r="I89" s="24"/>
    </row>
    <row r="90" spans="1:9">
      <c r="A90" s="8" t="s">
        <v>92</v>
      </c>
      <c r="B90" s="8" t="s">
        <v>93</v>
      </c>
      <c r="C90" s="8">
        <v>5</v>
      </c>
      <c r="D90" s="24">
        <v>18.5</v>
      </c>
      <c r="E90" s="24">
        <v>92.5</v>
      </c>
      <c r="F90" s="24"/>
      <c r="G90" s="24"/>
      <c r="H90" s="24"/>
      <c r="I90" s="24"/>
    </row>
    <row r="91" spans="1:9">
      <c r="A91" s="8" t="s">
        <v>92</v>
      </c>
      <c r="B91" s="8" t="s">
        <v>93</v>
      </c>
      <c r="C91" s="8">
        <v>6</v>
      </c>
      <c r="D91" s="24">
        <v>18.5</v>
      </c>
      <c r="E91" s="24">
        <v>111</v>
      </c>
      <c r="F91" s="24"/>
      <c r="G91" s="24"/>
      <c r="H91" s="24"/>
      <c r="I91" s="24"/>
    </row>
    <row r="92" spans="1:9">
      <c r="A92" s="86"/>
      <c r="B92" s="86"/>
      <c r="C92" s="86">
        <f>SUM(C84:C91)</f>
        <v>43</v>
      </c>
      <c r="D92" s="83"/>
      <c r="E92" s="83">
        <f>SUM(E84:E91)</f>
        <v>795.5</v>
      </c>
      <c r="F92" s="83" t="s">
        <v>129</v>
      </c>
      <c r="G92" s="83"/>
      <c r="H92" s="83"/>
      <c r="I92" s="83"/>
    </row>
    <row r="93" spans="1:9">
      <c r="A93" s="8"/>
      <c r="B93" s="8"/>
      <c r="C93" s="8"/>
      <c r="D93" s="24"/>
      <c r="E93" s="24"/>
      <c r="F93" s="24"/>
      <c r="G93" s="24"/>
      <c r="H93" s="24"/>
      <c r="I93" s="24"/>
    </row>
    <row r="94" spans="1:9">
      <c r="A94" s="8" t="s">
        <v>78</v>
      </c>
      <c r="B94" s="8" t="s">
        <v>79</v>
      </c>
      <c r="C94" s="8">
        <v>2</v>
      </c>
      <c r="D94" s="24">
        <v>50</v>
      </c>
      <c r="E94" s="24">
        <v>100</v>
      </c>
      <c r="F94" s="24"/>
      <c r="G94" s="24"/>
      <c r="H94" s="24"/>
      <c r="I94" s="24"/>
    </row>
    <row r="95" spans="1:9">
      <c r="A95" s="8" t="s">
        <v>78</v>
      </c>
      <c r="B95" s="8" t="s">
        <v>79</v>
      </c>
      <c r="C95" s="8">
        <v>4</v>
      </c>
      <c r="D95" s="24">
        <v>50</v>
      </c>
      <c r="E95" s="24">
        <v>200</v>
      </c>
      <c r="F95" s="24"/>
      <c r="G95" s="24"/>
      <c r="H95" s="24"/>
      <c r="I95" s="24"/>
    </row>
    <row r="96" spans="1:9">
      <c r="A96" s="86"/>
      <c r="B96" s="86"/>
      <c r="C96" s="86">
        <f>SUM(C94:C95)</f>
        <v>6</v>
      </c>
      <c r="D96" s="83"/>
      <c r="E96" s="83">
        <f>SUM(E94:E95)</f>
        <v>300</v>
      </c>
      <c r="F96" s="83" t="s">
        <v>129</v>
      </c>
      <c r="G96" s="83"/>
      <c r="H96" s="83"/>
      <c r="I96" s="83"/>
    </row>
    <row r="97" spans="1:9">
      <c r="A97" s="8"/>
      <c r="B97" s="8"/>
      <c r="C97" s="8"/>
      <c r="D97" s="24"/>
      <c r="E97" s="24"/>
      <c r="F97" s="24"/>
      <c r="G97" s="24"/>
      <c r="H97" s="24"/>
      <c r="I97" s="24"/>
    </row>
    <row r="98" spans="1:9">
      <c r="A98" s="8" t="s">
        <v>76</v>
      </c>
      <c r="B98" s="8" t="s">
        <v>77</v>
      </c>
      <c r="C98" s="8">
        <v>2</v>
      </c>
      <c r="D98" s="24">
        <v>45</v>
      </c>
      <c r="E98" s="24">
        <v>90</v>
      </c>
      <c r="F98" s="24"/>
      <c r="G98" s="24"/>
      <c r="H98" s="24"/>
      <c r="I98" s="24"/>
    </row>
    <row r="99" spans="1:9">
      <c r="A99" s="8" t="s">
        <v>76</v>
      </c>
      <c r="B99" s="8" t="s">
        <v>77</v>
      </c>
      <c r="C99" s="8">
        <v>4</v>
      </c>
      <c r="D99" s="24">
        <v>45</v>
      </c>
      <c r="E99" s="24">
        <v>180</v>
      </c>
      <c r="F99" s="24"/>
      <c r="G99" s="24"/>
      <c r="H99" s="24"/>
      <c r="I99" s="24"/>
    </row>
    <row r="100" spans="1:9">
      <c r="A100" s="86"/>
      <c r="B100" s="86"/>
      <c r="C100" s="86">
        <f>SUM(C98:C99)</f>
        <v>6</v>
      </c>
      <c r="D100" s="83"/>
      <c r="E100" s="83">
        <f>SUM(E98:E99)</f>
        <v>270</v>
      </c>
      <c r="F100" s="83" t="s">
        <v>129</v>
      </c>
      <c r="G100" s="83"/>
      <c r="H100" s="83"/>
      <c r="I100" s="83"/>
    </row>
    <row r="101" spans="1:9">
      <c r="A101" s="8"/>
      <c r="B101" s="8"/>
      <c r="C101" s="8"/>
      <c r="D101" s="24"/>
      <c r="E101" s="24"/>
      <c r="F101" s="24"/>
      <c r="G101" s="24"/>
      <c r="H101" s="24"/>
      <c r="I101" s="24"/>
    </row>
    <row r="102" spans="1:9">
      <c r="A102" s="84" t="s">
        <v>116</v>
      </c>
      <c r="B102" s="84" t="s">
        <v>117</v>
      </c>
      <c r="C102" s="86">
        <v>2</v>
      </c>
      <c r="D102" s="85">
        <v>50</v>
      </c>
      <c r="E102" s="83">
        <v>100</v>
      </c>
      <c r="F102" s="83" t="s">
        <v>129</v>
      </c>
      <c r="G102" s="85"/>
      <c r="H102" s="85"/>
      <c r="I102" s="85"/>
    </row>
    <row r="103" spans="1:9">
      <c r="A103" s="8"/>
      <c r="B103" s="8"/>
      <c r="C103" s="8"/>
      <c r="D103" s="24"/>
      <c r="E103" s="24"/>
      <c r="F103" s="24"/>
      <c r="G103" s="24"/>
      <c r="H103" s="24"/>
      <c r="I103" s="24"/>
    </row>
    <row r="104" spans="1:9">
      <c r="A104" s="84" t="s">
        <v>104</v>
      </c>
      <c r="B104" s="84" t="s">
        <v>105</v>
      </c>
      <c r="C104" s="86">
        <v>2</v>
      </c>
      <c r="D104" s="85">
        <v>38</v>
      </c>
      <c r="E104" s="83">
        <v>76</v>
      </c>
      <c r="F104" s="83" t="s">
        <v>129</v>
      </c>
      <c r="G104" s="85"/>
      <c r="H104" s="85"/>
      <c r="I104" s="85"/>
    </row>
    <row r="105" spans="1:9">
      <c r="A105" s="8"/>
      <c r="B105" s="8"/>
      <c r="C105" s="8"/>
      <c r="D105" s="24"/>
      <c r="E105" s="24"/>
      <c r="F105" s="24"/>
      <c r="G105" s="24"/>
      <c r="H105" s="24"/>
      <c r="I105" s="24"/>
    </row>
    <row r="106" spans="1:9">
      <c r="A106" s="8" t="s">
        <v>88</v>
      </c>
      <c r="B106" s="8" t="s">
        <v>89</v>
      </c>
      <c r="C106" s="8">
        <v>1</v>
      </c>
      <c r="D106" s="24">
        <v>38</v>
      </c>
      <c r="E106" s="24">
        <v>38</v>
      </c>
      <c r="F106" s="24"/>
      <c r="G106" s="24"/>
      <c r="H106" s="24"/>
      <c r="I106" s="24"/>
    </row>
    <row r="107" spans="1:9">
      <c r="A107" s="8" t="s">
        <v>88</v>
      </c>
      <c r="B107" s="8" t="s">
        <v>89</v>
      </c>
      <c r="C107" s="8">
        <v>1</v>
      </c>
      <c r="D107" s="24">
        <v>38</v>
      </c>
      <c r="E107" s="24">
        <v>38</v>
      </c>
      <c r="F107" s="24"/>
      <c r="G107" s="24"/>
      <c r="H107" s="24"/>
      <c r="I107" s="24"/>
    </row>
    <row r="108" spans="1:9">
      <c r="A108" s="8" t="s">
        <v>88</v>
      </c>
      <c r="B108" s="8" t="s">
        <v>89</v>
      </c>
      <c r="C108" s="8">
        <v>1</v>
      </c>
      <c r="D108" s="24">
        <v>38</v>
      </c>
      <c r="E108" s="24">
        <v>38</v>
      </c>
      <c r="F108" s="24"/>
      <c r="G108" s="24"/>
      <c r="H108" s="24"/>
      <c r="I108" s="24"/>
    </row>
    <row r="109" spans="1:9">
      <c r="A109" s="8" t="s">
        <v>88</v>
      </c>
      <c r="B109" s="8" t="s">
        <v>89</v>
      </c>
      <c r="C109" s="8">
        <v>2</v>
      </c>
      <c r="D109" s="24">
        <v>38</v>
      </c>
      <c r="E109" s="24">
        <v>76</v>
      </c>
      <c r="F109" s="24"/>
      <c r="G109" s="24"/>
      <c r="H109" s="24"/>
      <c r="I109" s="24"/>
    </row>
    <row r="110" spans="1:9">
      <c r="A110" s="8" t="s">
        <v>88</v>
      </c>
      <c r="B110" s="8" t="s">
        <v>89</v>
      </c>
      <c r="C110" s="8">
        <v>2</v>
      </c>
      <c r="D110" s="24">
        <v>38</v>
      </c>
      <c r="E110" s="24">
        <v>76</v>
      </c>
      <c r="F110" s="24"/>
      <c r="G110" s="24"/>
      <c r="H110" s="24"/>
      <c r="I110" s="24"/>
    </row>
    <row r="111" spans="1:9">
      <c r="A111" s="8" t="s">
        <v>88</v>
      </c>
      <c r="B111" s="8" t="s">
        <v>89</v>
      </c>
      <c r="C111" s="8">
        <v>2</v>
      </c>
      <c r="D111" s="24">
        <v>38</v>
      </c>
      <c r="E111" s="24">
        <v>76</v>
      </c>
      <c r="F111" s="24"/>
      <c r="G111" s="24"/>
      <c r="H111" s="24"/>
      <c r="I111" s="24"/>
    </row>
    <row r="112" spans="1:9">
      <c r="A112" s="8" t="s">
        <v>88</v>
      </c>
      <c r="B112" s="8" t="s">
        <v>89</v>
      </c>
      <c r="C112" s="8">
        <v>2</v>
      </c>
      <c r="D112" s="24">
        <v>38</v>
      </c>
      <c r="E112" s="24">
        <v>76</v>
      </c>
      <c r="F112" s="24"/>
      <c r="G112" s="24"/>
      <c r="H112" s="24"/>
      <c r="I112" s="24"/>
    </row>
    <row r="113" spans="1:9">
      <c r="A113" s="8" t="s">
        <v>88</v>
      </c>
      <c r="B113" s="8" t="s">
        <v>89</v>
      </c>
      <c r="C113" s="8">
        <v>2</v>
      </c>
      <c r="D113" s="24">
        <v>38</v>
      </c>
      <c r="E113" s="24">
        <v>76</v>
      </c>
      <c r="F113" s="24"/>
      <c r="G113" s="24"/>
      <c r="H113" s="24"/>
      <c r="I113" s="24"/>
    </row>
    <row r="114" spans="1:9">
      <c r="A114" s="8" t="s">
        <v>88</v>
      </c>
      <c r="B114" s="8" t="s">
        <v>89</v>
      </c>
      <c r="C114" s="8">
        <v>3</v>
      </c>
      <c r="D114" s="24">
        <v>38</v>
      </c>
      <c r="E114" s="24">
        <v>114</v>
      </c>
      <c r="F114" s="24"/>
      <c r="G114" s="24"/>
      <c r="H114" s="24"/>
      <c r="I114" s="24"/>
    </row>
    <row r="115" spans="1:9">
      <c r="A115" s="84"/>
      <c r="B115" s="84"/>
      <c r="C115" s="86">
        <f>SUM(C106:C114)</f>
        <v>16</v>
      </c>
      <c r="D115" s="85"/>
      <c r="E115" s="83">
        <f>SUM(E106:E114)</f>
        <v>608</v>
      </c>
      <c r="F115" s="83" t="s">
        <v>129</v>
      </c>
      <c r="G115" s="85"/>
      <c r="H115" s="85"/>
      <c r="I115" s="85"/>
    </row>
    <row r="116" spans="1:9">
      <c r="A116" s="8"/>
      <c r="B116" s="8"/>
      <c r="C116" s="8"/>
      <c r="D116" s="24"/>
      <c r="E116" s="24"/>
      <c r="F116" s="24"/>
      <c r="G116" s="24"/>
      <c r="H116" s="24"/>
      <c r="I116" s="24"/>
    </row>
    <row r="117" spans="1:9">
      <c r="A117" s="84" t="s">
        <v>114</v>
      </c>
      <c r="B117" s="84" t="s">
        <v>115</v>
      </c>
      <c r="C117" s="86">
        <v>1</v>
      </c>
      <c r="D117" s="85">
        <v>50</v>
      </c>
      <c r="E117" s="83">
        <v>50</v>
      </c>
      <c r="F117" s="83" t="s">
        <v>129</v>
      </c>
      <c r="G117" s="85"/>
      <c r="H117" s="85"/>
      <c r="I117" s="85"/>
    </row>
    <row r="118" spans="1:9">
      <c r="A118" s="8"/>
      <c r="B118" s="8"/>
      <c r="C118" s="8"/>
      <c r="D118" s="24"/>
      <c r="E118" s="24"/>
      <c r="F118" s="24"/>
      <c r="G118" s="24"/>
      <c r="H118" s="24"/>
      <c r="I118" s="24"/>
    </row>
    <row r="119" spans="1:9">
      <c r="A119" s="8" t="s">
        <v>84</v>
      </c>
      <c r="B119" s="8" t="s">
        <v>85</v>
      </c>
      <c r="C119" s="8">
        <v>1</v>
      </c>
      <c r="D119" s="24">
        <v>205</v>
      </c>
      <c r="E119" s="24">
        <v>205</v>
      </c>
      <c r="F119" s="24"/>
      <c r="G119" s="24"/>
      <c r="H119" s="24"/>
      <c r="I119" s="24"/>
    </row>
    <row r="120" spans="1:9">
      <c r="A120" s="8" t="s">
        <v>84</v>
      </c>
      <c r="B120" s="8" t="s">
        <v>85</v>
      </c>
      <c r="C120" s="8">
        <v>2</v>
      </c>
      <c r="D120" s="24">
        <v>205</v>
      </c>
      <c r="E120" s="24">
        <v>410</v>
      </c>
      <c r="F120" s="24"/>
      <c r="G120" s="24"/>
      <c r="H120" s="24"/>
      <c r="I120" s="24"/>
    </row>
    <row r="121" spans="1:9">
      <c r="A121" s="84"/>
      <c r="B121" s="84"/>
      <c r="C121" s="86">
        <f>SUM(C119:C120)</f>
        <v>3</v>
      </c>
      <c r="D121" s="85"/>
      <c r="E121" s="83">
        <f>SUM(E119:E120)</f>
        <v>615</v>
      </c>
      <c r="F121" s="83" t="s">
        <v>129</v>
      </c>
      <c r="G121" s="85"/>
      <c r="H121" s="85"/>
      <c r="I121" s="85"/>
    </row>
    <row r="122" spans="1:9">
      <c r="A122" s="8"/>
      <c r="B122" s="8"/>
      <c r="C122" s="8"/>
      <c r="D122" s="24"/>
      <c r="E122" s="24"/>
      <c r="F122" s="24"/>
      <c r="G122" s="24"/>
      <c r="H122" s="24"/>
      <c r="I122" s="24"/>
    </row>
    <row r="123" spans="1:9">
      <c r="A123" s="8" t="s">
        <v>112</v>
      </c>
      <c r="B123" s="8" t="s">
        <v>113</v>
      </c>
      <c r="C123" s="8">
        <v>2</v>
      </c>
      <c r="D123" s="24">
        <v>25</v>
      </c>
      <c r="E123" s="24">
        <v>50</v>
      </c>
      <c r="F123" s="24"/>
      <c r="G123" s="24"/>
      <c r="H123" s="24"/>
      <c r="I123" s="24"/>
    </row>
    <row r="124" spans="1:9">
      <c r="A124" s="8" t="s">
        <v>112</v>
      </c>
      <c r="B124" s="8" t="s">
        <v>113</v>
      </c>
      <c r="C124" s="8">
        <v>2</v>
      </c>
      <c r="D124" s="24">
        <v>25</v>
      </c>
      <c r="E124" s="24">
        <v>50</v>
      </c>
      <c r="F124" s="24"/>
      <c r="G124" s="24"/>
      <c r="H124" s="24"/>
      <c r="I124" s="24"/>
    </row>
    <row r="125" spans="1:9">
      <c r="A125" s="8" t="s">
        <v>112</v>
      </c>
      <c r="B125" s="8" t="s">
        <v>113</v>
      </c>
      <c r="C125" s="8">
        <v>3</v>
      </c>
      <c r="D125" s="24">
        <v>25</v>
      </c>
      <c r="E125" s="24">
        <v>75</v>
      </c>
      <c r="F125" s="24"/>
      <c r="G125" s="24"/>
      <c r="H125" s="24"/>
      <c r="I125" s="24"/>
    </row>
    <row r="126" spans="1:9">
      <c r="A126" s="8"/>
      <c r="B126" s="86"/>
      <c r="C126" s="86">
        <f>SUM(C123:C125)</f>
        <v>7</v>
      </c>
      <c r="D126" s="83"/>
      <c r="E126" s="83">
        <f>SUM(E123:E125)</f>
        <v>175</v>
      </c>
      <c r="F126" s="83" t="s">
        <v>129</v>
      </c>
      <c r="G126" s="83"/>
      <c r="H126" s="83"/>
      <c r="I126" s="83"/>
    </row>
    <row r="127" spans="1:9">
      <c r="D127" s="54"/>
      <c r="E127" s="54"/>
      <c r="F127" s="54"/>
      <c r="G127" s="54"/>
      <c r="H127" s="54"/>
      <c r="I127" s="54"/>
    </row>
  </sheetData>
  <autoFilter ref="A3:I3"/>
  <sortState ref="A4:I88">
    <sortCondition ref="A4:A88"/>
  </sortState>
  <mergeCells count="2">
    <mergeCell ref="A1:I1"/>
    <mergeCell ref="A2:I2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586"/>
  <sheetViews>
    <sheetView tabSelected="1" topLeftCell="A75" workbookViewId="0">
      <selection activeCell="A91" sqref="A91:I98"/>
    </sheetView>
  </sheetViews>
  <sheetFormatPr baseColWidth="10" defaultColWidth="8.85546875" defaultRowHeight="15"/>
  <cols>
    <col min="1" max="1" width="31.140625" customWidth="1"/>
    <col min="2" max="2" width="72" customWidth="1"/>
    <col min="7" max="7" width="10.42578125" customWidth="1"/>
    <col min="8" max="9" width="9.85546875" customWidth="1"/>
  </cols>
  <sheetData>
    <row r="4" spans="10:13">
      <c r="M4">
        <v>40</v>
      </c>
    </row>
    <row r="5" spans="10:13">
      <c r="J5" s="54"/>
    </row>
    <row r="6" spans="10:13">
      <c r="J6" s="54"/>
    </row>
    <row r="7" spans="10:13">
      <c r="J7" s="54"/>
    </row>
    <row r="8" spans="10:13">
      <c r="J8" s="54"/>
    </row>
    <row r="9" spans="10:13">
      <c r="J9" s="54"/>
    </row>
    <row r="10" spans="10:13">
      <c r="J10" s="54"/>
    </row>
    <row r="11" spans="10:13">
      <c r="J11" s="54"/>
    </row>
    <row r="12" spans="10:13">
      <c r="J12" s="54"/>
    </row>
    <row r="13" spans="10:13">
      <c r="J13" s="54"/>
    </row>
    <row r="14" spans="10:13">
      <c r="J14" s="54"/>
    </row>
    <row r="15" spans="10:13">
      <c r="J15" s="54"/>
    </row>
    <row r="16" spans="10:13">
      <c r="J16" s="54"/>
    </row>
    <row r="17" spans="10:10">
      <c r="J17" s="54"/>
    </row>
    <row r="18" spans="10:10">
      <c r="J18" s="54"/>
    </row>
    <row r="19" spans="10:10">
      <c r="J19" s="54"/>
    </row>
    <row r="20" spans="10:10">
      <c r="J20" s="54"/>
    </row>
    <row r="21" spans="10:10">
      <c r="J21" s="54"/>
    </row>
    <row r="22" spans="10:10">
      <c r="J22" s="54"/>
    </row>
    <row r="23" spans="10:10">
      <c r="J23" s="54"/>
    </row>
    <row r="24" spans="10:10">
      <c r="J24" s="54"/>
    </row>
    <row r="25" spans="10:10">
      <c r="J25" s="54"/>
    </row>
    <row r="26" spans="10:10">
      <c r="J26" s="54"/>
    </row>
    <row r="27" spans="10:10">
      <c r="J27" s="54"/>
    </row>
    <row r="28" spans="10:10">
      <c r="J28" s="54"/>
    </row>
    <row r="29" spans="10:10">
      <c r="J29" s="54"/>
    </row>
    <row r="30" spans="10:10">
      <c r="J30" s="54"/>
    </row>
    <row r="31" spans="10:10">
      <c r="J31" s="54"/>
    </row>
    <row r="32" spans="10:10">
      <c r="J32" s="54"/>
    </row>
    <row r="33" spans="10:10">
      <c r="J33" s="54"/>
    </row>
    <row r="34" spans="10:10">
      <c r="J34" s="54"/>
    </row>
    <row r="35" spans="10:10">
      <c r="J35" s="54"/>
    </row>
    <row r="36" spans="10:10">
      <c r="J36" s="54"/>
    </row>
    <row r="37" spans="10:10">
      <c r="J37" s="54"/>
    </row>
    <row r="38" spans="10:10">
      <c r="J38" s="54"/>
    </row>
    <row r="39" spans="10:10">
      <c r="J39" s="54"/>
    </row>
    <row r="40" spans="10:10">
      <c r="J40" s="54"/>
    </row>
    <row r="41" spans="10:10">
      <c r="J41" s="54"/>
    </row>
    <row r="42" spans="10:10">
      <c r="J42" s="54"/>
    </row>
    <row r="43" spans="10:10">
      <c r="J43" s="54"/>
    </row>
    <row r="44" spans="10:10">
      <c r="J44" s="54"/>
    </row>
    <row r="45" spans="10:10">
      <c r="J45" s="54"/>
    </row>
    <row r="46" spans="10:10">
      <c r="J46" s="54"/>
    </row>
    <row r="47" spans="10:10">
      <c r="J47" s="54"/>
    </row>
    <row r="48" spans="10:10">
      <c r="J48" s="54"/>
    </row>
    <row r="49" spans="1:10">
      <c r="J49" s="54"/>
    </row>
    <row r="50" spans="1:10">
      <c r="J50" s="54"/>
    </row>
    <row r="51" spans="1:10">
      <c r="A51" t="s">
        <v>120</v>
      </c>
      <c r="J51" s="54"/>
    </row>
    <row r="52" spans="1:10">
      <c r="A52" t="s">
        <v>35</v>
      </c>
      <c r="B52" t="s">
        <v>2</v>
      </c>
      <c r="C52" t="s">
        <v>36</v>
      </c>
      <c r="D52" t="s">
        <v>39</v>
      </c>
      <c r="E52" t="s">
        <v>40</v>
      </c>
      <c r="F52" t="s">
        <v>130</v>
      </c>
      <c r="G52" t="s">
        <v>131</v>
      </c>
      <c r="H52" t="s">
        <v>122</v>
      </c>
      <c r="I52" t="s">
        <v>41</v>
      </c>
      <c r="J52" s="54" t="s">
        <v>132</v>
      </c>
    </row>
    <row r="53" spans="1:10">
      <c r="A53" t="s">
        <v>102</v>
      </c>
      <c r="B53" t="s">
        <v>103</v>
      </c>
      <c r="C53">
        <v>18</v>
      </c>
      <c r="D53">
        <v>65</v>
      </c>
      <c r="E53">
        <v>1170</v>
      </c>
      <c r="J53" s="54" t="s">
        <v>134</v>
      </c>
    </row>
    <row r="54" spans="1:10">
      <c r="A54" t="s">
        <v>86</v>
      </c>
      <c r="B54" t="s">
        <v>87</v>
      </c>
      <c r="C54">
        <v>61</v>
      </c>
      <c r="D54">
        <v>11</v>
      </c>
      <c r="E54">
        <v>671</v>
      </c>
      <c r="J54" s="54" t="s">
        <v>134</v>
      </c>
    </row>
    <row r="55" spans="1:10">
      <c r="A55" t="s">
        <v>80</v>
      </c>
      <c r="B55" t="s">
        <v>81</v>
      </c>
      <c r="C55">
        <v>3</v>
      </c>
      <c r="D55">
        <v>6</v>
      </c>
      <c r="E55">
        <v>18</v>
      </c>
      <c r="F55">
        <v>4.5</v>
      </c>
      <c r="G55">
        <v>13.5</v>
      </c>
      <c r="H55">
        <v>4.5</v>
      </c>
      <c r="I55">
        <v>33.333333333333329</v>
      </c>
      <c r="J55" s="54"/>
    </row>
    <row r="56" spans="1:10">
      <c r="A56" t="s">
        <v>82</v>
      </c>
      <c r="B56" t="s">
        <v>83</v>
      </c>
      <c r="C56">
        <v>3</v>
      </c>
      <c r="D56">
        <v>2</v>
      </c>
      <c r="E56">
        <v>6</v>
      </c>
      <c r="F56">
        <v>1</v>
      </c>
      <c r="G56">
        <v>3</v>
      </c>
      <c r="H56">
        <v>3</v>
      </c>
      <c r="I56">
        <v>100</v>
      </c>
      <c r="J56" s="54"/>
    </row>
    <row r="57" spans="1:10">
      <c r="A57" t="s">
        <v>90</v>
      </c>
      <c r="B57" t="s">
        <v>91</v>
      </c>
      <c r="C57">
        <v>17</v>
      </c>
      <c r="D57">
        <v>17</v>
      </c>
      <c r="E57">
        <v>289</v>
      </c>
      <c r="J57" s="54" t="s">
        <v>134</v>
      </c>
    </row>
    <row r="58" spans="1:10">
      <c r="A58" t="s">
        <v>100</v>
      </c>
      <c r="B58" t="s">
        <v>101</v>
      </c>
      <c r="C58">
        <v>11</v>
      </c>
      <c r="D58">
        <v>17</v>
      </c>
      <c r="E58">
        <v>187</v>
      </c>
      <c r="J58" s="54" t="s">
        <v>134</v>
      </c>
    </row>
    <row r="59" spans="1:10">
      <c r="A59" t="s">
        <v>110</v>
      </c>
      <c r="B59" t="s">
        <v>111</v>
      </c>
      <c r="C59">
        <v>1</v>
      </c>
      <c r="D59">
        <v>17</v>
      </c>
      <c r="E59">
        <v>17</v>
      </c>
      <c r="J59" s="54" t="s">
        <v>134</v>
      </c>
    </row>
    <row r="60" spans="1:10">
      <c r="A60" t="s">
        <v>106</v>
      </c>
      <c r="B60" t="s">
        <v>107</v>
      </c>
      <c r="C60">
        <v>4</v>
      </c>
      <c r="D60">
        <v>17</v>
      </c>
      <c r="E60">
        <v>68</v>
      </c>
      <c r="J60" s="54" t="s">
        <v>134</v>
      </c>
    </row>
    <row r="61" spans="1:10">
      <c r="A61" t="s">
        <v>118</v>
      </c>
      <c r="B61" t="s">
        <v>119</v>
      </c>
      <c r="C61">
        <v>1</v>
      </c>
      <c r="D61">
        <v>45</v>
      </c>
      <c r="E61">
        <v>45</v>
      </c>
      <c r="J61" s="54" t="s">
        <v>133</v>
      </c>
    </row>
    <row r="62" spans="1:10">
      <c r="A62" t="s">
        <v>72</v>
      </c>
      <c r="B62" t="s">
        <v>73</v>
      </c>
      <c r="C62">
        <v>3</v>
      </c>
      <c r="D62">
        <v>55</v>
      </c>
      <c r="E62">
        <v>165</v>
      </c>
      <c r="F62">
        <v>26.67</v>
      </c>
      <c r="G62">
        <v>80.010000000000005</v>
      </c>
      <c r="H62">
        <v>84.99</v>
      </c>
      <c r="I62">
        <v>106.22422197225345</v>
      </c>
      <c r="J62" s="54"/>
    </row>
    <row r="63" spans="1:10">
      <c r="A63" t="s">
        <v>74</v>
      </c>
      <c r="B63" t="s">
        <v>75</v>
      </c>
      <c r="C63">
        <v>3</v>
      </c>
      <c r="D63">
        <v>66</v>
      </c>
      <c r="E63">
        <v>198</v>
      </c>
      <c r="J63" s="54" t="s">
        <v>133</v>
      </c>
    </row>
    <row r="64" spans="1:10">
      <c r="A64" t="s">
        <v>108</v>
      </c>
      <c r="B64" t="s">
        <v>109</v>
      </c>
      <c r="C64">
        <v>3</v>
      </c>
      <c r="D64">
        <v>10</v>
      </c>
      <c r="E64">
        <v>30</v>
      </c>
      <c r="J64" s="54" t="s">
        <v>133</v>
      </c>
    </row>
    <row r="65" spans="1:10">
      <c r="A65" t="s">
        <v>94</v>
      </c>
      <c r="B65" t="s">
        <v>95</v>
      </c>
      <c r="C65">
        <v>37</v>
      </c>
      <c r="D65">
        <v>10</v>
      </c>
      <c r="E65">
        <v>370</v>
      </c>
      <c r="J65" s="54" t="s">
        <v>134</v>
      </c>
    </row>
    <row r="66" spans="1:10">
      <c r="A66" t="s">
        <v>96</v>
      </c>
      <c r="B66" t="s">
        <v>97</v>
      </c>
      <c r="C66">
        <v>13</v>
      </c>
      <c r="D66">
        <v>10</v>
      </c>
      <c r="E66">
        <v>130</v>
      </c>
      <c r="J66" s="54" t="s">
        <v>134</v>
      </c>
    </row>
    <row r="67" spans="1:10">
      <c r="A67" t="s">
        <v>92</v>
      </c>
      <c r="B67" t="s">
        <v>93</v>
      </c>
      <c r="C67">
        <v>43</v>
      </c>
      <c r="D67">
        <v>18.5</v>
      </c>
      <c r="E67">
        <v>795.5</v>
      </c>
      <c r="J67" s="54" t="s">
        <v>134</v>
      </c>
    </row>
    <row r="68" spans="1:10">
      <c r="A68" t="s">
        <v>78</v>
      </c>
      <c r="B68" t="s">
        <v>79</v>
      </c>
      <c r="C68">
        <v>6</v>
      </c>
      <c r="D68">
        <v>50</v>
      </c>
      <c r="E68">
        <v>300</v>
      </c>
      <c r="F68">
        <v>20.9</v>
      </c>
      <c r="G68">
        <v>125.39999999999999</v>
      </c>
      <c r="H68">
        <v>174.60000000000002</v>
      </c>
      <c r="I68">
        <v>139.23444976076559</v>
      </c>
      <c r="J68" s="54"/>
    </row>
    <row r="69" spans="1:10">
      <c r="A69" t="s">
        <v>76</v>
      </c>
      <c r="B69" t="s">
        <v>77</v>
      </c>
      <c r="C69">
        <v>6</v>
      </c>
      <c r="D69">
        <v>45</v>
      </c>
      <c r="E69">
        <v>270</v>
      </c>
      <c r="J69" s="54" t="s">
        <v>133</v>
      </c>
    </row>
    <row r="70" spans="1:10">
      <c r="A70" t="s">
        <v>116</v>
      </c>
      <c r="B70" t="s">
        <v>117</v>
      </c>
      <c r="C70">
        <v>2</v>
      </c>
      <c r="D70">
        <v>50</v>
      </c>
      <c r="E70">
        <v>100</v>
      </c>
      <c r="F70">
        <v>27.01</v>
      </c>
      <c r="G70">
        <v>54.02</v>
      </c>
      <c r="H70">
        <v>45.98</v>
      </c>
      <c r="I70">
        <v>85.11662347278785</v>
      </c>
      <c r="J70" s="54"/>
    </row>
    <row r="71" spans="1:10">
      <c r="A71" t="s">
        <v>104</v>
      </c>
      <c r="B71" t="s">
        <v>105</v>
      </c>
      <c r="C71">
        <v>2</v>
      </c>
      <c r="D71">
        <v>38</v>
      </c>
      <c r="E71">
        <v>76</v>
      </c>
      <c r="J71" s="54" t="s">
        <v>133</v>
      </c>
    </row>
    <row r="72" spans="1:10">
      <c r="A72" t="s">
        <v>88</v>
      </c>
      <c r="B72" t="s">
        <v>89</v>
      </c>
      <c r="C72">
        <v>16</v>
      </c>
      <c r="D72">
        <v>38</v>
      </c>
      <c r="E72">
        <v>608</v>
      </c>
      <c r="J72" s="54" t="s">
        <v>133</v>
      </c>
    </row>
    <row r="73" spans="1:10">
      <c r="A73" t="s">
        <v>114</v>
      </c>
      <c r="B73" t="s">
        <v>115</v>
      </c>
      <c r="C73">
        <v>1</v>
      </c>
      <c r="D73">
        <v>50</v>
      </c>
      <c r="E73">
        <v>50</v>
      </c>
      <c r="F73">
        <v>27.99</v>
      </c>
      <c r="G73">
        <v>27.99</v>
      </c>
      <c r="H73">
        <v>22.01</v>
      </c>
      <c r="I73">
        <v>78.635226866738122</v>
      </c>
      <c r="J73" s="54"/>
    </row>
    <row r="74" spans="1:10">
      <c r="A74" t="s">
        <v>84</v>
      </c>
      <c r="B74" t="s">
        <v>85</v>
      </c>
      <c r="C74">
        <v>3</v>
      </c>
      <c r="D74">
        <v>205</v>
      </c>
      <c r="E74">
        <v>615</v>
      </c>
      <c r="J74" s="54" t="s">
        <v>133</v>
      </c>
    </row>
    <row r="75" spans="1:10">
      <c r="A75" t="s">
        <v>112</v>
      </c>
      <c r="B75" t="s">
        <v>113</v>
      </c>
      <c r="C75">
        <v>7</v>
      </c>
      <c r="D75">
        <v>25</v>
      </c>
      <c r="E75">
        <v>175</v>
      </c>
      <c r="J75" s="54" t="s">
        <v>134</v>
      </c>
    </row>
    <row r="76" spans="1:10">
      <c r="B76" t="s">
        <v>8</v>
      </c>
      <c r="E76">
        <v>6353.5</v>
      </c>
      <c r="J76" s="54"/>
    </row>
    <row r="77" spans="1:10">
      <c r="J77" s="54"/>
    </row>
    <row r="78" spans="1:10">
      <c r="J78" s="54"/>
    </row>
    <row r="79" spans="1:10">
      <c r="J79" s="54"/>
    </row>
    <row r="80" spans="1:10">
      <c r="J80" s="54"/>
    </row>
    <row r="81" spans="1:13">
      <c r="J81" s="54"/>
    </row>
    <row r="82" spans="1:13" ht="15.75" thickBot="1">
      <c r="A82" t="s">
        <v>121</v>
      </c>
      <c r="J82" s="54"/>
    </row>
    <row r="83" spans="1:13">
      <c r="A83" s="165" t="s">
        <v>35</v>
      </c>
      <c r="B83" s="166" t="s">
        <v>2</v>
      </c>
      <c r="C83" s="166" t="s">
        <v>36</v>
      </c>
      <c r="D83" s="166" t="s">
        <v>39</v>
      </c>
      <c r="E83" s="166" t="s">
        <v>40</v>
      </c>
      <c r="F83" s="166" t="s">
        <v>37</v>
      </c>
      <c r="G83" s="166" t="s">
        <v>150</v>
      </c>
      <c r="H83" s="166" t="s">
        <v>122</v>
      </c>
      <c r="I83" s="166" t="s">
        <v>41</v>
      </c>
      <c r="J83" s="167" t="s">
        <v>132</v>
      </c>
      <c r="K83" s="166"/>
      <c r="L83" s="166"/>
      <c r="M83" s="168"/>
    </row>
    <row r="84" spans="1:13">
      <c r="A84" s="8" t="s">
        <v>118</v>
      </c>
      <c r="B84" s="8" t="s">
        <v>119</v>
      </c>
      <c r="C84" s="8">
        <v>8</v>
      </c>
      <c r="D84" s="8">
        <v>45</v>
      </c>
      <c r="E84" s="8">
        <v>360</v>
      </c>
      <c r="F84" s="8"/>
      <c r="G84" s="8"/>
      <c r="H84" s="8"/>
      <c r="I84" s="8"/>
      <c r="J84" s="24" t="s">
        <v>133</v>
      </c>
      <c r="K84" s="8"/>
      <c r="L84" s="8"/>
      <c r="M84" s="8"/>
    </row>
    <row r="85" spans="1:13">
      <c r="A85" s="8" t="s">
        <v>125</v>
      </c>
      <c r="B85" s="8" t="s">
        <v>126</v>
      </c>
      <c r="C85" s="8">
        <v>27</v>
      </c>
      <c r="D85" s="8">
        <v>16</v>
      </c>
      <c r="E85" s="8">
        <v>432</v>
      </c>
      <c r="F85" s="8"/>
      <c r="G85" s="8"/>
      <c r="H85" s="8"/>
      <c r="I85" s="8"/>
      <c r="J85" s="24" t="s">
        <v>133</v>
      </c>
      <c r="K85" s="8"/>
      <c r="L85" s="8"/>
      <c r="M85" s="8"/>
    </row>
    <row r="86" spans="1:13">
      <c r="A86" s="8" t="s">
        <v>96</v>
      </c>
      <c r="B86" s="8" t="s">
        <v>97</v>
      </c>
      <c r="C86" s="8">
        <v>27</v>
      </c>
      <c r="D86" s="8">
        <v>10</v>
      </c>
      <c r="E86" s="8">
        <v>270</v>
      </c>
      <c r="F86" s="8"/>
      <c r="G86" s="8"/>
      <c r="H86" s="8"/>
      <c r="I86" s="8"/>
      <c r="J86" s="24" t="s">
        <v>133</v>
      </c>
      <c r="K86" s="8"/>
      <c r="L86" s="8"/>
      <c r="M86" s="8"/>
    </row>
    <row r="87" spans="1:13">
      <c r="A87" s="8" t="s">
        <v>98</v>
      </c>
      <c r="B87" s="8" t="s">
        <v>99</v>
      </c>
      <c r="C87" s="8">
        <v>10</v>
      </c>
      <c r="D87" s="8">
        <v>11</v>
      </c>
      <c r="E87" s="8">
        <v>110</v>
      </c>
      <c r="F87" s="8"/>
      <c r="G87" s="8"/>
      <c r="H87" s="8"/>
      <c r="I87" s="8"/>
      <c r="J87" s="24" t="s">
        <v>133</v>
      </c>
      <c r="K87" s="8"/>
      <c r="L87" s="8"/>
      <c r="M87" s="8"/>
    </row>
    <row r="88" spans="1:13">
      <c r="A88" s="8" t="s">
        <v>88</v>
      </c>
      <c r="B88" s="8" t="s">
        <v>89</v>
      </c>
      <c r="C88" s="8">
        <v>2</v>
      </c>
      <c r="D88" s="8">
        <v>35</v>
      </c>
      <c r="E88" s="8">
        <v>70</v>
      </c>
      <c r="F88" s="8"/>
      <c r="G88" s="8"/>
      <c r="H88" s="8"/>
      <c r="I88" s="8"/>
      <c r="J88" s="24" t="s">
        <v>133</v>
      </c>
      <c r="K88" s="8"/>
      <c r="L88" s="8"/>
      <c r="M88" s="8"/>
    </row>
    <row r="89" spans="1:13">
      <c r="A89" s="8" t="s">
        <v>110</v>
      </c>
      <c r="B89" s="8" t="s">
        <v>111</v>
      </c>
      <c r="C89" s="8">
        <v>5</v>
      </c>
      <c r="D89" s="8">
        <v>17</v>
      </c>
      <c r="E89" s="8">
        <v>85</v>
      </c>
      <c r="F89" s="8"/>
      <c r="G89" s="8"/>
      <c r="H89" s="8"/>
      <c r="I89" s="8"/>
      <c r="J89" s="24" t="s">
        <v>133</v>
      </c>
      <c r="K89" s="8"/>
      <c r="L89" s="8"/>
      <c r="M89" s="8"/>
    </row>
    <row r="90" spans="1:13">
      <c r="A90" s="8" t="s">
        <v>139</v>
      </c>
      <c r="B90" s="8" t="s">
        <v>140</v>
      </c>
      <c r="C90" s="8">
        <v>2</v>
      </c>
      <c r="D90" s="8">
        <v>450</v>
      </c>
      <c r="E90" s="8">
        <v>900</v>
      </c>
      <c r="F90" s="8">
        <v>145</v>
      </c>
      <c r="G90" s="8">
        <v>290</v>
      </c>
      <c r="H90" s="8">
        <v>610</v>
      </c>
      <c r="I90" s="8">
        <v>210.34482758620689</v>
      </c>
      <c r="J90" s="24" t="s">
        <v>133</v>
      </c>
      <c r="K90" s="8"/>
      <c r="L90" s="8"/>
      <c r="M90" s="8"/>
    </row>
    <row r="91" spans="1:13">
      <c r="A91" s="8"/>
      <c r="B91" s="8"/>
      <c r="C91" s="8"/>
      <c r="D91" s="8"/>
      <c r="E91" s="8"/>
      <c r="F91" s="8"/>
      <c r="G91" s="8"/>
      <c r="H91" s="8"/>
      <c r="I91" s="8"/>
      <c r="J91" s="24"/>
      <c r="K91" s="8"/>
      <c r="L91" s="8"/>
      <c r="M91" s="8"/>
    </row>
    <row r="92" spans="1:13">
      <c r="A92" s="8"/>
      <c r="B92" s="8"/>
      <c r="C92" s="8"/>
      <c r="D92" s="8"/>
      <c r="E92" s="8"/>
      <c r="F92" s="8"/>
      <c r="G92" s="8"/>
      <c r="H92" s="8"/>
      <c r="I92" s="8"/>
      <c r="J92" s="24"/>
      <c r="K92" s="8"/>
      <c r="L92" s="8"/>
      <c r="M92" s="8"/>
    </row>
    <row r="93" spans="1:13">
      <c r="A93" s="8"/>
      <c r="B93" s="8"/>
      <c r="C93" s="8"/>
      <c r="D93" s="8"/>
      <c r="E93" s="8"/>
      <c r="F93" s="8"/>
      <c r="G93" s="8"/>
      <c r="H93" s="8"/>
      <c r="I93" s="8"/>
      <c r="J93" s="24"/>
      <c r="K93" s="8"/>
      <c r="L93" s="8"/>
      <c r="M93" s="8"/>
    </row>
    <row r="94" spans="1:13">
      <c r="A94" s="8"/>
      <c r="B94" s="8"/>
      <c r="C94" s="8"/>
      <c r="D94" s="8"/>
      <c r="E94" s="8"/>
      <c r="F94" s="8"/>
      <c r="G94" s="8"/>
      <c r="H94" s="8"/>
      <c r="I94" s="8"/>
      <c r="J94" s="24"/>
      <c r="K94" s="8"/>
      <c r="L94" s="8"/>
      <c r="M94" s="8"/>
    </row>
    <row r="95" spans="1:13">
      <c r="A95" s="8"/>
      <c r="B95" s="8"/>
      <c r="C95" s="8"/>
      <c r="D95" s="8"/>
      <c r="E95" s="8"/>
      <c r="F95" s="8"/>
      <c r="G95" s="8"/>
      <c r="H95" s="8"/>
      <c r="I95" s="8"/>
      <c r="J95" s="24"/>
      <c r="K95" s="8"/>
      <c r="L95" s="8"/>
      <c r="M95" s="8"/>
    </row>
    <row r="96" spans="1:13">
      <c r="A96" s="8"/>
      <c r="B96" s="8"/>
      <c r="C96" s="8"/>
      <c r="D96" s="8"/>
      <c r="E96" s="8"/>
      <c r="F96" s="8"/>
      <c r="G96" s="8"/>
      <c r="H96" s="8"/>
      <c r="I96" s="8"/>
      <c r="J96" s="24"/>
      <c r="K96" s="8"/>
      <c r="L96" s="8"/>
      <c r="M96" s="8"/>
    </row>
    <row r="97" spans="1:13">
      <c r="A97" s="8"/>
      <c r="B97" s="8"/>
      <c r="C97" s="8"/>
      <c r="D97" s="8"/>
      <c r="E97" s="8"/>
      <c r="F97" s="8"/>
      <c r="G97" s="8"/>
      <c r="H97" s="8"/>
      <c r="I97" s="8"/>
      <c r="J97" s="24"/>
      <c r="K97" s="8"/>
      <c r="L97" s="8"/>
      <c r="M97" s="8"/>
    </row>
    <row r="98" spans="1:13">
      <c r="A98" s="8"/>
      <c r="B98" s="8"/>
      <c r="C98" s="8"/>
      <c r="D98" s="8"/>
      <c r="E98" s="8"/>
      <c r="F98" s="8"/>
      <c r="G98" s="8"/>
      <c r="H98" s="8"/>
      <c r="I98" s="8"/>
      <c r="J98" s="24"/>
      <c r="K98" s="8"/>
      <c r="L98" s="8"/>
      <c r="M98" s="8"/>
    </row>
    <row r="99" spans="1:13">
      <c r="A99" s="8" t="s">
        <v>42</v>
      </c>
      <c r="B99" s="8" t="s">
        <v>43</v>
      </c>
      <c r="C99" s="8">
        <v>10</v>
      </c>
      <c r="D99" s="8">
        <v>50</v>
      </c>
      <c r="E99" s="8">
        <v>500</v>
      </c>
      <c r="F99" s="8">
        <v>27.11</v>
      </c>
      <c r="G99" s="8">
        <v>271.10000000000002</v>
      </c>
      <c r="H99" s="8">
        <v>228.89999999999998</v>
      </c>
      <c r="I99" s="8">
        <v>84.43378827001105</v>
      </c>
      <c r="J99" s="24"/>
      <c r="K99" s="8"/>
      <c r="L99" s="8"/>
      <c r="M99" s="8"/>
    </row>
    <row r="100" spans="1:13">
      <c r="A100" s="8" t="s">
        <v>141</v>
      </c>
      <c r="B100" s="8" t="s">
        <v>142</v>
      </c>
      <c r="C100" s="8">
        <v>2</v>
      </c>
      <c r="D100" s="8">
        <v>96</v>
      </c>
      <c r="E100" s="8">
        <v>192</v>
      </c>
      <c r="F100" s="8">
        <v>53.52</v>
      </c>
      <c r="G100" s="8">
        <v>107.04</v>
      </c>
      <c r="H100" s="8">
        <v>84.96</v>
      </c>
      <c r="I100" s="8">
        <v>79.372197309417032</v>
      </c>
      <c r="J100" s="24"/>
      <c r="K100" s="8"/>
      <c r="L100" s="8"/>
      <c r="M100" s="8"/>
    </row>
    <row r="101" spans="1:13">
      <c r="A101" s="8" t="s">
        <v>143</v>
      </c>
      <c r="B101" s="8" t="s">
        <v>144</v>
      </c>
      <c r="C101" s="8">
        <v>2</v>
      </c>
      <c r="D101" s="8">
        <v>96</v>
      </c>
      <c r="E101" s="8">
        <v>192</v>
      </c>
      <c r="F101" s="8">
        <v>53.26</v>
      </c>
      <c r="G101" s="8">
        <v>106.52</v>
      </c>
      <c r="H101" s="8">
        <v>85.48</v>
      </c>
      <c r="I101" s="8">
        <v>80.24784078107399</v>
      </c>
      <c r="J101" s="24"/>
      <c r="K101" s="8"/>
      <c r="L101" s="8"/>
      <c r="M101" s="8"/>
    </row>
    <row r="102" spans="1:13">
      <c r="A102" s="8" t="s">
        <v>46</v>
      </c>
      <c r="B102" s="8" t="s">
        <v>145</v>
      </c>
      <c r="C102" s="8">
        <v>1</v>
      </c>
      <c r="D102" s="8">
        <v>115</v>
      </c>
      <c r="E102" s="8">
        <v>115</v>
      </c>
      <c r="F102" s="8">
        <v>62.44</v>
      </c>
      <c r="G102" s="8">
        <v>62.44</v>
      </c>
      <c r="H102" s="8">
        <v>52.56</v>
      </c>
      <c r="I102" s="8">
        <v>84.176809737347853</v>
      </c>
      <c r="J102" s="24"/>
      <c r="K102" s="8"/>
      <c r="L102" s="8"/>
      <c r="M102" s="8"/>
    </row>
    <row r="103" spans="1:13">
      <c r="A103" s="8" t="s">
        <v>146</v>
      </c>
      <c r="B103" s="8" t="s">
        <v>147</v>
      </c>
      <c r="C103" s="8">
        <v>3</v>
      </c>
      <c r="D103" s="8">
        <v>10</v>
      </c>
      <c r="E103" s="8">
        <v>30</v>
      </c>
      <c r="F103" s="8">
        <v>4.72</v>
      </c>
      <c r="G103" s="8">
        <v>14.16</v>
      </c>
      <c r="H103" s="8">
        <v>15.84</v>
      </c>
      <c r="I103" s="8">
        <v>111.86440677966101</v>
      </c>
      <c r="J103" s="24"/>
      <c r="K103" s="8"/>
      <c r="L103" s="8"/>
      <c r="M103" s="8"/>
    </row>
    <row r="104" spans="1:13">
      <c r="A104" s="8" t="s">
        <v>148</v>
      </c>
      <c r="B104" s="8" t="s">
        <v>149</v>
      </c>
      <c r="C104" s="8">
        <v>1</v>
      </c>
      <c r="D104" s="8">
        <v>21</v>
      </c>
      <c r="E104" s="8">
        <v>21</v>
      </c>
      <c r="F104" s="8">
        <v>11.54</v>
      </c>
      <c r="G104" s="8">
        <v>11.54</v>
      </c>
      <c r="H104" s="8">
        <v>9.4600000000000009</v>
      </c>
      <c r="I104" s="8">
        <v>81.975736568457563</v>
      </c>
      <c r="J104" s="24"/>
      <c r="K104" s="8"/>
      <c r="L104" s="8"/>
      <c r="M104" s="8"/>
    </row>
    <row r="105" spans="1:13">
      <c r="A105" s="8"/>
      <c r="B105" s="8" t="s">
        <v>8</v>
      </c>
      <c r="C105" s="8"/>
      <c r="D105" s="8"/>
      <c r="E105" s="8">
        <v>4459</v>
      </c>
      <c r="F105" s="8"/>
      <c r="G105" s="8">
        <v>1512.3</v>
      </c>
      <c r="H105" s="8">
        <v>1619.7</v>
      </c>
      <c r="I105" s="8">
        <v>107.10176552271375</v>
      </c>
      <c r="J105" s="24"/>
      <c r="K105" s="8"/>
      <c r="L105" s="8"/>
      <c r="M105" s="8"/>
    </row>
    <row r="106" spans="1:13">
      <c r="A106" s="8"/>
      <c r="B106" s="8"/>
      <c r="C106" s="8"/>
      <c r="D106" s="8"/>
      <c r="E106" s="8"/>
      <c r="F106" s="8"/>
      <c r="G106" s="8"/>
      <c r="H106" s="8"/>
      <c r="I106" s="8"/>
      <c r="J106" s="24"/>
      <c r="K106" s="8"/>
      <c r="L106" s="8"/>
      <c r="M106" s="8"/>
    </row>
    <row r="107" spans="1:13">
      <c r="J107" s="54"/>
    </row>
    <row r="108" spans="1:13">
      <c r="J108" s="54"/>
    </row>
    <row r="109" spans="1:13">
      <c r="J109" s="54"/>
    </row>
    <row r="110" spans="1:13">
      <c r="J110" s="54"/>
    </row>
    <row r="111" spans="1:13">
      <c r="J111" s="54"/>
    </row>
    <row r="112" spans="1:13">
      <c r="J112" s="54"/>
    </row>
    <row r="113" spans="10:10">
      <c r="J113" s="54"/>
    </row>
    <row r="114" spans="10:10">
      <c r="J114" s="54"/>
    </row>
    <row r="115" spans="10:10">
      <c r="J115" s="54"/>
    </row>
    <row r="116" spans="10:10">
      <c r="J116" s="54"/>
    </row>
    <row r="117" spans="10:10">
      <c r="J117" s="54"/>
    </row>
    <row r="118" spans="10:10">
      <c r="J118" s="54"/>
    </row>
    <row r="119" spans="10:10">
      <c r="J119" s="54"/>
    </row>
    <row r="120" spans="10:10">
      <c r="J120" s="54"/>
    </row>
    <row r="121" spans="10:10">
      <c r="J121" s="54"/>
    </row>
    <row r="122" spans="10:10">
      <c r="J122" s="54"/>
    </row>
    <row r="123" spans="10:10">
      <c r="J123" s="54"/>
    </row>
    <row r="124" spans="10:10">
      <c r="J124" s="54"/>
    </row>
    <row r="125" spans="10:10">
      <c r="J125" s="54"/>
    </row>
    <row r="126" spans="10:10">
      <c r="J126" s="54"/>
    </row>
    <row r="127" spans="10:10">
      <c r="J127" s="54"/>
    </row>
    <row r="128" spans="10:10">
      <c r="J128" s="54"/>
    </row>
    <row r="129" spans="10:10">
      <c r="J129" s="54"/>
    </row>
    <row r="130" spans="10:10">
      <c r="J130" s="54"/>
    </row>
    <row r="131" spans="10:10">
      <c r="J131" s="54"/>
    </row>
    <row r="132" spans="10:10">
      <c r="J132" s="54"/>
    </row>
    <row r="133" spans="10:10">
      <c r="J133" s="54"/>
    </row>
    <row r="134" spans="10:10">
      <c r="J134" s="54"/>
    </row>
    <row r="135" spans="10:10">
      <c r="J135" s="54"/>
    </row>
    <row r="136" spans="10:10">
      <c r="J136" s="54"/>
    </row>
    <row r="137" spans="10:10">
      <c r="J137" s="54"/>
    </row>
    <row r="138" spans="10:10">
      <c r="J138" s="54"/>
    </row>
    <row r="139" spans="10:10">
      <c r="J139" s="54"/>
    </row>
    <row r="140" spans="10:10">
      <c r="J140" s="54"/>
    </row>
    <row r="141" spans="10:10">
      <c r="J141" s="54"/>
    </row>
    <row r="142" spans="10:10">
      <c r="J142" s="54"/>
    </row>
    <row r="143" spans="10:10">
      <c r="J143" s="54"/>
    </row>
    <row r="144" spans="10:10">
      <c r="J144" s="54"/>
    </row>
    <row r="145" spans="10:10">
      <c r="J145" s="54"/>
    </row>
    <row r="146" spans="10:10">
      <c r="J146" s="54"/>
    </row>
    <row r="147" spans="10:10">
      <c r="J147" s="54"/>
    </row>
    <row r="148" spans="10:10">
      <c r="J148" s="54"/>
    </row>
    <row r="149" spans="10:10">
      <c r="J149" s="54"/>
    </row>
    <row r="150" spans="10:10">
      <c r="J150" s="54"/>
    </row>
    <row r="151" spans="10:10">
      <c r="J151" s="54"/>
    </row>
    <row r="152" spans="10:10">
      <c r="J152" s="54"/>
    </row>
    <row r="153" spans="10:10">
      <c r="J153" s="54"/>
    </row>
    <row r="154" spans="10:10">
      <c r="J154" s="54"/>
    </row>
    <row r="155" spans="10:10">
      <c r="J155" s="54"/>
    </row>
    <row r="156" spans="10:10">
      <c r="J156" s="54"/>
    </row>
    <row r="157" spans="10:10">
      <c r="J157" s="54"/>
    </row>
    <row r="158" spans="10:10">
      <c r="J158" s="54"/>
    </row>
    <row r="159" spans="10:10">
      <c r="J159" s="54"/>
    </row>
    <row r="160" spans="10:10">
      <c r="J160" s="54"/>
    </row>
    <row r="161" spans="10:10">
      <c r="J161" s="54"/>
    </row>
    <row r="162" spans="10:10">
      <c r="J162" s="54"/>
    </row>
    <row r="163" spans="10:10">
      <c r="J163" s="54"/>
    </row>
    <row r="164" spans="10:10">
      <c r="J164" s="54"/>
    </row>
    <row r="165" spans="10:10">
      <c r="J165" s="54"/>
    </row>
    <row r="166" spans="10:10">
      <c r="J166" s="54"/>
    </row>
    <row r="167" spans="10:10">
      <c r="J167" s="54"/>
    </row>
    <row r="168" spans="10:10">
      <c r="J168" s="54"/>
    </row>
    <row r="169" spans="10:10">
      <c r="J169" s="54"/>
    </row>
    <row r="170" spans="10:10">
      <c r="J170" s="54"/>
    </row>
    <row r="171" spans="10:10">
      <c r="J171" s="54"/>
    </row>
    <row r="172" spans="10:10">
      <c r="J172" s="54"/>
    </row>
    <row r="173" spans="10:10">
      <c r="J173" s="54"/>
    </row>
    <row r="174" spans="10:10">
      <c r="J174" s="54"/>
    </row>
    <row r="175" spans="10:10">
      <c r="J175" s="54"/>
    </row>
    <row r="176" spans="10:10">
      <c r="J176" s="54"/>
    </row>
    <row r="177" spans="10:10">
      <c r="J177" s="54"/>
    </row>
    <row r="178" spans="10:10">
      <c r="J178" s="54"/>
    </row>
    <row r="179" spans="10:10">
      <c r="J179" s="54"/>
    </row>
    <row r="180" spans="10:10">
      <c r="J180" s="54"/>
    </row>
    <row r="181" spans="10:10">
      <c r="J181" s="54"/>
    </row>
    <row r="182" spans="10:10">
      <c r="J182" s="54"/>
    </row>
    <row r="183" spans="10:10">
      <c r="J183" s="54"/>
    </row>
    <row r="184" spans="10:10">
      <c r="J184" s="54"/>
    </row>
    <row r="185" spans="10:10">
      <c r="J185" s="54"/>
    </row>
    <row r="186" spans="10:10">
      <c r="J186" s="54"/>
    </row>
    <row r="187" spans="10:10">
      <c r="J187" s="54"/>
    </row>
    <row r="188" spans="10:10">
      <c r="J188" s="54"/>
    </row>
    <row r="189" spans="10:10">
      <c r="J189" s="54"/>
    </row>
    <row r="190" spans="10:10">
      <c r="J190" s="54"/>
    </row>
    <row r="191" spans="10:10">
      <c r="J191" s="54"/>
    </row>
    <row r="192" spans="10:10">
      <c r="J192" s="54"/>
    </row>
    <row r="527" spans="4:10">
      <c r="D527" s="54"/>
      <c r="E527" s="54"/>
      <c r="F527" s="54"/>
      <c r="G527" s="54"/>
      <c r="H527" s="54"/>
      <c r="I527" s="54"/>
      <c r="J527" s="54"/>
    </row>
    <row r="528" spans="4:10">
      <c r="D528" s="54"/>
      <c r="E528" s="54"/>
      <c r="F528" s="54"/>
      <c r="G528" s="54"/>
      <c r="H528" s="54"/>
      <c r="I528" s="54"/>
      <c r="J528" s="54"/>
    </row>
    <row r="529" spans="4:10">
      <c r="D529" s="54"/>
      <c r="E529" s="54"/>
      <c r="F529" s="54"/>
      <c r="G529" s="54"/>
      <c r="H529" s="54"/>
      <c r="I529" s="54"/>
      <c r="J529" s="54"/>
    </row>
    <row r="530" spans="4:10">
      <c r="D530" s="54"/>
      <c r="E530" s="54"/>
      <c r="F530" s="54"/>
      <c r="G530" s="54"/>
      <c r="H530" s="54"/>
      <c r="I530" s="54"/>
      <c r="J530" s="54"/>
    </row>
    <row r="531" spans="4:10">
      <c r="D531" s="54"/>
      <c r="E531" s="54"/>
      <c r="F531" s="54"/>
      <c r="G531" s="54"/>
      <c r="H531" s="54"/>
      <c r="I531" s="54"/>
      <c r="J531" s="54"/>
    </row>
    <row r="532" spans="4:10">
      <c r="D532" s="54"/>
      <c r="E532" s="54"/>
      <c r="F532" s="54"/>
      <c r="G532" s="54"/>
      <c r="H532" s="54"/>
      <c r="I532" s="54"/>
      <c r="J532" s="54"/>
    </row>
    <row r="533" spans="4:10">
      <c r="D533" s="54"/>
      <c r="E533" s="54"/>
      <c r="F533" s="54"/>
      <c r="G533" s="54"/>
      <c r="H533" s="54"/>
      <c r="I533" s="54"/>
      <c r="J533" s="54"/>
    </row>
    <row r="534" spans="4:10">
      <c r="D534" s="54"/>
      <c r="E534" s="54"/>
      <c r="F534" s="54"/>
      <c r="G534" s="54"/>
      <c r="H534" s="54"/>
      <c r="I534" s="54"/>
      <c r="J534" s="54"/>
    </row>
    <row r="535" spans="4:10">
      <c r="D535" s="54"/>
      <c r="E535" s="54"/>
      <c r="F535" s="54"/>
      <c r="G535" s="54"/>
      <c r="H535" s="54"/>
      <c r="I535" s="54"/>
      <c r="J535" s="54"/>
    </row>
    <row r="536" spans="4:10">
      <c r="D536" s="54"/>
      <c r="E536" s="54"/>
      <c r="F536" s="54"/>
      <c r="G536" s="54"/>
      <c r="H536" s="54"/>
      <c r="I536" s="54"/>
      <c r="J536" s="54"/>
    </row>
    <row r="537" spans="4:10">
      <c r="D537" s="54"/>
      <c r="E537" s="54"/>
      <c r="F537" s="54"/>
      <c r="G537" s="54"/>
      <c r="H537" s="54"/>
      <c r="I537" s="54"/>
      <c r="J537" s="54"/>
    </row>
    <row r="538" spans="4:10">
      <c r="D538" s="54"/>
      <c r="E538" s="54"/>
      <c r="F538" s="54"/>
      <c r="G538" s="54"/>
      <c r="H538" s="54"/>
      <c r="I538" s="54"/>
      <c r="J538" s="54"/>
    </row>
    <row r="539" spans="4:10">
      <c r="D539" s="54"/>
      <c r="E539" s="54"/>
      <c r="F539" s="54"/>
      <c r="G539" s="54"/>
      <c r="H539" s="54"/>
      <c r="I539" s="54"/>
      <c r="J539" s="54"/>
    </row>
    <row r="540" spans="4:10">
      <c r="D540" s="54"/>
      <c r="E540" s="54"/>
      <c r="F540" s="54"/>
      <c r="G540" s="54"/>
      <c r="H540" s="54"/>
      <c r="I540" s="54"/>
      <c r="J540" s="54"/>
    </row>
    <row r="541" spans="4:10">
      <c r="D541" s="54"/>
      <c r="E541" s="54"/>
      <c r="F541" s="54"/>
      <c r="G541" s="54"/>
      <c r="H541" s="54"/>
      <c r="I541" s="54"/>
      <c r="J541" s="54"/>
    </row>
    <row r="542" spans="4:10">
      <c r="D542" s="54"/>
      <c r="E542" s="54"/>
      <c r="F542" s="54"/>
      <c r="G542" s="54"/>
      <c r="H542" s="54"/>
      <c r="I542" s="54"/>
      <c r="J542" s="54"/>
    </row>
    <row r="543" spans="4:10">
      <c r="D543" s="54"/>
      <c r="E543" s="54"/>
      <c r="F543" s="54"/>
      <c r="G543" s="54"/>
      <c r="H543" s="54"/>
      <c r="I543" s="54"/>
      <c r="J543" s="54"/>
    </row>
    <row r="544" spans="4:10">
      <c r="D544" s="54"/>
      <c r="E544" s="54"/>
      <c r="F544" s="54"/>
      <c r="G544" s="54"/>
      <c r="H544" s="54"/>
      <c r="I544" s="54"/>
      <c r="J544" s="54"/>
    </row>
    <row r="545" spans="4:10">
      <c r="D545" s="54"/>
      <c r="E545" s="54"/>
      <c r="F545" s="54"/>
      <c r="G545" s="54"/>
      <c r="H545" s="54"/>
      <c r="I545" s="54"/>
      <c r="J545" s="54"/>
    </row>
    <row r="546" spans="4:10">
      <c r="D546" s="54"/>
      <c r="E546" s="54"/>
      <c r="F546" s="54"/>
      <c r="G546" s="54"/>
      <c r="H546" s="54"/>
      <c r="I546" s="54"/>
      <c r="J546" s="54"/>
    </row>
    <row r="547" spans="4:10">
      <c r="D547" s="54"/>
      <c r="E547" s="54"/>
      <c r="F547" s="54"/>
      <c r="G547" s="54"/>
      <c r="H547" s="54"/>
      <c r="I547" s="54"/>
      <c r="J547" s="54"/>
    </row>
    <row r="548" spans="4:10">
      <c r="D548" s="54"/>
      <c r="E548" s="54"/>
      <c r="F548" s="54"/>
      <c r="G548" s="54"/>
      <c r="H548" s="54"/>
      <c r="I548" s="54"/>
      <c r="J548" s="54"/>
    </row>
    <row r="549" spans="4:10">
      <c r="D549" s="54"/>
      <c r="E549" s="54"/>
      <c r="F549" s="54"/>
      <c r="G549" s="54"/>
      <c r="H549" s="54"/>
      <c r="I549" s="54"/>
      <c r="J549" s="54"/>
    </row>
    <row r="550" spans="4:10">
      <c r="D550" s="54"/>
      <c r="E550" s="54"/>
      <c r="F550" s="54"/>
      <c r="G550" s="54"/>
      <c r="H550" s="54"/>
      <c r="I550" s="54"/>
      <c r="J550" s="54"/>
    </row>
    <row r="551" spans="4:10">
      <c r="D551" s="54"/>
      <c r="E551" s="54"/>
      <c r="F551" s="54"/>
      <c r="G551" s="54"/>
      <c r="H551" s="54"/>
      <c r="I551" s="54"/>
      <c r="J551" s="54"/>
    </row>
    <row r="552" spans="4:10">
      <c r="D552" s="54"/>
      <c r="E552" s="54"/>
      <c r="F552" s="54"/>
      <c r="G552" s="54"/>
      <c r="H552" s="54"/>
      <c r="I552" s="54"/>
      <c r="J552" s="54"/>
    </row>
    <row r="553" spans="4:10">
      <c r="D553" s="54"/>
      <c r="E553" s="54"/>
      <c r="F553" s="54"/>
      <c r="G553" s="54"/>
      <c r="H553" s="54"/>
      <c r="I553" s="54"/>
      <c r="J553" s="54"/>
    </row>
    <row r="554" spans="4:10">
      <c r="D554" s="54"/>
      <c r="E554" s="54"/>
      <c r="F554" s="54"/>
      <c r="G554" s="54"/>
      <c r="H554" s="54"/>
      <c r="I554" s="54"/>
      <c r="J554" s="54"/>
    </row>
    <row r="555" spans="4:10">
      <c r="D555" s="54"/>
      <c r="E555" s="54"/>
      <c r="F555" s="54"/>
      <c r="G555" s="54"/>
      <c r="H555" s="54"/>
      <c r="I555" s="54"/>
      <c r="J555" s="54"/>
    </row>
    <row r="556" spans="4:10">
      <c r="D556" s="54"/>
      <c r="E556" s="54"/>
      <c r="F556" s="54"/>
      <c r="G556" s="54"/>
      <c r="H556" s="54"/>
      <c r="I556" s="54"/>
      <c r="J556" s="54"/>
    </row>
    <row r="557" spans="4:10">
      <c r="D557" s="54"/>
      <c r="E557" s="54"/>
      <c r="F557" s="54"/>
      <c r="G557" s="54"/>
      <c r="H557" s="54"/>
      <c r="I557" s="54"/>
      <c r="J557" s="54"/>
    </row>
    <row r="558" spans="4:10">
      <c r="D558" s="54"/>
      <c r="E558" s="54"/>
      <c r="F558" s="54"/>
      <c r="G558" s="54"/>
      <c r="H558" s="54"/>
      <c r="I558" s="54"/>
      <c r="J558" s="54"/>
    </row>
    <row r="559" spans="4:10">
      <c r="D559" s="54"/>
      <c r="E559" s="54"/>
      <c r="F559" s="54"/>
      <c r="G559" s="54"/>
      <c r="H559" s="54"/>
      <c r="I559" s="54"/>
      <c r="J559" s="54"/>
    </row>
    <row r="560" spans="4:10">
      <c r="D560" s="54"/>
      <c r="E560" s="54"/>
      <c r="F560" s="54"/>
      <c r="G560" s="54"/>
      <c r="H560" s="54"/>
      <c r="I560" s="54"/>
      <c r="J560" s="54"/>
    </row>
    <row r="561" spans="4:10">
      <c r="D561" s="54"/>
      <c r="E561" s="54"/>
      <c r="F561" s="54"/>
      <c r="G561" s="54"/>
      <c r="H561" s="54"/>
      <c r="I561" s="54"/>
      <c r="J561" s="54"/>
    </row>
    <row r="562" spans="4:10">
      <c r="D562" s="54"/>
      <c r="E562" s="54"/>
      <c r="F562" s="54"/>
      <c r="G562" s="54"/>
      <c r="H562" s="54"/>
      <c r="I562" s="54"/>
      <c r="J562" s="54"/>
    </row>
    <row r="563" spans="4:10">
      <c r="D563" s="54"/>
      <c r="E563" s="54"/>
      <c r="F563" s="54"/>
      <c r="G563" s="54"/>
      <c r="H563" s="54"/>
      <c r="I563" s="54"/>
      <c r="J563" s="54"/>
    </row>
    <row r="564" spans="4:10">
      <c r="D564" s="54"/>
      <c r="E564" s="54"/>
      <c r="F564" s="54"/>
      <c r="G564" s="54"/>
      <c r="H564" s="54"/>
      <c r="I564" s="54"/>
      <c r="J564" s="54"/>
    </row>
    <row r="565" spans="4:10">
      <c r="D565" s="54"/>
      <c r="E565" s="54"/>
      <c r="F565" s="54"/>
      <c r="G565" s="54"/>
      <c r="H565" s="54"/>
      <c r="I565" s="54"/>
      <c r="J565" s="54"/>
    </row>
    <row r="566" spans="4:10">
      <c r="D566" s="54"/>
      <c r="E566" s="54"/>
      <c r="F566" s="54"/>
      <c r="G566" s="54"/>
      <c r="H566" s="54"/>
      <c r="I566" s="54"/>
      <c r="J566" s="54"/>
    </row>
    <row r="567" spans="4:10">
      <c r="D567" s="54"/>
      <c r="E567" s="54"/>
      <c r="F567" s="54"/>
      <c r="G567" s="54"/>
      <c r="H567" s="54"/>
      <c r="I567" s="54"/>
      <c r="J567" s="54"/>
    </row>
    <row r="568" spans="4:10">
      <c r="D568" s="54"/>
      <c r="E568" s="54"/>
      <c r="F568" s="54"/>
      <c r="G568" s="54"/>
      <c r="H568" s="54"/>
      <c r="I568" s="54"/>
      <c r="J568" s="54"/>
    </row>
    <row r="569" spans="4:10">
      <c r="D569" s="54"/>
      <c r="E569" s="54"/>
      <c r="F569" s="54"/>
      <c r="G569" s="54"/>
      <c r="H569" s="54"/>
      <c r="I569" s="54"/>
      <c r="J569" s="54"/>
    </row>
    <row r="570" spans="4:10">
      <c r="D570" s="54"/>
      <c r="E570" s="54"/>
      <c r="F570" s="54"/>
      <c r="G570" s="54"/>
      <c r="H570" s="54"/>
      <c r="I570" s="54"/>
      <c r="J570" s="54"/>
    </row>
    <row r="571" spans="4:10">
      <c r="D571" s="54"/>
      <c r="E571" s="54"/>
      <c r="F571" s="54"/>
      <c r="G571" s="54"/>
      <c r="H571" s="54"/>
      <c r="I571" s="54"/>
      <c r="J571" s="54"/>
    </row>
    <row r="572" spans="4:10">
      <c r="D572" s="54"/>
      <c r="E572" s="54"/>
      <c r="F572" s="54"/>
      <c r="G572" s="54"/>
      <c r="H572" s="54"/>
      <c r="I572" s="54"/>
      <c r="J572" s="54"/>
    </row>
    <row r="573" spans="4:10">
      <c r="D573" s="54"/>
      <c r="E573" s="54"/>
      <c r="F573" s="54"/>
      <c r="G573" s="54"/>
      <c r="H573" s="54"/>
      <c r="I573" s="54"/>
      <c r="J573" s="54"/>
    </row>
    <row r="574" spans="4:10">
      <c r="D574" s="54"/>
      <c r="E574" s="54"/>
      <c r="F574" s="54"/>
      <c r="G574" s="54"/>
      <c r="H574" s="54"/>
      <c r="I574" s="54"/>
      <c r="J574" s="54"/>
    </row>
    <row r="575" spans="4:10">
      <c r="D575" s="54"/>
      <c r="E575" s="54"/>
      <c r="F575" s="54"/>
      <c r="G575" s="54"/>
      <c r="H575" s="54"/>
      <c r="I575" s="54"/>
      <c r="J575" s="54"/>
    </row>
    <row r="576" spans="4:10">
      <c r="D576" s="54"/>
      <c r="E576" s="54"/>
      <c r="F576" s="54"/>
      <c r="G576" s="54"/>
      <c r="H576" s="54"/>
      <c r="I576" s="54"/>
      <c r="J576" s="54"/>
    </row>
    <row r="577" spans="4:10">
      <c r="D577" s="54"/>
      <c r="E577" s="54"/>
      <c r="F577" s="54"/>
      <c r="G577" s="54"/>
      <c r="H577" s="54"/>
      <c r="I577" s="54"/>
      <c r="J577" s="54"/>
    </row>
    <row r="578" spans="4:10">
      <c r="D578" s="54"/>
      <c r="E578" s="54"/>
      <c r="F578" s="54"/>
      <c r="G578" s="54"/>
      <c r="H578" s="54"/>
      <c r="I578" s="54"/>
      <c r="J578" s="54"/>
    </row>
    <row r="579" spans="4:10">
      <c r="D579" s="54"/>
      <c r="E579" s="54"/>
      <c r="F579" s="54"/>
      <c r="G579" s="54"/>
      <c r="H579" s="54"/>
      <c r="I579" s="54"/>
      <c r="J579" s="54"/>
    </row>
    <row r="580" spans="4:10">
      <c r="D580" s="54"/>
      <c r="E580" s="54"/>
      <c r="F580" s="54"/>
      <c r="G580" s="54"/>
      <c r="H580" s="54"/>
      <c r="I580" s="54"/>
      <c r="J580" s="54"/>
    </row>
    <row r="581" spans="4:10">
      <c r="D581" s="54"/>
      <c r="E581" s="54"/>
      <c r="F581" s="54"/>
      <c r="G581" s="54"/>
      <c r="H581" s="54"/>
      <c r="I581" s="54"/>
      <c r="J581" s="54"/>
    </row>
    <row r="582" spans="4:10">
      <c r="D582" s="54"/>
      <c r="E582" s="54"/>
      <c r="F582" s="54"/>
      <c r="G582" s="54"/>
      <c r="H582" s="54"/>
      <c r="I582" s="54"/>
      <c r="J582" s="54"/>
    </row>
    <row r="583" spans="4:10">
      <c r="D583" s="54"/>
      <c r="E583" s="54"/>
      <c r="F583" s="54"/>
      <c r="G583" s="54"/>
      <c r="H583" s="54"/>
      <c r="I583" s="54"/>
      <c r="J583" s="54"/>
    </row>
    <row r="584" spans="4:10">
      <c r="D584" s="54"/>
      <c r="E584" s="54"/>
      <c r="F584" s="54"/>
      <c r="G584" s="54"/>
      <c r="H584" s="54"/>
      <c r="I584" s="54"/>
      <c r="J584" s="54"/>
    </row>
    <row r="585" spans="4:10">
      <c r="D585" s="54"/>
      <c r="E585" s="54"/>
      <c r="F585" s="54"/>
      <c r="G585" s="54"/>
      <c r="H585" s="54"/>
      <c r="I585" s="54"/>
      <c r="J585" s="54"/>
    </row>
    <row r="586" spans="4:10">
      <c r="D586" s="54"/>
      <c r="E586" s="54"/>
      <c r="F586" s="54"/>
      <c r="G586" s="54"/>
      <c r="H586" s="54"/>
      <c r="I586" s="54"/>
      <c r="J586" s="54"/>
    </row>
  </sheetData>
  <sortState ref="A53:I69">
    <sortCondition ref="A53:A69"/>
  </sortState>
  <pageMargins left="0.75" right="0.75" top="1" bottom="1" header="0.5" footer="0.5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ENERO-ABRIL 2025</vt:lpstr>
      <vt:lpstr>ENERO 2025</vt:lpstr>
      <vt:lpstr>FEBRERO 2025</vt:lpstr>
      <vt:lpstr>MARZO 2025</vt:lpstr>
      <vt:lpstr>ABRIL PROYECTOS</vt:lpstr>
      <vt:lpstr>ABRIL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Isababel Talavera</dc:creator>
  <cp:lastModifiedBy>genesisjeyzuramirezarias@outlook.com</cp:lastModifiedBy>
  <cp:lastPrinted>2025-03-31T15:33:58Z</cp:lastPrinted>
  <dcterms:created xsi:type="dcterms:W3CDTF">2025-03-30T16:31:00Z</dcterms:created>
  <dcterms:modified xsi:type="dcterms:W3CDTF">2025-04-07T20:28:01Z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93866F04A8BC43F2B8541B9D783FA51D_13</vt:lpwstr>
  </property>
  <property fmtid="{D5CDD505-2E9C-101B-9397-08002B2CF9AE}" pid="3" name="KSOProductBuildVer">
    <vt:lpwstr>3082-12.2.0.20782</vt:lpwstr>
  </property>
</Properties>
</file>