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652bda89f732eb/Desktop/OSOI/Data Science - Epicode/Extra/"/>
    </mc:Choice>
  </mc:AlternateContent>
  <xr:revisionPtr revIDLastSave="149" documentId="8_{36790938-A61D-4C71-ACC8-91C4558F8999}" xr6:coauthVersionLast="47" xr6:coauthVersionMax="47" xr10:uidLastSave="{BD8E6FCA-71EF-4047-A9EB-EFD84C3DA621}"/>
  <bookViews>
    <workbookView xWindow="-108" yWindow="-108" windowWidth="23256" windowHeight="12456" tabRatio="311" xr2:uid="{00000000-000D-0000-FFFF-FFFF00000000}"/>
  </bookViews>
  <sheets>
    <sheet name="Viz" sheetId="6" r:id="rId1"/>
    <sheet name="Trend over time " sheetId="4" r:id="rId2"/>
    <sheet name="Sheet1" sheetId="7" r:id="rId3"/>
  </sheets>
  <definedNames>
    <definedName name="_xlchart.v1.0" hidden="1">Viz!$A$48:$A$53</definedName>
    <definedName name="_xlchart.v1.1" hidden="1">Viz!$B$48:$B$53</definedName>
    <definedName name="_xlchart.v5.10" hidden="1">Viz!$B$47</definedName>
    <definedName name="_xlchart.v5.11" hidden="1">Viz!$B$48:$B$53</definedName>
    <definedName name="_xlchart.v5.2" hidden="1">Viz!$A$47</definedName>
    <definedName name="_xlchart.v5.3" hidden="1">Viz!$A$48:$A$53</definedName>
    <definedName name="_xlchart.v5.4" hidden="1">Viz!$B$46</definedName>
    <definedName name="_xlchart.v5.5" hidden="1">Viz!$B$47</definedName>
    <definedName name="_xlchart.v5.6" hidden="1">Viz!$B$48:$B$53</definedName>
    <definedName name="_xlchart.v5.7" hidden="1">Viz!$A$47</definedName>
    <definedName name="_xlchart.v5.8" hidden="1">Viz!$A$48:$A$53</definedName>
    <definedName name="_xlchart.v5.9" hidden="1">Viz!$B$46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" l="1"/>
  <c r="D37" i="6"/>
  <c r="D36" i="6"/>
  <c r="C38" i="6"/>
  <c r="C37" i="6"/>
  <c r="C36" i="6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40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2" i="4"/>
  <c r="K2" i="4"/>
  <c r="J2" i="4"/>
  <c r="I2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E36" i="4"/>
  <c r="D36" i="4"/>
  <c r="L21" i="4" l="1"/>
  <c r="K21" i="4"/>
  <c r="J21" i="4"/>
  <c r="I21" i="4"/>
  <c r="L14" i="4"/>
  <c r="I14" i="4"/>
  <c r="J14" i="4"/>
  <c r="K14" i="4"/>
</calcChain>
</file>

<file path=xl/sharedStrings.xml><?xml version="1.0" encoding="utf-8"?>
<sst xmlns="http://schemas.openxmlformats.org/spreadsheetml/2006/main" count="228" uniqueCount="70">
  <si>
    <t>Year</t>
  </si>
  <si>
    <t>Quarter</t>
  </si>
  <si>
    <t>Month</t>
  </si>
  <si>
    <t>Sales</t>
  </si>
  <si>
    <t>Quantity</t>
  </si>
  <si>
    <t>Q1</t>
  </si>
  <si>
    <t>Jan</t>
  </si>
  <si>
    <t>Feb</t>
  </si>
  <si>
    <t>Mar</t>
  </si>
  <si>
    <t>Q2</t>
  </si>
  <si>
    <t>Apr</t>
  </si>
  <si>
    <t>May</t>
  </si>
  <si>
    <t>Jun</t>
  </si>
  <si>
    <t>Q3</t>
  </si>
  <si>
    <t>Jul</t>
  </si>
  <si>
    <t>Aug</t>
  </si>
  <si>
    <t>Sep</t>
  </si>
  <si>
    <t>Q4</t>
  </si>
  <si>
    <t>Oct</t>
  </si>
  <si>
    <t>Nov</t>
  </si>
  <si>
    <t>Dec</t>
  </si>
  <si>
    <t>TotalSales</t>
  </si>
  <si>
    <t xml:space="preserve">Total </t>
  </si>
  <si>
    <t>Total</t>
  </si>
  <si>
    <t xml:space="preserve">Quarter </t>
  </si>
  <si>
    <t>TotalSalesPY</t>
  </si>
  <si>
    <t>Accessories</t>
  </si>
  <si>
    <t>Bikes</t>
  </si>
  <si>
    <t>Clothing</t>
  </si>
  <si>
    <t>Components</t>
  </si>
  <si>
    <t>Choose the right visualization</t>
  </si>
  <si>
    <t>YoY Growth</t>
  </si>
  <si>
    <t>Category</t>
  </si>
  <si>
    <t>Country-Region</t>
  </si>
  <si>
    <t>United States</t>
  </si>
  <si>
    <t>Canada</t>
  </si>
  <si>
    <t>France</t>
  </si>
  <si>
    <t>United Kingdom</t>
  </si>
  <si>
    <t>Germany</t>
  </si>
  <si>
    <t>Australia</t>
  </si>
  <si>
    <t>Salesperson</t>
  </si>
  <si>
    <t>Amy Alberts</t>
  </si>
  <si>
    <t>Brian Welcker</t>
  </si>
  <si>
    <t>David Campbell</t>
  </si>
  <si>
    <t>Garrett Vargas</t>
  </si>
  <si>
    <t>Jae Pak</t>
  </si>
  <si>
    <t>Jillian Carson</t>
  </si>
  <si>
    <t>José Saraiva</t>
  </si>
  <si>
    <t>Linda Mitchell</t>
  </si>
  <si>
    <t>Lynn Tsoflias</t>
  </si>
  <si>
    <t>Michael Blythe</t>
  </si>
  <si>
    <t>Pamela Ansman-Wolfe</t>
  </si>
  <si>
    <t>Rachel Valdez</t>
  </si>
  <si>
    <t>Ranjit Varkey Chudukatil</t>
  </si>
  <si>
    <t>Shu Ito</t>
  </si>
  <si>
    <t>Stephen Jiang</t>
  </si>
  <si>
    <t>Syed Abbas</t>
  </si>
  <si>
    <t>Tete Mensa-Annan</t>
  </si>
  <si>
    <t>Tsvi Reiter</t>
  </si>
  <si>
    <t xml:space="preserve">Nell'es è necessario scegliere la visualizzazione che più si adatta ai dati e alle informazioni che occorre esporre! </t>
  </si>
  <si>
    <t xml:space="preserve">Compilate un grafico per ciascun intervallo di valori (almeno 7 nella prima pagina e almeno due nella seconda). </t>
  </si>
  <si>
    <t xml:space="preserve">In entrambe le pagine è necessario prima calcolare dei valori come indicato! </t>
  </si>
  <si>
    <t xml:space="preserve">Nelle pagine ho bloccato le celle: avete da un lato i dati e dall'altro una sorta di canvas con un background in grigio come spazio per lo storytelling!  </t>
  </si>
  <si>
    <t>mar</t>
  </si>
  <si>
    <t>apr</t>
  </si>
  <si>
    <t>may</t>
  </si>
  <si>
    <t>jun</t>
  </si>
  <si>
    <t>juk</t>
  </si>
  <si>
    <t>aug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</si>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</sst>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43" formatCode="_-* #,##0.00_-;\-* #,##0.00_-;_-* &quot;-&quot;??_-;_-@_-"/>
    <numFmt numFmtId="164" formatCode="#,##0.00\ &quot;€&quot;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1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0" fontId="16" fillId="0" borderId="10" xfId="0" applyFont="1" applyBorder="1" applyAlignment="1">
      <alignment horizontal="left"/>
    </xf>
    <xf numFmtId="164" fontId="16" fillId="0" borderId="10" xfId="0" applyNumberFormat="1" applyFont="1" applyBorder="1" applyAlignment="1">
      <alignment horizontal="left"/>
    </xf>
    <xf numFmtId="0" fontId="16" fillId="0" borderId="10" xfId="0" applyFont="1" applyBorder="1"/>
    <xf numFmtId="0" fontId="16" fillId="33" borderId="10" xfId="0" applyFont="1" applyFill="1" applyBorder="1"/>
    <xf numFmtId="0" fontId="0" fillId="33" borderId="0" xfId="0" applyFill="1" applyAlignment="1">
      <alignment horizontal="left"/>
    </xf>
    <xf numFmtId="0" fontId="0" fillId="33" borderId="0" xfId="0" applyFill="1"/>
    <xf numFmtId="0" fontId="16" fillId="33" borderId="11" xfId="0" applyFon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16" fillId="33" borderId="0" xfId="0" applyFont="1" applyFill="1" applyAlignment="1">
      <alignment horizontal="left"/>
    </xf>
    <xf numFmtId="0" fontId="16" fillId="0" borderId="0" xfId="0" applyFont="1"/>
    <xf numFmtId="8" fontId="0" fillId="0" borderId="0" xfId="0" applyNumberFormat="1"/>
    <xf numFmtId="8" fontId="0" fillId="0" borderId="0" xfId="0" applyNumberFormat="1" applyAlignment="1">
      <alignment horizontal="left"/>
    </xf>
    <xf numFmtId="0" fontId="16" fillId="0" borderId="13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Border="1"/>
    <xf numFmtId="0" fontId="0" fillId="35" borderId="0" xfId="0" applyFill="1"/>
    <xf numFmtId="164" fontId="0" fillId="33" borderId="0" xfId="0" applyNumberFormat="1" applyFill="1"/>
    <xf numFmtId="0" fontId="20" fillId="33" borderId="0" xfId="0" applyFont="1" applyFill="1"/>
    <xf numFmtId="0" fontId="16" fillId="33" borderId="10" xfId="0" applyFont="1" applyFill="1" applyBorder="1" applyAlignment="1">
      <alignment horizontal="left"/>
    </xf>
    <xf numFmtId="165" fontId="0" fillId="33" borderId="0" xfId="42" applyNumberFormat="1" applyFont="1" applyFill="1"/>
    <xf numFmtId="165" fontId="0" fillId="33" borderId="10" xfId="42" applyNumberFormat="1" applyFont="1" applyFill="1" applyBorder="1"/>
    <xf numFmtId="165" fontId="16" fillId="33" borderId="0" xfId="42" applyNumberFormat="1" applyFont="1" applyFill="1"/>
    <xf numFmtId="165" fontId="16" fillId="33" borderId="11" xfId="42" applyNumberFormat="1" applyFont="1" applyFill="1" applyBorder="1"/>
    <xf numFmtId="165" fontId="0" fillId="0" borderId="0" xfId="42" applyNumberFormat="1" applyFont="1"/>
    <xf numFmtId="165" fontId="0" fillId="0" borderId="0" xfId="42" applyNumberFormat="1" applyFont="1" applyAlignment="1">
      <alignment horizontal="left"/>
    </xf>
    <xf numFmtId="164" fontId="0" fillId="33" borderId="0" xfId="0" applyNumberFormat="1" applyFill="1" applyAlignment="1">
      <alignment horizontal="left"/>
    </xf>
    <xf numFmtId="9" fontId="0" fillId="33" borderId="0" xfId="43" applyFont="1" applyFill="1" applyAlignment="1">
      <alignment horizontal="left"/>
    </xf>
    <xf numFmtId="0" fontId="19" fillId="34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 Totale 2020 &gt;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Viz!$A$5:$A$8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Viz!$A$5:$A$8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Viz!$B$5:$B$8</c:f>
              <c:numCache>
                <c:formatCode>#.##000\ "$"</c:formatCode>
                <c:ptCount val="4"/>
                <c:pt idx="0">
                  <c:v>8069755.5800000001</c:v>
                </c:pt>
                <c:pt idx="1">
                  <c:v>24328786.249999996</c:v>
                </c:pt>
                <c:pt idx="2">
                  <c:v>32500005.580000002</c:v>
                </c:pt>
                <c:pt idx="3">
                  <c:v>7225355.4199999999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F-4F1B-9739-5E3B6C725A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0883295"/>
        <c:axId val="930583839"/>
      </c:barChart>
      <c:catAx>
        <c:axId val="1440883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583839"/>
        <c:crosses val="autoZero"/>
        <c:auto val="1"/>
        <c:lblAlgn val="ctr"/>
        <c:lblOffset val="100"/>
        <c:noMultiLvlLbl val="0"/>
      </c:catAx>
      <c:valAx>
        <c:axId val="930583839"/>
        <c:scaling>
          <c:orientation val="minMax"/>
        </c:scaling>
        <c:delete val="1"/>
        <c:axPos val="l"/>
        <c:numFmt formatCode="#.##000\ &quot;$&quot;" sourceLinked="1"/>
        <c:majorTickMark val="none"/>
        <c:minorTickMark val="none"/>
        <c:tickLblPos val="nextTo"/>
        <c:crossAx val="144088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Evoluzione fatturato Jan 2022 &gt; Apr</a:t>
            </a:r>
            <a:r>
              <a:rPr lang="it-IT" baseline="0"/>
              <a:t> 2023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Viz!$C$17:$C$32</c:f>
              <c:strCache>
                <c:ptCount val="1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Viz!$D$17:$D$32</c:f>
              <c:numCache>
                <c:formatCode>#.##000\ "$"</c:formatCode>
                <c:ptCount val="16"/>
                <c:pt idx="0">
                  <c:v>1318592.01</c:v>
                </c:pt>
                <c:pt idx="1">
                  <c:v>2386073.19</c:v>
                </c:pt>
                <c:pt idx="2">
                  <c:v>1564294.92</c:v>
                </c:pt>
                <c:pt idx="3">
                  <c:v>1868433.35</c:v>
                </c:pt>
                <c:pt idx="4">
                  <c:v>2882637.58</c:v>
                </c:pt>
                <c:pt idx="5">
                  <c:v>1990249.25</c:v>
                </c:pt>
                <c:pt idx="6">
                  <c:v>2729167.03</c:v>
                </c:pt>
                <c:pt idx="7">
                  <c:v>4306549.1399999997</c:v>
                </c:pt>
                <c:pt idx="8">
                  <c:v>4153399.35</c:v>
                </c:pt>
                <c:pt idx="9">
                  <c:v>2293200.4300000002</c:v>
                </c:pt>
                <c:pt idx="10">
                  <c:v>3490438.03</c:v>
                </c:pt>
                <c:pt idx="11">
                  <c:v>3516971.3</c:v>
                </c:pt>
                <c:pt idx="12">
                  <c:v>1664187.5</c:v>
                </c:pt>
                <c:pt idx="13">
                  <c:v>2701954.05</c:v>
                </c:pt>
                <c:pt idx="14">
                  <c:v>2741182.95</c:v>
                </c:pt>
                <c:pt idx="15">
                  <c:v>118030.92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4-4C4E-991F-EC482780C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69647"/>
        <c:axId val="1443101615"/>
      </c:lineChart>
      <c:catAx>
        <c:axId val="130986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3101615"/>
        <c:crosses val="autoZero"/>
        <c:auto val="1"/>
        <c:lblAlgn val="ctr"/>
        <c:lblOffset val="100"/>
        <c:noMultiLvlLbl val="0"/>
      </c:catAx>
      <c:valAx>
        <c:axId val="14431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986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</a:t>
            </a:r>
            <a:r>
              <a:rPr lang="it-IT" baseline="0"/>
              <a:t> totale per categoria</a:t>
            </a:r>
            <a:endParaRPr lang="it-IT"/>
          </a:p>
        </c:rich>
      </c:tx>
      <c:layout>
        <c:manualLayout>
          <c:xMode val="edge"/>
          <c:yMode val="edge"/>
          <c:x val="0.47211919630735816"/>
          <c:y val="6.3106796116504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800721784776903"/>
          <c:y val="0.1902314814814815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C2-4ECA-91E3-4C2A3756ED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C2-4ECA-91E3-4C2A3756ED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C2-4ECA-91E3-4C2A3756ED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C2-4ECA-91E3-4C2A3756ED3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Viz!$A$42:$A$45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Viz!$B$42:$B$45</c:f>
              <c:numCache>
                <c:formatCode>"€"#,##0.00_);[Red]\("€"#,##0.00\)</c:formatCode>
                <c:ptCount val="4"/>
                <c:pt idx="0">
                  <c:v>471819.45</c:v>
                </c:pt>
                <c:pt idx="1">
                  <c:v>59706606.850000001</c:v>
                </c:pt>
                <c:pt idx="2">
                  <c:v>1565026.13</c:v>
                </c:pt>
                <c:pt idx="3">
                  <c:v>10380450.4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8-49CB-B30A-F39CA302F5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40551181102364"/>
          <c:y val="0.31539297171186931"/>
          <c:w val="0.29596675415573059"/>
          <c:h val="0.34201443569553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totale</a:t>
            </a:r>
            <a:r>
              <a:rPr lang="it-IT" baseline="0"/>
              <a:t> per agente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904015748031496"/>
          <c:y val="0.11088191330343797"/>
          <c:w val="0.59079286964129485"/>
          <c:h val="0.8406927721478761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Viz!$A$59:$A$76</c:f>
              <c:strCache>
                <c:ptCount val="18"/>
                <c:pt idx="0">
                  <c:v>Amy Alberts</c:v>
                </c:pt>
                <c:pt idx="1">
                  <c:v>Brian Welcker</c:v>
                </c:pt>
                <c:pt idx="2">
                  <c:v>David Campbell</c:v>
                </c:pt>
                <c:pt idx="3">
                  <c:v>Garrett Vargas</c:v>
                </c:pt>
                <c:pt idx="4">
                  <c:v>Jae Pak</c:v>
                </c:pt>
                <c:pt idx="5">
                  <c:v>Jillian Carson</c:v>
                </c:pt>
                <c:pt idx="6">
                  <c:v>José Saraiva</c:v>
                </c:pt>
                <c:pt idx="7">
                  <c:v>Linda Mitchell</c:v>
                </c:pt>
                <c:pt idx="8">
                  <c:v>Lynn Tsoflias</c:v>
                </c:pt>
                <c:pt idx="9">
                  <c:v>Michael Blythe</c:v>
                </c:pt>
                <c:pt idx="10">
                  <c:v>Pamela Ansman-Wolfe</c:v>
                </c:pt>
                <c:pt idx="11">
                  <c:v>Rachel Valdez</c:v>
                </c:pt>
                <c:pt idx="12">
                  <c:v>Ranjit Varkey Chudukatil</c:v>
                </c:pt>
                <c:pt idx="13">
                  <c:v>Shu Ito</c:v>
                </c:pt>
                <c:pt idx="14">
                  <c:v>Stephen Jiang</c:v>
                </c:pt>
                <c:pt idx="15">
                  <c:v>Syed Abbas</c:v>
                </c:pt>
                <c:pt idx="16">
                  <c:v>Tete Mensa-Annan</c:v>
                </c:pt>
                <c:pt idx="17">
                  <c:v>Tsvi Reiter</c:v>
                </c:pt>
              </c:strCache>
            </c:strRef>
          </c:cat>
          <c:val>
            <c:numRef>
              <c:f>Viz!$B$59:$B$76</c:f>
              <c:numCache>
                <c:formatCode>"€"#,##0.00_);[Red]\("€"#,##0.00\)</c:formatCode>
                <c:ptCount val="18"/>
                <c:pt idx="0">
                  <c:v>10288626</c:v>
                </c:pt>
                <c:pt idx="1">
                  <c:v>77548570.200000003</c:v>
                </c:pt>
                <c:pt idx="2">
                  <c:v>12004822.5</c:v>
                </c:pt>
                <c:pt idx="3">
                  <c:v>13875633</c:v>
                </c:pt>
                <c:pt idx="4">
                  <c:v>8410882.6999999993</c:v>
                </c:pt>
                <c:pt idx="5">
                  <c:v>7633386.9000000004</c:v>
                </c:pt>
                <c:pt idx="6">
                  <c:v>13875633</c:v>
                </c:pt>
                <c:pt idx="7">
                  <c:v>25634503</c:v>
                </c:pt>
                <c:pt idx="8">
                  <c:v>1391024.9</c:v>
                </c:pt>
                <c:pt idx="9">
                  <c:v>21987347.800000001</c:v>
                </c:pt>
                <c:pt idx="10">
                  <c:v>30005938.600000001</c:v>
                </c:pt>
                <c:pt idx="11">
                  <c:v>1877743.4</c:v>
                </c:pt>
                <c:pt idx="12">
                  <c:v>4527839.7</c:v>
                </c:pt>
                <c:pt idx="13">
                  <c:v>18001116.100000001</c:v>
                </c:pt>
                <c:pt idx="14">
                  <c:v>65868919.299999997</c:v>
                </c:pt>
                <c:pt idx="15">
                  <c:v>1391024.9</c:v>
                </c:pt>
                <c:pt idx="16">
                  <c:v>12004822.5</c:v>
                </c:pt>
                <c:pt idx="17">
                  <c:v>7638606.5999999996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C-4CD0-8FBC-AADE859435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0767391"/>
        <c:axId val="1557416127"/>
      </c:barChart>
      <c:catAx>
        <c:axId val="144076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416127"/>
        <c:crosses val="autoZero"/>
        <c:auto val="1"/>
        <c:lblAlgn val="ctr"/>
        <c:lblOffset val="100"/>
        <c:noMultiLvlLbl val="0"/>
      </c:catAx>
      <c:valAx>
        <c:axId val="1557416127"/>
        <c:scaling>
          <c:orientation val="minMax"/>
          <c:max val="80000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0"/>
        <c:majorTickMark val="none"/>
        <c:minorTickMark val="none"/>
        <c:tickLblPos val="low"/>
        <c:crossAx val="144076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totale per agente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904015748031496"/>
          <c:y val="0.1112143928035982"/>
          <c:w val="0.67904286964129479"/>
          <c:h val="0.8288155922038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Viz!$A$59:$A$76</c:f>
              <c:strCache>
                <c:ptCount val="18"/>
                <c:pt idx="0">
                  <c:v>Amy Alberts</c:v>
                </c:pt>
                <c:pt idx="1">
                  <c:v>Brian Welcker</c:v>
                </c:pt>
                <c:pt idx="2">
                  <c:v>David Campbell</c:v>
                </c:pt>
                <c:pt idx="3">
                  <c:v>Garrett Vargas</c:v>
                </c:pt>
                <c:pt idx="4">
                  <c:v>Jae Pak</c:v>
                </c:pt>
                <c:pt idx="5">
                  <c:v>Jillian Carson</c:v>
                </c:pt>
                <c:pt idx="6">
                  <c:v>José Saraiva</c:v>
                </c:pt>
                <c:pt idx="7">
                  <c:v>Linda Mitchell</c:v>
                </c:pt>
                <c:pt idx="8">
                  <c:v>Lynn Tsoflias</c:v>
                </c:pt>
                <c:pt idx="9">
                  <c:v>Michael Blythe</c:v>
                </c:pt>
                <c:pt idx="10">
                  <c:v>Pamela Ansman-Wolfe</c:v>
                </c:pt>
                <c:pt idx="11">
                  <c:v>Rachel Valdez</c:v>
                </c:pt>
                <c:pt idx="12">
                  <c:v>Ranjit Varkey Chudukatil</c:v>
                </c:pt>
                <c:pt idx="13">
                  <c:v>Shu Ito</c:v>
                </c:pt>
                <c:pt idx="14">
                  <c:v>Stephen Jiang</c:v>
                </c:pt>
                <c:pt idx="15">
                  <c:v>Syed Abbas</c:v>
                </c:pt>
                <c:pt idx="16">
                  <c:v>Tete Mensa-Annan</c:v>
                </c:pt>
                <c:pt idx="17">
                  <c:v>Tsvi Reiter</c:v>
                </c:pt>
              </c:strCache>
            </c:strRef>
          </c:cat>
          <c:val>
            <c:numRef>
              <c:f>Viz!$C$59:$C$76</c:f>
              <c:numCache>
                <c:formatCode>General</c:formatCode>
                <c:ptCount val="18"/>
                <c:pt idx="0">
                  <c:v>32873</c:v>
                </c:pt>
                <c:pt idx="1">
                  <c:v>204114</c:v>
                </c:pt>
                <c:pt idx="2">
                  <c:v>26553</c:v>
                </c:pt>
                <c:pt idx="3">
                  <c:v>39743</c:v>
                </c:pt>
                <c:pt idx="4">
                  <c:v>25924</c:v>
                </c:pt>
                <c:pt idx="5">
                  <c:v>18619</c:v>
                </c:pt>
                <c:pt idx="6">
                  <c:v>39743</c:v>
                </c:pt>
                <c:pt idx="7">
                  <c:v>63712</c:v>
                </c:pt>
                <c:pt idx="8">
                  <c:v>4055</c:v>
                </c:pt>
                <c:pt idx="9">
                  <c:v>55797</c:v>
                </c:pt>
                <c:pt idx="10">
                  <c:v>71646</c:v>
                </c:pt>
                <c:pt idx="11">
                  <c:v>6949</c:v>
                </c:pt>
                <c:pt idx="12">
                  <c:v>13903</c:v>
                </c:pt>
                <c:pt idx="13">
                  <c:v>45093</c:v>
                </c:pt>
                <c:pt idx="14">
                  <c:v>167186</c:v>
                </c:pt>
                <c:pt idx="15">
                  <c:v>4055</c:v>
                </c:pt>
                <c:pt idx="16">
                  <c:v>26553</c:v>
                </c:pt>
                <c:pt idx="17">
                  <c:v>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A94-BB68-D8EE84C915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1007343"/>
        <c:axId val="1617169775"/>
      </c:barChart>
      <c:catAx>
        <c:axId val="156100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7169775"/>
        <c:crosses val="autoZero"/>
        <c:auto val="1"/>
        <c:lblAlgn val="ctr"/>
        <c:lblOffset val="100"/>
        <c:noMultiLvlLbl val="0"/>
      </c:catAx>
      <c:valAx>
        <c:axId val="16171697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100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per categoria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Viz!$B$10:$E$10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Viz!$B$13:$E$13</c:f>
              <c:numCache>
                <c:formatCode>#,##0.00\ "€"</c:formatCode>
                <c:ptCount val="4"/>
                <c:pt idx="0">
                  <c:v>301267.77</c:v>
                </c:pt>
                <c:pt idx="1">
                  <c:v>25827772.629999999</c:v>
                </c:pt>
                <c:pt idx="2">
                  <c:v>884270.06</c:v>
                </c:pt>
                <c:pt idx="3">
                  <c:v>5486695.1200000001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C-4EB0-BC44-381D4427BB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3682047"/>
        <c:axId val="1429534335"/>
      </c:barChart>
      <c:catAx>
        <c:axId val="155368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9534335"/>
        <c:crosses val="autoZero"/>
        <c:auto val="1"/>
        <c:lblAlgn val="ctr"/>
        <c:lblOffset val="100"/>
        <c:noMultiLvlLbl val="0"/>
      </c:catAx>
      <c:valAx>
        <c:axId val="14295343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155368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</a:t>
            </a:r>
            <a:r>
              <a:rPr lang="it-IT" baseline="0"/>
              <a:t> mensile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over time '!$I$1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over time 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juk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over time '!$I$2:$I$13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1540072.02</c:v>
                </c:pt>
                <c:pt idx="8">
                  <c:v>0</c:v>
                </c:pt>
                <c:pt idx="9">
                  <c:v>844832.71</c:v>
                </c:pt>
                <c:pt idx="10">
                  <c:v>2325754.91</c:v>
                </c:pt>
                <c:pt idx="11">
                  <c:v>1703435.09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E-404C-BAE5-100D824F3BB9}"/>
            </c:ext>
          </c:extLst>
        </c:ser>
        <c:ser>
          <c:idx val="1"/>
          <c:order val="1"/>
          <c:tx>
            <c:strRef>
              <c:f>'Trend over time '!$J$1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'Trend over time 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juk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over time '!$J$2:$J$13</c:f>
              <c:numCache>
                <c:formatCode>_-* #,##0_-;\-* #,##0_-;_-* "-"??_-;_-@_-</c:formatCode>
                <c:ptCount val="12"/>
                <c:pt idx="0">
                  <c:v>713229.54</c:v>
                </c:pt>
                <c:pt idx="1">
                  <c:v>1900794.46</c:v>
                </c:pt>
                <c:pt idx="2">
                  <c:v>1455280.27</c:v>
                </c:pt>
                <c:pt idx="3">
                  <c:v>883010.98</c:v>
                </c:pt>
                <c:pt idx="4">
                  <c:v>2269719.87</c:v>
                </c:pt>
                <c:pt idx="5">
                  <c:v>1137251.8999999999</c:v>
                </c:pt>
                <c:pt idx="6">
                  <c:v>0</c:v>
                </c:pt>
                <c:pt idx="7">
                  <c:v>3615914.46</c:v>
                </c:pt>
                <c:pt idx="8">
                  <c:v>0</c:v>
                </c:pt>
                <c:pt idx="9">
                  <c:v>1804176.93</c:v>
                </c:pt>
                <c:pt idx="10">
                  <c:v>3054996.72</c:v>
                </c:pt>
                <c:pt idx="11">
                  <c:v>2188205.66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E-404C-BAE5-100D824F3BB9}"/>
            </c:ext>
          </c:extLst>
        </c:ser>
        <c:ser>
          <c:idx val="2"/>
          <c:order val="2"/>
          <c:tx>
            <c:strRef>
              <c:f>'Trend over time '!$K$1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'Trend over time 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juk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over time '!$K$2:$K$13</c:f>
              <c:numCache>
                <c:formatCode>_-* #,##0_-;\-* #,##0_-;_-* "-"??_-;_-@_-</c:formatCode>
                <c:ptCount val="12"/>
                <c:pt idx="0">
                  <c:v>1318592.01</c:v>
                </c:pt>
                <c:pt idx="1">
                  <c:v>2386073.19</c:v>
                </c:pt>
                <c:pt idx="2">
                  <c:v>1564294.92</c:v>
                </c:pt>
                <c:pt idx="3">
                  <c:v>1868433.35</c:v>
                </c:pt>
                <c:pt idx="4">
                  <c:v>2882637.58</c:v>
                </c:pt>
                <c:pt idx="5">
                  <c:v>1990249.25</c:v>
                </c:pt>
                <c:pt idx="6">
                  <c:v>0</c:v>
                </c:pt>
                <c:pt idx="7">
                  <c:v>4306549.1399999997</c:v>
                </c:pt>
                <c:pt idx="8">
                  <c:v>0</c:v>
                </c:pt>
                <c:pt idx="9">
                  <c:v>2293200.4300000002</c:v>
                </c:pt>
                <c:pt idx="10">
                  <c:v>3490438.03</c:v>
                </c:pt>
                <c:pt idx="11">
                  <c:v>3516971.3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E-404C-BAE5-100D824F3BB9}"/>
            </c:ext>
          </c:extLst>
        </c:ser>
        <c:ser>
          <c:idx val="3"/>
          <c:order val="3"/>
          <c:tx>
            <c:strRef>
              <c:f>'Trend over time '!$L$1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'Trend over time 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juk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over time '!$L$2:$L$13</c:f>
              <c:numCache>
                <c:formatCode>_-* #,##0_-;\-* #,##0_-;_-* "-"??_-;_-@_-</c:formatCode>
                <c:ptCount val="12"/>
                <c:pt idx="0">
                  <c:v>1664187.5</c:v>
                </c:pt>
                <c:pt idx="1">
                  <c:v>2701954.05</c:v>
                </c:pt>
                <c:pt idx="2">
                  <c:v>2741182.95</c:v>
                </c:pt>
                <c:pt idx="3">
                  <c:v>118030.92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E-404C-BAE5-100D824F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66767"/>
        <c:axId val="1422568991"/>
      </c:lineChart>
      <c:catAx>
        <c:axId val="130986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568991"/>
        <c:crosses val="autoZero"/>
        <c:auto val="1"/>
        <c:lblAlgn val="ctr"/>
        <c:lblOffset val="100"/>
        <c:noMultiLvlLbl val="0"/>
      </c:catAx>
      <c:valAx>
        <c:axId val="14225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98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Evoluzione fatturato mensile</a:t>
            </a:r>
            <a:r>
              <a:rPr lang="it-IT" baseline="0"/>
              <a:t> 2020-2023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over time '!$J$40:$J$87</c:f>
              <c:strCache>
                <c:ptCount val="48"/>
                <c:pt idx="0">
                  <c:v>Jan2020</c:v>
                </c:pt>
                <c:pt idx="1">
                  <c:v>Feb2020</c:v>
                </c:pt>
                <c:pt idx="2">
                  <c:v>mar2020</c:v>
                </c:pt>
                <c:pt idx="3">
                  <c:v>apr2020</c:v>
                </c:pt>
                <c:pt idx="4">
                  <c:v>may2020</c:v>
                </c:pt>
                <c:pt idx="5">
                  <c:v>jun2020</c:v>
                </c:pt>
                <c:pt idx="6">
                  <c:v>juk2020</c:v>
                </c:pt>
                <c:pt idx="7">
                  <c:v>aug2020</c:v>
                </c:pt>
                <c:pt idx="8">
                  <c:v>sept2020</c:v>
                </c:pt>
                <c:pt idx="9">
                  <c:v>Oct2020</c:v>
                </c:pt>
                <c:pt idx="10">
                  <c:v>Nov2020</c:v>
                </c:pt>
                <c:pt idx="11">
                  <c:v>Dec2020</c:v>
                </c:pt>
                <c:pt idx="12">
                  <c:v>Jan2021</c:v>
                </c:pt>
                <c:pt idx="13">
                  <c:v>Feb2021</c:v>
                </c:pt>
                <c:pt idx="14">
                  <c:v>mar2021</c:v>
                </c:pt>
                <c:pt idx="15">
                  <c:v>apr2021</c:v>
                </c:pt>
                <c:pt idx="16">
                  <c:v>may2021</c:v>
                </c:pt>
                <c:pt idx="17">
                  <c:v>jun2021</c:v>
                </c:pt>
                <c:pt idx="18">
                  <c:v>juk2021</c:v>
                </c:pt>
                <c:pt idx="19">
                  <c:v>aug2021</c:v>
                </c:pt>
                <c:pt idx="20">
                  <c:v>sept2021</c:v>
                </c:pt>
                <c:pt idx="21">
                  <c:v>Oct2021</c:v>
                </c:pt>
                <c:pt idx="22">
                  <c:v>Nov2021</c:v>
                </c:pt>
                <c:pt idx="23">
                  <c:v>Dec2021</c:v>
                </c:pt>
                <c:pt idx="24">
                  <c:v>Jan2022</c:v>
                </c:pt>
                <c:pt idx="25">
                  <c:v>Feb2022</c:v>
                </c:pt>
                <c:pt idx="26">
                  <c:v>mar2022</c:v>
                </c:pt>
                <c:pt idx="27">
                  <c:v>apr2022</c:v>
                </c:pt>
                <c:pt idx="28">
                  <c:v>may2022</c:v>
                </c:pt>
                <c:pt idx="29">
                  <c:v>jun2022</c:v>
                </c:pt>
                <c:pt idx="30">
                  <c:v>juk2022</c:v>
                </c:pt>
                <c:pt idx="31">
                  <c:v>aug2022</c:v>
                </c:pt>
                <c:pt idx="32">
                  <c:v>sept2022</c:v>
                </c:pt>
                <c:pt idx="33">
                  <c:v>Oct2022</c:v>
                </c:pt>
                <c:pt idx="34">
                  <c:v>Nov2022</c:v>
                </c:pt>
                <c:pt idx="35">
                  <c:v>Dec2022</c:v>
                </c:pt>
                <c:pt idx="36">
                  <c:v>Jan2023</c:v>
                </c:pt>
                <c:pt idx="37">
                  <c:v>Feb2023</c:v>
                </c:pt>
                <c:pt idx="38">
                  <c:v>mar2023</c:v>
                </c:pt>
                <c:pt idx="39">
                  <c:v>apr2023</c:v>
                </c:pt>
                <c:pt idx="40">
                  <c:v>may2023</c:v>
                </c:pt>
                <c:pt idx="41">
                  <c:v>jun2023</c:v>
                </c:pt>
                <c:pt idx="42">
                  <c:v>juk2023</c:v>
                </c:pt>
                <c:pt idx="43">
                  <c:v>aug2023</c:v>
                </c:pt>
                <c:pt idx="44">
                  <c:v>sept2023</c:v>
                </c:pt>
                <c:pt idx="45">
                  <c:v>Oct2023</c:v>
                </c:pt>
                <c:pt idx="46">
                  <c:v>Nov2023</c:v>
                </c:pt>
                <c:pt idx="47">
                  <c:v>Dec2023</c:v>
                </c:pt>
              </c:strCache>
            </c:strRef>
          </c:cat>
          <c:val>
            <c:numRef>
              <c:f>'Trend over time '!$K$40:$K$87</c:f>
              <c:numCache>
                <c:formatCode>_-* #,##0_-;\-* #,##0_-;_-* "-"??_-;_-@_-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1540072.02</c:v>
                </c:pt>
                <c:pt idx="8">
                  <c:v>0</c:v>
                </c:pt>
                <c:pt idx="9">
                  <c:v>844832.71</c:v>
                </c:pt>
                <c:pt idx="10">
                  <c:v>2325754.91</c:v>
                </c:pt>
                <c:pt idx="11">
                  <c:v>1703435.09</c:v>
                </c:pt>
                <c:pt idx="12">
                  <c:v>713229.54</c:v>
                </c:pt>
                <c:pt idx="13">
                  <c:v>1900794.46</c:v>
                </c:pt>
                <c:pt idx="14">
                  <c:v>1455280.27</c:v>
                </c:pt>
                <c:pt idx="15">
                  <c:v>883010.98</c:v>
                </c:pt>
                <c:pt idx="16">
                  <c:v>2269719.87</c:v>
                </c:pt>
                <c:pt idx="17">
                  <c:v>1137251.8999999999</c:v>
                </c:pt>
                <c:pt idx="18">
                  <c:v>0</c:v>
                </c:pt>
                <c:pt idx="19">
                  <c:v>3615914.46</c:v>
                </c:pt>
                <c:pt idx="20">
                  <c:v>0</c:v>
                </c:pt>
                <c:pt idx="21">
                  <c:v>1804176.93</c:v>
                </c:pt>
                <c:pt idx="22">
                  <c:v>3054996.72</c:v>
                </c:pt>
                <c:pt idx="23">
                  <c:v>2188205.66</c:v>
                </c:pt>
                <c:pt idx="24">
                  <c:v>1318592.01</c:v>
                </c:pt>
                <c:pt idx="25">
                  <c:v>2386073.19</c:v>
                </c:pt>
                <c:pt idx="26">
                  <c:v>1564294.92</c:v>
                </c:pt>
                <c:pt idx="27">
                  <c:v>1868433.35</c:v>
                </c:pt>
                <c:pt idx="28">
                  <c:v>2882637.58</c:v>
                </c:pt>
                <c:pt idx="29">
                  <c:v>1990249.25</c:v>
                </c:pt>
                <c:pt idx="30">
                  <c:v>0</c:v>
                </c:pt>
                <c:pt idx="31">
                  <c:v>4306549.1399999997</c:v>
                </c:pt>
                <c:pt idx="32">
                  <c:v>0</c:v>
                </c:pt>
                <c:pt idx="33">
                  <c:v>2293200.4300000002</c:v>
                </c:pt>
                <c:pt idx="34">
                  <c:v>3490438.03</c:v>
                </c:pt>
                <c:pt idx="35">
                  <c:v>3516971.3</c:v>
                </c:pt>
                <c:pt idx="36">
                  <c:v>1664187.5</c:v>
                </c:pt>
                <c:pt idx="37">
                  <c:v>2701954.05</c:v>
                </c:pt>
                <c:pt idx="38">
                  <c:v>2741182.95</c:v>
                </c:pt>
                <c:pt idx="39">
                  <c:v>118030.92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2-4AD0-8CFD-4AD5389A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89919"/>
        <c:axId val="1422566863"/>
      </c:lineChart>
      <c:catAx>
        <c:axId val="5764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566863"/>
        <c:crosses val="autoZero"/>
        <c:auto val="1"/>
        <c:lblAlgn val="ctr"/>
        <c:lblOffset val="100"/>
        <c:noMultiLvlLbl val="0"/>
      </c:catAx>
      <c:valAx>
        <c:axId val="1422566863"/>
        <c:scaling>
          <c:orientation val="minMax"/>
          <c:max val="4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489919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Trimestre</a:t>
            </a:r>
            <a:r>
              <a:rPr lang="it-IT" baseline="0"/>
              <a:t> 2020-2023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over time '!$I$16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'Trend over time '!$I$17:$L$17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4069304.27</c:v>
                </c:pt>
                <c:pt idx="2">
                  <c:v>5268960.12</c:v>
                </c:pt>
                <c:pt idx="3">
                  <c:v>7107324.5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1-4C9E-A812-8B668B991FE1}"/>
            </c:ext>
          </c:extLst>
        </c:ser>
        <c:ser>
          <c:idx val="1"/>
          <c:order val="1"/>
          <c:tx>
            <c:strRef>
              <c:f>'Trend over time '!$J$16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'Trend over time '!$I$18:$L$18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4289982.75</c:v>
                </c:pt>
                <c:pt idx="2">
                  <c:v>6741320.1799999997</c:v>
                </c:pt>
                <c:pt idx="3">
                  <c:v>118030.92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1-4C9E-A812-8B668B991FE1}"/>
            </c:ext>
          </c:extLst>
        </c:ser>
        <c:ser>
          <c:idx val="2"/>
          <c:order val="2"/>
          <c:tx>
            <c:strRef>
              <c:f>'Trend over time '!$K$16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'Trend over time '!$I$19:$L$19</c:f>
              <c:numCache>
                <c:formatCode>_-* #,##0_-;\-* #,##0_-;_-* "-"??_-;_-@_-</c:formatCode>
                <c:ptCount val="4"/>
                <c:pt idx="0">
                  <c:v>3195732.87</c:v>
                </c:pt>
                <c:pt idx="1">
                  <c:v>8922119.9199999999</c:v>
                </c:pt>
                <c:pt idx="2">
                  <c:v>11189115.52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1-4C9E-A812-8B668B991FE1}"/>
            </c:ext>
          </c:extLst>
        </c:ser>
        <c:ser>
          <c:idx val="3"/>
          <c:order val="3"/>
          <c:tx>
            <c:strRef>
              <c:f>'Trend over time '!$L$16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'Trend over time '!$I$20:$L$20</c:f>
              <c:numCache>
                <c:formatCode>_-* #,##0_-;\-* #,##0_-;_-* "-"??_-;_-@_-</c:formatCode>
                <c:ptCount val="4"/>
                <c:pt idx="0">
                  <c:v>4874022.71</c:v>
                </c:pt>
                <c:pt idx="1">
                  <c:v>7047379.3100000005</c:v>
                </c:pt>
                <c:pt idx="2">
                  <c:v>9300609.7599999998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B1-4C9E-A812-8B668B991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453679"/>
        <c:axId val="1443493791"/>
      </c:lineChart>
      <c:catAx>
        <c:axId val="144045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3493791"/>
        <c:crosses val="autoZero"/>
        <c:auto val="1"/>
        <c:lblAlgn val="ctr"/>
        <c:lblOffset val="100"/>
        <c:noMultiLvlLbl val="0"/>
      </c:catAx>
      <c:valAx>
        <c:axId val="1443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045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Fatturato Totale per Paese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Fatturato Totale per Paese </a:t>
          </a:r>
        </a:p>
      </cx:txPr>
    </cx:title>
    <cx:plotArea>
      <cx:plotAreaRegion>
        <cx:series layoutId="treemap" uniqueId="{328CFB6F-991A-436B-8047-2BB4F1C3E08B}">
          <cx:dataLabels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261259</xdr:colOff>
      <xdr:row>40</xdr:row>
      <xdr:rowOff>32655</xdr:rowOff>
    </xdr:from>
    <xdr:to>
      <xdr:col>3</xdr:col>
      <xdr:colOff>576944</xdr:colOff>
      <xdr:row>50</xdr:row>
      <xdr:rowOff>119743</xdr:rowOff>
    </xdr:to>
    <xdr:sp macro="" textlink="">
      <xdr:nvSpPr>
        <xdr:cNvPr id="2" name="Callout: Line 1">
          <a:extLst>
            <a:ext uri="{FF2B5EF4-FFF2-40B4-BE49-F238E27FC236}">
              <a16:creationId xmlns:a16="http://schemas.microsoft.com/office/drawing/2014/main" id="{2B26B7E4-D9B9-4F0A-B06B-A891AEA9A991}"/>
            </a:ext>
          </a:extLst>
        </xdr:cNvPr>
        <xdr:cNvSpPr/>
      </xdr:nvSpPr>
      <xdr:spPr>
        <a:xfrm>
          <a:off x="3309259" y="7478484"/>
          <a:ext cx="1556656" cy="1937659"/>
        </a:xfrm>
        <a:prstGeom prst="borderCallout1">
          <a:avLst>
            <a:gd name="adj1" fmla="val 18750"/>
            <a:gd name="adj2" fmla="val -8333"/>
            <a:gd name="adj3" fmla="val -58492"/>
            <a:gd name="adj4" fmla="val -1414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Calcolate  il fatturato nell'anno precedente (TotalSalesPreviousYear</a:t>
          </a:r>
          <a:r>
            <a:rPr lang="en-GB" sz="1100" baseline="0"/>
            <a:t> o TotalSalesPY). Ad esempio, nella riga dell'anno 2021 occorre esporre il fatturato dell'anno precedente cioè il 2020.</a:t>
          </a:r>
          <a:endParaRPr lang="en-GB" sz="1100"/>
        </a:p>
      </xdr:txBody>
    </xdr:sp>
    <xdr:clientData/>
  </xdr:twoCellAnchor>
  <xdr:twoCellAnchor>
    <xdr:from>
      <xdr:col>3</xdr:col>
      <xdr:colOff>751115</xdr:colOff>
      <xdr:row>40</xdr:row>
      <xdr:rowOff>97971</xdr:rowOff>
    </xdr:from>
    <xdr:to>
      <xdr:col>4</xdr:col>
      <xdr:colOff>925286</xdr:colOff>
      <xdr:row>48</xdr:row>
      <xdr:rowOff>152400</xdr:rowOff>
    </xdr:to>
    <xdr:sp macro="" textlink="">
      <xdr:nvSpPr>
        <xdr:cNvPr id="9" name="Callout: Line 8">
          <a:extLst>
            <a:ext uri="{FF2B5EF4-FFF2-40B4-BE49-F238E27FC236}">
              <a16:creationId xmlns:a16="http://schemas.microsoft.com/office/drawing/2014/main" id="{91FA54F0-99C1-4B63-9210-7DA746B814F5}"/>
            </a:ext>
          </a:extLst>
        </xdr:cNvPr>
        <xdr:cNvSpPr/>
      </xdr:nvSpPr>
      <xdr:spPr>
        <a:xfrm>
          <a:off x="5040086" y="7543800"/>
          <a:ext cx="1251857" cy="1534886"/>
        </a:xfrm>
        <a:prstGeom prst="borderCallout1">
          <a:avLst>
            <a:gd name="adj1" fmla="val 45934"/>
            <a:gd name="adj2" fmla="val 101711"/>
            <a:gd name="adj3" fmla="val -46922"/>
            <a:gd name="adj4" fmla="val -2511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Calcolate la variazione di fatturato anno su anno (Year</a:t>
          </a:r>
          <a:r>
            <a:rPr lang="en-GB" sz="1100" baseline="0"/>
            <a:t> over Year Growth)</a:t>
          </a:r>
          <a:endParaRPr lang="en-GB" sz="1100"/>
        </a:p>
      </xdr:txBody>
    </xdr:sp>
    <xdr:clientData/>
  </xdr:twoCellAnchor>
  <xdr:twoCellAnchor>
    <xdr:from>
      <xdr:col>6</xdr:col>
      <xdr:colOff>336550</xdr:colOff>
      <xdr:row>1</xdr:row>
      <xdr:rowOff>120650</xdr:rowOff>
    </xdr:from>
    <xdr:to>
      <xdr:col>14</xdr:col>
      <xdr:colOff>133350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371D4-DBA7-E4AE-F82B-06FF0D8D1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260350</xdr:colOff>
      <xdr:row>18</xdr:row>
      <xdr:rowOff>95250</xdr:rowOff>
    </xdr:from>
    <xdr:to>
      <xdr:col>14</xdr:col>
      <xdr:colOff>57150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8F629-A434-18E9-5987-85BA23A3F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520700</xdr:colOff>
      <xdr:row>2</xdr:row>
      <xdr:rowOff>50800</xdr:rowOff>
    </xdr:from>
    <xdr:to>
      <xdr:col>22</xdr:col>
      <xdr:colOff>165100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55DFC8-D888-789A-D504-298922512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18</xdr:row>
      <xdr:rowOff>158750</xdr:rowOff>
    </xdr:from>
    <xdr:to>
      <xdr:col>22</xdr:col>
      <xdr:colOff>234950</xdr:colOff>
      <xdr:row>34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C86BD32-BAEB-0222-5DE6-030D547D3D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91010" y="3496310"/>
              <a:ext cx="4612640" cy="2824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260350</xdr:colOff>
      <xdr:row>34</xdr:row>
      <xdr:rowOff>171450</xdr:rowOff>
    </xdr:from>
    <xdr:to>
      <xdr:col>14</xdr:col>
      <xdr:colOff>57150</xdr:colOff>
      <xdr:row>58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E46419-F22F-8063-88C5-E8B355431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463550</xdr:colOff>
      <xdr:row>35</xdr:row>
      <xdr:rowOff>19050</xdr:rowOff>
    </xdr:from>
    <xdr:to>
      <xdr:col>22</xdr:col>
      <xdr:colOff>260350</xdr:colOff>
      <xdr:row>58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5E2548-A855-1E6E-25EE-602DF3FEC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247650</xdr:colOff>
      <xdr:row>60</xdr:row>
      <xdr:rowOff>6350</xdr:rowOff>
    </xdr:from>
    <xdr:to>
      <xdr:col>14</xdr:col>
      <xdr:colOff>44450</xdr:colOff>
      <xdr:row>75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D87D6B-AF4F-36E3-1B79-205796B4D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24</xdr:row>
      <xdr:rowOff>25400</xdr:rowOff>
    </xdr:from>
    <xdr:to>
      <xdr:col>9</xdr:col>
      <xdr:colOff>165100</xdr:colOff>
      <xdr:row>28</xdr:row>
      <xdr:rowOff>63500</xdr:rowOff>
    </xdr:to>
    <xdr:sp macro="" textlink="">
      <xdr:nvSpPr>
        <xdr:cNvPr id="2" name="Callout: Line 1">
          <a:extLst>
            <a:ext uri="{FF2B5EF4-FFF2-40B4-BE49-F238E27FC236}">
              <a16:creationId xmlns:a16="http://schemas.microsoft.com/office/drawing/2014/main" id="{DCAA90EF-F051-488B-9270-BA9D0D7DB4BB}"/>
            </a:ext>
          </a:extLst>
        </xdr:cNvPr>
        <xdr:cNvSpPr/>
      </xdr:nvSpPr>
      <xdr:spPr>
        <a:xfrm>
          <a:off x="3911600" y="4292600"/>
          <a:ext cx="3175000" cy="749300"/>
        </a:xfrm>
        <a:prstGeom prst="borderCallout1">
          <a:avLst>
            <a:gd name="adj1" fmla="val 18750"/>
            <a:gd name="adj2" fmla="val -8333"/>
            <a:gd name="adj3" fmla="val -408186"/>
            <a:gd name="adj4" fmla="val 346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Calcolate  il fatturato per anno mese</a:t>
          </a:r>
          <a:r>
            <a:rPr lang="en-GB" sz="1100" baseline="0"/>
            <a:t>.</a:t>
          </a:r>
        </a:p>
      </xdr:txBody>
    </xdr:sp>
    <xdr:clientData/>
  </xdr:twoCellAnchor>
  <xdr:twoCellAnchor>
    <xdr:from>
      <xdr:col>7</xdr:col>
      <xdr:colOff>317500</xdr:colOff>
      <xdr:row>32</xdr:row>
      <xdr:rowOff>127000</xdr:rowOff>
    </xdr:from>
    <xdr:to>
      <xdr:col>10</xdr:col>
      <xdr:colOff>609600</xdr:colOff>
      <xdr:row>35</xdr:row>
      <xdr:rowOff>127000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28DB6C0D-E302-4150-997E-CDC7A5A0E22F}"/>
            </a:ext>
          </a:extLst>
        </xdr:cNvPr>
        <xdr:cNvSpPr/>
      </xdr:nvSpPr>
      <xdr:spPr>
        <a:xfrm>
          <a:off x="5194300" y="5816600"/>
          <a:ext cx="3175000" cy="533400"/>
        </a:xfrm>
        <a:prstGeom prst="borderCallout1">
          <a:avLst>
            <a:gd name="adj1" fmla="val 45869"/>
            <a:gd name="adj2" fmla="val 101667"/>
            <a:gd name="adj3" fmla="val -326830"/>
            <a:gd name="adj4" fmla="val 894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Calcolate il</a:t>
          </a:r>
          <a:r>
            <a:rPr lang="en-GB" sz="1100" baseline="0"/>
            <a:t> fatturato per quadrimestre e anno.</a:t>
          </a:r>
        </a:p>
      </xdr:txBody>
    </xdr:sp>
    <xdr:clientData/>
  </xdr:twoCellAnchor>
  <xdr:twoCellAnchor>
    <xdr:from>
      <xdr:col>15</xdr:col>
      <xdr:colOff>342900</xdr:colOff>
      <xdr:row>1</xdr:row>
      <xdr:rowOff>107950</xdr:rowOff>
    </xdr:from>
    <xdr:to>
      <xdr:col>23</xdr:col>
      <xdr:colOff>139700</xdr:colOff>
      <xdr:row>17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6B335-9CB2-3591-1506-B12DF1C6C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17</xdr:row>
      <xdr:rowOff>158750</xdr:rowOff>
    </xdr:from>
    <xdr:to>
      <xdr:col>23</xdr:col>
      <xdr:colOff>139700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AD0EAD-13F7-C227-E02C-D86B0494F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355600</xdr:colOff>
      <xdr:row>34</xdr:row>
      <xdr:rowOff>19050</xdr:rowOff>
    </xdr:from>
    <xdr:to>
      <xdr:col>23</xdr:col>
      <xdr:colOff>152400</xdr:colOff>
      <xdr:row>49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FC138E-8B4E-FE17-0A58-83788B343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"/>
  <sheetViews>
    <sheetView tabSelected="1" zoomScale="60" zoomScaleNormal="60" workbookViewId="0">
      <pane xSplit="6" ySplit="1" topLeftCell="G31" activePane="bottomRight" state="frozen"/>
      <selection pane="topRight" activeCell="G1" sqref="G1"/>
      <selection pane="bottomLeft" activeCell="A2" sqref="A2"/>
      <selection pane="bottomRight" activeCell="T67" sqref="T67"/>
    </sheetView>
  </sheetViews>
  <sheetFormatPr defaultColWidth="8.77734375" defaultRowHeight="14.4" x14ac:dyDescent="0.3"/>
  <cols>
    <col min="1" max="1" width="24.88671875" style="20" customWidth="1"/>
    <col min="2" max="2" width="19.44140625" bestFit="1" customWidth="1"/>
    <col min="3" max="3" width="18.109375" bestFit="1" customWidth="1"/>
    <col min="4" max="4" width="15.77734375" bestFit="1" customWidth="1"/>
    <col min="5" max="5" width="16.88671875" customWidth="1"/>
    <col min="6" max="6" width="1.6640625" customWidth="1"/>
    <col min="7" max="16384" width="8.77734375" style="11"/>
  </cols>
  <sheetData>
    <row r="1" spans="1:6" s="33" customFormat="1" ht="18.45" customHeight="1" x14ac:dyDescent="0.4">
      <c r="A1" s="33" t="s">
        <v>30</v>
      </c>
    </row>
    <row r="3" spans="1:6" x14ac:dyDescent="0.3">
      <c r="A3" s="34"/>
      <c r="B3" s="34"/>
      <c r="C3" s="34"/>
      <c r="D3" s="34"/>
      <c r="E3" s="34"/>
    </row>
    <row r="4" spans="1:6" x14ac:dyDescent="0.3">
      <c r="A4" s="18" t="s">
        <v>0</v>
      </c>
      <c r="B4" s="6" t="s">
        <v>21</v>
      </c>
      <c r="C4" s="1"/>
      <c r="D4" s="1"/>
      <c r="E4" s="1"/>
    </row>
    <row r="5" spans="1:6" x14ac:dyDescent="0.3">
      <c r="A5" s="19">
        <v>2020</v>
      </c>
      <c r="B5" s="3">
        <v>8069755.5800000001</v>
      </c>
      <c r="C5" s="1"/>
      <c r="D5" s="1"/>
      <c r="E5" s="1"/>
    </row>
    <row r="6" spans="1:6" x14ac:dyDescent="0.3">
      <c r="A6" s="19">
        <v>2021</v>
      </c>
      <c r="B6" s="3">
        <v>24328786.249999996</v>
      </c>
      <c r="C6" s="1"/>
      <c r="D6" s="1"/>
      <c r="E6" s="1"/>
    </row>
    <row r="7" spans="1:6" x14ac:dyDescent="0.3">
      <c r="A7" s="19">
        <v>2022</v>
      </c>
      <c r="B7" s="3">
        <v>32500005.580000002</v>
      </c>
      <c r="C7" s="1"/>
      <c r="D7" s="1"/>
      <c r="E7" s="1"/>
    </row>
    <row r="8" spans="1:6" x14ac:dyDescent="0.3">
      <c r="A8" s="19">
        <v>2023</v>
      </c>
      <c r="B8" s="3">
        <v>7225355.4199999999</v>
      </c>
      <c r="C8" s="1"/>
      <c r="D8" s="1"/>
      <c r="E8" s="1"/>
    </row>
    <row r="9" spans="1:6" x14ac:dyDescent="0.3">
      <c r="A9" s="19"/>
      <c r="B9" s="1"/>
      <c r="C9" s="1"/>
      <c r="D9" s="1"/>
      <c r="E9" s="1"/>
    </row>
    <row r="10" spans="1:6" x14ac:dyDescent="0.3">
      <c r="A10" s="18" t="s">
        <v>0</v>
      </c>
      <c r="B10" s="6" t="s">
        <v>26</v>
      </c>
      <c r="C10" s="6" t="s">
        <v>27</v>
      </c>
      <c r="D10" s="6" t="s">
        <v>28</v>
      </c>
      <c r="E10" s="6" t="s">
        <v>29</v>
      </c>
      <c r="F10" s="15"/>
    </row>
    <row r="11" spans="1:6" x14ac:dyDescent="0.3">
      <c r="A11" s="19">
        <v>2020</v>
      </c>
      <c r="B11" s="3">
        <v>20243.09</v>
      </c>
      <c r="C11" s="3">
        <v>7399568.6299999999</v>
      </c>
      <c r="D11" s="3">
        <v>34469.129999999997</v>
      </c>
      <c r="E11" s="3">
        <v>615474.73</v>
      </c>
    </row>
    <row r="12" spans="1:6" x14ac:dyDescent="0.3">
      <c r="A12" s="19">
        <v>2021</v>
      </c>
      <c r="B12" s="3">
        <v>93801.75</v>
      </c>
      <c r="C12" s="3">
        <v>20134150.280000001</v>
      </c>
      <c r="D12" s="3">
        <v>489790.65</v>
      </c>
      <c r="E12" s="3">
        <v>3611043.57</v>
      </c>
    </row>
    <row r="13" spans="1:6" x14ac:dyDescent="0.3">
      <c r="A13" s="19">
        <v>2022</v>
      </c>
      <c r="B13" s="3">
        <v>301267.77</v>
      </c>
      <c r="C13" s="3">
        <v>25827772.629999999</v>
      </c>
      <c r="D13" s="3">
        <v>884270.06</v>
      </c>
      <c r="E13" s="3">
        <v>5486695.1200000001</v>
      </c>
    </row>
    <row r="14" spans="1:6" x14ac:dyDescent="0.3">
      <c r="A14" s="19">
        <v>2023</v>
      </c>
      <c r="B14" s="3">
        <v>56506.84</v>
      </c>
      <c r="C14" s="3">
        <v>6345115.3099999996</v>
      </c>
      <c r="D14" s="3">
        <v>156496.29</v>
      </c>
      <c r="E14" s="3">
        <v>667236.98</v>
      </c>
    </row>
    <row r="15" spans="1:6" x14ac:dyDescent="0.3">
      <c r="A15" s="19"/>
      <c r="B15" s="1"/>
      <c r="C15" s="1"/>
      <c r="D15" s="1"/>
      <c r="E15" s="1"/>
    </row>
    <row r="16" spans="1:6" x14ac:dyDescent="0.3">
      <c r="A16" s="18" t="s">
        <v>0</v>
      </c>
      <c r="B16" s="6" t="s">
        <v>1</v>
      </c>
      <c r="C16" s="6" t="s">
        <v>2</v>
      </c>
      <c r="D16" s="6" t="s">
        <v>21</v>
      </c>
      <c r="E16" s="1"/>
    </row>
    <row r="17" spans="1:5" x14ac:dyDescent="0.3">
      <c r="A17" s="19">
        <v>2022</v>
      </c>
      <c r="B17" s="1" t="s">
        <v>5</v>
      </c>
      <c r="C17" s="1" t="s">
        <v>6</v>
      </c>
      <c r="D17" s="3">
        <v>1318592.01</v>
      </c>
      <c r="E17" s="1"/>
    </row>
    <row r="18" spans="1:5" x14ac:dyDescent="0.3">
      <c r="A18" s="19">
        <v>2022</v>
      </c>
      <c r="B18" s="1" t="s">
        <v>5</v>
      </c>
      <c r="C18" s="1" t="s">
        <v>7</v>
      </c>
      <c r="D18" s="3">
        <v>2386073.19</v>
      </c>
      <c r="E18" s="1"/>
    </row>
    <row r="19" spans="1:5" x14ac:dyDescent="0.3">
      <c r="A19" s="19">
        <v>2022</v>
      </c>
      <c r="B19" s="1" t="s">
        <v>5</v>
      </c>
      <c r="C19" s="1" t="s">
        <v>8</v>
      </c>
      <c r="D19" s="3">
        <v>1564294.92</v>
      </c>
      <c r="E19" s="1"/>
    </row>
    <row r="20" spans="1:5" x14ac:dyDescent="0.3">
      <c r="A20" s="19">
        <v>2022</v>
      </c>
      <c r="B20" s="1" t="s">
        <v>9</v>
      </c>
      <c r="C20" s="1" t="s">
        <v>10</v>
      </c>
      <c r="D20" s="3">
        <v>1868433.35</v>
      </c>
      <c r="E20" s="1"/>
    </row>
    <row r="21" spans="1:5" x14ac:dyDescent="0.3">
      <c r="A21" s="19">
        <v>2022</v>
      </c>
      <c r="B21" s="1" t="s">
        <v>9</v>
      </c>
      <c r="C21" s="1" t="s">
        <v>11</v>
      </c>
      <c r="D21" s="3">
        <v>2882637.58</v>
      </c>
      <c r="E21" s="1"/>
    </row>
    <row r="22" spans="1:5" x14ac:dyDescent="0.3">
      <c r="A22" s="19">
        <v>2022</v>
      </c>
      <c r="B22" s="1" t="s">
        <v>9</v>
      </c>
      <c r="C22" s="1" t="s">
        <v>12</v>
      </c>
      <c r="D22" s="3">
        <v>1990249.25</v>
      </c>
      <c r="E22" s="1"/>
    </row>
    <row r="23" spans="1:5" x14ac:dyDescent="0.3">
      <c r="A23" s="19">
        <v>2022</v>
      </c>
      <c r="B23" s="1" t="s">
        <v>13</v>
      </c>
      <c r="C23" s="1" t="s">
        <v>14</v>
      </c>
      <c r="D23" s="3">
        <v>2729167.03</v>
      </c>
      <c r="E23" s="1"/>
    </row>
    <row r="24" spans="1:5" x14ac:dyDescent="0.3">
      <c r="A24" s="19">
        <v>2022</v>
      </c>
      <c r="B24" s="1" t="s">
        <v>13</v>
      </c>
      <c r="C24" s="1" t="s">
        <v>15</v>
      </c>
      <c r="D24" s="3">
        <v>4306549.1399999997</v>
      </c>
      <c r="E24" s="1"/>
    </row>
    <row r="25" spans="1:5" x14ac:dyDescent="0.3">
      <c r="A25" s="19">
        <v>2022</v>
      </c>
      <c r="B25" s="1" t="s">
        <v>13</v>
      </c>
      <c r="C25" s="1" t="s">
        <v>16</v>
      </c>
      <c r="D25" s="3">
        <v>4153399.35</v>
      </c>
      <c r="E25" s="1"/>
    </row>
    <row r="26" spans="1:5" x14ac:dyDescent="0.3">
      <c r="A26" s="19">
        <v>2022</v>
      </c>
      <c r="B26" s="1" t="s">
        <v>17</v>
      </c>
      <c r="C26" s="1" t="s">
        <v>18</v>
      </c>
      <c r="D26" s="3">
        <v>2293200.4300000002</v>
      </c>
      <c r="E26" s="1"/>
    </row>
    <row r="27" spans="1:5" x14ac:dyDescent="0.3">
      <c r="A27" s="19">
        <v>2022</v>
      </c>
      <c r="B27" s="1" t="s">
        <v>17</v>
      </c>
      <c r="C27" s="1" t="s">
        <v>19</v>
      </c>
      <c r="D27" s="3">
        <v>3490438.03</v>
      </c>
      <c r="E27" s="1"/>
    </row>
    <row r="28" spans="1:5" x14ac:dyDescent="0.3">
      <c r="A28" s="19">
        <v>2022</v>
      </c>
      <c r="B28" s="1" t="s">
        <v>17</v>
      </c>
      <c r="C28" s="1" t="s">
        <v>20</v>
      </c>
      <c r="D28" s="3">
        <v>3516971.3</v>
      </c>
      <c r="E28" s="1"/>
    </row>
    <row r="29" spans="1:5" x14ac:dyDescent="0.3">
      <c r="A29" s="19">
        <v>2023</v>
      </c>
      <c r="B29" s="1" t="s">
        <v>5</v>
      </c>
      <c r="C29" s="1" t="s">
        <v>6</v>
      </c>
      <c r="D29" s="3">
        <v>1664187.5</v>
      </c>
      <c r="E29" s="1"/>
    </row>
    <row r="30" spans="1:5" x14ac:dyDescent="0.3">
      <c r="A30" s="19">
        <v>2023</v>
      </c>
      <c r="B30" s="1" t="s">
        <v>5</v>
      </c>
      <c r="C30" s="1" t="s">
        <v>7</v>
      </c>
      <c r="D30" s="3">
        <v>2701954.05</v>
      </c>
      <c r="E30" s="1"/>
    </row>
    <row r="31" spans="1:5" x14ac:dyDescent="0.3">
      <c r="A31" s="19">
        <v>2023</v>
      </c>
      <c r="B31" s="1" t="s">
        <v>5</v>
      </c>
      <c r="C31" s="1" t="s">
        <v>8</v>
      </c>
      <c r="D31" s="3">
        <v>2741182.95</v>
      </c>
      <c r="E31" s="1"/>
    </row>
    <row r="32" spans="1:5" x14ac:dyDescent="0.3">
      <c r="A32" s="19">
        <v>2023</v>
      </c>
      <c r="B32" s="1" t="s">
        <v>9</v>
      </c>
      <c r="C32" s="1" t="s">
        <v>10</v>
      </c>
      <c r="D32" s="3">
        <v>118030.92</v>
      </c>
      <c r="E32" s="1"/>
    </row>
    <row r="33" spans="1:5" x14ac:dyDescent="0.3">
      <c r="A33" s="19"/>
      <c r="B33" s="1"/>
      <c r="C33" s="1"/>
      <c r="D33" s="1"/>
      <c r="E33" s="1"/>
    </row>
    <row r="34" spans="1:5" x14ac:dyDescent="0.3">
      <c r="A34" s="18" t="s">
        <v>0</v>
      </c>
      <c r="B34" s="6" t="s">
        <v>21</v>
      </c>
      <c r="C34" s="6" t="s">
        <v>25</v>
      </c>
      <c r="D34" s="6" t="s">
        <v>31</v>
      </c>
      <c r="E34" s="1"/>
    </row>
    <row r="35" spans="1:5" x14ac:dyDescent="0.3">
      <c r="A35" s="19">
        <v>2020</v>
      </c>
      <c r="B35" s="30">
        <v>8069755.5800000001</v>
      </c>
      <c r="C35" s="10"/>
      <c r="D35" s="32"/>
      <c r="E35" s="1"/>
    </row>
    <row r="36" spans="1:5" x14ac:dyDescent="0.3">
      <c r="A36" s="19">
        <v>2021</v>
      </c>
      <c r="B36" s="30">
        <v>24328786.249999996</v>
      </c>
      <c r="C36" s="31">
        <f>+B5</f>
        <v>8069755.5800000001</v>
      </c>
      <c r="D36" s="32">
        <f t="shared" ref="D36:D38" si="0">+B36/C36-1</f>
        <v>2.0148107967849995</v>
      </c>
      <c r="E36" s="1"/>
    </row>
    <row r="37" spans="1:5" x14ac:dyDescent="0.3">
      <c r="A37" s="19">
        <v>2022</v>
      </c>
      <c r="B37" s="30">
        <v>32500005.580000002</v>
      </c>
      <c r="C37" s="31">
        <f t="shared" ref="C37:C38" si="1">+B6</f>
        <v>24328786.249999996</v>
      </c>
      <c r="D37" s="32">
        <f t="shared" si="0"/>
        <v>0.33586629624813313</v>
      </c>
      <c r="E37" s="1"/>
    </row>
    <row r="38" spans="1:5" x14ac:dyDescent="0.3">
      <c r="A38" s="19">
        <v>2023</v>
      </c>
      <c r="B38" s="30">
        <v>7225355.4199999999</v>
      </c>
      <c r="C38" s="31">
        <f t="shared" si="1"/>
        <v>32500005.580000002</v>
      </c>
      <c r="D38" s="32">
        <f t="shared" si="0"/>
        <v>-0.77768140986269951</v>
      </c>
      <c r="E38" s="1"/>
    </row>
    <row r="39" spans="1:5" x14ac:dyDescent="0.3">
      <c r="A39" s="19"/>
      <c r="B39" s="1"/>
      <c r="C39" s="1"/>
      <c r="D39" s="1"/>
      <c r="E39" s="1"/>
    </row>
    <row r="40" spans="1:5" x14ac:dyDescent="0.3">
      <c r="A40" s="19"/>
      <c r="B40" s="1"/>
      <c r="C40" s="1"/>
      <c r="D40" s="1"/>
      <c r="E40" s="1"/>
    </row>
    <row r="41" spans="1:5" x14ac:dyDescent="0.3">
      <c r="A41" s="18" t="s">
        <v>32</v>
      </c>
      <c r="B41" s="6" t="s">
        <v>21</v>
      </c>
      <c r="C41" s="1"/>
    </row>
    <row r="42" spans="1:5" x14ac:dyDescent="0.3">
      <c r="A42" s="19" t="s">
        <v>26</v>
      </c>
      <c r="B42" s="17">
        <v>471819.45</v>
      </c>
      <c r="C42" s="1"/>
    </row>
    <row r="43" spans="1:5" x14ac:dyDescent="0.3">
      <c r="A43" s="19" t="s">
        <v>27</v>
      </c>
      <c r="B43" s="17">
        <v>59706606.850000001</v>
      </c>
      <c r="C43" s="1"/>
    </row>
    <row r="44" spans="1:5" x14ac:dyDescent="0.3">
      <c r="A44" s="19" t="s">
        <v>28</v>
      </c>
      <c r="B44" s="17">
        <v>1565026.13</v>
      </c>
      <c r="C44" s="1"/>
    </row>
    <row r="45" spans="1:5" x14ac:dyDescent="0.3">
      <c r="A45" s="19" t="s">
        <v>29</v>
      </c>
      <c r="B45" s="17">
        <v>10380450.4</v>
      </c>
      <c r="C45" s="1"/>
    </row>
    <row r="46" spans="1:5" x14ac:dyDescent="0.3">
      <c r="A46" s="19"/>
      <c r="B46" s="1"/>
      <c r="C46" s="1"/>
    </row>
    <row r="47" spans="1:5" x14ac:dyDescent="0.3">
      <c r="A47" s="8" t="s">
        <v>33</v>
      </c>
      <c r="B47" s="8" t="s">
        <v>21</v>
      </c>
    </row>
    <row r="48" spans="1:5" x14ac:dyDescent="0.3">
      <c r="A48" t="s">
        <v>34</v>
      </c>
      <c r="B48" s="16">
        <v>48826379.600000001</v>
      </c>
    </row>
    <row r="49" spans="1:16" x14ac:dyDescent="0.3">
      <c r="A49" t="s">
        <v>35</v>
      </c>
      <c r="B49" s="16">
        <v>13092010.51</v>
      </c>
    </row>
    <row r="50" spans="1:16" x14ac:dyDescent="0.3">
      <c r="A50" t="s">
        <v>36</v>
      </c>
      <c r="B50" s="16">
        <v>3864807.64</v>
      </c>
    </row>
    <row r="51" spans="1:16" x14ac:dyDescent="0.3">
      <c r="A51" t="s">
        <v>37</v>
      </c>
      <c r="B51" s="16">
        <v>3602665.03</v>
      </c>
      <c r="P51" s="22"/>
    </row>
    <row r="52" spans="1:16" x14ac:dyDescent="0.3">
      <c r="A52" t="s">
        <v>38</v>
      </c>
      <c r="B52" s="16">
        <v>1521897.61</v>
      </c>
    </row>
    <row r="53" spans="1:16" x14ac:dyDescent="0.3">
      <c r="A53" t="s">
        <v>39</v>
      </c>
      <c r="B53" s="16">
        <v>1216142.44</v>
      </c>
    </row>
    <row r="58" spans="1:16" x14ac:dyDescent="0.3">
      <c r="A58" s="8" t="s">
        <v>40</v>
      </c>
      <c r="B58" s="8" t="s">
        <v>21</v>
      </c>
      <c r="C58" s="8" t="s">
        <v>4</v>
      </c>
      <c r="D58" s="15"/>
      <c r="E58" s="15"/>
    </row>
    <row r="59" spans="1:16" x14ac:dyDescent="0.3">
      <c r="A59" t="s">
        <v>41</v>
      </c>
      <c r="B59" s="16">
        <v>10288626</v>
      </c>
      <c r="C59">
        <v>32873</v>
      </c>
    </row>
    <row r="60" spans="1:16" x14ac:dyDescent="0.3">
      <c r="A60" t="s">
        <v>42</v>
      </c>
      <c r="B60" s="16">
        <v>77548570.200000003</v>
      </c>
      <c r="C60">
        <v>204114</v>
      </c>
    </row>
    <row r="61" spans="1:16" x14ac:dyDescent="0.3">
      <c r="A61" t="s">
        <v>43</v>
      </c>
      <c r="B61" s="16">
        <v>12004822.5</v>
      </c>
      <c r="C61">
        <v>26553</v>
      </c>
    </row>
    <row r="62" spans="1:16" x14ac:dyDescent="0.3">
      <c r="A62" t="s">
        <v>44</v>
      </c>
      <c r="B62" s="16">
        <v>13875633</v>
      </c>
      <c r="C62">
        <v>39743</v>
      </c>
    </row>
    <row r="63" spans="1:16" x14ac:dyDescent="0.3">
      <c r="A63" t="s">
        <v>45</v>
      </c>
      <c r="B63" s="16">
        <v>8410882.6999999993</v>
      </c>
      <c r="C63">
        <v>25924</v>
      </c>
    </row>
    <row r="64" spans="1:16" x14ac:dyDescent="0.3">
      <c r="A64" t="s">
        <v>46</v>
      </c>
      <c r="B64" s="16">
        <v>7633386.9000000004</v>
      </c>
      <c r="C64">
        <v>18619</v>
      </c>
    </row>
    <row r="65" spans="1:24" x14ac:dyDescent="0.3">
      <c r="A65" t="s">
        <v>47</v>
      </c>
      <c r="B65" s="16">
        <v>13875633</v>
      </c>
      <c r="C65">
        <v>39743</v>
      </c>
    </row>
    <row r="66" spans="1:24" x14ac:dyDescent="0.3">
      <c r="A66" t="s">
        <v>48</v>
      </c>
      <c r="B66" s="16">
        <v>25634503</v>
      </c>
      <c r="C66">
        <v>63712</v>
      </c>
    </row>
    <row r="67" spans="1:24" x14ac:dyDescent="0.3">
      <c r="A67" t="s">
        <v>49</v>
      </c>
      <c r="B67" s="16">
        <v>1391024.9</v>
      </c>
      <c r="C67">
        <v>4055</v>
      </c>
    </row>
    <row r="68" spans="1:24" x14ac:dyDescent="0.3">
      <c r="A68" t="s">
        <v>50</v>
      </c>
      <c r="B68" s="16">
        <v>21987347.800000001</v>
      </c>
      <c r="C68">
        <v>55797</v>
      </c>
      <c r="X68" s="23"/>
    </row>
    <row r="69" spans="1:24" x14ac:dyDescent="0.3">
      <c r="A69" t="s">
        <v>51</v>
      </c>
      <c r="B69" s="16">
        <v>30005938.600000001</v>
      </c>
      <c r="C69">
        <v>71646</v>
      </c>
    </row>
    <row r="70" spans="1:24" x14ac:dyDescent="0.3">
      <c r="A70" t="s">
        <v>52</v>
      </c>
      <c r="B70" s="16">
        <v>1877743.4</v>
      </c>
      <c r="C70">
        <v>6949</v>
      </c>
    </row>
    <row r="71" spans="1:24" x14ac:dyDescent="0.3">
      <c r="A71" t="s">
        <v>53</v>
      </c>
      <c r="B71" s="16">
        <v>4527839.7</v>
      </c>
      <c r="C71">
        <v>13903</v>
      </c>
    </row>
    <row r="72" spans="1:24" x14ac:dyDescent="0.3">
      <c r="A72" t="s">
        <v>54</v>
      </c>
      <c r="B72" s="16">
        <v>18001116.100000001</v>
      </c>
      <c r="C72">
        <v>45093</v>
      </c>
    </row>
    <row r="73" spans="1:24" x14ac:dyDescent="0.3">
      <c r="A73" t="s">
        <v>55</v>
      </c>
      <c r="B73" s="16">
        <v>65868919.299999997</v>
      </c>
      <c r="C73">
        <v>167186</v>
      </c>
    </row>
    <row r="74" spans="1:24" x14ac:dyDescent="0.3">
      <c r="A74" t="s">
        <v>56</v>
      </c>
      <c r="B74" s="16">
        <v>1391024.9</v>
      </c>
      <c r="C74">
        <v>4055</v>
      </c>
    </row>
    <row r="75" spans="1:24" x14ac:dyDescent="0.3">
      <c r="A75" t="s">
        <v>57</v>
      </c>
      <c r="B75" s="16">
        <v>12004822.5</v>
      </c>
      <c r="C75">
        <v>26553</v>
      </c>
    </row>
    <row r="76" spans="1:24" x14ac:dyDescent="0.3">
      <c r="A76" t="s">
        <v>58</v>
      </c>
      <c r="B76" s="16">
        <v>7638606.5999999996</v>
      </c>
      <c r="C76">
        <v>18101</v>
      </c>
    </row>
  </sheetData>
  <mergeCells count="2">
    <mergeCell ref="A1:XFD1"/>
    <mergeCell ref="A3:E3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7"/>
  <sheetViews>
    <sheetView zoomScale="60" zoomScaleNormal="60" workbookViewId="0">
      <pane xSplit="13" topLeftCell="N1" activePane="topRight" state="frozen"/>
      <selection pane="topRight" activeCell="I17" sqref="I17:L20"/>
    </sheetView>
  </sheetViews>
  <sheetFormatPr defaultColWidth="8.77734375" defaultRowHeight="14.4" x14ac:dyDescent="0.3"/>
  <cols>
    <col min="1" max="1" width="7.21875" bestFit="1" customWidth="1"/>
    <col min="2" max="2" width="10.5546875" bestFit="1" customWidth="1"/>
    <col min="3" max="3" width="9.44140625" bestFit="1" customWidth="1"/>
    <col min="4" max="4" width="14.6640625" style="2" bestFit="1" customWidth="1"/>
    <col min="5" max="5" width="11.44140625" bestFit="1" customWidth="1"/>
    <col min="6" max="7" width="8.88671875"/>
    <col min="8" max="8" width="13.33203125" bestFit="1" customWidth="1"/>
    <col min="9" max="9" width="17.5546875" bestFit="1" customWidth="1"/>
    <col min="10" max="11" width="18.77734375" bestFit="1" customWidth="1"/>
    <col min="12" max="12" width="17.5546875" bestFit="1" customWidth="1"/>
    <col min="13" max="13" width="1.6640625" customWidth="1"/>
    <col min="14" max="14" width="12.21875" style="21" bestFit="1" customWidth="1"/>
    <col min="15" max="16384" width="8.77734375" style="21"/>
  </cols>
  <sheetData>
    <row r="1" spans="1:13" x14ac:dyDescent="0.3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H1" s="9" t="s">
        <v>2</v>
      </c>
      <c r="I1" s="9">
        <v>2020</v>
      </c>
      <c r="J1" s="9">
        <v>2021</v>
      </c>
      <c r="K1" s="9">
        <v>2022</v>
      </c>
      <c r="L1" s="9">
        <v>2023</v>
      </c>
      <c r="M1" s="15"/>
    </row>
    <row r="2" spans="1:13" x14ac:dyDescent="0.3">
      <c r="A2" s="1">
        <v>2023</v>
      </c>
      <c r="B2" s="1" t="s">
        <v>5</v>
      </c>
      <c r="C2" s="1" t="s">
        <v>6</v>
      </c>
      <c r="D2" s="3">
        <v>1664187.5</v>
      </c>
      <c r="E2" s="1">
        <v>4637</v>
      </c>
      <c r="H2" s="10" t="s">
        <v>6</v>
      </c>
      <c r="I2" s="25">
        <f>+SUMIFS($D$2:$D$35,$C$2:$C$35,$H2,$A$2:$A$35,I$1)</f>
        <v>0</v>
      </c>
      <c r="J2" s="25">
        <f t="shared" ref="J2:L13" si="0">+SUMIFS($D$2:$D$35,$C$2:$C$35,$H2,$A$2:$A$35,J$1)</f>
        <v>713229.54</v>
      </c>
      <c r="K2" s="25">
        <f t="shared" si="0"/>
        <v>1318592.01</v>
      </c>
      <c r="L2" s="25">
        <f t="shared" si="0"/>
        <v>1664187.5</v>
      </c>
    </row>
    <row r="3" spans="1:13" x14ac:dyDescent="0.3">
      <c r="A3" s="1">
        <v>2023</v>
      </c>
      <c r="B3" s="1" t="s">
        <v>5</v>
      </c>
      <c r="C3" s="1" t="s">
        <v>7</v>
      </c>
      <c r="D3" s="3">
        <v>2701954.05</v>
      </c>
      <c r="E3" s="1">
        <v>6370</v>
      </c>
      <c r="H3" s="10" t="s">
        <v>7</v>
      </c>
      <c r="I3" s="25">
        <f t="shared" ref="I3:I13" si="1">+SUMIFS($D$2:$D$35,$C$2:$C$35,$H3,$A$2:$A$35,I$1)</f>
        <v>0</v>
      </c>
      <c r="J3" s="25">
        <f t="shared" si="0"/>
        <v>1900794.46</v>
      </c>
      <c r="K3" s="25">
        <f t="shared" si="0"/>
        <v>2386073.19</v>
      </c>
      <c r="L3" s="25">
        <f t="shared" si="0"/>
        <v>2701954.05</v>
      </c>
    </row>
    <row r="4" spans="1:13" x14ac:dyDescent="0.3">
      <c r="A4" s="1">
        <v>2023</v>
      </c>
      <c r="B4" s="1" t="s">
        <v>5</v>
      </c>
      <c r="C4" s="1" t="s">
        <v>8</v>
      </c>
      <c r="D4" s="3">
        <v>2741182.95</v>
      </c>
      <c r="E4" s="1">
        <v>6594</v>
      </c>
      <c r="H4" s="10" t="s">
        <v>63</v>
      </c>
      <c r="I4" s="25">
        <f t="shared" si="1"/>
        <v>0</v>
      </c>
      <c r="J4" s="25">
        <f t="shared" si="0"/>
        <v>1455280.27</v>
      </c>
      <c r="K4" s="25">
        <f t="shared" si="0"/>
        <v>1564294.92</v>
      </c>
      <c r="L4" s="25">
        <f t="shared" si="0"/>
        <v>2741182.95</v>
      </c>
    </row>
    <row r="5" spans="1:13" x14ac:dyDescent="0.3">
      <c r="A5" s="1">
        <v>2023</v>
      </c>
      <c r="B5" s="1" t="s">
        <v>9</v>
      </c>
      <c r="C5" s="1" t="s">
        <v>10</v>
      </c>
      <c r="D5" s="3">
        <v>118030.92</v>
      </c>
      <c r="E5" s="1">
        <v>369</v>
      </c>
      <c r="H5" s="10" t="s">
        <v>64</v>
      </c>
      <c r="I5" s="25">
        <f t="shared" si="1"/>
        <v>0</v>
      </c>
      <c r="J5" s="25">
        <f t="shared" si="0"/>
        <v>883010.98</v>
      </c>
      <c r="K5" s="25">
        <f t="shared" si="0"/>
        <v>1868433.35</v>
      </c>
      <c r="L5" s="25">
        <f t="shared" si="0"/>
        <v>118030.92</v>
      </c>
    </row>
    <row r="6" spans="1:13" x14ac:dyDescent="0.3">
      <c r="A6" s="1">
        <v>2022</v>
      </c>
      <c r="B6" s="1" t="s">
        <v>5</v>
      </c>
      <c r="C6" s="1" t="s">
        <v>6</v>
      </c>
      <c r="D6" s="3">
        <v>1318592.01</v>
      </c>
      <c r="E6" s="1">
        <v>3288</v>
      </c>
      <c r="H6" s="10" t="s">
        <v>65</v>
      </c>
      <c r="I6" s="25">
        <f t="shared" si="1"/>
        <v>0</v>
      </c>
      <c r="J6" s="25">
        <f t="shared" si="0"/>
        <v>2269719.87</v>
      </c>
      <c r="K6" s="25">
        <f t="shared" si="0"/>
        <v>2882637.58</v>
      </c>
      <c r="L6" s="25">
        <f t="shared" si="0"/>
        <v>0</v>
      </c>
    </row>
    <row r="7" spans="1:13" x14ac:dyDescent="0.3">
      <c r="A7" s="1">
        <v>2022</v>
      </c>
      <c r="B7" s="1" t="s">
        <v>5</v>
      </c>
      <c r="C7" s="1" t="s">
        <v>7</v>
      </c>
      <c r="D7" s="3">
        <v>2386073.19</v>
      </c>
      <c r="E7" s="1">
        <v>5159</v>
      </c>
      <c r="H7" s="10" t="s">
        <v>66</v>
      </c>
      <c r="I7" s="25">
        <f t="shared" si="1"/>
        <v>0</v>
      </c>
      <c r="J7" s="25">
        <f t="shared" si="0"/>
        <v>1137251.8999999999</v>
      </c>
      <c r="K7" s="25">
        <f t="shared" si="0"/>
        <v>1990249.25</v>
      </c>
      <c r="L7" s="25">
        <f t="shared" si="0"/>
        <v>0</v>
      </c>
    </row>
    <row r="8" spans="1:13" x14ac:dyDescent="0.3">
      <c r="A8" s="1">
        <v>2022</v>
      </c>
      <c r="B8" s="1" t="s">
        <v>5</v>
      </c>
      <c r="C8" s="1" t="s">
        <v>8</v>
      </c>
      <c r="D8" s="3">
        <v>1564294.92</v>
      </c>
      <c r="E8" s="1">
        <v>3860</v>
      </c>
      <c r="H8" s="10" t="s">
        <v>67</v>
      </c>
      <c r="I8" s="25">
        <f t="shared" si="1"/>
        <v>0</v>
      </c>
      <c r="J8" s="25">
        <f t="shared" si="0"/>
        <v>0</v>
      </c>
      <c r="K8" s="25">
        <f t="shared" si="0"/>
        <v>0</v>
      </c>
      <c r="L8" s="25">
        <f t="shared" si="0"/>
        <v>0</v>
      </c>
    </row>
    <row r="9" spans="1:13" x14ac:dyDescent="0.3">
      <c r="A9" s="1">
        <v>2022</v>
      </c>
      <c r="B9" s="1" t="s">
        <v>9</v>
      </c>
      <c r="C9" s="1" t="s">
        <v>10</v>
      </c>
      <c r="D9" s="3">
        <v>1868433.35</v>
      </c>
      <c r="E9" s="1">
        <v>5400</v>
      </c>
      <c r="H9" s="10" t="s">
        <v>68</v>
      </c>
      <c r="I9" s="25">
        <f t="shared" si="1"/>
        <v>1540072.02</v>
      </c>
      <c r="J9" s="25">
        <f t="shared" si="0"/>
        <v>3615914.46</v>
      </c>
      <c r="K9" s="25">
        <f t="shared" si="0"/>
        <v>4306549.1399999997</v>
      </c>
      <c r="L9" s="25">
        <f t="shared" si="0"/>
        <v>0</v>
      </c>
    </row>
    <row r="10" spans="1:13" x14ac:dyDescent="0.3">
      <c r="A10" s="1">
        <v>2022</v>
      </c>
      <c r="B10" s="1" t="s">
        <v>9</v>
      </c>
      <c r="C10" s="1" t="s">
        <v>11</v>
      </c>
      <c r="D10" s="3">
        <v>2882637.58</v>
      </c>
      <c r="E10" s="1">
        <v>7943</v>
      </c>
      <c r="H10" s="10" t="s">
        <v>69</v>
      </c>
      <c r="I10" s="25">
        <f t="shared" si="1"/>
        <v>0</v>
      </c>
      <c r="J10" s="25">
        <f t="shared" si="0"/>
        <v>0</v>
      </c>
      <c r="K10" s="25">
        <f t="shared" si="0"/>
        <v>0</v>
      </c>
      <c r="L10" s="25">
        <f t="shared" si="0"/>
        <v>0</v>
      </c>
    </row>
    <row r="11" spans="1:13" x14ac:dyDescent="0.3">
      <c r="A11" s="1">
        <v>2022</v>
      </c>
      <c r="B11" s="1" t="s">
        <v>9</v>
      </c>
      <c r="C11" s="1" t="s">
        <v>12</v>
      </c>
      <c r="D11" s="3">
        <v>1990249.25</v>
      </c>
      <c r="E11" s="1">
        <v>6123</v>
      </c>
      <c r="H11" s="10" t="s">
        <v>18</v>
      </c>
      <c r="I11" s="25">
        <f t="shared" si="1"/>
        <v>844832.71</v>
      </c>
      <c r="J11" s="25">
        <f t="shared" si="0"/>
        <v>1804176.93</v>
      </c>
      <c r="K11" s="25">
        <f t="shared" si="0"/>
        <v>2293200.4300000002</v>
      </c>
      <c r="L11" s="25">
        <f t="shared" si="0"/>
        <v>0</v>
      </c>
    </row>
    <row r="12" spans="1:13" x14ac:dyDescent="0.3">
      <c r="A12" s="1">
        <v>2022</v>
      </c>
      <c r="B12" s="1" t="s">
        <v>13</v>
      </c>
      <c r="C12" s="1" t="s">
        <v>14</v>
      </c>
      <c r="D12" s="3">
        <v>2729167.03</v>
      </c>
      <c r="E12" s="1">
        <v>9871</v>
      </c>
      <c r="H12" s="10" t="s">
        <v>19</v>
      </c>
      <c r="I12" s="25">
        <f t="shared" si="1"/>
        <v>2325754.91</v>
      </c>
      <c r="J12" s="25">
        <f t="shared" si="0"/>
        <v>3054996.72</v>
      </c>
      <c r="K12" s="25">
        <f t="shared" si="0"/>
        <v>3490438.03</v>
      </c>
      <c r="L12" s="25">
        <f t="shared" si="0"/>
        <v>0</v>
      </c>
    </row>
    <row r="13" spans="1:13" x14ac:dyDescent="0.3">
      <c r="A13" s="1">
        <v>2022</v>
      </c>
      <c r="B13" s="1" t="s">
        <v>13</v>
      </c>
      <c r="C13" s="1" t="s">
        <v>15</v>
      </c>
      <c r="D13" s="3">
        <v>4306549.1399999997</v>
      </c>
      <c r="E13" s="1">
        <v>15139</v>
      </c>
      <c r="H13" s="10" t="s">
        <v>20</v>
      </c>
      <c r="I13" s="25">
        <f t="shared" si="1"/>
        <v>1703435.09</v>
      </c>
      <c r="J13" s="25">
        <f t="shared" si="0"/>
        <v>2188205.66</v>
      </c>
      <c r="K13" s="25">
        <f t="shared" si="0"/>
        <v>3516971.3</v>
      </c>
      <c r="L13" s="25">
        <f t="shared" si="0"/>
        <v>0</v>
      </c>
    </row>
    <row r="14" spans="1:13" x14ac:dyDescent="0.3">
      <c r="A14" s="1">
        <v>2022</v>
      </c>
      <c r="B14" s="1" t="s">
        <v>13</v>
      </c>
      <c r="C14" s="1" t="s">
        <v>16</v>
      </c>
      <c r="D14" s="3">
        <v>4153399.35</v>
      </c>
      <c r="E14" s="1">
        <v>14774</v>
      </c>
      <c r="H14" s="12" t="s">
        <v>23</v>
      </c>
      <c r="I14" s="28">
        <f>SUM(I2:I13)</f>
        <v>6414094.7300000004</v>
      </c>
      <c r="J14" s="28">
        <f t="shared" ref="J14:L14" si="2">SUM(J2:J13)</f>
        <v>19022580.789999999</v>
      </c>
      <c r="K14" s="28">
        <f t="shared" si="2"/>
        <v>25617439.200000003</v>
      </c>
      <c r="L14" s="28">
        <f t="shared" si="2"/>
        <v>7225355.4199999999</v>
      </c>
      <c r="M14" s="15"/>
    </row>
    <row r="15" spans="1:13" x14ac:dyDescent="0.3">
      <c r="A15" s="1">
        <v>2022</v>
      </c>
      <c r="B15" s="1" t="s">
        <v>17</v>
      </c>
      <c r="C15" s="1" t="s">
        <v>18</v>
      </c>
      <c r="D15" s="3">
        <v>2293200.4300000002</v>
      </c>
      <c r="E15" s="1">
        <v>7457</v>
      </c>
    </row>
    <row r="16" spans="1:13" x14ac:dyDescent="0.3">
      <c r="A16" s="1">
        <v>2022</v>
      </c>
      <c r="B16" s="1" t="s">
        <v>17</v>
      </c>
      <c r="C16" s="1" t="s">
        <v>19</v>
      </c>
      <c r="D16" s="3">
        <v>3490438.03</v>
      </c>
      <c r="E16" s="1">
        <v>10584</v>
      </c>
      <c r="H16" s="24" t="s">
        <v>24</v>
      </c>
      <c r="I16" s="9">
        <v>2020</v>
      </c>
      <c r="J16" s="9">
        <v>2021</v>
      </c>
      <c r="K16" s="9">
        <v>2022</v>
      </c>
      <c r="L16" s="9">
        <v>2023</v>
      </c>
      <c r="M16" s="15"/>
    </row>
    <row r="17" spans="1:13" x14ac:dyDescent="0.3">
      <c r="A17" s="1">
        <v>2022</v>
      </c>
      <c r="B17" s="1" t="s">
        <v>17</v>
      </c>
      <c r="C17" s="1" t="s">
        <v>20</v>
      </c>
      <c r="D17" s="3">
        <v>3516971.3</v>
      </c>
      <c r="E17" s="1">
        <v>10574</v>
      </c>
      <c r="H17" s="10" t="s">
        <v>5</v>
      </c>
      <c r="I17" s="25">
        <f>+SUMIFS($D$2:$D$35,$B$2:$B$35,$H17,$A$2:$A$35,I$16)</f>
        <v>0</v>
      </c>
      <c r="J17" s="25">
        <f t="shared" ref="J17:L20" si="3">+SUMIFS($D$2:$D$35,$B$2:$B$35,$H17,$A$2:$A$35,J$16)</f>
        <v>4069304.27</v>
      </c>
      <c r="K17" s="25">
        <f t="shared" si="3"/>
        <v>5268960.12</v>
      </c>
      <c r="L17" s="25">
        <f t="shared" si="3"/>
        <v>7107324.5</v>
      </c>
    </row>
    <row r="18" spans="1:13" x14ac:dyDescent="0.3">
      <c r="A18" s="1">
        <v>2021</v>
      </c>
      <c r="B18" s="1" t="s">
        <v>5</v>
      </c>
      <c r="C18" s="1" t="s">
        <v>6</v>
      </c>
      <c r="D18" s="3">
        <v>713229.54</v>
      </c>
      <c r="E18" s="1">
        <v>852</v>
      </c>
      <c r="H18" s="10" t="s">
        <v>9</v>
      </c>
      <c r="I18" s="25">
        <f t="shared" ref="I18:I20" si="4">+SUMIFS($D$2:$D$35,$B$2:$B$35,$H18,$A$2:$A$35,I$16)</f>
        <v>0</v>
      </c>
      <c r="J18" s="25">
        <f t="shared" si="3"/>
        <v>4289982.75</v>
      </c>
      <c r="K18" s="25">
        <f t="shared" si="3"/>
        <v>6741320.1799999997</v>
      </c>
      <c r="L18" s="25">
        <f t="shared" si="3"/>
        <v>118030.92</v>
      </c>
    </row>
    <row r="19" spans="1:13" x14ac:dyDescent="0.3">
      <c r="A19" s="1">
        <v>2021</v>
      </c>
      <c r="B19" s="1" t="s">
        <v>5</v>
      </c>
      <c r="C19" s="1" t="s">
        <v>7</v>
      </c>
      <c r="D19" s="3">
        <v>1900794.46</v>
      </c>
      <c r="E19" s="1">
        <v>2132</v>
      </c>
      <c r="H19" s="10" t="s">
        <v>13</v>
      </c>
      <c r="I19" s="25">
        <f t="shared" si="4"/>
        <v>3195732.87</v>
      </c>
      <c r="J19" s="25">
        <f t="shared" si="3"/>
        <v>8922119.9199999999</v>
      </c>
      <c r="K19" s="25">
        <f t="shared" si="3"/>
        <v>11189115.52</v>
      </c>
      <c r="L19" s="25">
        <f t="shared" si="3"/>
        <v>0</v>
      </c>
    </row>
    <row r="20" spans="1:13" x14ac:dyDescent="0.3">
      <c r="A20" s="1">
        <v>2021</v>
      </c>
      <c r="B20" s="1" t="s">
        <v>5</v>
      </c>
      <c r="C20" s="1" t="s">
        <v>8</v>
      </c>
      <c r="D20" s="3">
        <v>1455280.27</v>
      </c>
      <c r="E20" s="1">
        <v>1642</v>
      </c>
      <c r="H20" s="13" t="s">
        <v>17</v>
      </c>
      <c r="I20" s="26">
        <f t="shared" si="4"/>
        <v>4874022.71</v>
      </c>
      <c r="J20" s="26">
        <f t="shared" si="3"/>
        <v>7047379.3100000005</v>
      </c>
      <c r="K20" s="26">
        <f t="shared" si="3"/>
        <v>9300609.7599999998</v>
      </c>
      <c r="L20" s="26">
        <f t="shared" si="3"/>
        <v>0</v>
      </c>
    </row>
    <row r="21" spans="1:13" x14ac:dyDescent="0.3">
      <c r="A21" s="1">
        <v>2021</v>
      </c>
      <c r="B21" s="1" t="s">
        <v>9</v>
      </c>
      <c r="C21" s="1" t="s">
        <v>10</v>
      </c>
      <c r="D21" s="3">
        <v>883010.98</v>
      </c>
      <c r="E21" s="1">
        <v>1260</v>
      </c>
      <c r="H21" s="14" t="s">
        <v>22</v>
      </c>
      <c r="I21" s="27">
        <f>SUM(I17:I20)</f>
        <v>8069755.5800000001</v>
      </c>
      <c r="J21" s="27">
        <f t="shared" ref="J21:L21" si="5">SUM(J17:J20)</f>
        <v>24328786.25</v>
      </c>
      <c r="K21" s="27">
        <f t="shared" si="5"/>
        <v>32500005.579999998</v>
      </c>
      <c r="L21" s="27">
        <f t="shared" si="5"/>
        <v>7225355.4199999999</v>
      </c>
      <c r="M21" s="15"/>
    </row>
    <row r="22" spans="1:13" x14ac:dyDescent="0.3">
      <c r="A22" s="1">
        <v>2021</v>
      </c>
      <c r="B22" s="1" t="s">
        <v>9</v>
      </c>
      <c r="C22" s="1" t="s">
        <v>11</v>
      </c>
      <c r="D22" s="3">
        <v>2269719.87</v>
      </c>
      <c r="E22" s="1">
        <v>2965</v>
      </c>
    </row>
    <row r="23" spans="1:13" x14ac:dyDescent="0.3">
      <c r="A23" s="1">
        <v>2021</v>
      </c>
      <c r="B23" s="1" t="s">
        <v>9</v>
      </c>
      <c r="C23" s="1" t="s">
        <v>12</v>
      </c>
      <c r="D23" s="3">
        <v>1137251.8999999999</v>
      </c>
      <c r="E23" s="1">
        <v>2204</v>
      </c>
    </row>
    <row r="24" spans="1:13" x14ac:dyDescent="0.3">
      <c r="A24" s="1">
        <v>2021</v>
      </c>
      <c r="B24" s="1" t="s">
        <v>13</v>
      </c>
      <c r="C24" s="1" t="s">
        <v>14</v>
      </c>
      <c r="D24" s="3">
        <v>2411558.85</v>
      </c>
      <c r="E24" s="1">
        <v>7502</v>
      </c>
    </row>
    <row r="25" spans="1:13" x14ac:dyDescent="0.3">
      <c r="A25" s="1">
        <v>2021</v>
      </c>
      <c r="B25" s="1" t="s">
        <v>13</v>
      </c>
      <c r="C25" s="1" t="s">
        <v>15</v>
      </c>
      <c r="D25" s="3">
        <v>3615914.46</v>
      </c>
      <c r="E25" s="1">
        <v>11044</v>
      </c>
    </row>
    <row r="26" spans="1:13" x14ac:dyDescent="0.3">
      <c r="A26" s="1">
        <v>2021</v>
      </c>
      <c r="B26" s="1" t="s">
        <v>13</v>
      </c>
      <c r="C26" s="1" t="s">
        <v>16</v>
      </c>
      <c r="D26" s="3">
        <v>2894646.61</v>
      </c>
      <c r="E26" s="1">
        <v>8868</v>
      </c>
    </row>
    <row r="27" spans="1:13" x14ac:dyDescent="0.3">
      <c r="A27" s="1">
        <v>2021</v>
      </c>
      <c r="B27" s="1" t="s">
        <v>17</v>
      </c>
      <c r="C27" s="1" t="s">
        <v>18</v>
      </c>
      <c r="D27" s="3">
        <v>1804176.93</v>
      </c>
      <c r="E27" s="1">
        <v>5355</v>
      </c>
    </row>
    <row r="28" spans="1:13" x14ac:dyDescent="0.3">
      <c r="A28" s="1">
        <v>2021</v>
      </c>
      <c r="B28" s="1" t="s">
        <v>17</v>
      </c>
      <c r="C28" s="1" t="s">
        <v>19</v>
      </c>
      <c r="D28" s="3">
        <v>3054996.72</v>
      </c>
      <c r="E28" s="1">
        <v>8075</v>
      </c>
    </row>
    <row r="29" spans="1:13" x14ac:dyDescent="0.3">
      <c r="A29" s="1">
        <v>2021</v>
      </c>
      <c r="B29" s="1" t="s">
        <v>17</v>
      </c>
      <c r="C29" s="1" t="s">
        <v>20</v>
      </c>
      <c r="D29" s="3">
        <v>2188205.66</v>
      </c>
      <c r="E29" s="1">
        <v>6342</v>
      </c>
    </row>
    <row r="30" spans="1:13" x14ac:dyDescent="0.3">
      <c r="A30" s="1">
        <v>2020</v>
      </c>
      <c r="B30" s="1" t="s">
        <v>13</v>
      </c>
      <c r="C30" s="1" t="s">
        <v>14</v>
      </c>
      <c r="D30" s="3">
        <v>489328.4</v>
      </c>
      <c r="E30" s="1">
        <v>820</v>
      </c>
    </row>
    <row r="31" spans="1:13" x14ac:dyDescent="0.3">
      <c r="A31" s="1">
        <v>2020</v>
      </c>
      <c r="B31" s="1" t="s">
        <v>13</v>
      </c>
      <c r="C31" s="1" t="s">
        <v>15</v>
      </c>
      <c r="D31" s="3">
        <v>1540072.02</v>
      </c>
      <c r="E31" s="1">
        <v>2053</v>
      </c>
    </row>
    <row r="32" spans="1:13" x14ac:dyDescent="0.3">
      <c r="A32" s="1">
        <v>2020</v>
      </c>
      <c r="B32" s="1" t="s">
        <v>13</v>
      </c>
      <c r="C32" s="1" t="s">
        <v>16</v>
      </c>
      <c r="D32" s="3">
        <v>1166332.45</v>
      </c>
      <c r="E32" s="1">
        <v>1512</v>
      </c>
    </row>
    <row r="33" spans="1:11" x14ac:dyDescent="0.3">
      <c r="A33" s="1">
        <v>2020</v>
      </c>
      <c r="B33" s="1" t="s">
        <v>17</v>
      </c>
      <c r="C33" s="1" t="s">
        <v>18</v>
      </c>
      <c r="D33" s="3">
        <v>844832.71</v>
      </c>
      <c r="E33" s="1">
        <v>1242</v>
      </c>
    </row>
    <row r="34" spans="1:11" x14ac:dyDescent="0.3">
      <c r="A34" s="1">
        <v>2020</v>
      </c>
      <c r="B34" s="1" t="s">
        <v>17</v>
      </c>
      <c r="C34" s="1" t="s">
        <v>19</v>
      </c>
      <c r="D34" s="3">
        <v>2325754.91</v>
      </c>
      <c r="E34" s="1">
        <v>2963</v>
      </c>
    </row>
    <row r="35" spans="1:11" x14ac:dyDescent="0.3">
      <c r="A35" s="4">
        <v>2020</v>
      </c>
      <c r="B35" s="4" t="s">
        <v>17</v>
      </c>
      <c r="C35" s="4" t="s">
        <v>20</v>
      </c>
      <c r="D35" s="5">
        <v>1703435.09</v>
      </c>
      <c r="E35" s="4">
        <v>2245</v>
      </c>
    </row>
    <row r="36" spans="1:11" x14ac:dyDescent="0.3">
      <c r="D36" s="2">
        <f>SUM(D2:D35)</f>
        <v>72123902.829999998</v>
      </c>
      <c r="E36">
        <f>SUM(E2:E35)</f>
        <v>187218</v>
      </c>
    </row>
    <row r="40" spans="1:11" x14ac:dyDescent="0.3">
      <c r="H40" s="10" t="s">
        <v>6</v>
      </c>
      <c r="I40">
        <v>2020</v>
      </c>
      <c r="J40" t="str">
        <f>+_xlfn.CONCAT(H40,I40)</f>
        <v>Jan2020</v>
      </c>
      <c r="K40" s="29">
        <v>0</v>
      </c>
    </row>
    <row r="41" spans="1:11" x14ac:dyDescent="0.3">
      <c r="H41" s="10" t="s">
        <v>7</v>
      </c>
      <c r="I41">
        <v>2020</v>
      </c>
      <c r="J41" t="str">
        <f t="shared" ref="J41:J87" si="6">+_xlfn.CONCAT(H41,I41)</f>
        <v>Feb2020</v>
      </c>
      <c r="K41" s="29">
        <v>0</v>
      </c>
    </row>
    <row r="42" spans="1:11" x14ac:dyDescent="0.3">
      <c r="H42" s="10" t="s">
        <v>63</v>
      </c>
      <c r="I42">
        <v>2020</v>
      </c>
      <c r="J42" t="str">
        <f t="shared" si="6"/>
        <v>mar2020</v>
      </c>
      <c r="K42" s="29">
        <v>0</v>
      </c>
    </row>
    <row r="43" spans="1:11" x14ac:dyDescent="0.3">
      <c r="H43" s="10" t="s">
        <v>64</v>
      </c>
      <c r="I43">
        <v>2020</v>
      </c>
      <c r="J43" t="str">
        <f t="shared" si="6"/>
        <v>apr2020</v>
      </c>
      <c r="K43" s="29">
        <v>0</v>
      </c>
    </row>
    <row r="44" spans="1:11" x14ac:dyDescent="0.3">
      <c r="H44" s="10" t="s">
        <v>65</v>
      </c>
      <c r="I44">
        <v>2020</v>
      </c>
      <c r="J44" t="str">
        <f t="shared" si="6"/>
        <v>may2020</v>
      </c>
      <c r="K44" s="29">
        <v>0</v>
      </c>
    </row>
    <row r="45" spans="1:11" x14ac:dyDescent="0.3">
      <c r="H45" s="10" t="s">
        <v>66</v>
      </c>
      <c r="I45">
        <v>2020</v>
      </c>
      <c r="J45" t="str">
        <f t="shared" si="6"/>
        <v>jun2020</v>
      </c>
      <c r="K45" s="29">
        <v>0</v>
      </c>
    </row>
    <row r="46" spans="1:11" x14ac:dyDescent="0.3">
      <c r="H46" s="10" t="s">
        <v>67</v>
      </c>
      <c r="I46">
        <v>2020</v>
      </c>
      <c r="J46" t="str">
        <f t="shared" si="6"/>
        <v>juk2020</v>
      </c>
      <c r="K46" s="29">
        <v>0</v>
      </c>
    </row>
    <row r="47" spans="1:11" x14ac:dyDescent="0.3">
      <c r="H47" s="10" t="s">
        <v>68</v>
      </c>
      <c r="I47">
        <v>2020</v>
      </c>
      <c r="J47" t="str">
        <f t="shared" si="6"/>
        <v>aug2020</v>
      </c>
      <c r="K47" s="29">
        <v>1540072.02</v>
      </c>
    </row>
    <row r="48" spans="1:11" x14ac:dyDescent="0.3">
      <c r="H48" s="10" t="s">
        <v>69</v>
      </c>
      <c r="I48">
        <v>2020</v>
      </c>
      <c r="J48" t="str">
        <f t="shared" si="6"/>
        <v>sept2020</v>
      </c>
      <c r="K48" s="29">
        <v>0</v>
      </c>
    </row>
    <row r="49" spans="8:11" x14ac:dyDescent="0.3">
      <c r="H49" s="10" t="s">
        <v>18</v>
      </c>
      <c r="I49">
        <v>2020</v>
      </c>
      <c r="J49" t="str">
        <f t="shared" si="6"/>
        <v>Oct2020</v>
      </c>
      <c r="K49" s="29">
        <v>844832.71</v>
      </c>
    </row>
    <row r="50" spans="8:11" x14ac:dyDescent="0.3">
      <c r="H50" s="10" t="s">
        <v>19</v>
      </c>
      <c r="I50">
        <v>2020</v>
      </c>
      <c r="J50" t="str">
        <f t="shared" si="6"/>
        <v>Nov2020</v>
      </c>
      <c r="K50" s="29">
        <v>2325754.91</v>
      </c>
    </row>
    <row r="51" spans="8:11" x14ac:dyDescent="0.3">
      <c r="H51" s="10" t="s">
        <v>20</v>
      </c>
      <c r="I51">
        <v>2020</v>
      </c>
      <c r="J51" t="str">
        <f t="shared" si="6"/>
        <v>Dec2020</v>
      </c>
      <c r="K51" s="29">
        <v>1703435.09</v>
      </c>
    </row>
    <row r="52" spans="8:11" x14ac:dyDescent="0.3">
      <c r="H52" s="10" t="s">
        <v>6</v>
      </c>
      <c r="I52">
        <v>2021</v>
      </c>
      <c r="J52" t="str">
        <f t="shared" si="6"/>
        <v>Jan2021</v>
      </c>
      <c r="K52" s="29">
        <v>713229.54</v>
      </c>
    </row>
    <row r="53" spans="8:11" x14ac:dyDescent="0.3">
      <c r="H53" s="10" t="s">
        <v>7</v>
      </c>
      <c r="I53">
        <v>2021</v>
      </c>
      <c r="J53" t="str">
        <f t="shared" si="6"/>
        <v>Feb2021</v>
      </c>
      <c r="K53" s="29">
        <v>1900794.46</v>
      </c>
    </row>
    <row r="54" spans="8:11" x14ac:dyDescent="0.3">
      <c r="H54" s="10" t="s">
        <v>63</v>
      </c>
      <c r="I54">
        <v>2021</v>
      </c>
      <c r="J54" t="str">
        <f t="shared" si="6"/>
        <v>mar2021</v>
      </c>
      <c r="K54" s="29">
        <v>1455280.27</v>
      </c>
    </row>
    <row r="55" spans="8:11" x14ac:dyDescent="0.3">
      <c r="H55" s="10" t="s">
        <v>64</v>
      </c>
      <c r="I55">
        <v>2021</v>
      </c>
      <c r="J55" t="str">
        <f t="shared" si="6"/>
        <v>apr2021</v>
      </c>
      <c r="K55" s="29">
        <v>883010.98</v>
      </c>
    </row>
    <row r="56" spans="8:11" x14ac:dyDescent="0.3">
      <c r="H56" s="10" t="s">
        <v>65</v>
      </c>
      <c r="I56">
        <v>2021</v>
      </c>
      <c r="J56" t="str">
        <f t="shared" si="6"/>
        <v>may2021</v>
      </c>
      <c r="K56" s="29">
        <v>2269719.87</v>
      </c>
    </row>
    <row r="57" spans="8:11" x14ac:dyDescent="0.3">
      <c r="H57" s="10" t="s">
        <v>66</v>
      </c>
      <c r="I57">
        <v>2021</v>
      </c>
      <c r="J57" t="str">
        <f t="shared" si="6"/>
        <v>jun2021</v>
      </c>
      <c r="K57" s="29">
        <v>1137251.8999999999</v>
      </c>
    </row>
    <row r="58" spans="8:11" x14ac:dyDescent="0.3">
      <c r="H58" s="10" t="s">
        <v>67</v>
      </c>
      <c r="I58">
        <v>2021</v>
      </c>
      <c r="J58" t="str">
        <f t="shared" si="6"/>
        <v>juk2021</v>
      </c>
      <c r="K58" s="29">
        <v>0</v>
      </c>
    </row>
    <row r="59" spans="8:11" x14ac:dyDescent="0.3">
      <c r="H59" s="10" t="s">
        <v>68</v>
      </c>
      <c r="I59">
        <v>2021</v>
      </c>
      <c r="J59" t="str">
        <f t="shared" si="6"/>
        <v>aug2021</v>
      </c>
      <c r="K59" s="29">
        <v>3615914.46</v>
      </c>
    </row>
    <row r="60" spans="8:11" x14ac:dyDescent="0.3">
      <c r="H60" s="10" t="s">
        <v>69</v>
      </c>
      <c r="I60">
        <v>2021</v>
      </c>
      <c r="J60" t="str">
        <f t="shared" si="6"/>
        <v>sept2021</v>
      </c>
      <c r="K60" s="29">
        <v>0</v>
      </c>
    </row>
    <row r="61" spans="8:11" x14ac:dyDescent="0.3">
      <c r="H61" s="10" t="s">
        <v>18</v>
      </c>
      <c r="I61">
        <v>2021</v>
      </c>
      <c r="J61" t="str">
        <f t="shared" si="6"/>
        <v>Oct2021</v>
      </c>
      <c r="K61" s="29">
        <v>1804176.93</v>
      </c>
    </row>
    <row r="62" spans="8:11" x14ac:dyDescent="0.3">
      <c r="H62" s="10" t="s">
        <v>19</v>
      </c>
      <c r="I62">
        <v>2021</v>
      </c>
      <c r="J62" t="str">
        <f t="shared" si="6"/>
        <v>Nov2021</v>
      </c>
      <c r="K62" s="29">
        <v>3054996.72</v>
      </c>
    </row>
    <row r="63" spans="8:11" x14ac:dyDescent="0.3">
      <c r="H63" s="10" t="s">
        <v>20</v>
      </c>
      <c r="I63">
        <v>2021</v>
      </c>
      <c r="J63" t="str">
        <f t="shared" si="6"/>
        <v>Dec2021</v>
      </c>
      <c r="K63" s="29">
        <v>2188205.66</v>
      </c>
    </row>
    <row r="64" spans="8:11" x14ac:dyDescent="0.3">
      <c r="H64" s="10" t="s">
        <v>6</v>
      </c>
      <c r="I64">
        <v>2022</v>
      </c>
      <c r="J64" t="str">
        <f t="shared" si="6"/>
        <v>Jan2022</v>
      </c>
      <c r="K64" s="29">
        <v>1318592.01</v>
      </c>
    </row>
    <row r="65" spans="8:11" x14ac:dyDescent="0.3">
      <c r="H65" s="10" t="s">
        <v>7</v>
      </c>
      <c r="I65">
        <v>2022</v>
      </c>
      <c r="J65" t="str">
        <f t="shared" si="6"/>
        <v>Feb2022</v>
      </c>
      <c r="K65" s="29">
        <v>2386073.19</v>
      </c>
    </row>
    <row r="66" spans="8:11" x14ac:dyDescent="0.3">
      <c r="H66" s="10" t="s">
        <v>63</v>
      </c>
      <c r="I66">
        <v>2022</v>
      </c>
      <c r="J66" t="str">
        <f t="shared" si="6"/>
        <v>mar2022</v>
      </c>
      <c r="K66" s="29">
        <v>1564294.92</v>
      </c>
    </row>
    <row r="67" spans="8:11" x14ac:dyDescent="0.3">
      <c r="H67" s="10" t="s">
        <v>64</v>
      </c>
      <c r="I67">
        <v>2022</v>
      </c>
      <c r="J67" t="str">
        <f t="shared" si="6"/>
        <v>apr2022</v>
      </c>
      <c r="K67" s="29">
        <v>1868433.35</v>
      </c>
    </row>
    <row r="68" spans="8:11" x14ac:dyDescent="0.3">
      <c r="H68" s="10" t="s">
        <v>65</v>
      </c>
      <c r="I68">
        <v>2022</v>
      </c>
      <c r="J68" t="str">
        <f t="shared" si="6"/>
        <v>may2022</v>
      </c>
      <c r="K68" s="29">
        <v>2882637.58</v>
      </c>
    </row>
    <row r="69" spans="8:11" x14ac:dyDescent="0.3">
      <c r="H69" s="10" t="s">
        <v>66</v>
      </c>
      <c r="I69">
        <v>2022</v>
      </c>
      <c r="J69" t="str">
        <f t="shared" si="6"/>
        <v>jun2022</v>
      </c>
      <c r="K69" s="29">
        <v>1990249.25</v>
      </c>
    </row>
    <row r="70" spans="8:11" x14ac:dyDescent="0.3">
      <c r="H70" s="10" t="s">
        <v>67</v>
      </c>
      <c r="I70">
        <v>2022</v>
      </c>
      <c r="J70" t="str">
        <f t="shared" si="6"/>
        <v>juk2022</v>
      </c>
      <c r="K70" s="29">
        <v>0</v>
      </c>
    </row>
    <row r="71" spans="8:11" x14ac:dyDescent="0.3">
      <c r="H71" s="10" t="s">
        <v>68</v>
      </c>
      <c r="I71">
        <v>2022</v>
      </c>
      <c r="J71" t="str">
        <f t="shared" si="6"/>
        <v>aug2022</v>
      </c>
      <c r="K71" s="29">
        <v>4306549.1399999997</v>
      </c>
    </row>
    <row r="72" spans="8:11" x14ac:dyDescent="0.3">
      <c r="H72" s="10" t="s">
        <v>69</v>
      </c>
      <c r="I72">
        <v>2022</v>
      </c>
      <c r="J72" t="str">
        <f t="shared" si="6"/>
        <v>sept2022</v>
      </c>
      <c r="K72" s="29">
        <v>0</v>
      </c>
    </row>
    <row r="73" spans="8:11" x14ac:dyDescent="0.3">
      <c r="H73" s="10" t="s">
        <v>18</v>
      </c>
      <c r="I73">
        <v>2022</v>
      </c>
      <c r="J73" t="str">
        <f t="shared" si="6"/>
        <v>Oct2022</v>
      </c>
      <c r="K73" s="29">
        <v>2293200.4300000002</v>
      </c>
    </row>
    <row r="74" spans="8:11" x14ac:dyDescent="0.3">
      <c r="H74" s="10" t="s">
        <v>19</v>
      </c>
      <c r="I74">
        <v>2022</v>
      </c>
      <c r="J74" t="str">
        <f t="shared" si="6"/>
        <v>Nov2022</v>
      </c>
      <c r="K74" s="29">
        <v>3490438.03</v>
      </c>
    </row>
    <row r="75" spans="8:11" x14ac:dyDescent="0.3">
      <c r="H75" s="10" t="s">
        <v>20</v>
      </c>
      <c r="I75">
        <v>2022</v>
      </c>
      <c r="J75" t="str">
        <f t="shared" si="6"/>
        <v>Dec2022</v>
      </c>
      <c r="K75" s="29">
        <v>3516971.3</v>
      </c>
    </row>
    <row r="76" spans="8:11" x14ac:dyDescent="0.3">
      <c r="H76" s="10" t="s">
        <v>6</v>
      </c>
      <c r="I76">
        <v>2023</v>
      </c>
      <c r="J76" t="str">
        <f t="shared" si="6"/>
        <v>Jan2023</v>
      </c>
      <c r="K76" s="29">
        <v>1664187.5</v>
      </c>
    </row>
    <row r="77" spans="8:11" x14ac:dyDescent="0.3">
      <c r="H77" s="10" t="s">
        <v>7</v>
      </c>
      <c r="I77">
        <v>2023</v>
      </c>
      <c r="J77" t="str">
        <f t="shared" si="6"/>
        <v>Feb2023</v>
      </c>
      <c r="K77" s="29">
        <v>2701954.05</v>
      </c>
    </row>
    <row r="78" spans="8:11" x14ac:dyDescent="0.3">
      <c r="H78" s="10" t="s">
        <v>63</v>
      </c>
      <c r="I78">
        <v>2023</v>
      </c>
      <c r="J78" t="str">
        <f t="shared" si="6"/>
        <v>mar2023</v>
      </c>
      <c r="K78" s="29">
        <v>2741182.95</v>
      </c>
    </row>
    <row r="79" spans="8:11" x14ac:dyDescent="0.3">
      <c r="H79" s="10" t="s">
        <v>64</v>
      </c>
      <c r="I79">
        <v>2023</v>
      </c>
      <c r="J79" t="str">
        <f t="shared" si="6"/>
        <v>apr2023</v>
      </c>
      <c r="K79" s="29">
        <v>118030.92</v>
      </c>
    </row>
    <row r="80" spans="8:11" x14ac:dyDescent="0.3">
      <c r="H80" s="10" t="s">
        <v>65</v>
      </c>
      <c r="I80">
        <v>2023</v>
      </c>
      <c r="J80" t="str">
        <f t="shared" si="6"/>
        <v>may2023</v>
      </c>
      <c r="K80" s="29">
        <v>0</v>
      </c>
    </row>
    <row r="81" spans="8:11" x14ac:dyDescent="0.3">
      <c r="H81" s="10" t="s">
        <v>66</v>
      </c>
      <c r="I81">
        <v>2023</v>
      </c>
      <c r="J81" t="str">
        <f t="shared" si="6"/>
        <v>jun2023</v>
      </c>
      <c r="K81" s="29">
        <v>0</v>
      </c>
    </row>
    <row r="82" spans="8:11" x14ac:dyDescent="0.3">
      <c r="H82" s="10" t="s">
        <v>67</v>
      </c>
      <c r="I82">
        <v>2023</v>
      </c>
      <c r="J82" t="str">
        <f t="shared" si="6"/>
        <v>juk2023</v>
      </c>
      <c r="K82" s="29">
        <v>0</v>
      </c>
    </row>
    <row r="83" spans="8:11" x14ac:dyDescent="0.3">
      <c r="H83" s="10" t="s">
        <v>68</v>
      </c>
      <c r="I83">
        <v>2023</v>
      </c>
      <c r="J83" t="str">
        <f t="shared" si="6"/>
        <v>aug2023</v>
      </c>
      <c r="K83" s="29">
        <v>0</v>
      </c>
    </row>
    <row r="84" spans="8:11" x14ac:dyDescent="0.3">
      <c r="H84" s="10" t="s">
        <v>69</v>
      </c>
      <c r="I84">
        <v>2023</v>
      </c>
      <c r="J84" t="str">
        <f t="shared" si="6"/>
        <v>sept2023</v>
      </c>
      <c r="K84" s="29">
        <v>0</v>
      </c>
    </row>
    <row r="85" spans="8:11" x14ac:dyDescent="0.3">
      <c r="H85" s="10" t="s">
        <v>18</v>
      </c>
      <c r="I85">
        <v>2023</v>
      </c>
      <c r="J85" t="str">
        <f t="shared" si="6"/>
        <v>Oct2023</v>
      </c>
      <c r="K85" s="29">
        <v>0</v>
      </c>
    </row>
    <row r="86" spans="8:11" x14ac:dyDescent="0.3">
      <c r="H86" s="10" t="s">
        <v>19</v>
      </c>
      <c r="I86">
        <v>2023</v>
      </c>
      <c r="J86" t="str">
        <f t="shared" si="6"/>
        <v>Nov2023</v>
      </c>
      <c r="K86" s="29">
        <v>0</v>
      </c>
    </row>
    <row r="87" spans="8:11" x14ac:dyDescent="0.3">
      <c r="H87" s="10" t="s">
        <v>20</v>
      </c>
      <c r="I87">
        <v>2023</v>
      </c>
      <c r="J87" t="str">
        <f t="shared" si="6"/>
        <v>Dec2023</v>
      </c>
      <c r="K87" s="29">
        <v>0</v>
      </c>
    </row>
  </sheetData>
  <phoneticPr fontId="18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E3DD-3A79-45C0-9C69-B7E0EB33AC7C}">
  <dimension ref="B2:B5"/>
  <sheetViews>
    <sheetView workbookViewId="0">
      <selection activeCell="B6" sqref="B6"/>
    </sheetView>
  </sheetViews>
  <sheetFormatPr defaultRowHeight="14.4" x14ac:dyDescent="0.3"/>
  <sheetData>
    <row r="2" spans="2:2" x14ac:dyDescent="0.3">
      <c r="B2" t="s">
        <v>59</v>
      </c>
    </row>
    <row r="3" spans="2:2" x14ac:dyDescent="0.3">
      <c r="B3" t="s">
        <v>60</v>
      </c>
    </row>
    <row r="4" spans="2:2" x14ac:dyDescent="0.3">
      <c r="B4" t="s">
        <v>61</v>
      </c>
    </row>
    <row r="5" spans="2:2" x14ac:dyDescent="0.3">
      <c r="B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Viz</vt:lpstr>
      <vt:lpstr>Trend over time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Canonico</dc:creator>
  <cp:lastModifiedBy>Alessandro Bergnach</cp:lastModifiedBy>
  <dcterms:created xsi:type="dcterms:W3CDTF">2023-04-30T15:13:41Z</dcterms:created>
  <dcterms:modified xsi:type="dcterms:W3CDTF">2023-12-01T19:42:50Z</dcterms:modified>
</cp:coreProperties>
</file>