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3c08fddb58bae64/Desktop/IUSS/PROGETTI/IO FLOOD/DATA/LUIGI DATASETS/"/>
    </mc:Choice>
  </mc:AlternateContent>
  <xr:revisionPtr revIDLastSave="122" documentId="11_AD4D5CB4E552A5DACE1C6453901D54FE5BDEDD8A" xr6:coauthVersionLast="47" xr6:coauthVersionMax="47" xr10:uidLastSave="{55E73191-C24D-4B0A-AD89-8E8ADA304883}"/>
  <bookViews>
    <workbookView xWindow="28680" yWindow="-120" windowWidth="29040" windowHeight="15720" xr2:uid="{00000000-000D-0000-FFFF-FFFF00000000}"/>
  </bookViews>
  <sheets>
    <sheet name="case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<sst xmlns="http://schemas.openxmlformats.org/spreadsheetml/2006/main" count="47" uniqueCount="47">
  <si>
    <t>Sector</t>
  </si>
  <si>
    <t>Employees involved (%)</t>
  </si>
  <si>
    <t>Average restoration time (months)</t>
  </si>
  <si>
    <t>Sector_n</t>
  </si>
  <si>
    <t>Agricoltura, silvicoltura</t>
  </si>
  <si>
    <t>Pesca</t>
  </si>
  <si>
    <t>Attività estrattiva</t>
  </si>
  <si>
    <t>Industrie alimentari, delle bevande e del tabacco</t>
  </si>
  <si>
    <t>Industrie tessili, abbigliamento, pelli e accessori</t>
  </si>
  <si>
    <t>Industria del legno</t>
  </si>
  <si>
    <t>Carta e prodotti di carta</t>
  </si>
  <si>
    <t>Servizi di stampa e di registrazione</t>
  </si>
  <si>
    <t>Fabbricazione di coke e prodotti petroliferi raffinati</t>
  </si>
  <si>
    <t>Fabbricazione di sostanze e prodotti chimici</t>
  </si>
  <si>
    <t>Produzione di articoli farmaceutici, chimico-medicinali e botanici</t>
  </si>
  <si>
    <t>Fabbricazione di articoli in gomma e materie plastiche</t>
  </si>
  <si>
    <t>Altri prodotti della lavorazione di minerali non metalliferi</t>
  </si>
  <si>
    <t>Metalli</t>
  </si>
  <si>
    <t>Prodotti in metallo, esclusi macchine e impianti</t>
  </si>
  <si>
    <t>Fabbricazione di computer, apparecchi elettronici e ottici</t>
  </si>
  <si>
    <t>Fabbricazione di apparecchi elettrici</t>
  </si>
  <si>
    <t>Fabbricazione di macchinari ed apparecchi n.c.a.</t>
  </si>
  <si>
    <t>Autoveicoli, rimorchi e semirimorchi</t>
  </si>
  <si>
    <t>Altri mezzi di trasporto</t>
  </si>
  <si>
    <t>Mobilio; altri manufatti</t>
  </si>
  <si>
    <t>Servizi di riparazione e installazione di macchinari e apparecchi</t>
  </si>
  <si>
    <t xml:space="preserve">Fornitura di energia elettrica, gas, vapore e aria condizionata </t>
  </si>
  <si>
    <t>Acqua naturale; servizi di trattamento delle acque e di produzione e distribuzione d’acqua</t>
  </si>
  <si>
    <t>Servizi di smaltimento delle acque di scarico; fanghi di depurazione; servizi di raccolta, trattamento e smaltimento dei rifiuti; servizi di recupero dei materiali; servizi di decontaminazione ed altri servizi di trattamento dei rifiuti</t>
  </si>
  <si>
    <t>Costruzioni</t>
  </si>
  <si>
    <t>Commercio all’ingrosso e al dettaglio, riparazione di autoveicoli e motocicli</t>
  </si>
  <si>
    <t>Trasporto e magazzinaggio</t>
  </si>
  <si>
    <t>Servizi di alloggio e ristorazione</t>
  </si>
  <si>
    <t>Editoria, audiovisivi e attività radiotelevisive</t>
  </si>
  <si>
    <t>Telecomunicazioni</t>
  </si>
  <si>
    <t>Servizi IT e altri servizi informativi</t>
  </si>
  <si>
    <t>Attività finanziarie e assicurative</t>
  </si>
  <si>
    <t>Attività immobiliari</t>
  </si>
  <si>
    <t>Attività legali, contabilità, consulenza di gestione, studi di architettura</t>
  </si>
  <si>
    <t>Servizi di ricerca e sviluppo scientifici</t>
  </si>
  <si>
    <t>Altre attività professionali, scientifiche e tecniche</t>
  </si>
  <si>
    <t>Altre attività di servizio</t>
  </si>
  <si>
    <t>Amministrazione pubblica e difesa; assicurazione sociale obbligatoria</t>
  </si>
  <si>
    <t xml:space="preserve">Istruzione </t>
  </si>
  <si>
    <t>Sanità e assistenza sociale</t>
  </si>
  <si>
    <t>Attività artistiche, di intrattenimento e divertimento 90 a 93</t>
  </si>
  <si>
    <t>Altre attività di servizi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</si>
</sst>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4" workbookViewId="0">
      <selection activeCell="J17" sqref="J17"/>
    </sheetView>
  </sheetViews>
  <sheetFormatPr defaultRowHeight="14.5" x14ac:dyDescent="0.35"/>
  <cols>
    <col min="2" max="2" width="19.7265625" customWidth="1"/>
    <col min="3" max="3" width="11.26953125" bestFit="1" customWidth="1"/>
    <col min="4" max="4" width="10.26953125" bestFit="1" customWidth="1"/>
    <col min="10" max="10" width="17.36328125" customWidth="1"/>
  </cols>
  <sheetData>
    <row r="1" spans="1:10" x14ac:dyDescent="0.35">
      <c r="A1" t="s">
        <v>3</v>
      </c>
      <c r="B1" t="s">
        <v>0</v>
      </c>
      <c r="C1" t="s">
        <v>1</v>
      </c>
      <c r="D1" t="s">
        <v>2</v>
      </c>
    </row>
    <row r="2" spans="1:10" x14ac:dyDescent="0.35">
      <c r="A2">
        <v>1</v>
      </c>
      <c r="B2" s="3" t="s">
        <v>4</v>
      </c>
      <c r="C2">
        <v>22.41</v>
      </c>
      <c r="D2">
        <v>31</v>
      </c>
    </row>
    <row r="3" spans="1:10" x14ac:dyDescent="0.35">
      <c r="A3">
        <v>2</v>
      </c>
      <c r="B3" t="s">
        <v>5</v>
      </c>
      <c r="C3" s="1">
        <v>0</v>
      </c>
      <c r="D3">
        <v>0</v>
      </c>
      <c r="J3" s="1"/>
    </row>
    <row r="4" spans="1:10" x14ac:dyDescent="0.35">
      <c r="A4">
        <v>3</v>
      </c>
      <c r="B4" t="s">
        <v>6</v>
      </c>
      <c r="C4" s="1">
        <f>0.087887822242843*100</f>
        <v>8.7887822242843008</v>
      </c>
      <c r="D4" s="2">
        <v>35.735823258576268</v>
      </c>
    </row>
    <row r="5" spans="1:10" x14ac:dyDescent="0.35">
      <c r="A5">
        <v>4</v>
      </c>
      <c r="B5" t="s">
        <v>7</v>
      </c>
      <c r="C5" s="1">
        <f>0.0546260962525658*100</f>
        <v>5.4626096252565803</v>
      </c>
      <c r="D5" s="2">
        <v>28.221739457325253</v>
      </c>
    </row>
    <row r="6" spans="1:10" x14ac:dyDescent="0.35">
      <c r="A6">
        <v>5</v>
      </c>
      <c r="B6" t="s">
        <v>8</v>
      </c>
      <c r="C6" s="1">
        <f>0.0234368780295334*100</f>
        <v>2.3436878029533403</v>
      </c>
      <c r="D6" s="2">
        <v>4</v>
      </c>
    </row>
    <row r="7" spans="1:10" x14ac:dyDescent="0.35">
      <c r="A7">
        <v>6</v>
      </c>
      <c r="B7" t="s">
        <v>9</v>
      </c>
      <c r="C7" s="1">
        <f>0.0472128306730989*100</f>
        <v>4.7212830673098898</v>
      </c>
      <c r="D7" s="2">
        <v>4</v>
      </c>
    </row>
    <row r="8" spans="1:10" x14ac:dyDescent="0.35">
      <c r="A8">
        <v>7</v>
      </c>
      <c r="B8" t="s">
        <v>10</v>
      </c>
      <c r="C8" s="1">
        <f>0.0424523447938999*100</f>
        <v>4.2452344793899899</v>
      </c>
      <c r="D8" s="2">
        <v>4</v>
      </c>
    </row>
    <row r="9" spans="1:10" x14ac:dyDescent="0.35">
      <c r="A9">
        <v>8</v>
      </c>
      <c r="B9" t="s">
        <v>11</v>
      </c>
      <c r="C9" s="1">
        <f>0.0504967690043327*100</f>
        <v>5.04967690043327</v>
      </c>
      <c r="D9" s="2">
        <v>4</v>
      </c>
    </row>
    <row r="10" spans="1:10" x14ac:dyDescent="0.35">
      <c r="A10">
        <v>9</v>
      </c>
      <c r="B10" t="s">
        <v>12</v>
      </c>
      <c r="C10" s="1">
        <f>0.0382859670566697*100</f>
        <v>3.8285967056669703</v>
      </c>
      <c r="D10" s="2">
        <v>27.692307692307693</v>
      </c>
    </row>
    <row r="11" spans="1:10" x14ac:dyDescent="0.35">
      <c r="A11">
        <v>10</v>
      </c>
      <c r="B11" t="s">
        <v>13</v>
      </c>
      <c r="C11" s="1">
        <f>0.127231082509754*100</f>
        <v>12.7231082509754</v>
      </c>
      <c r="D11" s="2">
        <v>24.91115843084426</v>
      </c>
    </row>
    <row r="12" spans="1:10" x14ac:dyDescent="0.35">
      <c r="A12">
        <v>11</v>
      </c>
      <c r="B12" t="s">
        <v>14</v>
      </c>
      <c r="C12" s="1">
        <v>0</v>
      </c>
      <c r="D12" s="2">
        <v>0</v>
      </c>
    </row>
    <row r="13" spans="1:10" x14ac:dyDescent="0.35">
      <c r="A13">
        <v>12</v>
      </c>
      <c r="B13" t="s">
        <v>15</v>
      </c>
      <c r="C13" s="1">
        <f>0.0508497295302929*100</f>
        <v>5.0849729530292906</v>
      </c>
      <c r="D13" s="2">
        <v>4</v>
      </c>
    </row>
    <row r="14" spans="1:10" x14ac:dyDescent="0.35">
      <c r="A14">
        <v>13</v>
      </c>
      <c r="B14" t="s">
        <v>16</v>
      </c>
      <c r="C14" s="1">
        <f>0.0353213997676448*100</f>
        <v>3.5321399767644799</v>
      </c>
      <c r="D14" s="2">
        <v>4</v>
      </c>
    </row>
    <row r="15" spans="1:10" x14ac:dyDescent="0.35">
      <c r="A15">
        <v>14</v>
      </c>
      <c r="B15" t="s">
        <v>17</v>
      </c>
      <c r="C15" s="1">
        <f>0.0744002344045877*100</f>
        <v>7.4400234404587708</v>
      </c>
      <c r="D15" s="2">
        <v>24.581093645570384</v>
      </c>
    </row>
    <row r="16" spans="1:10" x14ac:dyDescent="0.35">
      <c r="A16">
        <v>15</v>
      </c>
      <c r="B16" t="s">
        <v>18</v>
      </c>
      <c r="C16" s="1">
        <f>0.0451333007246859*100</f>
        <v>4.5133300724685901</v>
      </c>
      <c r="D16" s="2">
        <v>4</v>
      </c>
    </row>
    <row r="17" spans="1:4" x14ac:dyDescent="0.35">
      <c r="A17">
        <v>16</v>
      </c>
      <c r="B17" t="s">
        <v>19</v>
      </c>
      <c r="C17" s="1">
        <f>0.0251840337919854*100</f>
        <v>2.5184033791985398</v>
      </c>
      <c r="D17" s="2">
        <v>28.323791898169809</v>
      </c>
    </row>
    <row r="18" spans="1:4" x14ac:dyDescent="0.35">
      <c r="A18">
        <v>17</v>
      </c>
      <c r="B18" t="s">
        <v>20</v>
      </c>
      <c r="C18" s="1">
        <v>9.83</v>
      </c>
      <c r="D18" s="2">
        <v>33.709404897292785</v>
      </c>
    </row>
    <row r="19" spans="1:4" x14ac:dyDescent="0.35">
      <c r="A19">
        <v>18</v>
      </c>
      <c r="B19" t="s">
        <v>21</v>
      </c>
      <c r="C19" s="1">
        <f>0.0394730889633427*100</f>
        <v>3.94730889633427</v>
      </c>
      <c r="D19" s="2">
        <v>4</v>
      </c>
    </row>
    <row r="20" spans="1:4" x14ac:dyDescent="0.35">
      <c r="A20">
        <v>19</v>
      </c>
      <c r="B20" t="s">
        <v>22</v>
      </c>
      <c r="C20" s="1">
        <f>0.00761546177483776*100</f>
        <v>0.76154617748377607</v>
      </c>
      <c r="D20" s="2">
        <v>4</v>
      </c>
    </row>
    <row r="21" spans="1:4" x14ac:dyDescent="0.35">
      <c r="A21">
        <v>20</v>
      </c>
      <c r="B21" t="s">
        <v>23</v>
      </c>
      <c r="C21" s="1">
        <f>0.0827043350996516*100</f>
        <v>8.2704335099651605</v>
      </c>
      <c r="D21" s="2">
        <v>4</v>
      </c>
    </row>
    <row r="22" spans="1:4" x14ac:dyDescent="0.35">
      <c r="A22">
        <v>21</v>
      </c>
      <c r="B22" t="s">
        <v>24</v>
      </c>
      <c r="C22" s="1">
        <f>0.057012209663926*100</f>
        <v>5.7012209663925999</v>
      </c>
      <c r="D22" s="2">
        <v>4</v>
      </c>
    </row>
    <row r="23" spans="1:4" x14ac:dyDescent="0.35">
      <c r="A23">
        <v>22</v>
      </c>
      <c r="B23" t="s">
        <v>25</v>
      </c>
      <c r="C23" s="1">
        <f>0.0781288281420484*100</f>
        <v>7.8128828142048397</v>
      </c>
      <c r="D23" s="2">
        <v>4</v>
      </c>
    </row>
    <row r="24" spans="1:4" x14ac:dyDescent="0.35">
      <c r="A24">
        <v>23</v>
      </c>
      <c r="B24" t="s">
        <v>26</v>
      </c>
      <c r="C24" s="1">
        <f>0.0931081674727423*100</f>
        <v>9.3108167472742291</v>
      </c>
      <c r="D24" s="2">
        <v>31.846523375025498</v>
      </c>
    </row>
    <row r="25" spans="1:4" x14ac:dyDescent="0.35">
      <c r="A25">
        <v>24</v>
      </c>
      <c r="B25" t="s">
        <v>27</v>
      </c>
      <c r="C25" s="1">
        <f>0.0964570651580173*100</f>
        <v>9.6457065158017308</v>
      </c>
      <c r="D25" s="2">
        <v>35.135821921346263</v>
      </c>
    </row>
    <row r="26" spans="1:4" x14ac:dyDescent="0.35">
      <c r="A26">
        <v>25</v>
      </c>
      <c r="B26" t="s">
        <v>28</v>
      </c>
      <c r="C26" s="1">
        <f>0.0742160964686694*100</f>
        <v>7.4216096468669406</v>
      </c>
      <c r="D26" s="2">
        <v>28.150260393005507</v>
      </c>
    </row>
    <row r="27" spans="1:4" x14ac:dyDescent="0.35">
      <c r="A27">
        <v>26</v>
      </c>
      <c r="B27" t="s">
        <v>29</v>
      </c>
      <c r="C27" s="1">
        <f>0.0544995464157268*100</f>
        <v>5.4499546415726803</v>
      </c>
      <c r="D27" s="2">
        <v>4</v>
      </c>
    </row>
    <row r="28" spans="1:4" x14ac:dyDescent="0.35">
      <c r="A28">
        <v>27</v>
      </c>
      <c r="B28" t="s">
        <v>30</v>
      </c>
      <c r="C28" s="1">
        <f>0.0526744311776927*100</f>
        <v>5.26744311776927</v>
      </c>
      <c r="D28" s="2">
        <v>26.632589747923596</v>
      </c>
    </row>
    <row r="29" spans="1:4" x14ac:dyDescent="0.35">
      <c r="A29">
        <v>28</v>
      </c>
      <c r="B29" t="s">
        <v>31</v>
      </c>
      <c r="C29" s="1">
        <f>0.0591628203782344*100</f>
        <v>5.9162820378234402</v>
      </c>
      <c r="D29" s="2">
        <v>30.400120716858844</v>
      </c>
    </row>
    <row r="30" spans="1:4" x14ac:dyDescent="0.35">
      <c r="A30">
        <v>29</v>
      </c>
      <c r="B30" t="s">
        <v>32</v>
      </c>
      <c r="C30" s="1">
        <f>0.0591168533113502*100</f>
        <v>5.9116853311350201</v>
      </c>
      <c r="D30" s="2">
        <v>26.144866217919269</v>
      </c>
    </row>
    <row r="31" spans="1:4" x14ac:dyDescent="0.35">
      <c r="A31">
        <v>30</v>
      </c>
      <c r="B31" t="s">
        <v>33</v>
      </c>
      <c r="C31" s="1">
        <f>0.0483753935632239*100</f>
        <v>4.8375393563223898</v>
      </c>
      <c r="D31" s="2">
        <v>48.990548019952087</v>
      </c>
    </row>
    <row r="32" spans="1:4" x14ac:dyDescent="0.35">
      <c r="A32">
        <v>31</v>
      </c>
      <c r="B32" t="s">
        <v>34</v>
      </c>
      <c r="C32" s="1">
        <f>0.0789348059288728*100</f>
        <v>7.8934805928872791</v>
      </c>
      <c r="D32" s="2">
        <v>55.851992840038108</v>
      </c>
    </row>
    <row r="33" spans="1:4" x14ac:dyDescent="0.35">
      <c r="A33">
        <v>32</v>
      </c>
      <c r="B33" t="s">
        <v>35</v>
      </c>
      <c r="C33" s="1">
        <f>0.041390619516029*100</f>
        <v>4.1390619516029004</v>
      </c>
      <c r="D33" s="2">
        <v>35.069805379387539</v>
      </c>
    </row>
    <row r="34" spans="1:4" x14ac:dyDescent="0.35">
      <c r="A34">
        <v>33</v>
      </c>
      <c r="B34" t="s">
        <v>36</v>
      </c>
      <c r="C34" s="1">
        <f>0.0383682639991901*100</f>
        <v>3.8368263999190098</v>
      </c>
      <c r="D34" s="2">
        <v>26.302608812043779</v>
      </c>
    </row>
    <row r="35" spans="1:4" x14ac:dyDescent="0.35">
      <c r="A35">
        <v>34</v>
      </c>
      <c r="B35" t="s">
        <v>37</v>
      </c>
      <c r="C35" s="1">
        <f>0.0460996098658591*100</f>
        <v>4.6099609865859099</v>
      </c>
      <c r="D35" s="2">
        <v>26.509878322836421</v>
      </c>
    </row>
    <row r="36" spans="1:4" x14ac:dyDescent="0.35">
      <c r="A36">
        <v>35</v>
      </c>
      <c r="B36" t="s">
        <v>38</v>
      </c>
      <c r="C36" s="1">
        <f>0.0415790258030759*100</f>
        <v>4.1579025803075904</v>
      </c>
      <c r="D36" s="2">
        <v>28.563598620776411</v>
      </c>
    </row>
    <row r="37" spans="1:4" x14ac:dyDescent="0.35">
      <c r="A37">
        <v>36</v>
      </c>
      <c r="B37" t="s">
        <v>39</v>
      </c>
      <c r="C37" s="1">
        <f>0.0232580697747091*100</f>
        <v>2.32580697747091</v>
      </c>
      <c r="D37" s="2">
        <v>25.303271210229401</v>
      </c>
    </row>
    <row r="38" spans="1:4" x14ac:dyDescent="0.35">
      <c r="A38">
        <v>37</v>
      </c>
      <c r="B38" t="s">
        <v>40</v>
      </c>
      <c r="C38" s="1">
        <f>0.0414583908431048*100</f>
        <v>4.14583908431048</v>
      </c>
      <c r="D38" s="2">
        <v>27.026751554760093</v>
      </c>
    </row>
    <row r="39" spans="1:4" x14ac:dyDescent="0.35">
      <c r="A39">
        <v>38</v>
      </c>
      <c r="B39" t="s">
        <v>41</v>
      </c>
      <c r="C39" s="1">
        <f>0.0487677653170907*100</f>
        <v>4.8767765317090701</v>
      </c>
      <c r="D39" s="2">
        <v>27.279741475919447</v>
      </c>
    </row>
    <row r="40" spans="1:4" x14ac:dyDescent="0.35">
      <c r="A40">
        <v>39</v>
      </c>
      <c r="B40" t="s">
        <v>42</v>
      </c>
      <c r="C40" s="1">
        <v>0</v>
      </c>
      <c r="D40" s="2">
        <v>0</v>
      </c>
    </row>
    <row r="41" spans="1:4" x14ac:dyDescent="0.35">
      <c r="A41">
        <v>40</v>
      </c>
      <c r="B41" t="s">
        <v>43</v>
      </c>
      <c r="C41" s="1">
        <f>0.0350743490551095*100</f>
        <v>3.5074349055109497</v>
      </c>
      <c r="D41" s="2">
        <v>26.793093017694058</v>
      </c>
    </row>
    <row r="42" spans="1:4" x14ac:dyDescent="0.35">
      <c r="A42">
        <v>41</v>
      </c>
      <c r="B42" t="s">
        <v>44</v>
      </c>
      <c r="C42" s="1">
        <f>0.0492980529420494*100</f>
        <v>4.9298052942049395</v>
      </c>
      <c r="D42" s="2">
        <v>34.743849486596126</v>
      </c>
    </row>
    <row r="43" spans="1:4" x14ac:dyDescent="0.35">
      <c r="A43">
        <v>42</v>
      </c>
      <c r="B43" t="s">
        <v>45</v>
      </c>
      <c r="C43" s="1">
        <f>0.0504118810887962*100</f>
        <v>5.04118810887962</v>
      </c>
      <c r="D43" s="2">
        <v>32.846026500595435</v>
      </c>
    </row>
    <row r="44" spans="1:4" x14ac:dyDescent="0.35">
      <c r="A44">
        <v>43</v>
      </c>
      <c r="B44" t="s">
        <v>46</v>
      </c>
      <c r="C44" s="1">
        <f>0.0502056904733179*100</f>
        <v>5.0205690473317901</v>
      </c>
      <c r="D44" s="2">
        <v>15.334100230234046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case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Jlenia Di Noia</dc:creator>
  <cp:lastModifiedBy>Jlenia Di Noia</cp:lastModifiedBy>
  <dcterms:created xsi:type="dcterms:W3CDTF">2015-06-05T18:19:34Z</dcterms:created>
  <dcterms:modified xsi:type="dcterms:W3CDTF">2023-12-14T12:01:16Z</dcterms:modified>
</cp:coreProperties>
</file>