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600" windowHeight="9285" firstSheet="6" activeTab="13"/>
  </bookViews>
  <sheets>
    <sheet name="JAN18" sheetId="22" r:id="rId1"/>
    <sheet name="FEV18" sheetId="23" r:id="rId2"/>
    <sheet name="MAR18" sheetId="24" r:id="rId3"/>
    <sheet name="ABR18" sheetId="25" r:id="rId4"/>
    <sheet name="MAI18" sheetId="26" r:id="rId5"/>
    <sheet name="JUN18" sheetId="27" r:id="rId6"/>
    <sheet name="JUL18" sheetId="28" r:id="rId7"/>
    <sheet name="AGO18" sheetId="29" r:id="rId8"/>
    <sheet name="AGO18 ferias" sheetId="31" r:id="rId9"/>
    <sheet name="AGO18 (2)" sheetId="30" r:id="rId10"/>
    <sheet name="SET18" sheetId="32" r:id="rId11"/>
    <sheet name="OUT18" sheetId="33" r:id="rId12"/>
    <sheet name="NOV18" sheetId="34" r:id="rId13"/>
    <sheet name="DEZ18" sheetId="35" r:id="rId14"/>
  </sheets>
  <calcPr calcId="145621"/>
</workbook>
</file>

<file path=xl/calcChain.xml><?xml version="1.0" encoding="utf-8"?>
<calcChain xmlns="http://schemas.openxmlformats.org/spreadsheetml/2006/main">
  <c r="D10" i="35" l="1"/>
  <c r="D9" i="35"/>
  <c r="D6" i="35"/>
  <c r="B25" i="35" s="1"/>
  <c r="E8" i="35" l="1"/>
  <c r="C25" i="35"/>
  <c r="E7" i="35"/>
  <c r="D21" i="35"/>
  <c r="D10" i="34"/>
  <c r="D9" i="34"/>
  <c r="D6" i="34"/>
  <c r="B25" i="34" s="1"/>
  <c r="D25" i="35" l="1"/>
  <c r="E21" i="35"/>
  <c r="E22" i="35" s="1"/>
  <c r="G22" i="35" s="1"/>
  <c r="D21" i="34"/>
  <c r="E7" i="34"/>
  <c r="D25" i="34" s="1"/>
  <c r="E8" i="34"/>
  <c r="E21" i="34" s="1"/>
  <c r="E22" i="34" s="1"/>
  <c r="G22" i="34" s="1"/>
  <c r="C25" i="34"/>
  <c r="D6" i="33"/>
  <c r="B25" i="33" s="1"/>
  <c r="D17" i="32"/>
  <c r="C25" i="33" l="1"/>
  <c r="D10" i="33"/>
  <c r="D9" i="33"/>
  <c r="E8" i="33"/>
  <c r="E7" i="33"/>
  <c r="E21" i="33" l="1"/>
  <c r="D25" i="33"/>
  <c r="D21" i="33"/>
  <c r="E22" i="33" s="1"/>
  <c r="D10" i="32"/>
  <c r="E7" i="32"/>
  <c r="E21" i="32" s="1"/>
  <c r="D9" i="32"/>
  <c r="E8" i="32"/>
  <c r="G22" i="33" l="1"/>
  <c r="D21" i="32"/>
  <c r="E22" i="32" s="1"/>
  <c r="G22" i="32" s="1"/>
  <c r="E9" i="31"/>
  <c r="E12" i="31"/>
  <c r="D7" i="31"/>
  <c r="D8" i="31"/>
  <c r="D13" i="31"/>
  <c r="D14" i="31"/>
  <c r="D22" i="31" l="1"/>
  <c r="E10" i="31"/>
  <c r="E11" i="31" l="1"/>
  <c r="E22" i="31" s="1"/>
  <c r="E23" i="31" l="1"/>
  <c r="G23" i="31" s="1"/>
  <c r="D10" i="29"/>
  <c r="D9" i="29"/>
  <c r="E8" i="30" l="1"/>
  <c r="E7" i="30"/>
  <c r="E21" i="30" l="1"/>
  <c r="D21" i="30"/>
  <c r="E22" i="30" s="1"/>
  <c r="E8" i="29"/>
  <c r="E7" i="29"/>
  <c r="E21" i="29" s="1"/>
  <c r="D21" i="29" l="1"/>
  <c r="E22" i="29" s="1"/>
  <c r="D10" i="28"/>
  <c r="D9" i="28" l="1"/>
  <c r="E8" i="28"/>
  <c r="E7" i="28"/>
  <c r="E21" i="28" l="1"/>
  <c r="D21" i="28"/>
  <c r="D9" i="27"/>
  <c r="D10" i="27"/>
  <c r="E22" i="28" l="1"/>
  <c r="G22" i="28" s="1"/>
  <c r="D21" i="27"/>
  <c r="E8" i="27"/>
  <c r="E7" i="27"/>
  <c r="E21" i="27" l="1"/>
  <c r="E22" i="27"/>
  <c r="G22" i="27" s="1"/>
  <c r="D10" i="26"/>
  <c r="D9" i="26"/>
  <c r="D21" i="26" s="1"/>
  <c r="E8" i="26"/>
  <c r="E7" i="26"/>
  <c r="E21" i="26" l="1"/>
  <c r="E22" i="26" s="1"/>
  <c r="G22" i="26" s="1"/>
  <c r="E14" i="25"/>
  <c r="D10" i="25"/>
  <c r="D9" i="25"/>
  <c r="E8" i="25"/>
  <c r="E7" i="25"/>
  <c r="D10" i="24"/>
  <c r="D9" i="24"/>
  <c r="D21" i="24" s="1"/>
  <c r="E8" i="24"/>
  <c r="E7" i="24"/>
  <c r="E21" i="24" s="1"/>
  <c r="E22" i="24" l="1"/>
  <c r="E21" i="25"/>
  <c r="D21" i="25"/>
  <c r="E22" i="25"/>
  <c r="G22" i="25" s="1"/>
  <c r="D10" i="23"/>
  <c r="D9" i="23"/>
  <c r="D21" i="23" s="1"/>
  <c r="E8" i="23"/>
  <c r="E7" i="23"/>
  <c r="E21" i="23" s="1"/>
  <c r="E22" i="23" l="1"/>
  <c r="D10" i="22"/>
  <c r="D9" i="22"/>
  <c r="E8" i="22"/>
  <c r="E7" i="22"/>
  <c r="E21" i="22" s="1"/>
  <c r="D21" i="22" l="1"/>
  <c r="E22" i="22"/>
</calcChain>
</file>

<file path=xl/sharedStrings.xml><?xml version="1.0" encoding="utf-8"?>
<sst xmlns="http://schemas.openxmlformats.org/spreadsheetml/2006/main" count="325" uniqueCount="38">
  <si>
    <t>cod</t>
  </si>
  <si>
    <t>001</t>
  </si>
  <si>
    <t>973</t>
  </si>
  <si>
    <t>980</t>
  </si>
  <si>
    <t>descricao</t>
  </si>
  <si>
    <t>SALARIO MENSAL</t>
  </si>
  <si>
    <t>INSS</t>
  </si>
  <si>
    <t>VALE TRANSPORTE</t>
  </si>
  <si>
    <t>referencia</t>
  </si>
  <si>
    <t>vencimentos</t>
  </si>
  <si>
    <t>descontos</t>
  </si>
  <si>
    <t>total vencimentos</t>
  </si>
  <si>
    <t>total descontos</t>
  </si>
  <si>
    <t>valor liquido</t>
  </si>
  <si>
    <t>Vale refeicao</t>
  </si>
  <si>
    <t>Transp Cambé</t>
  </si>
  <si>
    <t>Transp Londrina</t>
  </si>
  <si>
    <t>Adiantamento</t>
  </si>
  <si>
    <t>Unimed</t>
  </si>
  <si>
    <t xml:space="preserve">Unimed </t>
  </si>
  <si>
    <t>Unimed 1/1</t>
  </si>
  <si>
    <t>Unimed 2/2</t>
  </si>
  <si>
    <t>Unimed 1/2</t>
  </si>
  <si>
    <t>Competência 05/2018</t>
  </si>
  <si>
    <t>Recibo de Pagamento de Salário</t>
  </si>
  <si>
    <t>Salário Base</t>
  </si>
  <si>
    <t>Salário Contrib. INSS</t>
  </si>
  <si>
    <t>Salário Cálc. FGTS</t>
  </si>
  <si>
    <t>FGTS do Mês</t>
  </si>
  <si>
    <t>Competência 06/2018</t>
  </si>
  <si>
    <t>Competência 07/2018</t>
  </si>
  <si>
    <t>1/3 Férias</t>
  </si>
  <si>
    <t>Abono Férias</t>
  </si>
  <si>
    <t>Desconto Férias (5 dias)</t>
  </si>
  <si>
    <t>Inss Férias</t>
  </si>
  <si>
    <t>Competência 08/2018</t>
  </si>
  <si>
    <t>Adiantamento 13º 1p</t>
  </si>
  <si>
    <t>&lt;&lt;    tal como Holerite impresso (pago referencia 30,00)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</si>
</sst>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0.1490218817712943"/>
        </stop>
      </gradient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9" fontId="0" fillId="2" borderId="0" xfId="0" applyNumberFormat="1" applyFill="1" applyAlignment="1">
      <alignment horizontal="right"/>
    </xf>
    <xf numFmtId="0" fontId="0" fillId="2" borderId="0" xfId="0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2" fontId="1" fillId="2" borderId="0" xfId="0" applyNumberFormat="1" applyFont="1" applyFill="1"/>
    <xf numFmtId="2" fontId="2" fillId="2" borderId="0" xfId="0" applyNumberFormat="1" applyFont="1" applyFill="1"/>
    <xf numFmtId="2" fontId="3" fillId="2" borderId="0" xfId="0" applyNumberFormat="1" applyFont="1" applyFill="1"/>
    <xf numFmtId="0" fontId="2" fillId="0" borderId="0" xfId="0" applyFont="1"/>
    <xf numFmtId="0" fontId="4" fillId="2" borderId="0" xfId="0" applyFont="1" applyFill="1"/>
    <xf numFmtId="2" fontId="4" fillId="2" borderId="0" xfId="0" applyNumberFormat="1" applyFont="1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9" xfId="0" applyBorder="1" applyAlignment="1">
      <alignment horizontal="right"/>
    </xf>
    <xf numFmtId="2" fontId="2" fillId="0" borderId="0" xfId="0" applyNumberFormat="1" applyFont="1"/>
    <xf numFmtId="49" fontId="2" fillId="0" borderId="0" xfId="0" applyNumberFormat="1" applyFont="1" applyAlignment="1">
      <alignment horizontal="left"/>
    </xf>
    <xf numFmtId="0" fontId="0" fillId="0" borderId="5" xfId="0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left"/>
    </xf>
    <xf numFmtId="43" fontId="5" fillId="2" borderId="0" xfId="1" applyFont="1" applyFill="1"/>
    <xf numFmtId="43" fontId="1" fillId="2" borderId="0" xfId="1" applyFont="1" applyFill="1"/>
    <xf numFmtId="43" fontId="3" fillId="0" borderId="0" xfId="1" applyFont="1"/>
    <xf numFmtId="43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2" fontId="7" fillId="0" borderId="0" xfId="0" applyNumberFormat="1" applyFont="1"/>
    <xf numFmtId="2" fontId="7" fillId="0" borderId="0" xfId="0" applyNumberFormat="1" applyFont="1" applyAlignment="1">
      <alignment horizontal="left"/>
    </xf>
    <xf numFmtId="2" fontId="0" fillId="2" borderId="0" xfId="0" applyNumberFormat="1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="90" zoomScaleNormal="90" workbookViewId="0">
      <selection activeCell="B15" sqref="B15"/>
    </sheetView>
  </sheetViews>
  <sheetFormatPr defaultRowHeight="15" x14ac:dyDescent="0.25"/>
  <cols>
    <col min="2" max="2" width="29.28515625" customWidth="1"/>
    <col min="3" max="3" width="13.28515625" customWidth="1"/>
    <col min="4" max="5" width="18.85546875" customWidth="1"/>
  </cols>
  <sheetData>
    <row r="1" spans="1:9" x14ac:dyDescent="0.25">
      <c r="A1" s="2"/>
      <c r="B1" s="3"/>
      <c r="C1" s="3"/>
      <c r="D1" s="3"/>
      <c r="E1" s="4"/>
      <c r="I1" s="21"/>
    </row>
    <row r="2" spans="1:9" x14ac:dyDescent="0.25">
      <c r="A2" s="5"/>
      <c r="B2" s="6"/>
      <c r="C2" s="6"/>
      <c r="D2" s="6"/>
      <c r="E2" s="7"/>
    </row>
    <row r="3" spans="1:9" x14ac:dyDescent="0.25">
      <c r="A3" s="5"/>
      <c r="B3" s="6"/>
      <c r="C3" s="6"/>
      <c r="D3" s="6"/>
      <c r="E3" s="7"/>
    </row>
    <row r="4" spans="1:9" x14ac:dyDescent="0.25">
      <c r="A4" s="8"/>
      <c r="B4" s="9"/>
      <c r="C4" s="9"/>
      <c r="D4" s="9"/>
      <c r="E4" s="10"/>
    </row>
    <row r="5" spans="1:9" x14ac:dyDescent="0.25">
      <c r="A5" s="26" t="s">
        <v>0</v>
      </c>
      <c r="B5" s="12" t="s">
        <v>4</v>
      </c>
      <c r="C5" s="24" t="s">
        <v>8</v>
      </c>
      <c r="D5" s="24" t="s">
        <v>9</v>
      </c>
      <c r="E5" s="25" t="s">
        <v>10</v>
      </c>
      <c r="I5" s="1"/>
    </row>
    <row r="6" spans="1:9" x14ac:dyDescent="0.25">
      <c r="A6" s="14" t="s">
        <v>1</v>
      </c>
      <c r="B6" s="15" t="s">
        <v>5</v>
      </c>
      <c r="C6" s="16">
        <v>30</v>
      </c>
      <c r="D6" s="20">
        <v>2023.46</v>
      </c>
      <c r="E6" s="16"/>
      <c r="G6" s="1"/>
      <c r="I6" s="1"/>
    </row>
    <row r="7" spans="1:9" x14ac:dyDescent="0.25">
      <c r="A7" s="14" t="s">
        <v>2</v>
      </c>
      <c r="B7" s="15" t="s">
        <v>6</v>
      </c>
      <c r="C7" s="16">
        <v>9</v>
      </c>
      <c r="D7" s="16"/>
      <c r="E7" s="16">
        <f>D6*C7/100</f>
        <v>182.1114</v>
      </c>
    </row>
    <row r="8" spans="1:9" x14ac:dyDescent="0.25">
      <c r="A8" s="14" t="s">
        <v>3</v>
      </c>
      <c r="B8" s="15" t="s">
        <v>7</v>
      </c>
      <c r="C8" s="16">
        <v>6</v>
      </c>
      <c r="D8" s="16"/>
      <c r="E8" s="16">
        <f>D6*C8/100</f>
        <v>121.4076</v>
      </c>
      <c r="I8" s="1"/>
    </row>
    <row r="9" spans="1:9" x14ac:dyDescent="0.25">
      <c r="A9" s="14"/>
      <c r="B9" s="15" t="s">
        <v>15</v>
      </c>
      <c r="C9" s="20">
        <v>44</v>
      </c>
      <c r="D9" s="16">
        <f>C9*3.75</f>
        <v>165</v>
      </c>
      <c r="E9" s="16"/>
      <c r="I9" s="1"/>
    </row>
    <row r="10" spans="1:9" x14ac:dyDescent="0.25">
      <c r="A10" s="14"/>
      <c r="B10" s="15" t="s">
        <v>16</v>
      </c>
      <c r="C10" s="20">
        <v>44</v>
      </c>
      <c r="D10" s="16">
        <f>C10*3.75</f>
        <v>165</v>
      </c>
      <c r="E10" s="16"/>
    </row>
    <row r="11" spans="1:9" x14ac:dyDescent="0.25">
      <c r="A11" s="14"/>
      <c r="B11" s="15"/>
      <c r="C11" s="16"/>
      <c r="D11" s="19"/>
      <c r="E11" s="16"/>
      <c r="G11" s="1"/>
    </row>
    <row r="12" spans="1:9" x14ac:dyDescent="0.25">
      <c r="A12" s="14"/>
      <c r="B12" s="22"/>
      <c r="C12" s="23"/>
      <c r="D12" s="23"/>
      <c r="E12" s="16"/>
      <c r="G12" s="1"/>
    </row>
    <row r="13" spans="1:9" x14ac:dyDescent="0.25">
      <c r="A13" s="14"/>
      <c r="B13" s="15"/>
      <c r="C13" s="16"/>
      <c r="D13" s="16"/>
      <c r="E13" s="16"/>
      <c r="G13" s="1"/>
    </row>
    <row r="14" spans="1:9" x14ac:dyDescent="0.25">
      <c r="A14" s="14"/>
      <c r="B14" s="15" t="s">
        <v>18</v>
      </c>
      <c r="C14" s="16"/>
      <c r="D14" s="16"/>
      <c r="E14" s="16">
        <v>50</v>
      </c>
      <c r="G14" s="1"/>
    </row>
    <row r="15" spans="1:9" x14ac:dyDescent="0.25">
      <c r="A15" s="15"/>
      <c r="B15" s="15" t="s">
        <v>14</v>
      </c>
      <c r="C15" s="16"/>
      <c r="D15" s="16">
        <v>540</v>
      </c>
      <c r="E15" s="16"/>
    </row>
    <row r="16" spans="1:9" x14ac:dyDescent="0.25">
      <c r="A16" s="15"/>
      <c r="B16" s="15"/>
      <c r="C16" s="16"/>
      <c r="D16" s="16"/>
      <c r="E16" s="16"/>
    </row>
    <row r="17" spans="1:7" x14ac:dyDescent="0.25">
      <c r="A17" s="15"/>
      <c r="B17" s="15"/>
      <c r="C17" s="16"/>
      <c r="D17" s="16"/>
      <c r="E17" s="16"/>
    </row>
    <row r="18" spans="1:7" x14ac:dyDescent="0.25">
      <c r="A18" s="15"/>
      <c r="B18" s="15"/>
      <c r="C18" s="16"/>
      <c r="D18" s="16"/>
      <c r="E18" s="16"/>
    </row>
    <row r="19" spans="1:7" x14ac:dyDescent="0.25">
      <c r="A19" s="15"/>
      <c r="B19" s="15"/>
      <c r="C19" s="16"/>
      <c r="D19" s="16"/>
      <c r="E19" s="16"/>
    </row>
    <row r="20" spans="1:7" x14ac:dyDescent="0.25">
      <c r="A20" s="15"/>
      <c r="B20" s="15"/>
      <c r="C20" s="15"/>
      <c r="D20" s="17" t="s">
        <v>11</v>
      </c>
      <c r="E20" s="17" t="s">
        <v>12</v>
      </c>
      <c r="F20" s="1"/>
    </row>
    <row r="21" spans="1:7" x14ac:dyDescent="0.25">
      <c r="A21" s="15"/>
      <c r="B21" s="15"/>
      <c r="C21" s="15"/>
      <c r="D21" s="18">
        <f>SUM(D6:D19)</f>
        <v>2893.46</v>
      </c>
      <c r="E21" s="18">
        <f>SUM(E6:E19)</f>
        <v>353.51900000000001</v>
      </c>
    </row>
    <row r="22" spans="1:7" x14ac:dyDescent="0.25">
      <c r="A22" s="15"/>
      <c r="B22" s="15"/>
      <c r="C22" s="15"/>
      <c r="D22" s="17" t="s">
        <v>13</v>
      </c>
      <c r="E22" s="18">
        <f>D21-E21</f>
        <v>2539.9409999999998</v>
      </c>
      <c r="F22" s="27"/>
      <c r="G22" s="1"/>
    </row>
    <row r="23" spans="1:7" x14ac:dyDescent="0.25">
      <c r="A23" s="11"/>
      <c r="B23" s="12"/>
      <c r="C23" s="12"/>
      <c r="D23" s="12"/>
      <c r="E23" s="13"/>
      <c r="F23" s="1"/>
      <c r="G23" s="1"/>
    </row>
    <row r="24" spans="1:7" x14ac:dyDescent="0.25">
      <c r="F2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zoomScaleNormal="100" workbookViewId="0">
      <selection activeCell="C11" sqref="C11"/>
    </sheetView>
  </sheetViews>
  <sheetFormatPr defaultRowHeight="15" x14ac:dyDescent="0.25"/>
  <cols>
    <col min="2" max="2" width="29.28515625" customWidth="1"/>
    <col min="3" max="3" width="13.28515625" customWidth="1"/>
    <col min="4" max="5" width="18.85546875" customWidth="1"/>
    <col min="6" max="6" width="9.5703125" bestFit="1" customWidth="1"/>
  </cols>
  <sheetData>
    <row r="1" spans="1:9" x14ac:dyDescent="0.25">
      <c r="A1" s="2"/>
      <c r="B1" s="3"/>
      <c r="C1" s="3"/>
      <c r="D1" s="3"/>
      <c r="E1" s="30" t="s">
        <v>24</v>
      </c>
      <c r="I1" s="21"/>
    </row>
    <row r="2" spans="1:9" x14ac:dyDescent="0.25">
      <c r="A2" s="5"/>
      <c r="B2" s="6"/>
      <c r="C2" s="6"/>
      <c r="D2" s="6"/>
      <c r="E2" s="7"/>
    </row>
    <row r="3" spans="1:9" x14ac:dyDescent="0.25">
      <c r="A3" s="5"/>
      <c r="B3" s="6"/>
      <c r="C3" s="6"/>
      <c r="D3" s="6"/>
      <c r="E3" s="29" t="s">
        <v>23</v>
      </c>
    </row>
    <row r="4" spans="1:9" x14ac:dyDescent="0.25">
      <c r="A4" s="8"/>
      <c r="B4" s="9"/>
      <c r="C4" s="9"/>
      <c r="D4" s="9"/>
      <c r="E4" s="10"/>
    </row>
    <row r="5" spans="1:9" x14ac:dyDescent="0.25">
      <c r="A5" s="26" t="s">
        <v>0</v>
      </c>
      <c r="B5" s="12" t="s">
        <v>4</v>
      </c>
      <c r="C5" s="24" t="s">
        <v>8</v>
      </c>
      <c r="D5" s="24" t="s">
        <v>9</v>
      </c>
      <c r="E5" s="25" t="s">
        <v>10</v>
      </c>
      <c r="I5" s="1"/>
    </row>
    <row r="6" spans="1:9" x14ac:dyDescent="0.25">
      <c r="A6" s="14" t="s">
        <v>1</v>
      </c>
      <c r="B6" s="15" t="s">
        <v>5</v>
      </c>
      <c r="C6" s="16">
        <v>30</v>
      </c>
      <c r="D6" s="20">
        <v>2023.46</v>
      </c>
      <c r="E6" s="16"/>
      <c r="G6" s="1"/>
      <c r="I6" s="1"/>
    </row>
    <row r="7" spans="1:9" x14ac:dyDescent="0.25">
      <c r="A7" s="14" t="s">
        <v>2</v>
      </c>
      <c r="B7" s="15" t="s">
        <v>6</v>
      </c>
      <c r="C7" s="16">
        <v>9</v>
      </c>
      <c r="D7" s="16"/>
      <c r="E7" s="16">
        <f>D6*C7/100</f>
        <v>182.1114</v>
      </c>
    </row>
    <row r="8" spans="1:9" x14ac:dyDescent="0.25">
      <c r="A8" s="14" t="s">
        <v>3</v>
      </c>
      <c r="B8" s="15" t="s">
        <v>7</v>
      </c>
      <c r="C8" s="16">
        <v>6</v>
      </c>
      <c r="D8" s="16"/>
      <c r="E8" s="16">
        <f>D6*C8/100</f>
        <v>121.4076</v>
      </c>
      <c r="I8" s="1"/>
    </row>
    <row r="9" spans="1:9" x14ac:dyDescent="0.25">
      <c r="A9" s="14"/>
      <c r="B9" s="15" t="s">
        <v>15</v>
      </c>
      <c r="C9" s="20">
        <v>46</v>
      </c>
      <c r="D9" s="16"/>
      <c r="E9" s="16"/>
      <c r="I9" s="1"/>
    </row>
    <row r="10" spans="1:9" x14ac:dyDescent="0.25">
      <c r="A10" s="14"/>
      <c r="B10" s="15" t="s">
        <v>16</v>
      </c>
      <c r="C10" s="20">
        <v>46</v>
      </c>
      <c r="D10" s="16"/>
      <c r="E10" s="16"/>
    </row>
    <row r="11" spans="1:9" x14ac:dyDescent="0.25">
      <c r="A11" s="14"/>
      <c r="B11" s="15"/>
      <c r="C11" s="16"/>
      <c r="D11" s="19"/>
      <c r="E11" s="16"/>
      <c r="G11" s="1"/>
    </row>
    <row r="12" spans="1:9" x14ac:dyDescent="0.25">
      <c r="A12" s="14"/>
      <c r="B12" s="22"/>
      <c r="C12" s="23"/>
      <c r="D12" s="23"/>
      <c r="E12" s="16"/>
      <c r="G12" s="1"/>
    </row>
    <row r="13" spans="1:9" x14ac:dyDescent="0.25">
      <c r="A13" s="14"/>
      <c r="B13" s="15"/>
      <c r="C13" s="16"/>
      <c r="D13" s="16"/>
      <c r="E13" s="16"/>
      <c r="G13" s="1"/>
    </row>
    <row r="14" spans="1:9" x14ac:dyDescent="0.25">
      <c r="A14" s="14"/>
      <c r="B14" s="15" t="s">
        <v>20</v>
      </c>
      <c r="C14" s="16"/>
      <c r="D14" s="16"/>
      <c r="E14" s="16"/>
      <c r="F14" s="28"/>
      <c r="G14" s="1"/>
    </row>
    <row r="15" spans="1:9" x14ac:dyDescent="0.25">
      <c r="A15" s="15"/>
      <c r="B15" s="15" t="s">
        <v>14</v>
      </c>
      <c r="C15" s="16"/>
      <c r="D15" s="20"/>
      <c r="E15" s="16"/>
    </row>
    <row r="16" spans="1:9" x14ac:dyDescent="0.25">
      <c r="A16" s="15"/>
      <c r="B16" s="15" t="s">
        <v>17</v>
      </c>
      <c r="C16" s="16"/>
      <c r="D16" s="16"/>
      <c r="E16" s="16"/>
    </row>
    <row r="17" spans="1:7" x14ac:dyDescent="0.25">
      <c r="A17" s="15"/>
      <c r="B17" s="15"/>
      <c r="C17" s="16"/>
      <c r="D17" s="16"/>
      <c r="E17" s="16"/>
    </row>
    <row r="18" spans="1:7" x14ac:dyDescent="0.25">
      <c r="A18" s="15"/>
      <c r="B18" s="15"/>
      <c r="C18" s="16"/>
      <c r="D18" s="16"/>
      <c r="E18" s="16"/>
    </row>
    <row r="19" spans="1:7" x14ac:dyDescent="0.25">
      <c r="A19" s="15"/>
      <c r="B19" s="15"/>
      <c r="C19" s="16"/>
      <c r="D19" s="16"/>
      <c r="E19" s="16"/>
    </row>
    <row r="20" spans="1:7" x14ac:dyDescent="0.25">
      <c r="A20" s="15"/>
      <c r="B20" s="15"/>
      <c r="C20" s="15"/>
      <c r="D20" s="17" t="s">
        <v>11</v>
      </c>
      <c r="E20" s="17" t="s">
        <v>12</v>
      </c>
      <c r="F20" s="1"/>
    </row>
    <row r="21" spans="1:7" x14ac:dyDescent="0.25">
      <c r="A21" s="15"/>
      <c r="B21" s="15"/>
      <c r="C21" s="15"/>
      <c r="D21" s="32">
        <f>SUM(D6:D19)</f>
        <v>2023.46</v>
      </c>
      <c r="E21" s="18">
        <f>SUM(E6:E19)</f>
        <v>303.51900000000001</v>
      </c>
    </row>
    <row r="22" spans="1:7" x14ac:dyDescent="0.25">
      <c r="A22" s="15"/>
      <c r="B22" s="15"/>
      <c r="C22" s="15"/>
      <c r="D22" s="17" t="s">
        <v>13</v>
      </c>
      <c r="E22" s="33">
        <f>D21-E21</f>
        <v>1719.941</v>
      </c>
      <c r="F22" s="34"/>
      <c r="G22" s="1"/>
    </row>
    <row r="23" spans="1:7" x14ac:dyDescent="0.25">
      <c r="A23" s="11"/>
      <c r="B23" s="12"/>
      <c r="C23" s="12"/>
      <c r="D23" s="12"/>
      <c r="E23" s="13"/>
      <c r="F23" s="1"/>
      <c r="G23" s="1"/>
    </row>
    <row r="24" spans="1:7" x14ac:dyDescent="0.25">
      <c r="A24" s="31" t="s">
        <v>25</v>
      </c>
      <c r="B24" s="31" t="s">
        <v>26</v>
      </c>
      <c r="C24" s="31" t="s">
        <v>27</v>
      </c>
      <c r="D24" s="31" t="s">
        <v>28</v>
      </c>
      <c r="E24" s="31"/>
      <c r="F24" s="1"/>
    </row>
    <row r="25" spans="1:7" x14ac:dyDescent="0.25">
      <c r="D2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zoomScaleNormal="100" workbookViewId="0">
      <selection activeCell="F25" sqref="F25"/>
    </sheetView>
  </sheetViews>
  <sheetFormatPr defaultRowHeight="15" x14ac:dyDescent="0.25"/>
  <cols>
    <col min="2" max="2" width="29.28515625" customWidth="1"/>
    <col min="3" max="3" width="13.28515625" customWidth="1"/>
    <col min="4" max="5" width="18.85546875" customWidth="1"/>
    <col min="6" max="6" width="9.5703125" bestFit="1" customWidth="1"/>
  </cols>
  <sheetData>
    <row r="1" spans="1:9" x14ac:dyDescent="0.25">
      <c r="A1" s="2"/>
      <c r="B1" s="3"/>
      <c r="C1" s="3"/>
      <c r="D1" s="3"/>
      <c r="E1" s="30" t="s">
        <v>24</v>
      </c>
      <c r="I1" s="21"/>
    </row>
    <row r="2" spans="1:9" x14ac:dyDescent="0.25">
      <c r="A2" s="5"/>
      <c r="B2" s="6"/>
      <c r="C2" s="6"/>
      <c r="D2" s="6"/>
      <c r="E2" s="7"/>
    </row>
    <row r="3" spans="1:9" x14ac:dyDescent="0.25">
      <c r="A3" s="5"/>
      <c r="B3" s="6"/>
      <c r="C3" s="6"/>
      <c r="D3" s="6"/>
      <c r="E3" s="29" t="s">
        <v>35</v>
      </c>
    </row>
    <row r="4" spans="1:9" x14ac:dyDescent="0.25">
      <c r="A4" s="8"/>
      <c r="B4" s="9"/>
      <c r="C4" s="9"/>
      <c r="D4" s="9"/>
      <c r="E4" s="10"/>
    </row>
    <row r="5" spans="1:9" x14ac:dyDescent="0.25">
      <c r="A5" s="26" t="s">
        <v>0</v>
      </c>
      <c r="B5" s="12" t="s">
        <v>4</v>
      </c>
      <c r="C5" s="24" t="s">
        <v>8</v>
      </c>
      <c r="D5" s="24" t="s">
        <v>9</v>
      </c>
      <c r="E5" s="25" t="s">
        <v>10</v>
      </c>
      <c r="I5" s="1"/>
    </row>
    <row r="6" spans="1:9" x14ac:dyDescent="0.25">
      <c r="A6" s="14" t="s">
        <v>1</v>
      </c>
      <c r="B6" s="15" t="s">
        <v>5</v>
      </c>
      <c r="C6" s="16">
        <v>30</v>
      </c>
      <c r="D6" s="20">
        <v>2023.46</v>
      </c>
      <c r="E6" s="16"/>
      <c r="G6" s="1"/>
      <c r="I6" s="1"/>
    </row>
    <row r="7" spans="1:9" x14ac:dyDescent="0.25">
      <c r="A7" s="14" t="s">
        <v>2</v>
      </c>
      <c r="B7" s="15" t="s">
        <v>6</v>
      </c>
      <c r="C7" s="16">
        <v>11</v>
      </c>
      <c r="D7" s="16"/>
      <c r="E7" s="16">
        <f>D6*C7/100</f>
        <v>222.5806</v>
      </c>
    </row>
    <row r="8" spans="1:9" x14ac:dyDescent="0.25">
      <c r="A8" s="14" t="s">
        <v>3</v>
      </c>
      <c r="B8" s="15" t="s">
        <v>7</v>
      </c>
      <c r="C8" s="16">
        <v>6</v>
      </c>
      <c r="D8" s="16"/>
      <c r="E8" s="16">
        <f>D6*C8/100</f>
        <v>121.4076</v>
      </c>
      <c r="I8" s="1"/>
    </row>
    <row r="9" spans="1:9" x14ac:dyDescent="0.25">
      <c r="A9" s="14"/>
      <c r="B9" s="15" t="s">
        <v>15</v>
      </c>
      <c r="C9" s="20">
        <v>44</v>
      </c>
      <c r="D9" s="16">
        <f>C9*3.9</f>
        <v>171.6</v>
      </c>
      <c r="E9" s="16"/>
      <c r="I9" s="1"/>
    </row>
    <row r="10" spans="1:9" x14ac:dyDescent="0.25">
      <c r="A10" s="14"/>
      <c r="B10" s="15" t="s">
        <v>16</v>
      </c>
      <c r="C10" s="20">
        <v>44</v>
      </c>
      <c r="D10" s="16">
        <f>C10*3.9</f>
        <v>171.6</v>
      </c>
      <c r="E10" s="16"/>
    </row>
    <row r="11" spans="1:9" x14ac:dyDescent="0.25">
      <c r="A11" s="14"/>
      <c r="B11" s="15"/>
      <c r="C11" s="16"/>
      <c r="D11" s="19"/>
      <c r="E11" s="16"/>
      <c r="G11" s="1"/>
    </row>
    <row r="12" spans="1:9" x14ac:dyDescent="0.25">
      <c r="A12" s="14"/>
      <c r="B12" s="22"/>
      <c r="C12" s="23"/>
      <c r="D12" s="23"/>
      <c r="E12" s="16"/>
      <c r="G12" s="1"/>
    </row>
    <row r="13" spans="1:9" x14ac:dyDescent="0.25">
      <c r="A13" s="14"/>
      <c r="B13" s="15"/>
      <c r="C13" s="16"/>
      <c r="D13" s="16"/>
      <c r="E13" s="16"/>
      <c r="G13" s="1"/>
    </row>
    <row r="14" spans="1:9" x14ac:dyDescent="0.25">
      <c r="A14" s="14"/>
      <c r="B14" s="15" t="s">
        <v>20</v>
      </c>
      <c r="C14" s="16"/>
      <c r="D14" s="16"/>
      <c r="E14" s="16"/>
      <c r="F14" s="28"/>
      <c r="G14" s="1"/>
    </row>
    <row r="15" spans="1:9" x14ac:dyDescent="0.25">
      <c r="A15" s="15"/>
      <c r="B15" s="15" t="s">
        <v>14</v>
      </c>
      <c r="C15" s="16"/>
      <c r="D15" s="20">
        <v>540</v>
      </c>
      <c r="E15" s="16"/>
    </row>
    <row r="16" spans="1:9" x14ac:dyDescent="0.25">
      <c r="A16" s="15"/>
      <c r="B16" s="15" t="s">
        <v>17</v>
      </c>
      <c r="C16" s="16"/>
      <c r="D16" s="16"/>
      <c r="E16" s="16"/>
    </row>
    <row r="17" spans="1:7" x14ac:dyDescent="0.25">
      <c r="A17" s="15"/>
      <c r="B17" s="15" t="s">
        <v>36</v>
      </c>
      <c r="C17" s="16"/>
      <c r="D17" s="16">
        <f>D6/2</f>
        <v>1011.73</v>
      </c>
      <c r="E17" s="16"/>
    </row>
    <row r="18" spans="1:7" x14ac:dyDescent="0.25">
      <c r="A18" s="15"/>
      <c r="B18" s="15"/>
      <c r="C18" s="16"/>
      <c r="D18" s="16"/>
      <c r="E18" s="16"/>
    </row>
    <row r="19" spans="1:7" x14ac:dyDescent="0.25">
      <c r="A19" s="15"/>
      <c r="B19" s="15"/>
      <c r="C19" s="16"/>
      <c r="D19" s="16"/>
      <c r="E19" s="16"/>
    </row>
    <row r="20" spans="1:7" x14ac:dyDescent="0.25">
      <c r="A20" s="15"/>
      <c r="B20" s="15"/>
      <c r="C20" s="15"/>
      <c r="D20" s="17" t="s">
        <v>11</v>
      </c>
      <c r="E20" s="17" t="s">
        <v>12</v>
      </c>
      <c r="F20" s="1"/>
    </row>
    <row r="21" spans="1:7" x14ac:dyDescent="0.25">
      <c r="A21" s="15"/>
      <c r="B21" s="15"/>
      <c r="C21" s="15"/>
      <c r="D21" s="32">
        <f>SUM(D6:D19)</f>
        <v>3918.39</v>
      </c>
      <c r="E21" s="18">
        <f>SUM(E6:E19)</f>
        <v>343.98820000000001</v>
      </c>
    </row>
    <row r="22" spans="1:7" x14ac:dyDescent="0.25">
      <c r="A22" s="15"/>
      <c r="B22" s="15"/>
      <c r="C22" s="15"/>
      <c r="D22" s="17" t="s">
        <v>13</v>
      </c>
      <c r="E22" s="33">
        <f>D21-E21</f>
        <v>3574.4017999999996</v>
      </c>
      <c r="F22" s="34">
        <v>2575.94</v>
      </c>
      <c r="G22" s="1">
        <f>E22-F22</f>
        <v>998.46179999999958</v>
      </c>
    </row>
    <row r="23" spans="1:7" x14ac:dyDescent="0.25">
      <c r="A23" s="11"/>
      <c r="B23" s="12"/>
      <c r="C23" s="12"/>
      <c r="D23" s="12"/>
      <c r="E23" s="13"/>
      <c r="F23" s="1"/>
      <c r="G23" s="1"/>
    </row>
    <row r="24" spans="1:7" x14ac:dyDescent="0.25">
      <c r="A24" s="31" t="s">
        <v>25</v>
      </c>
      <c r="B24" s="31" t="s">
        <v>26</v>
      </c>
      <c r="C24" s="31" t="s">
        <v>27</v>
      </c>
      <c r="D24" s="31" t="s">
        <v>28</v>
      </c>
      <c r="E24" s="31"/>
      <c r="F24" s="1"/>
    </row>
    <row r="25" spans="1:7" x14ac:dyDescent="0.25">
      <c r="D2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GridLines="0" zoomScaleNormal="100" workbookViewId="0">
      <selection activeCell="C7" sqref="C7"/>
    </sheetView>
  </sheetViews>
  <sheetFormatPr defaultRowHeight="15" x14ac:dyDescent="0.25"/>
  <cols>
    <col min="2" max="2" width="29.28515625" customWidth="1"/>
    <col min="3" max="3" width="13.28515625" customWidth="1"/>
    <col min="4" max="5" width="18.85546875" customWidth="1"/>
    <col min="6" max="6" width="9.5703125" bestFit="1" customWidth="1"/>
  </cols>
  <sheetData>
    <row r="1" spans="1:9" x14ac:dyDescent="0.25">
      <c r="A1" s="2"/>
      <c r="B1" s="3"/>
      <c r="C1" s="3"/>
      <c r="D1" s="3"/>
      <c r="E1" s="30" t="s">
        <v>24</v>
      </c>
      <c r="I1" s="21"/>
    </row>
    <row r="2" spans="1:9" x14ac:dyDescent="0.25">
      <c r="A2" s="5"/>
      <c r="B2" s="6"/>
      <c r="C2" s="6"/>
      <c r="D2" s="6"/>
      <c r="E2" s="7"/>
    </row>
    <row r="3" spans="1:9" x14ac:dyDescent="0.25">
      <c r="A3" s="5"/>
      <c r="B3" s="6"/>
      <c r="C3" s="6"/>
      <c r="D3" s="6"/>
      <c r="E3" s="29" t="s">
        <v>35</v>
      </c>
    </row>
    <row r="4" spans="1:9" x14ac:dyDescent="0.25">
      <c r="A4" s="8"/>
      <c r="B4" s="9"/>
      <c r="C4" s="9"/>
      <c r="D4" s="9"/>
      <c r="E4" s="10"/>
    </row>
    <row r="5" spans="1:9" x14ac:dyDescent="0.25">
      <c r="A5" s="26" t="s">
        <v>0</v>
      </c>
      <c r="B5" s="12" t="s">
        <v>4</v>
      </c>
      <c r="C5" s="24" t="s">
        <v>8</v>
      </c>
      <c r="D5" s="24" t="s">
        <v>9</v>
      </c>
      <c r="E5" s="25" t="s">
        <v>10</v>
      </c>
      <c r="I5" s="1"/>
    </row>
    <row r="6" spans="1:9" x14ac:dyDescent="0.25">
      <c r="A6" s="14" t="s">
        <v>1</v>
      </c>
      <c r="B6" s="15" t="s">
        <v>5</v>
      </c>
      <c r="C6" s="19">
        <v>22</v>
      </c>
      <c r="D6" s="19">
        <f>A25/30*C6</f>
        <v>1483.8706666666667</v>
      </c>
      <c r="E6" s="16"/>
      <c r="F6" s="21" t="s">
        <v>37</v>
      </c>
      <c r="G6" s="1"/>
      <c r="I6" s="1"/>
    </row>
    <row r="7" spans="1:9" x14ac:dyDescent="0.25">
      <c r="A7" s="14" t="s">
        <v>2</v>
      </c>
      <c r="B7" s="15" t="s">
        <v>6</v>
      </c>
      <c r="C7" s="16">
        <v>8</v>
      </c>
      <c r="D7" s="16"/>
      <c r="E7" s="16">
        <f>D6*C7/100</f>
        <v>118.70965333333334</v>
      </c>
    </row>
    <row r="8" spans="1:9" x14ac:dyDescent="0.25">
      <c r="A8" s="14" t="s">
        <v>3</v>
      </c>
      <c r="B8" s="15" t="s">
        <v>7</v>
      </c>
      <c r="C8" s="16">
        <v>6</v>
      </c>
      <c r="D8" s="16"/>
      <c r="E8" s="16">
        <f>D6*C8/100</f>
        <v>89.032240000000002</v>
      </c>
      <c r="I8" s="1"/>
    </row>
    <row r="9" spans="1:9" x14ac:dyDescent="0.25">
      <c r="A9" s="14"/>
      <c r="B9" s="15" t="s">
        <v>15</v>
      </c>
      <c r="C9" s="20">
        <v>42</v>
      </c>
      <c r="D9" s="16">
        <f>C9*3.9</f>
        <v>163.79999999999998</v>
      </c>
      <c r="E9" s="16"/>
      <c r="I9" s="1"/>
    </row>
    <row r="10" spans="1:9" x14ac:dyDescent="0.25">
      <c r="A10" s="14"/>
      <c r="B10" s="15" t="s">
        <v>16</v>
      </c>
      <c r="C10" s="20">
        <v>42</v>
      </c>
      <c r="D10" s="16">
        <f>C10*3.9</f>
        <v>163.79999999999998</v>
      </c>
      <c r="E10" s="16"/>
    </row>
    <row r="11" spans="1:9" x14ac:dyDescent="0.25">
      <c r="A11" s="14"/>
      <c r="B11" s="15"/>
      <c r="C11" s="16"/>
      <c r="D11" s="19"/>
      <c r="E11" s="16"/>
      <c r="G11" s="1"/>
    </row>
    <row r="12" spans="1:9" x14ac:dyDescent="0.25">
      <c r="A12" s="14"/>
      <c r="B12" s="22"/>
      <c r="C12" s="23"/>
      <c r="D12" s="23"/>
      <c r="E12" s="16"/>
      <c r="G12" s="1"/>
    </row>
    <row r="13" spans="1:9" x14ac:dyDescent="0.25">
      <c r="A13" s="14"/>
      <c r="B13" s="15"/>
      <c r="C13" s="16"/>
      <c r="D13" s="16"/>
      <c r="E13" s="16"/>
      <c r="G13" s="1"/>
    </row>
    <row r="14" spans="1:9" x14ac:dyDescent="0.25">
      <c r="A14" s="14"/>
      <c r="B14" s="15" t="s">
        <v>20</v>
      </c>
      <c r="C14" s="16"/>
      <c r="D14" s="16"/>
      <c r="E14" s="16">
        <v>99.92</v>
      </c>
      <c r="F14" s="28"/>
      <c r="G14" s="1"/>
    </row>
    <row r="15" spans="1:9" x14ac:dyDescent="0.25">
      <c r="A15" s="15"/>
      <c r="B15" s="15" t="s">
        <v>14</v>
      </c>
      <c r="C15" s="16"/>
      <c r="D15" s="20">
        <v>540</v>
      </c>
      <c r="E15" s="16"/>
    </row>
    <row r="16" spans="1:9" x14ac:dyDescent="0.25">
      <c r="A16" s="15"/>
      <c r="B16" s="15" t="s">
        <v>17</v>
      </c>
      <c r="C16" s="16"/>
      <c r="D16" s="16"/>
      <c r="E16" s="16"/>
    </row>
    <row r="17" spans="1:7" x14ac:dyDescent="0.25">
      <c r="A17" s="15"/>
      <c r="B17" s="15"/>
      <c r="C17" s="16"/>
      <c r="D17" s="16"/>
      <c r="E17" s="16"/>
    </row>
    <row r="18" spans="1:7" x14ac:dyDescent="0.25">
      <c r="A18" s="15"/>
      <c r="B18" s="15"/>
      <c r="C18" s="16"/>
      <c r="D18" s="16"/>
      <c r="E18" s="16"/>
    </row>
    <row r="19" spans="1:7" x14ac:dyDescent="0.25">
      <c r="A19" s="15"/>
      <c r="B19" s="15"/>
      <c r="C19" s="16"/>
      <c r="D19" s="16"/>
      <c r="E19" s="16"/>
    </row>
    <row r="20" spans="1:7" x14ac:dyDescent="0.25">
      <c r="A20" s="15"/>
      <c r="B20" s="15"/>
      <c r="C20" s="15"/>
      <c r="D20" s="17" t="s">
        <v>11</v>
      </c>
      <c r="E20" s="17" t="s">
        <v>12</v>
      </c>
      <c r="F20" s="1"/>
    </row>
    <row r="21" spans="1:7" x14ac:dyDescent="0.25">
      <c r="A21" s="15"/>
      <c r="B21" s="15"/>
      <c r="C21" s="15"/>
      <c r="D21" s="32">
        <f>SUM(D6:D19)</f>
        <v>2351.4706666666666</v>
      </c>
      <c r="E21" s="18">
        <f>SUM(E6:E19)</f>
        <v>307.66189333333335</v>
      </c>
    </row>
    <row r="22" spans="1:7" x14ac:dyDescent="0.25">
      <c r="A22" s="15"/>
      <c r="B22" s="15"/>
      <c r="C22" s="15"/>
      <c r="D22" s="17" t="s">
        <v>13</v>
      </c>
      <c r="E22" s="33">
        <f>D21-E21</f>
        <v>2043.8087733333332</v>
      </c>
      <c r="F22" s="34">
        <v>2507.62</v>
      </c>
      <c r="G22" s="1">
        <f>F22-E22</f>
        <v>463.8112266666667</v>
      </c>
    </row>
    <row r="23" spans="1:7" x14ac:dyDescent="0.25">
      <c r="A23" s="11"/>
      <c r="B23" s="12"/>
      <c r="C23" s="12"/>
      <c r="D23" s="12"/>
      <c r="E23" s="13"/>
      <c r="F23" s="1"/>
      <c r="G23" s="1"/>
    </row>
    <row r="24" spans="1:7" x14ac:dyDescent="0.25">
      <c r="A24" s="36" t="s">
        <v>25</v>
      </c>
      <c r="B24" s="36" t="s">
        <v>26</v>
      </c>
      <c r="C24" s="36" t="s">
        <v>27</v>
      </c>
      <c r="D24" s="36" t="s">
        <v>28</v>
      </c>
      <c r="E24" s="35"/>
      <c r="F24" s="1"/>
    </row>
    <row r="25" spans="1:7" x14ac:dyDescent="0.25">
      <c r="A25" s="37">
        <v>2023.46</v>
      </c>
      <c r="B25" s="39">
        <f>D6</f>
        <v>1483.8706666666667</v>
      </c>
      <c r="C25" s="38">
        <f>D6</f>
        <v>1483.8706666666667</v>
      </c>
      <c r="D25" s="39">
        <f>E7</f>
        <v>118.70965333333334</v>
      </c>
    </row>
    <row r="26" spans="1:7" x14ac:dyDescent="0.25">
      <c r="A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GridLines="0" zoomScaleNormal="100" workbookViewId="0">
      <selection activeCell="D6" sqref="D6"/>
    </sheetView>
  </sheetViews>
  <sheetFormatPr defaultRowHeight="15" x14ac:dyDescent="0.25"/>
  <cols>
    <col min="2" max="2" width="29.28515625" customWidth="1"/>
    <col min="3" max="3" width="13.28515625" customWidth="1"/>
    <col min="4" max="5" width="18.85546875" customWidth="1"/>
    <col min="6" max="6" width="9.5703125" bestFit="1" customWidth="1"/>
  </cols>
  <sheetData>
    <row r="1" spans="1:9" x14ac:dyDescent="0.25">
      <c r="A1" s="2"/>
      <c r="B1" s="3"/>
      <c r="C1" s="3"/>
      <c r="D1" s="3"/>
      <c r="E1" s="30" t="s">
        <v>24</v>
      </c>
      <c r="I1" s="21"/>
    </row>
    <row r="2" spans="1:9" x14ac:dyDescent="0.25">
      <c r="A2" s="5"/>
      <c r="B2" s="6"/>
      <c r="C2" s="6"/>
      <c r="D2" s="6"/>
      <c r="E2" s="7"/>
    </row>
    <row r="3" spans="1:9" x14ac:dyDescent="0.25">
      <c r="A3" s="5"/>
      <c r="B3" s="6"/>
      <c r="C3" s="6"/>
      <c r="D3" s="6"/>
      <c r="E3" s="29" t="s">
        <v>35</v>
      </c>
    </row>
    <row r="4" spans="1:9" x14ac:dyDescent="0.25">
      <c r="A4" s="8"/>
      <c r="B4" s="9"/>
      <c r="C4" s="9"/>
      <c r="D4" s="9"/>
      <c r="E4" s="10"/>
    </row>
    <row r="5" spans="1:9" x14ac:dyDescent="0.25">
      <c r="A5" s="26" t="s">
        <v>0</v>
      </c>
      <c r="B5" s="12" t="s">
        <v>4</v>
      </c>
      <c r="C5" s="24" t="s">
        <v>8</v>
      </c>
      <c r="D5" s="24" t="s">
        <v>9</v>
      </c>
      <c r="E5" s="25" t="s">
        <v>10</v>
      </c>
      <c r="I5" s="1"/>
    </row>
    <row r="6" spans="1:9" x14ac:dyDescent="0.25">
      <c r="A6" s="14" t="s">
        <v>1</v>
      </c>
      <c r="B6" s="15" t="s">
        <v>5</v>
      </c>
      <c r="C6" s="40">
        <v>30</v>
      </c>
      <c r="D6" s="40">
        <f>A25/30*C6</f>
        <v>2023.46</v>
      </c>
      <c r="E6" s="16"/>
      <c r="F6" s="21"/>
      <c r="G6" s="1"/>
      <c r="I6" s="1"/>
    </row>
    <row r="7" spans="1:9" x14ac:dyDescent="0.25">
      <c r="A7" s="14" t="s">
        <v>2</v>
      </c>
      <c r="B7" s="15" t="s">
        <v>6</v>
      </c>
      <c r="C7" s="16">
        <v>8</v>
      </c>
      <c r="D7" s="16"/>
      <c r="E7" s="16">
        <f>D6*C7/100</f>
        <v>161.8768</v>
      </c>
    </row>
    <row r="8" spans="1:9" x14ac:dyDescent="0.25">
      <c r="A8" s="14" t="s">
        <v>3</v>
      </c>
      <c r="B8" s="15" t="s">
        <v>7</v>
      </c>
      <c r="C8" s="16">
        <v>6</v>
      </c>
      <c r="D8" s="16"/>
      <c r="E8" s="16">
        <f>D6*C8/100</f>
        <v>121.4076</v>
      </c>
      <c r="I8" s="1"/>
    </row>
    <row r="9" spans="1:9" x14ac:dyDescent="0.25">
      <c r="A9" s="14"/>
      <c r="B9" s="15" t="s">
        <v>15</v>
      </c>
      <c r="C9" s="20">
        <v>42</v>
      </c>
      <c r="D9" s="16">
        <f>C9*3.9</f>
        <v>163.79999999999998</v>
      </c>
      <c r="E9" s="16"/>
      <c r="I9" s="1"/>
    </row>
    <row r="10" spans="1:9" x14ac:dyDescent="0.25">
      <c r="A10" s="14"/>
      <c r="B10" s="15" t="s">
        <v>16</v>
      </c>
      <c r="C10" s="20">
        <v>42</v>
      </c>
      <c r="D10" s="16">
        <f>C10*3.9</f>
        <v>163.79999999999998</v>
      </c>
      <c r="E10" s="16"/>
    </row>
    <row r="11" spans="1:9" x14ac:dyDescent="0.25">
      <c r="A11" s="14"/>
      <c r="B11" s="15"/>
      <c r="C11" s="16"/>
      <c r="D11" s="19"/>
      <c r="E11" s="16"/>
      <c r="G11" s="1"/>
    </row>
    <row r="12" spans="1:9" x14ac:dyDescent="0.25">
      <c r="A12" s="14"/>
      <c r="B12" s="22"/>
      <c r="C12" s="23"/>
      <c r="D12" s="23"/>
      <c r="E12" s="16"/>
      <c r="G12" s="1"/>
    </row>
    <row r="13" spans="1:9" x14ac:dyDescent="0.25">
      <c r="A13" s="14"/>
      <c r="B13" s="15"/>
      <c r="C13" s="16"/>
      <c r="D13" s="16"/>
      <c r="E13" s="16"/>
      <c r="G13" s="1"/>
    </row>
    <row r="14" spans="1:9" x14ac:dyDescent="0.25">
      <c r="A14" s="14"/>
      <c r="B14" s="15" t="s">
        <v>20</v>
      </c>
      <c r="C14" s="16"/>
      <c r="D14" s="16"/>
      <c r="E14" s="16">
        <v>96.02</v>
      </c>
      <c r="F14" s="28"/>
      <c r="G14" s="1"/>
    </row>
    <row r="15" spans="1:9" x14ac:dyDescent="0.25">
      <c r="A15" s="15"/>
      <c r="B15" s="15" t="s">
        <v>14</v>
      </c>
      <c r="C15" s="16"/>
      <c r="D15" s="20">
        <v>540</v>
      </c>
      <c r="E15" s="16"/>
    </row>
    <row r="16" spans="1:9" x14ac:dyDescent="0.25">
      <c r="A16" s="15"/>
      <c r="B16" s="15" t="s">
        <v>17</v>
      </c>
      <c r="C16" s="16"/>
      <c r="D16" s="16"/>
      <c r="E16" s="16">
        <v>200</v>
      </c>
    </row>
    <row r="17" spans="1:7" x14ac:dyDescent="0.25">
      <c r="A17" s="15"/>
      <c r="B17" s="15"/>
      <c r="C17" s="16"/>
      <c r="D17" s="16"/>
      <c r="E17" s="16"/>
    </row>
    <row r="18" spans="1:7" x14ac:dyDescent="0.25">
      <c r="A18" s="15"/>
      <c r="B18" s="15"/>
      <c r="C18" s="16"/>
      <c r="D18" s="16"/>
      <c r="E18" s="16"/>
    </row>
    <row r="19" spans="1:7" x14ac:dyDescent="0.25">
      <c r="A19" s="15"/>
      <c r="B19" s="15"/>
      <c r="C19" s="16"/>
      <c r="D19" s="16"/>
      <c r="E19" s="16"/>
    </row>
    <row r="20" spans="1:7" x14ac:dyDescent="0.25">
      <c r="A20" s="15"/>
      <c r="B20" s="15"/>
      <c r="C20" s="15"/>
      <c r="D20" s="17" t="s">
        <v>11</v>
      </c>
      <c r="E20" s="17" t="s">
        <v>12</v>
      </c>
      <c r="F20" s="1"/>
    </row>
    <row r="21" spans="1:7" x14ac:dyDescent="0.25">
      <c r="A21" s="15"/>
      <c r="B21" s="15"/>
      <c r="C21" s="15"/>
      <c r="D21" s="32">
        <f>SUM(D6:D19)</f>
        <v>2891.0600000000004</v>
      </c>
      <c r="E21" s="18">
        <f>SUM(E6:E19)</f>
        <v>579.30439999999999</v>
      </c>
    </row>
    <row r="22" spans="1:7" x14ac:dyDescent="0.25">
      <c r="A22" s="15"/>
      <c r="B22" s="15"/>
      <c r="C22" s="15"/>
      <c r="D22" s="17" t="s">
        <v>13</v>
      </c>
      <c r="E22" s="33">
        <f>D21-E21</f>
        <v>2311.7556000000004</v>
      </c>
      <c r="F22" s="34">
        <v>2315</v>
      </c>
      <c r="G22" s="1">
        <f>F22-E22</f>
        <v>3.2443999999995867</v>
      </c>
    </row>
    <row r="23" spans="1:7" x14ac:dyDescent="0.25">
      <c r="A23" s="11"/>
      <c r="B23" s="12"/>
      <c r="C23" s="12"/>
      <c r="D23" s="12"/>
      <c r="E23" s="13"/>
      <c r="F23" s="1"/>
      <c r="G23" s="1"/>
    </row>
    <row r="24" spans="1:7" x14ac:dyDescent="0.25">
      <c r="A24" s="36" t="s">
        <v>25</v>
      </c>
      <c r="B24" s="36" t="s">
        <v>26</v>
      </c>
      <c r="C24" s="36" t="s">
        <v>27</v>
      </c>
      <c r="D24" s="36" t="s">
        <v>28</v>
      </c>
      <c r="E24" s="35"/>
      <c r="F24" s="1"/>
    </row>
    <row r="25" spans="1:7" x14ac:dyDescent="0.25">
      <c r="A25" s="37">
        <v>2023.46</v>
      </c>
      <c r="B25" s="39">
        <f>D6</f>
        <v>2023.46</v>
      </c>
      <c r="C25" s="38">
        <f>D6</f>
        <v>2023.46</v>
      </c>
      <c r="D25" s="39">
        <f>E7</f>
        <v>161.8768</v>
      </c>
    </row>
    <row r="26" spans="1:7" x14ac:dyDescent="0.25">
      <c r="A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GridLines="0" tabSelected="1" zoomScaleNormal="100" workbookViewId="0">
      <selection activeCell="F12" sqref="F12"/>
    </sheetView>
  </sheetViews>
  <sheetFormatPr defaultRowHeight="15" x14ac:dyDescent="0.25"/>
  <cols>
    <col min="2" max="2" width="29.28515625" customWidth="1"/>
    <col min="3" max="3" width="13.28515625" customWidth="1"/>
    <col min="4" max="5" width="18.85546875" customWidth="1"/>
    <col min="6" max="6" width="9.5703125" bestFit="1" customWidth="1"/>
  </cols>
  <sheetData>
    <row r="1" spans="1:9" x14ac:dyDescent="0.25">
      <c r="A1" s="2"/>
      <c r="B1" s="3"/>
      <c r="C1" s="3"/>
      <c r="D1" s="3"/>
      <c r="E1" s="30" t="s">
        <v>24</v>
      </c>
      <c r="I1" s="21"/>
    </row>
    <row r="2" spans="1:9" x14ac:dyDescent="0.25">
      <c r="A2" s="5"/>
      <c r="B2" s="6"/>
      <c r="C2" s="6"/>
      <c r="D2" s="6"/>
      <c r="E2" s="7"/>
    </row>
    <row r="3" spans="1:9" x14ac:dyDescent="0.25">
      <c r="A3" s="5"/>
      <c r="B3" s="6"/>
      <c r="C3" s="6"/>
      <c r="D3" s="6"/>
      <c r="E3" s="29" t="s">
        <v>35</v>
      </c>
    </row>
    <row r="4" spans="1:9" x14ac:dyDescent="0.25">
      <c r="A4" s="8"/>
      <c r="B4" s="9"/>
      <c r="C4" s="9"/>
      <c r="D4" s="9"/>
      <c r="E4" s="10"/>
    </row>
    <row r="5" spans="1:9" x14ac:dyDescent="0.25">
      <c r="A5" s="26" t="s">
        <v>0</v>
      </c>
      <c r="B5" s="12" t="s">
        <v>4</v>
      </c>
      <c r="C5" s="24" t="s">
        <v>8</v>
      </c>
      <c r="D5" s="24" t="s">
        <v>9</v>
      </c>
      <c r="E5" s="25" t="s">
        <v>10</v>
      </c>
      <c r="I5" s="1"/>
    </row>
    <row r="6" spans="1:9" x14ac:dyDescent="0.25">
      <c r="A6" s="14" t="s">
        <v>1</v>
      </c>
      <c r="B6" s="15" t="s">
        <v>5</v>
      </c>
      <c r="C6" s="40">
        <v>30</v>
      </c>
      <c r="D6" s="40">
        <f>A25/30*C6</f>
        <v>2023.46</v>
      </c>
      <c r="E6" s="16"/>
      <c r="F6" s="21"/>
      <c r="G6" s="1"/>
      <c r="I6" s="1"/>
    </row>
    <row r="7" spans="1:9" x14ac:dyDescent="0.25">
      <c r="A7" s="14" t="s">
        <v>2</v>
      </c>
      <c r="B7" s="15" t="s">
        <v>6</v>
      </c>
      <c r="C7" s="16">
        <v>8</v>
      </c>
      <c r="D7" s="16"/>
      <c r="E7" s="16">
        <f>D6*C7/100</f>
        <v>161.8768</v>
      </c>
    </row>
    <row r="8" spans="1:9" x14ac:dyDescent="0.25">
      <c r="A8" s="14" t="s">
        <v>3</v>
      </c>
      <c r="B8" s="15" t="s">
        <v>7</v>
      </c>
      <c r="C8" s="16">
        <v>6</v>
      </c>
      <c r="D8" s="16"/>
      <c r="E8" s="16">
        <f>D6*C8/100</f>
        <v>121.4076</v>
      </c>
      <c r="I8" s="1"/>
    </row>
    <row r="9" spans="1:9" x14ac:dyDescent="0.25">
      <c r="A9" s="14"/>
      <c r="B9" s="15" t="s">
        <v>15</v>
      </c>
      <c r="C9" s="20">
        <v>38</v>
      </c>
      <c r="D9" s="16">
        <f>C9*3.9</f>
        <v>148.19999999999999</v>
      </c>
      <c r="E9" s="16"/>
      <c r="I9" s="1"/>
    </row>
    <row r="10" spans="1:9" x14ac:dyDescent="0.25">
      <c r="A10" s="14"/>
      <c r="B10" s="15" t="s">
        <v>16</v>
      </c>
      <c r="C10" s="20">
        <v>38</v>
      </c>
      <c r="D10" s="16">
        <f>C10*3.9</f>
        <v>148.19999999999999</v>
      </c>
      <c r="E10" s="16"/>
    </row>
    <row r="11" spans="1:9" x14ac:dyDescent="0.25">
      <c r="A11" s="14"/>
      <c r="B11" s="15"/>
      <c r="C11" s="16"/>
      <c r="D11" s="19"/>
      <c r="E11" s="16"/>
      <c r="G11" s="1"/>
    </row>
    <row r="12" spans="1:9" x14ac:dyDescent="0.25">
      <c r="A12" s="14"/>
      <c r="B12" s="22"/>
      <c r="C12" s="23"/>
      <c r="D12" s="23"/>
      <c r="E12" s="16"/>
      <c r="G12" s="1"/>
    </row>
    <row r="13" spans="1:9" x14ac:dyDescent="0.25">
      <c r="A13" s="14"/>
      <c r="B13" s="15"/>
      <c r="C13" s="16"/>
      <c r="D13" s="16"/>
      <c r="E13" s="16"/>
      <c r="G13" s="1"/>
    </row>
    <row r="14" spans="1:9" x14ac:dyDescent="0.25">
      <c r="A14" s="14"/>
      <c r="B14" s="15" t="s">
        <v>20</v>
      </c>
      <c r="C14" s="16"/>
      <c r="D14" s="16"/>
      <c r="E14" s="16">
        <v>50</v>
      </c>
      <c r="F14" s="28"/>
      <c r="G14" s="1"/>
    </row>
    <row r="15" spans="1:9" x14ac:dyDescent="0.25">
      <c r="A15" s="15"/>
      <c r="B15" s="15" t="s">
        <v>14</v>
      </c>
      <c r="C15" s="16"/>
      <c r="D15" s="20">
        <v>540</v>
      </c>
      <c r="E15" s="16"/>
    </row>
    <row r="16" spans="1:9" x14ac:dyDescent="0.25">
      <c r="A16" s="15"/>
      <c r="B16" s="15" t="s">
        <v>17</v>
      </c>
      <c r="C16" s="16"/>
      <c r="D16" s="16"/>
      <c r="E16" s="16"/>
    </row>
    <row r="17" spans="1:7" x14ac:dyDescent="0.25">
      <c r="A17" s="15"/>
      <c r="B17" s="15"/>
      <c r="C17" s="16"/>
      <c r="D17" s="16"/>
      <c r="E17" s="16"/>
    </row>
    <row r="18" spans="1:7" x14ac:dyDescent="0.25">
      <c r="A18" s="15"/>
      <c r="B18" s="15"/>
      <c r="C18" s="16"/>
      <c r="D18" s="16"/>
      <c r="E18" s="16"/>
    </row>
    <row r="19" spans="1:7" x14ac:dyDescent="0.25">
      <c r="A19" s="15"/>
      <c r="B19" s="15"/>
      <c r="C19" s="16"/>
      <c r="D19" s="16"/>
      <c r="E19" s="16"/>
    </row>
    <row r="20" spans="1:7" x14ac:dyDescent="0.25">
      <c r="A20" s="15"/>
      <c r="B20" s="15"/>
      <c r="C20" s="15"/>
      <c r="D20" s="17" t="s">
        <v>11</v>
      </c>
      <c r="E20" s="17" t="s">
        <v>12</v>
      </c>
      <c r="F20" s="1"/>
    </row>
    <row r="21" spans="1:7" x14ac:dyDescent="0.25">
      <c r="A21" s="15"/>
      <c r="B21" s="15"/>
      <c r="C21" s="15"/>
      <c r="D21" s="32">
        <f>SUM(D6:D19)</f>
        <v>2859.8599999999997</v>
      </c>
      <c r="E21" s="18">
        <f>SUM(E6:E19)</f>
        <v>333.28440000000001</v>
      </c>
    </row>
    <row r="22" spans="1:7" x14ac:dyDescent="0.25">
      <c r="A22" s="15"/>
      <c r="B22" s="15"/>
      <c r="C22" s="15"/>
      <c r="D22" s="17" t="s">
        <v>13</v>
      </c>
      <c r="E22" s="33">
        <f>D21-E21</f>
        <v>2526.5755999999997</v>
      </c>
      <c r="F22" s="34">
        <v>2525.94</v>
      </c>
      <c r="G22" s="1">
        <f>F22-E22</f>
        <v>-0.63559999999961292</v>
      </c>
    </row>
    <row r="23" spans="1:7" x14ac:dyDescent="0.25">
      <c r="A23" s="11"/>
      <c r="B23" s="12"/>
      <c r="C23" s="12"/>
      <c r="D23" s="12"/>
      <c r="E23" s="13"/>
      <c r="F23" s="1"/>
      <c r="G23" s="1"/>
    </row>
    <row r="24" spans="1:7" x14ac:dyDescent="0.25">
      <c r="A24" s="36" t="s">
        <v>25</v>
      </c>
      <c r="B24" s="36" t="s">
        <v>26</v>
      </c>
      <c r="C24" s="36" t="s">
        <v>27</v>
      </c>
      <c r="D24" s="36" t="s">
        <v>28</v>
      </c>
      <c r="E24" s="35"/>
      <c r="F24" s="1"/>
    </row>
    <row r="25" spans="1:7" x14ac:dyDescent="0.25">
      <c r="A25" s="37">
        <v>2023.46</v>
      </c>
      <c r="B25" s="39">
        <f>D6</f>
        <v>2023.46</v>
      </c>
      <c r="C25" s="38">
        <f>D6</f>
        <v>2023.46</v>
      </c>
      <c r="D25" s="39">
        <f>E7</f>
        <v>161.8768</v>
      </c>
    </row>
    <row r="26" spans="1:7" x14ac:dyDescent="0.25">
      <c r="A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="90" zoomScaleNormal="90" workbookViewId="0">
      <selection activeCell="B15" sqref="B15"/>
    </sheetView>
  </sheetViews>
  <sheetFormatPr defaultRowHeight="15" x14ac:dyDescent="0.25"/>
  <cols>
    <col min="2" max="2" width="29.28515625" customWidth="1"/>
    <col min="3" max="3" width="13.28515625" customWidth="1"/>
    <col min="4" max="5" width="18.85546875" customWidth="1"/>
  </cols>
  <sheetData>
    <row r="1" spans="1:9" x14ac:dyDescent="0.25">
      <c r="A1" s="2"/>
      <c r="B1" s="3"/>
      <c r="C1" s="3"/>
      <c r="D1" s="3"/>
      <c r="E1" s="4"/>
      <c r="I1" s="21"/>
    </row>
    <row r="2" spans="1:9" x14ac:dyDescent="0.25">
      <c r="A2" s="5"/>
      <c r="B2" s="6"/>
      <c r="C2" s="6"/>
      <c r="D2" s="6"/>
      <c r="E2" s="7"/>
    </row>
    <row r="3" spans="1:9" x14ac:dyDescent="0.25">
      <c r="A3" s="5"/>
      <c r="B3" s="6"/>
      <c r="C3" s="6"/>
      <c r="D3" s="6"/>
      <c r="E3" s="7"/>
    </row>
    <row r="4" spans="1:9" x14ac:dyDescent="0.25">
      <c r="A4" s="8"/>
      <c r="B4" s="9"/>
      <c r="C4" s="9"/>
      <c r="D4" s="9"/>
      <c r="E4" s="10"/>
    </row>
    <row r="5" spans="1:9" x14ac:dyDescent="0.25">
      <c r="A5" s="26" t="s">
        <v>0</v>
      </c>
      <c r="B5" s="12" t="s">
        <v>4</v>
      </c>
      <c r="C5" s="24" t="s">
        <v>8</v>
      </c>
      <c r="D5" s="24" t="s">
        <v>9</v>
      </c>
      <c r="E5" s="25" t="s">
        <v>10</v>
      </c>
      <c r="I5" s="1"/>
    </row>
    <row r="6" spans="1:9" x14ac:dyDescent="0.25">
      <c r="A6" s="14" t="s">
        <v>1</v>
      </c>
      <c r="B6" s="15" t="s">
        <v>5</v>
      </c>
      <c r="C6" s="16">
        <v>30</v>
      </c>
      <c r="D6" s="20">
        <v>2023.46</v>
      </c>
      <c r="E6" s="16"/>
      <c r="G6" s="1"/>
      <c r="I6" s="1"/>
    </row>
    <row r="7" spans="1:9" x14ac:dyDescent="0.25">
      <c r="A7" s="14" t="s">
        <v>2</v>
      </c>
      <c r="B7" s="15" t="s">
        <v>6</v>
      </c>
      <c r="C7" s="16">
        <v>9</v>
      </c>
      <c r="D7" s="16"/>
      <c r="E7" s="16">
        <f>D6*C7/100</f>
        <v>182.1114</v>
      </c>
    </row>
    <row r="8" spans="1:9" x14ac:dyDescent="0.25">
      <c r="A8" s="14" t="s">
        <v>3</v>
      </c>
      <c r="B8" s="15" t="s">
        <v>7</v>
      </c>
      <c r="C8" s="16">
        <v>6</v>
      </c>
      <c r="D8" s="16"/>
      <c r="E8" s="16">
        <f>D6*C8/100</f>
        <v>121.4076</v>
      </c>
      <c r="I8" s="1"/>
    </row>
    <row r="9" spans="1:9" x14ac:dyDescent="0.25">
      <c r="A9" s="14"/>
      <c r="B9" s="15" t="s">
        <v>15</v>
      </c>
      <c r="C9" s="20">
        <v>40</v>
      </c>
      <c r="D9" s="16">
        <f>C9*3.75</f>
        <v>150</v>
      </c>
      <c r="E9" s="16"/>
      <c r="I9" s="1"/>
    </row>
    <row r="10" spans="1:9" x14ac:dyDescent="0.25">
      <c r="A10" s="14"/>
      <c r="B10" s="15" t="s">
        <v>16</v>
      </c>
      <c r="C10" s="20">
        <v>40</v>
      </c>
      <c r="D10" s="16">
        <f>C10*3.75</f>
        <v>150</v>
      </c>
      <c r="E10" s="16"/>
    </row>
    <row r="11" spans="1:9" x14ac:dyDescent="0.25">
      <c r="A11" s="14"/>
      <c r="B11" s="15"/>
      <c r="C11" s="16"/>
      <c r="D11" s="19"/>
      <c r="E11" s="16"/>
      <c r="G11" s="1"/>
    </row>
    <row r="12" spans="1:9" x14ac:dyDescent="0.25">
      <c r="A12" s="14"/>
      <c r="B12" s="22"/>
      <c r="C12" s="23"/>
      <c r="D12" s="23"/>
      <c r="E12" s="16"/>
      <c r="G12" s="1"/>
    </row>
    <row r="13" spans="1:9" x14ac:dyDescent="0.25">
      <c r="A13" s="14"/>
      <c r="B13" s="15"/>
      <c r="C13" s="16"/>
      <c r="D13" s="16"/>
      <c r="E13" s="16"/>
      <c r="G13" s="1"/>
    </row>
    <row r="14" spans="1:9" x14ac:dyDescent="0.25">
      <c r="A14" s="14"/>
      <c r="B14" s="15" t="s">
        <v>18</v>
      </c>
      <c r="C14" s="16"/>
      <c r="D14" s="16"/>
      <c r="E14" s="16">
        <v>45</v>
      </c>
      <c r="G14" s="1"/>
    </row>
    <row r="15" spans="1:9" x14ac:dyDescent="0.25">
      <c r="A15" s="15"/>
      <c r="B15" s="15" t="s">
        <v>14</v>
      </c>
      <c r="C15" s="16"/>
      <c r="D15" s="16">
        <v>540</v>
      </c>
      <c r="E15" s="16"/>
    </row>
    <row r="16" spans="1:9" x14ac:dyDescent="0.25">
      <c r="A16" s="15"/>
      <c r="B16" s="15" t="s">
        <v>17</v>
      </c>
      <c r="C16" s="16"/>
      <c r="D16" s="16"/>
      <c r="E16" s="16">
        <v>200</v>
      </c>
    </row>
    <row r="17" spans="1:7" x14ac:dyDescent="0.25">
      <c r="A17" s="15"/>
      <c r="B17" s="15"/>
      <c r="C17" s="16"/>
      <c r="D17" s="16"/>
      <c r="E17" s="16"/>
    </row>
    <row r="18" spans="1:7" x14ac:dyDescent="0.25">
      <c r="A18" s="15"/>
      <c r="B18" s="15"/>
      <c r="C18" s="16"/>
      <c r="D18" s="16"/>
      <c r="E18" s="16"/>
    </row>
    <row r="19" spans="1:7" x14ac:dyDescent="0.25">
      <c r="A19" s="15"/>
      <c r="B19" s="15"/>
      <c r="C19" s="16"/>
      <c r="D19" s="16"/>
      <c r="E19" s="16"/>
    </row>
    <row r="20" spans="1:7" x14ac:dyDescent="0.25">
      <c r="A20" s="15"/>
      <c r="B20" s="15"/>
      <c r="C20" s="15"/>
      <c r="D20" s="17" t="s">
        <v>11</v>
      </c>
      <c r="E20" s="17" t="s">
        <v>12</v>
      </c>
      <c r="F20" s="1"/>
    </row>
    <row r="21" spans="1:7" x14ac:dyDescent="0.25">
      <c r="A21" s="15"/>
      <c r="B21" s="15"/>
      <c r="C21" s="15"/>
      <c r="D21" s="18">
        <f>SUM(D6:D19)</f>
        <v>2863.46</v>
      </c>
      <c r="E21" s="18">
        <f>SUM(E6:E19)</f>
        <v>548.51900000000001</v>
      </c>
    </row>
    <row r="22" spans="1:7" x14ac:dyDescent="0.25">
      <c r="A22" s="15"/>
      <c r="B22" s="15"/>
      <c r="C22" s="15"/>
      <c r="D22" s="17" t="s">
        <v>13</v>
      </c>
      <c r="E22" s="18">
        <f>D21-E21</f>
        <v>2314.9409999999998</v>
      </c>
      <c r="F22" s="27"/>
      <c r="G22" s="1"/>
    </row>
    <row r="23" spans="1:7" x14ac:dyDescent="0.25">
      <c r="A23" s="11"/>
      <c r="B23" s="12"/>
      <c r="C23" s="12"/>
      <c r="D23" s="12"/>
      <c r="E23" s="13"/>
      <c r="F23" s="1"/>
      <c r="G23" s="1"/>
    </row>
    <row r="24" spans="1:7" x14ac:dyDescent="0.25">
      <c r="F2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="90" zoomScaleNormal="90" workbookViewId="0">
      <selection activeCell="B15" sqref="B15"/>
    </sheetView>
  </sheetViews>
  <sheetFormatPr defaultRowHeight="15" x14ac:dyDescent="0.25"/>
  <cols>
    <col min="2" max="2" width="29.28515625" customWidth="1"/>
    <col min="3" max="3" width="13.28515625" customWidth="1"/>
    <col min="4" max="5" width="18.85546875" customWidth="1"/>
  </cols>
  <sheetData>
    <row r="1" spans="1:9" x14ac:dyDescent="0.25">
      <c r="A1" s="2"/>
      <c r="B1" s="3"/>
      <c r="C1" s="3"/>
      <c r="D1" s="3"/>
      <c r="E1" s="4"/>
      <c r="I1" s="21"/>
    </row>
    <row r="2" spans="1:9" x14ac:dyDescent="0.25">
      <c r="A2" s="5"/>
      <c r="B2" s="6"/>
      <c r="C2" s="6"/>
      <c r="D2" s="6"/>
      <c r="E2" s="7"/>
    </row>
    <row r="3" spans="1:9" x14ac:dyDescent="0.25">
      <c r="A3" s="5"/>
      <c r="B3" s="6"/>
      <c r="C3" s="6"/>
      <c r="D3" s="6"/>
      <c r="E3" s="7"/>
    </row>
    <row r="4" spans="1:9" x14ac:dyDescent="0.25">
      <c r="A4" s="8"/>
      <c r="B4" s="9"/>
      <c r="C4" s="9"/>
      <c r="D4" s="9"/>
      <c r="E4" s="10"/>
    </row>
    <row r="5" spans="1:9" x14ac:dyDescent="0.25">
      <c r="A5" s="26" t="s">
        <v>0</v>
      </c>
      <c r="B5" s="12" t="s">
        <v>4</v>
      </c>
      <c r="C5" s="24" t="s">
        <v>8</v>
      </c>
      <c r="D5" s="24" t="s">
        <v>9</v>
      </c>
      <c r="E5" s="25" t="s">
        <v>10</v>
      </c>
      <c r="I5" s="1"/>
    </row>
    <row r="6" spans="1:9" x14ac:dyDescent="0.25">
      <c r="A6" s="14" t="s">
        <v>1</v>
      </c>
      <c r="B6" s="15" t="s">
        <v>5</v>
      </c>
      <c r="C6" s="16">
        <v>30</v>
      </c>
      <c r="D6" s="20">
        <v>2023.46</v>
      </c>
      <c r="E6" s="16"/>
      <c r="G6" s="1"/>
      <c r="I6" s="1"/>
    </row>
    <row r="7" spans="1:9" x14ac:dyDescent="0.25">
      <c r="A7" s="14" t="s">
        <v>2</v>
      </c>
      <c r="B7" s="15" t="s">
        <v>6</v>
      </c>
      <c r="C7" s="16">
        <v>9</v>
      </c>
      <c r="D7" s="16"/>
      <c r="E7" s="16">
        <f>D6*C7/100</f>
        <v>182.1114</v>
      </c>
    </row>
    <row r="8" spans="1:9" x14ac:dyDescent="0.25">
      <c r="A8" s="14" t="s">
        <v>3</v>
      </c>
      <c r="B8" s="15" t="s">
        <v>7</v>
      </c>
      <c r="C8" s="16">
        <v>6</v>
      </c>
      <c r="D8" s="16"/>
      <c r="E8" s="16">
        <f>D6*C8/100</f>
        <v>121.4076</v>
      </c>
      <c r="I8" s="1"/>
    </row>
    <row r="9" spans="1:9" x14ac:dyDescent="0.25">
      <c r="A9" s="14"/>
      <c r="B9" s="15" t="s">
        <v>15</v>
      </c>
      <c r="C9" s="20">
        <v>40</v>
      </c>
      <c r="D9" s="16">
        <f>C9*3.75</f>
        <v>150</v>
      </c>
      <c r="E9" s="16"/>
      <c r="I9" s="1"/>
    </row>
    <row r="10" spans="1:9" x14ac:dyDescent="0.25">
      <c r="A10" s="14"/>
      <c r="B10" s="15" t="s">
        <v>16</v>
      </c>
      <c r="C10" s="20">
        <v>40</v>
      </c>
      <c r="D10" s="16">
        <f>C10*3.75</f>
        <v>150</v>
      </c>
      <c r="E10" s="16"/>
    </row>
    <row r="11" spans="1:9" x14ac:dyDescent="0.25">
      <c r="A11" s="14"/>
      <c r="B11" s="15"/>
      <c r="C11" s="16"/>
      <c r="D11" s="19"/>
      <c r="E11" s="16"/>
      <c r="G11" s="1"/>
    </row>
    <row r="12" spans="1:9" x14ac:dyDescent="0.25">
      <c r="A12" s="14"/>
      <c r="B12" s="22"/>
      <c r="C12" s="23"/>
      <c r="D12" s="23"/>
      <c r="E12" s="16"/>
      <c r="G12" s="1"/>
    </row>
    <row r="13" spans="1:9" x14ac:dyDescent="0.25">
      <c r="A13" s="14"/>
      <c r="B13" s="15"/>
      <c r="C13" s="16"/>
      <c r="D13" s="16"/>
      <c r="E13" s="16"/>
      <c r="G13" s="1"/>
    </row>
    <row r="14" spans="1:9" x14ac:dyDescent="0.25">
      <c r="A14" s="14"/>
      <c r="B14" s="15" t="s">
        <v>19</v>
      </c>
      <c r="C14" s="16"/>
      <c r="D14" s="16"/>
      <c r="E14" s="16">
        <v>45</v>
      </c>
      <c r="G14" s="1"/>
    </row>
    <row r="15" spans="1:9" x14ac:dyDescent="0.25">
      <c r="A15" s="15"/>
      <c r="B15" s="15" t="s">
        <v>14</v>
      </c>
      <c r="C15" s="16"/>
      <c r="D15" s="16">
        <v>540</v>
      </c>
      <c r="E15" s="16"/>
    </row>
    <row r="16" spans="1:9" x14ac:dyDescent="0.25">
      <c r="A16" s="15"/>
      <c r="B16" s="15" t="s">
        <v>17</v>
      </c>
      <c r="C16" s="16"/>
      <c r="D16" s="16"/>
      <c r="E16" s="16">
        <v>200</v>
      </c>
    </row>
    <row r="17" spans="1:7" x14ac:dyDescent="0.25">
      <c r="A17" s="15"/>
      <c r="B17" s="15"/>
      <c r="C17" s="16"/>
      <c r="D17" s="16"/>
      <c r="E17" s="16"/>
    </row>
    <row r="18" spans="1:7" x14ac:dyDescent="0.25">
      <c r="A18" s="15"/>
      <c r="B18" s="15"/>
      <c r="C18" s="16"/>
      <c r="D18" s="16"/>
      <c r="E18" s="16"/>
    </row>
    <row r="19" spans="1:7" x14ac:dyDescent="0.25">
      <c r="A19" s="15"/>
      <c r="B19" s="15"/>
      <c r="C19" s="16"/>
      <c r="D19" s="16"/>
      <c r="E19" s="16"/>
    </row>
    <row r="20" spans="1:7" x14ac:dyDescent="0.25">
      <c r="A20" s="15"/>
      <c r="B20" s="15"/>
      <c r="C20" s="15"/>
      <c r="D20" s="17" t="s">
        <v>11</v>
      </c>
      <c r="E20" s="17" t="s">
        <v>12</v>
      </c>
      <c r="F20" s="1"/>
    </row>
    <row r="21" spans="1:7" x14ac:dyDescent="0.25">
      <c r="A21" s="15"/>
      <c r="B21" s="15"/>
      <c r="C21" s="15"/>
      <c r="D21" s="18">
        <f>SUM(D6:D19)</f>
        <v>2863.46</v>
      </c>
      <c r="E21" s="18">
        <f>SUM(E6:E19)</f>
        <v>548.51900000000001</v>
      </c>
    </row>
    <row r="22" spans="1:7" x14ac:dyDescent="0.25">
      <c r="A22" s="15"/>
      <c r="B22" s="15"/>
      <c r="C22" s="15"/>
      <c r="D22" s="17" t="s">
        <v>13</v>
      </c>
      <c r="E22" s="18">
        <f>D21-E21</f>
        <v>2314.9409999999998</v>
      </c>
      <c r="F22" s="27"/>
      <c r="G22" s="1"/>
    </row>
    <row r="23" spans="1:7" x14ac:dyDescent="0.25">
      <c r="A23" s="11"/>
      <c r="B23" s="12"/>
      <c r="C23" s="12"/>
      <c r="D23" s="12"/>
      <c r="E23" s="13"/>
      <c r="F23" s="1"/>
      <c r="G23" s="1"/>
    </row>
    <row r="24" spans="1:7" x14ac:dyDescent="0.25">
      <c r="F2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="90" zoomScaleNormal="90" workbookViewId="0">
      <selection activeCell="B15" sqref="B15"/>
    </sheetView>
  </sheetViews>
  <sheetFormatPr defaultRowHeight="15" x14ac:dyDescent="0.25"/>
  <cols>
    <col min="2" max="2" width="29.28515625" customWidth="1"/>
    <col min="3" max="3" width="13.28515625" customWidth="1"/>
    <col min="4" max="5" width="18.85546875" customWidth="1"/>
  </cols>
  <sheetData>
    <row r="1" spans="1:9" x14ac:dyDescent="0.25">
      <c r="A1" s="2"/>
      <c r="B1" s="3"/>
      <c r="C1" s="3"/>
      <c r="D1" s="3"/>
      <c r="E1" s="4"/>
      <c r="I1" s="21"/>
    </row>
    <row r="2" spans="1:9" x14ac:dyDescent="0.25">
      <c r="A2" s="5"/>
      <c r="B2" s="6"/>
      <c r="C2" s="6"/>
      <c r="D2" s="6"/>
      <c r="E2" s="7"/>
    </row>
    <row r="3" spans="1:9" x14ac:dyDescent="0.25">
      <c r="A3" s="5"/>
      <c r="B3" s="6"/>
      <c r="C3" s="6"/>
      <c r="D3" s="6"/>
      <c r="E3" s="7"/>
    </row>
    <row r="4" spans="1:9" x14ac:dyDescent="0.25">
      <c r="A4" s="8"/>
      <c r="B4" s="9"/>
      <c r="C4" s="9"/>
      <c r="D4" s="9"/>
      <c r="E4" s="10"/>
    </row>
    <row r="5" spans="1:9" x14ac:dyDescent="0.25">
      <c r="A5" s="26" t="s">
        <v>0</v>
      </c>
      <c r="B5" s="12" t="s">
        <v>4</v>
      </c>
      <c r="C5" s="24" t="s">
        <v>8</v>
      </c>
      <c r="D5" s="24" t="s">
        <v>9</v>
      </c>
      <c r="E5" s="25" t="s">
        <v>10</v>
      </c>
      <c r="I5" s="1"/>
    </row>
    <row r="6" spans="1:9" x14ac:dyDescent="0.25">
      <c r="A6" s="14" t="s">
        <v>1</v>
      </c>
      <c r="B6" s="15" t="s">
        <v>5</v>
      </c>
      <c r="C6" s="16">
        <v>30</v>
      </c>
      <c r="D6" s="20">
        <v>2023.46</v>
      </c>
      <c r="E6" s="16"/>
      <c r="G6" s="1"/>
      <c r="I6" s="1"/>
    </row>
    <row r="7" spans="1:9" x14ac:dyDescent="0.25">
      <c r="A7" s="14" t="s">
        <v>2</v>
      </c>
      <c r="B7" s="15" t="s">
        <v>6</v>
      </c>
      <c r="C7" s="16">
        <v>9</v>
      </c>
      <c r="D7" s="16"/>
      <c r="E7" s="16">
        <f>D6*C7/100</f>
        <v>182.1114</v>
      </c>
    </row>
    <row r="8" spans="1:9" x14ac:dyDescent="0.25">
      <c r="A8" s="14" t="s">
        <v>3</v>
      </c>
      <c r="B8" s="15" t="s">
        <v>7</v>
      </c>
      <c r="C8" s="16">
        <v>6</v>
      </c>
      <c r="D8" s="16"/>
      <c r="E8" s="16">
        <f>D6*C8/100</f>
        <v>121.4076</v>
      </c>
      <c r="I8" s="1"/>
    </row>
    <row r="9" spans="1:9" x14ac:dyDescent="0.25">
      <c r="A9" s="14"/>
      <c r="B9" s="15" t="s">
        <v>15</v>
      </c>
      <c r="C9" s="20">
        <v>44</v>
      </c>
      <c r="D9" s="16">
        <f>C9*3.75</f>
        <v>165</v>
      </c>
      <c r="E9" s="16"/>
      <c r="I9" s="1"/>
    </row>
    <row r="10" spans="1:9" x14ac:dyDescent="0.25">
      <c r="A10" s="14"/>
      <c r="B10" s="15" t="s">
        <v>16</v>
      </c>
      <c r="C10" s="20">
        <v>44</v>
      </c>
      <c r="D10" s="16">
        <f>C10*3.75</f>
        <v>165</v>
      </c>
      <c r="E10" s="16"/>
    </row>
    <row r="11" spans="1:9" x14ac:dyDescent="0.25">
      <c r="A11" s="14"/>
      <c r="B11" s="15"/>
      <c r="C11" s="16"/>
      <c r="D11" s="19"/>
      <c r="E11" s="16"/>
      <c r="G11" s="1"/>
    </row>
    <row r="12" spans="1:9" x14ac:dyDescent="0.25">
      <c r="A12" s="14"/>
      <c r="B12" s="22"/>
      <c r="C12" s="23"/>
      <c r="D12" s="23"/>
      <c r="E12" s="16"/>
      <c r="G12" s="1"/>
    </row>
    <row r="13" spans="1:9" x14ac:dyDescent="0.25">
      <c r="A13" s="14"/>
      <c r="B13" s="15"/>
      <c r="C13" s="16"/>
      <c r="D13" s="16"/>
      <c r="E13" s="16"/>
      <c r="G13" s="1"/>
    </row>
    <row r="14" spans="1:9" x14ac:dyDescent="0.25">
      <c r="A14" s="14"/>
      <c r="B14" s="15" t="s">
        <v>22</v>
      </c>
      <c r="C14" s="16"/>
      <c r="D14" s="16"/>
      <c r="E14" s="16">
        <f>F14/2</f>
        <v>85.825000000000003</v>
      </c>
      <c r="F14" s="21">
        <v>171.65</v>
      </c>
      <c r="G14" s="1"/>
    </row>
    <row r="15" spans="1:9" x14ac:dyDescent="0.25">
      <c r="A15" s="15"/>
      <c r="B15" s="15" t="s">
        <v>14</v>
      </c>
      <c r="C15" s="16"/>
      <c r="D15" s="19">
        <v>540</v>
      </c>
      <c r="E15" s="16"/>
    </row>
    <row r="16" spans="1:9" x14ac:dyDescent="0.25">
      <c r="A16" s="15"/>
      <c r="B16" s="15" t="s">
        <v>17</v>
      </c>
      <c r="C16" s="16"/>
      <c r="D16" s="16"/>
      <c r="E16" s="16">
        <v>200</v>
      </c>
    </row>
    <row r="17" spans="1:7" x14ac:dyDescent="0.25">
      <c r="A17" s="15"/>
      <c r="B17" s="15"/>
      <c r="C17" s="16"/>
      <c r="D17" s="16"/>
      <c r="E17" s="16"/>
    </row>
    <row r="18" spans="1:7" x14ac:dyDescent="0.25">
      <c r="A18" s="15"/>
      <c r="B18" s="15"/>
      <c r="C18" s="16"/>
      <c r="D18" s="16"/>
      <c r="E18" s="16"/>
    </row>
    <row r="19" spans="1:7" x14ac:dyDescent="0.25">
      <c r="A19" s="15"/>
      <c r="B19" s="15"/>
      <c r="C19" s="16"/>
      <c r="D19" s="16"/>
      <c r="E19" s="16"/>
    </row>
    <row r="20" spans="1:7" x14ac:dyDescent="0.25">
      <c r="A20" s="15"/>
      <c r="B20" s="15"/>
      <c r="C20" s="15"/>
      <c r="D20" s="17" t="s">
        <v>11</v>
      </c>
      <c r="E20" s="17" t="s">
        <v>12</v>
      </c>
      <c r="F20" s="1"/>
    </row>
    <row r="21" spans="1:7" x14ac:dyDescent="0.25">
      <c r="A21" s="15"/>
      <c r="B21" s="15"/>
      <c r="C21" s="15"/>
      <c r="D21" s="18">
        <f>SUM(D6:D19)</f>
        <v>2893.46</v>
      </c>
      <c r="E21" s="18">
        <f>SUM(E6:E19)</f>
        <v>589.34400000000005</v>
      </c>
    </row>
    <row r="22" spans="1:7" x14ac:dyDescent="0.25">
      <c r="A22" s="15"/>
      <c r="B22" s="15"/>
      <c r="C22" s="15"/>
      <c r="D22" s="17" t="s">
        <v>13</v>
      </c>
      <c r="E22" s="18">
        <f>D21-E21</f>
        <v>2304.116</v>
      </c>
      <c r="F22" s="27">
        <v>2305.92</v>
      </c>
      <c r="G22" s="1">
        <f>F22-E22</f>
        <v>1.8040000000000873</v>
      </c>
    </row>
    <row r="23" spans="1:7" x14ac:dyDescent="0.25">
      <c r="A23" s="11"/>
      <c r="B23" s="12"/>
      <c r="C23" s="12"/>
      <c r="D23" s="12"/>
      <c r="E23" s="13"/>
      <c r="F23" s="1"/>
      <c r="G23" s="1"/>
    </row>
    <row r="24" spans="1:7" x14ac:dyDescent="0.25">
      <c r="F2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="90" zoomScaleNormal="90" workbookViewId="0">
      <selection activeCell="F14" sqref="F14"/>
    </sheetView>
  </sheetViews>
  <sheetFormatPr defaultRowHeight="15" x14ac:dyDescent="0.25"/>
  <cols>
    <col min="2" max="2" width="29.28515625" customWidth="1"/>
    <col min="3" max="3" width="13.28515625" customWidth="1"/>
    <col min="4" max="5" width="18.85546875" customWidth="1"/>
  </cols>
  <sheetData>
    <row r="1" spans="1:9" x14ac:dyDescent="0.25">
      <c r="A1" s="2"/>
      <c r="B1" s="3"/>
      <c r="C1" s="3"/>
      <c r="D1" s="3"/>
      <c r="E1" s="4"/>
      <c r="I1" s="21"/>
    </row>
    <row r="2" spans="1:9" x14ac:dyDescent="0.25">
      <c r="A2" s="5"/>
      <c r="B2" s="6"/>
      <c r="C2" s="6"/>
      <c r="D2" s="6"/>
      <c r="E2" s="7"/>
    </row>
    <row r="3" spans="1:9" x14ac:dyDescent="0.25">
      <c r="A3" s="5"/>
      <c r="B3" s="6"/>
      <c r="C3" s="6"/>
      <c r="D3" s="6"/>
      <c r="E3" s="7"/>
    </row>
    <row r="4" spans="1:9" x14ac:dyDescent="0.25">
      <c r="A4" s="8"/>
      <c r="B4" s="9"/>
      <c r="C4" s="9"/>
      <c r="D4" s="9"/>
      <c r="E4" s="10"/>
    </row>
    <row r="5" spans="1:9" x14ac:dyDescent="0.25">
      <c r="A5" s="26" t="s">
        <v>0</v>
      </c>
      <c r="B5" s="12" t="s">
        <v>4</v>
      </c>
      <c r="C5" s="24" t="s">
        <v>8</v>
      </c>
      <c r="D5" s="24" t="s">
        <v>9</v>
      </c>
      <c r="E5" s="25" t="s">
        <v>10</v>
      </c>
      <c r="I5" s="1"/>
    </row>
    <row r="6" spans="1:9" x14ac:dyDescent="0.25">
      <c r="A6" s="14" t="s">
        <v>1</v>
      </c>
      <c r="B6" s="15" t="s">
        <v>5</v>
      </c>
      <c r="C6" s="16">
        <v>30</v>
      </c>
      <c r="D6" s="20">
        <v>2023.46</v>
      </c>
      <c r="E6" s="16"/>
      <c r="G6" s="1"/>
      <c r="I6" s="1"/>
    </row>
    <row r="7" spans="1:9" x14ac:dyDescent="0.25">
      <c r="A7" s="14" t="s">
        <v>2</v>
      </c>
      <c r="B7" s="15" t="s">
        <v>6</v>
      </c>
      <c r="C7" s="16">
        <v>9</v>
      </c>
      <c r="D7" s="16"/>
      <c r="E7" s="16">
        <f>D6*C7/100</f>
        <v>182.1114</v>
      </c>
    </row>
    <row r="8" spans="1:9" x14ac:dyDescent="0.25">
      <c r="A8" s="14" t="s">
        <v>3</v>
      </c>
      <c r="B8" s="15" t="s">
        <v>7</v>
      </c>
      <c r="C8" s="16">
        <v>6</v>
      </c>
      <c r="D8" s="16"/>
      <c r="E8" s="16">
        <f>D6*C8/100</f>
        <v>121.4076</v>
      </c>
      <c r="I8" s="1"/>
    </row>
    <row r="9" spans="1:9" x14ac:dyDescent="0.25">
      <c r="A9" s="14"/>
      <c r="B9" s="15" t="s">
        <v>15</v>
      </c>
      <c r="C9" s="20">
        <v>46</v>
      </c>
      <c r="D9" s="16">
        <f>C9*3.75</f>
        <v>172.5</v>
      </c>
      <c r="E9" s="16"/>
      <c r="I9" s="1"/>
    </row>
    <row r="10" spans="1:9" x14ac:dyDescent="0.25">
      <c r="A10" s="14"/>
      <c r="B10" s="15" t="s">
        <v>16</v>
      </c>
      <c r="C10" s="20">
        <v>46</v>
      </c>
      <c r="D10" s="16">
        <f>C10*3.75</f>
        <v>172.5</v>
      </c>
      <c r="E10" s="16"/>
    </row>
    <row r="11" spans="1:9" x14ac:dyDescent="0.25">
      <c r="A11" s="14"/>
      <c r="B11" s="15"/>
      <c r="C11" s="16"/>
      <c r="D11" s="19"/>
      <c r="E11" s="16"/>
      <c r="G11" s="1"/>
    </row>
    <row r="12" spans="1:9" x14ac:dyDescent="0.25">
      <c r="A12" s="14"/>
      <c r="B12" s="22"/>
      <c r="C12" s="23"/>
      <c r="D12" s="23"/>
      <c r="E12" s="16"/>
      <c r="G12" s="1"/>
    </row>
    <row r="13" spans="1:9" x14ac:dyDescent="0.25">
      <c r="A13" s="14"/>
      <c r="B13" s="15"/>
      <c r="C13" s="16"/>
      <c r="D13" s="16"/>
      <c r="E13" s="16"/>
      <c r="G13" s="1"/>
    </row>
    <row r="14" spans="1:9" x14ac:dyDescent="0.25">
      <c r="A14" s="14"/>
      <c r="B14" s="15" t="s">
        <v>21</v>
      </c>
      <c r="C14" s="16"/>
      <c r="D14" s="16"/>
      <c r="E14" s="16">
        <v>85.83</v>
      </c>
      <c r="F14" s="28"/>
      <c r="G14" s="1"/>
    </row>
    <row r="15" spans="1:9" x14ac:dyDescent="0.25">
      <c r="A15" s="15"/>
      <c r="B15" s="15" t="s">
        <v>14</v>
      </c>
      <c r="C15" s="16"/>
      <c r="D15" s="19">
        <v>542.61</v>
      </c>
      <c r="E15" s="16"/>
    </row>
    <row r="16" spans="1:9" x14ac:dyDescent="0.25">
      <c r="A16" s="15"/>
      <c r="B16" s="15" t="s">
        <v>17</v>
      </c>
      <c r="C16" s="16"/>
      <c r="D16" s="16"/>
      <c r="E16" s="16">
        <v>200</v>
      </c>
    </row>
    <row r="17" spans="1:7" x14ac:dyDescent="0.25">
      <c r="A17" s="15"/>
      <c r="B17" s="15"/>
      <c r="C17" s="16"/>
      <c r="D17" s="16"/>
      <c r="E17" s="16"/>
    </row>
    <row r="18" spans="1:7" x14ac:dyDescent="0.25">
      <c r="A18" s="15"/>
      <c r="B18" s="15"/>
      <c r="C18" s="16"/>
      <c r="D18" s="16"/>
      <c r="E18" s="16"/>
    </row>
    <row r="19" spans="1:7" x14ac:dyDescent="0.25">
      <c r="A19" s="15"/>
      <c r="B19" s="15"/>
      <c r="C19" s="16"/>
      <c r="D19" s="16"/>
      <c r="E19" s="16"/>
    </row>
    <row r="20" spans="1:7" x14ac:dyDescent="0.25">
      <c r="A20" s="15"/>
      <c r="B20" s="15"/>
      <c r="C20" s="15"/>
      <c r="D20" s="17" t="s">
        <v>11</v>
      </c>
      <c r="E20" s="17" t="s">
        <v>12</v>
      </c>
      <c r="F20" s="1"/>
    </row>
    <row r="21" spans="1:7" x14ac:dyDescent="0.25">
      <c r="A21" s="15"/>
      <c r="B21" s="15"/>
      <c r="C21" s="15"/>
      <c r="D21" s="18">
        <f>SUM(D6:D19)</f>
        <v>2911.07</v>
      </c>
      <c r="E21" s="18">
        <f>SUM(E6:E19)</f>
        <v>589.34899999999993</v>
      </c>
    </row>
    <row r="22" spans="1:7" x14ac:dyDescent="0.25">
      <c r="A22" s="15"/>
      <c r="B22" s="15"/>
      <c r="C22" s="15"/>
      <c r="D22" s="17" t="s">
        <v>13</v>
      </c>
      <c r="E22" s="18">
        <f>D21-E21</f>
        <v>2321.7210000000005</v>
      </c>
      <c r="F22" s="27">
        <v>2321.7199999999998</v>
      </c>
      <c r="G22" s="1">
        <f>F22-E22</f>
        <v>-1.0000000006584742E-3</v>
      </c>
    </row>
    <row r="23" spans="1:7" x14ac:dyDescent="0.25">
      <c r="A23" s="11"/>
      <c r="B23" s="12"/>
      <c r="C23" s="12"/>
      <c r="D23" s="12"/>
      <c r="E23" s="13"/>
      <c r="F23" s="1"/>
      <c r="G23" s="1"/>
    </row>
    <row r="24" spans="1:7" x14ac:dyDescent="0.25">
      <c r="F2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zoomScale="90" zoomScaleNormal="90" workbookViewId="0">
      <selection activeCell="G22" sqref="G22"/>
    </sheetView>
  </sheetViews>
  <sheetFormatPr defaultRowHeight="15" x14ac:dyDescent="0.25"/>
  <cols>
    <col min="2" max="2" width="29.28515625" customWidth="1"/>
    <col min="3" max="3" width="13.28515625" customWidth="1"/>
    <col min="4" max="5" width="18.85546875" customWidth="1"/>
  </cols>
  <sheetData>
    <row r="1" spans="1:9" x14ac:dyDescent="0.25">
      <c r="A1" s="2"/>
      <c r="B1" s="3"/>
      <c r="C1" s="3"/>
      <c r="D1" s="3"/>
      <c r="E1" s="30" t="s">
        <v>24</v>
      </c>
      <c r="I1" s="21"/>
    </row>
    <row r="2" spans="1:9" x14ac:dyDescent="0.25">
      <c r="A2" s="5"/>
      <c r="B2" s="6"/>
      <c r="C2" s="6"/>
      <c r="D2" s="6"/>
      <c r="E2" s="7"/>
    </row>
    <row r="3" spans="1:9" x14ac:dyDescent="0.25">
      <c r="A3" s="5"/>
      <c r="B3" s="6"/>
      <c r="C3" s="6"/>
      <c r="D3" s="6"/>
      <c r="E3" s="29" t="s">
        <v>23</v>
      </c>
    </row>
    <row r="4" spans="1:9" x14ac:dyDescent="0.25">
      <c r="A4" s="8"/>
      <c r="B4" s="9"/>
      <c r="C4" s="9"/>
      <c r="D4" s="9"/>
      <c r="E4" s="10"/>
    </row>
    <row r="5" spans="1:9" x14ac:dyDescent="0.25">
      <c r="A5" s="26" t="s">
        <v>0</v>
      </c>
      <c r="B5" s="12" t="s">
        <v>4</v>
      </c>
      <c r="C5" s="24" t="s">
        <v>8</v>
      </c>
      <c r="D5" s="24" t="s">
        <v>9</v>
      </c>
      <c r="E5" s="25" t="s">
        <v>10</v>
      </c>
      <c r="I5" s="1"/>
    </row>
    <row r="6" spans="1:9" x14ac:dyDescent="0.25">
      <c r="A6" s="14" t="s">
        <v>1</v>
      </c>
      <c r="B6" s="15" t="s">
        <v>5</v>
      </c>
      <c r="C6" s="16">
        <v>30</v>
      </c>
      <c r="D6" s="20">
        <v>2023.46</v>
      </c>
      <c r="E6" s="16"/>
      <c r="G6" s="1"/>
      <c r="I6" s="1"/>
    </row>
    <row r="7" spans="1:9" x14ac:dyDescent="0.25">
      <c r="A7" s="14" t="s">
        <v>2</v>
      </c>
      <c r="B7" s="15" t="s">
        <v>6</v>
      </c>
      <c r="C7" s="16">
        <v>9</v>
      </c>
      <c r="D7" s="16"/>
      <c r="E7" s="16">
        <f>D6*C7/100</f>
        <v>182.1114</v>
      </c>
    </row>
    <row r="8" spans="1:9" x14ac:dyDescent="0.25">
      <c r="A8" s="14" t="s">
        <v>3</v>
      </c>
      <c r="B8" s="15" t="s">
        <v>7</v>
      </c>
      <c r="C8" s="16">
        <v>6</v>
      </c>
      <c r="D8" s="16"/>
      <c r="E8" s="16">
        <f>D6*C8/100</f>
        <v>121.4076</v>
      </c>
      <c r="I8" s="1"/>
    </row>
    <row r="9" spans="1:9" x14ac:dyDescent="0.25">
      <c r="A9" s="14"/>
      <c r="B9" s="15" t="s">
        <v>15</v>
      </c>
      <c r="C9" s="20">
        <v>46</v>
      </c>
      <c r="D9" s="16">
        <f>C9*3.75</f>
        <v>172.5</v>
      </c>
      <c r="E9" s="16"/>
      <c r="I9" s="1"/>
    </row>
    <row r="10" spans="1:9" x14ac:dyDescent="0.25">
      <c r="A10" s="14"/>
      <c r="B10" s="15" t="s">
        <v>16</v>
      </c>
      <c r="C10" s="20">
        <v>46</v>
      </c>
      <c r="D10" s="16">
        <f>C10*3.75</f>
        <v>172.5</v>
      </c>
      <c r="E10" s="16"/>
    </row>
    <row r="11" spans="1:9" x14ac:dyDescent="0.25">
      <c r="A11" s="14"/>
      <c r="B11" s="15"/>
      <c r="C11" s="16"/>
      <c r="D11" s="19"/>
      <c r="E11" s="16"/>
      <c r="G11" s="1"/>
    </row>
    <row r="12" spans="1:9" x14ac:dyDescent="0.25">
      <c r="A12" s="14"/>
      <c r="B12" s="22"/>
      <c r="C12" s="23"/>
      <c r="D12" s="23"/>
      <c r="E12" s="16"/>
      <c r="G12" s="1"/>
    </row>
    <row r="13" spans="1:9" x14ac:dyDescent="0.25">
      <c r="A13" s="14"/>
      <c r="B13" s="15"/>
      <c r="C13" s="16"/>
      <c r="D13" s="16"/>
      <c r="E13" s="16"/>
      <c r="G13" s="1"/>
    </row>
    <row r="14" spans="1:9" x14ac:dyDescent="0.25">
      <c r="A14" s="14"/>
      <c r="B14" s="15" t="s">
        <v>20</v>
      </c>
      <c r="C14" s="16"/>
      <c r="D14" s="16"/>
      <c r="E14" s="16">
        <v>49.92</v>
      </c>
      <c r="F14" s="28"/>
      <c r="G14" s="1"/>
    </row>
    <row r="15" spans="1:9" x14ac:dyDescent="0.25">
      <c r="A15" s="15"/>
      <c r="B15" s="15" t="s">
        <v>14</v>
      </c>
      <c r="C15" s="16"/>
      <c r="D15" s="19">
        <v>540</v>
      </c>
      <c r="E15" s="16"/>
    </row>
    <row r="16" spans="1:9" x14ac:dyDescent="0.25">
      <c r="A16" s="15"/>
      <c r="B16" s="15" t="s">
        <v>17</v>
      </c>
      <c r="C16" s="16"/>
      <c r="D16" s="16"/>
      <c r="E16" s="16">
        <v>200</v>
      </c>
    </row>
    <row r="17" spans="1:7" x14ac:dyDescent="0.25">
      <c r="A17" s="15"/>
      <c r="B17" s="15"/>
      <c r="C17" s="16"/>
      <c r="D17" s="16"/>
      <c r="E17" s="16"/>
    </row>
    <row r="18" spans="1:7" x14ac:dyDescent="0.25">
      <c r="A18" s="15"/>
      <c r="B18" s="15"/>
      <c r="C18" s="16"/>
      <c r="D18" s="16"/>
      <c r="E18" s="16"/>
    </row>
    <row r="19" spans="1:7" x14ac:dyDescent="0.25">
      <c r="A19" s="15"/>
      <c r="B19" s="15"/>
      <c r="C19" s="16"/>
      <c r="D19" s="16"/>
      <c r="E19" s="16"/>
    </row>
    <row r="20" spans="1:7" x14ac:dyDescent="0.25">
      <c r="A20" s="15"/>
      <c r="B20" s="15"/>
      <c r="C20" s="15"/>
      <c r="D20" s="17" t="s">
        <v>11</v>
      </c>
      <c r="E20" s="17" t="s">
        <v>12</v>
      </c>
      <c r="F20" s="1"/>
    </row>
    <row r="21" spans="1:7" x14ac:dyDescent="0.25">
      <c r="A21" s="15"/>
      <c r="B21" s="15"/>
      <c r="C21" s="15"/>
      <c r="D21" s="18">
        <f>SUM(D6:D19)</f>
        <v>2908.46</v>
      </c>
      <c r="E21" s="18">
        <f>SUM(E6:E19)</f>
        <v>553.43900000000008</v>
      </c>
    </row>
    <row r="22" spans="1:7" x14ac:dyDescent="0.25">
      <c r="A22" s="15"/>
      <c r="B22" s="15"/>
      <c r="C22" s="15"/>
      <c r="D22" s="17" t="s">
        <v>13</v>
      </c>
      <c r="E22" s="18">
        <f>D21-E21</f>
        <v>2355.0209999999997</v>
      </c>
      <c r="F22" s="27">
        <v>2326.02</v>
      </c>
      <c r="G22" s="1">
        <f>E22-F22</f>
        <v>29.000999999999749</v>
      </c>
    </row>
    <row r="23" spans="1:7" x14ac:dyDescent="0.25">
      <c r="A23" s="11"/>
      <c r="B23" s="12"/>
      <c r="C23" s="12"/>
      <c r="D23" s="12"/>
      <c r="E23" s="13"/>
      <c r="F23" s="1"/>
      <c r="G23" s="1"/>
    </row>
    <row r="24" spans="1:7" x14ac:dyDescent="0.25">
      <c r="A24" s="31" t="s">
        <v>25</v>
      </c>
      <c r="B24" s="31" t="s">
        <v>26</v>
      </c>
      <c r="C24" s="31" t="s">
        <v>27</v>
      </c>
      <c r="D24" s="31" t="s">
        <v>28</v>
      </c>
      <c r="E24" s="31"/>
      <c r="F24" s="1"/>
    </row>
    <row r="25" spans="1:7" x14ac:dyDescent="0.25">
      <c r="D2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zoomScale="85" zoomScaleNormal="85" workbookViewId="0">
      <selection activeCell="E4" sqref="E4"/>
    </sheetView>
  </sheetViews>
  <sheetFormatPr defaultRowHeight="15" x14ac:dyDescent="0.25"/>
  <cols>
    <col min="2" max="2" width="29.28515625" customWidth="1"/>
    <col min="3" max="3" width="13.28515625" customWidth="1"/>
    <col min="4" max="5" width="18.85546875" customWidth="1"/>
    <col min="6" max="6" width="9.5703125" bestFit="1" customWidth="1"/>
  </cols>
  <sheetData>
    <row r="1" spans="1:9" x14ac:dyDescent="0.25">
      <c r="A1" s="2"/>
      <c r="B1" s="3"/>
      <c r="C1" s="3"/>
      <c r="D1" s="3"/>
      <c r="E1" s="30" t="s">
        <v>24</v>
      </c>
      <c r="I1" s="21"/>
    </row>
    <row r="2" spans="1:9" x14ac:dyDescent="0.25">
      <c r="A2" s="5"/>
      <c r="B2" s="6"/>
      <c r="C2" s="6"/>
      <c r="D2" s="6"/>
      <c r="E2" s="7"/>
    </row>
    <row r="3" spans="1:9" x14ac:dyDescent="0.25">
      <c r="A3" s="5"/>
      <c r="B3" s="6"/>
      <c r="C3" s="6"/>
      <c r="D3" s="6"/>
      <c r="E3" s="29" t="s">
        <v>29</v>
      </c>
    </row>
    <row r="4" spans="1:9" x14ac:dyDescent="0.25">
      <c r="A4" s="8"/>
      <c r="B4" s="9"/>
      <c r="C4" s="9"/>
      <c r="D4" s="9"/>
      <c r="E4" s="10"/>
    </row>
    <row r="5" spans="1:9" x14ac:dyDescent="0.25">
      <c r="A5" s="26" t="s">
        <v>0</v>
      </c>
      <c r="B5" s="12" t="s">
        <v>4</v>
      </c>
      <c r="C5" s="24" t="s">
        <v>8</v>
      </c>
      <c r="D5" s="24" t="s">
        <v>9</v>
      </c>
      <c r="E5" s="25" t="s">
        <v>10</v>
      </c>
      <c r="I5" s="1"/>
    </row>
    <row r="6" spans="1:9" x14ac:dyDescent="0.25">
      <c r="A6" s="14" t="s">
        <v>1</v>
      </c>
      <c r="B6" s="15" t="s">
        <v>5</v>
      </c>
      <c r="C6" s="16">
        <v>30</v>
      </c>
      <c r="D6" s="20">
        <v>2023.46</v>
      </c>
      <c r="E6" s="16"/>
      <c r="G6" s="1"/>
      <c r="I6" s="1"/>
    </row>
    <row r="7" spans="1:9" x14ac:dyDescent="0.25">
      <c r="A7" s="14" t="s">
        <v>2</v>
      </c>
      <c r="B7" s="15" t="s">
        <v>6</v>
      </c>
      <c r="C7" s="16">
        <v>9</v>
      </c>
      <c r="D7" s="16"/>
      <c r="E7" s="16">
        <f>D6*C7/100</f>
        <v>182.1114</v>
      </c>
    </row>
    <row r="8" spans="1:9" x14ac:dyDescent="0.25">
      <c r="A8" s="14" t="s">
        <v>3</v>
      </c>
      <c r="B8" s="15" t="s">
        <v>7</v>
      </c>
      <c r="C8" s="16">
        <v>6</v>
      </c>
      <c r="D8" s="16"/>
      <c r="E8" s="16">
        <f>D6*C8/100</f>
        <v>121.4076</v>
      </c>
      <c r="I8" s="1"/>
    </row>
    <row r="9" spans="1:9" x14ac:dyDescent="0.25">
      <c r="A9" s="14"/>
      <c r="B9" s="15" t="s">
        <v>15</v>
      </c>
      <c r="C9" s="20">
        <v>44</v>
      </c>
      <c r="D9" s="16">
        <f>C9*3.9</f>
        <v>171.6</v>
      </c>
      <c r="E9" s="16"/>
      <c r="I9" s="1"/>
    </row>
    <row r="10" spans="1:9" x14ac:dyDescent="0.25">
      <c r="A10" s="14"/>
      <c r="B10" s="15" t="s">
        <v>16</v>
      </c>
      <c r="C10" s="20">
        <v>44</v>
      </c>
      <c r="D10" s="16">
        <f>C10*3.95</f>
        <v>173.8</v>
      </c>
      <c r="E10" s="16"/>
    </row>
    <row r="11" spans="1:9" x14ac:dyDescent="0.25">
      <c r="A11" s="14"/>
      <c r="B11" s="15"/>
      <c r="C11" s="16"/>
      <c r="D11" s="19"/>
      <c r="E11" s="16"/>
      <c r="G11" s="1"/>
    </row>
    <row r="12" spans="1:9" x14ac:dyDescent="0.25">
      <c r="A12" s="14"/>
      <c r="B12" s="22"/>
      <c r="C12" s="23"/>
      <c r="D12" s="23"/>
      <c r="E12" s="16"/>
      <c r="G12" s="1"/>
    </row>
    <row r="13" spans="1:9" x14ac:dyDescent="0.25">
      <c r="A13" s="14"/>
      <c r="B13" s="15"/>
      <c r="C13" s="16"/>
      <c r="D13" s="16"/>
      <c r="E13" s="16"/>
      <c r="G13" s="1"/>
    </row>
    <row r="14" spans="1:9" x14ac:dyDescent="0.25">
      <c r="A14" s="14"/>
      <c r="B14" s="15" t="s">
        <v>20</v>
      </c>
      <c r="C14" s="16"/>
      <c r="D14" s="16"/>
      <c r="E14" s="16">
        <v>41.6</v>
      </c>
      <c r="F14" s="28"/>
      <c r="G14" s="1"/>
    </row>
    <row r="15" spans="1:9" x14ac:dyDescent="0.25">
      <c r="A15" s="15"/>
      <c r="B15" s="15" t="s">
        <v>14</v>
      </c>
      <c r="C15" s="16"/>
      <c r="D15" s="20">
        <v>540</v>
      </c>
      <c r="E15" s="16"/>
    </row>
    <row r="16" spans="1:9" x14ac:dyDescent="0.25">
      <c r="A16" s="15"/>
      <c r="B16" s="15" t="s">
        <v>17</v>
      </c>
      <c r="C16" s="16"/>
      <c r="D16" s="16"/>
      <c r="E16" s="16">
        <v>200</v>
      </c>
    </row>
    <row r="17" spans="1:7" x14ac:dyDescent="0.25">
      <c r="A17" s="15"/>
      <c r="B17" s="15"/>
      <c r="C17" s="16"/>
      <c r="D17" s="16"/>
      <c r="E17" s="16"/>
    </row>
    <row r="18" spans="1:7" x14ac:dyDescent="0.25">
      <c r="A18" s="15"/>
      <c r="B18" s="15"/>
      <c r="C18" s="16"/>
      <c r="D18" s="16"/>
      <c r="E18" s="16"/>
    </row>
    <row r="19" spans="1:7" x14ac:dyDescent="0.25">
      <c r="A19" s="15"/>
      <c r="B19" s="15"/>
      <c r="C19" s="16"/>
      <c r="D19" s="16"/>
      <c r="E19" s="16"/>
    </row>
    <row r="20" spans="1:7" x14ac:dyDescent="0.25">
      <c r="A20" s="15"/>
      <c r="B20" s="15"/>
      <c r="C20" s="15"/>
      <c r="D20" s="17" t="s">
        <v>11</v>
      </c>
      <c r="E20" s="17" t="s">
        <v>12</v>
      </c>
      <c r="F20" s="1"/>
    </row>
    <row r="21" spans="1:7" x14ac:dyDescent="0.25">
      <c r="A21" s="15"/>
      <c r="B21" s="15"/>
      <c r="C21" s="15"/>
      <c r="D21" s="32">
        <f>SUM(D6:D19)</f>
        <v>2908.86</v>
      </c>
      <c r="E21" s="18">
        <f>SUM(E6:E19)</f>
        <v>545.11900000000003</v>
      </c>
    </row>
    <row r="22" spans="1:7" x14ac:dyDescent="0.25">
      <c r="A22" s="15"/>
      <c r="B22" s="15"/>
      <c r="C22" s="15"/>
      <c r="D22" s="17" t="s">
        <v>13</v>
      </c>
      <c r="E22" s="33">
        <f>D21-E21</f>
        <v>2363.741</v>
      </c>
      <c r="F22" s="34">
        <v>2365.94</v>
      </c>
      <c r="G22" s="1">
        <f>F22-E22</f>
        <v>2.1990000000000691</v>
      </c>
    </row>
    <row r="23" spans="1:7" x14ac:dyDescent="0.25">
      <c r="A23" s="11"/>
      <c r="B23" s="12"/>
      <c r="C23" s="12"/>
      <c r="D23" s="12"/>
      <c r="E23" s="13"/>
      <c r="F23" s="1"/>
      <c r="G23" s="1"/>
    </row>
    <row r="24" spans="1:7" x14ac:dyDescent="0.25">
      <c r="A24" s="31" t="s">
        <v>25</v>
      </c>
      <c r="B24" s="31" t="s">
        <v>26</v>
      </c>
      <c r="C24" s="31" t="s">
        <v>27</v>
      </c>
      <c r="D24" s="31" t="s">
        <v>28</v>
      </c>
      <c r="E24" s="31"/>
      <c r="F24" s="1"/>
    </row>
    <row r="25" spans="1:7" x14ac:dyDescent="0.25">
      <c r="D2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zoomScaleNormal="100" workbookViewId="0">
      <selection activeCell="D9" sqref="D9"/>
    </sheetView>
  </sheetViews>
  <sheetFormatPr defaultRowHeight="15" x14ac:dyDescent="0.25"/>
  <cols>
    <col min="2" max="2" width="29.28515625" customWidth="1"/>
    <col min="3" max="3" width="13.28515625" customWidth="1"/>
    <col min="4" max="5" width="18.85546875" customWidth="1"/>
    <col min="6" max="6" width="9.5703125" bestFit="1" customWidth="1"/>
  </cols>
  <sheetData>
    <row r="1" spans="1:9" x14ac:dyDescent="0.25">
      <c r="A1" s="2"/>
      <c r="B1" s="3"/>
      <c r="C1" s="3"/>
      <c r="D1" s="3"/>
      <c r="E1" s="30" t="s">
        <v>24</v>
      </c>
      <c r="I1" s="21"/>
    </row>
    <row r="2" spans="1:9" x14ac:dyDescent="0.25">
      <c r="A2" s="5"/>
      <c r="B2" s="6"/>
      <c r="C2" s="6"/>
      <c r="D2" s="6"/>
      <c r="E2" s="7"/>
    </row>
    <row r="3" spans="1:9" x14ac:dyDescent="0.25">
      <c r="A3" s="5"/>
      <c r="B3" s="6"/>
      <c r="C3" s="6"/>
      <c r="D3" s="6"/>
      <c r="E3" s="29" t="s">
        <v>30</v>
      </c>
    </row>
    <row r="4" spans="1:9" x14ac:dyDescent="0.25">
      <c r="A4" s="8"/>
      <c r="B4" s="9"/>
      <c r="C4" s="9"/>
      <c r="D4" s="9"/>
      <c r="E4" s="10"/>
    </row>
    <row r="5" spans="1:9" x14ac:dyDescent="0.25">
      <c r="A5" s="26" t="s">
        <v>0</v>
      </c>
      <c r="B5" s="12" t="s">
        <v>4</v>
      </c>
      <c r="C5" s="24" t="s">
        <v>8</v>
      </c>
      <c r="D5" s="24" t="s">
        <v>9</v>
      </c>
      <c r="E5" s="25" t="s">
        <v>10</v>
      </c>
      <c r="I5" s="1"/>
    </row>
    <row r="6" spans="1:9" x14ac:dyDescent="0.25">
      <c r="A6" s="14" t="s">
        <v>1</v>
      </c>
      <c r="B6" s="15" t="s">
        <v>5</v>
      </c>
      <c r="C6" s="16">
        <v>30</v>
      </c>
      <c r="D6" s="20">
        <v>2023.46</v>
      </c>
      <c r="E6" s="16"/>
      <c r="G6" s="1"/>
      <c r="I6" s="1"/>
    </row>
    <row r="7" spans="1:9" x14ac:dyDescent="0.25">
      <c r="A7" s="14" t="s">
        <v>2</v>
      </c>
      <c r="B7" s="15" t="s">
        <v>6</v>
      </c>
      <c r="C7" s="16">
        <v>9</v>
      </c>
      <c r="D7" s="16"/>
      <c r="E7" s="16">
        <f>D6*C7/100</f>
        <v>182.1114</v>
      </c>
    </row>
    <row r="8" spans="1:9" x14ac:dyDescent="0.25">
      <c r="A8" s="14" t="s">
        <v>3</v>
      </c>
      <c r="B8" s="15" t="s">
        <v>7</v>
      </c>
      <c r="C8" s="16">
        <v>6</v>
      </c>
      <c r="D8" s="16"/>
      <c r="E8" s="16">
        <f>D6*C8/100</f>
        <v>121.4076</v>
      </c>
      <c r="I8" s="1"/>
    </row>
    <row r="9" spans="1:9" x14ac:dyDescent="0.25">
      <c r="A9" s="14"/>
      <c r="B9" s="15" t="s">
        <v>15</v>
      </c>
      <c r="C9" s="20">
        <v>46</v>
      </c>
      <c r="D9" s="16">
        <f>C9*3.95</f>
        <v>181.70000000000002</v>
      </c>
      <c r="E9" s="16"/>
      <c r="I9" s="1"/>
    </row>
    <row r="10" spans="1:9" x14ac:dyDescent="0.25">
      <c r="A10" s="14"/>
      <c r="B10" s="15" t="s">
        <v>16</v>
      </c>
      <c r="C10" s="20">
        <v>46</v>
      </c>
      <c r="D10" s="16">
        <f>C10*3.95</f>
        <v>181.70000000000002</v>
      </c>
      <c r="E10" s="16"/>
    </row>
    <row r="11" spans="1:9" x14ac:dyDescent="0.25">
      <c r="A11" s="14"/>
      <c r="B11" s="15"/>
      <c r="C11" s="16"/>
      <c r="D11" s="19"/>
      <c r="E11" s="16"/>
      <c r="G11" s="1"/>
    </row>
    <row r="12" spans="1:9" x14ac:dyDescent="0.25">
      <c r="A12" s="14"/>
      <c r="B12" s="22"/>
      <c r="C12" s="23"/>
      <c r="D12" s="23"/>
      <c r="E12" s="16"/>
      <c r="G12" s="1"/>
    </row>
    <row r="13" spans="1:9" x14ac:dyDescent="0.25">
      <c r="A13" s="14"/>
      <c r="B13" s="15"/>
      <c r="C13" s="16"/>
      <c r="D13" s="16"/>
      <c r="E13" s="16"/>
      <c r="G13" s="1"/>
    </row>
    <row r="14" spans="1:9" x14ac:dyDescent="0.25">
      <c r="A14" s="14"/>
      <c r="B14" s="15" t="s">
        <v>20</v>
      </c>
      <c r="C14" s="16"/>
      <c r="D14" s="16"/>
      <c r="E14" s="16">
        <v>91.6</v>
      </c>
      <c r="F14" s="28"/>
      <c r="G14" s="1"/>
    </row>
    <row r="15" spans="1:9" x14ac:dyDescent="0.25">
      <c r="A15" s="15"/>
      <c r="B15" s="15" t="s">
        <v>14</v>
      </c>
      <c r="C15" s="16"/>
      <c r="D15" s="20">
        <v>540</v>
      </c>
      <c r="E15" s="16"/>
    </row>
    <row r="16" spans="1:9" x14ac:dyDescent="0.25">
      <c r="A16" s="15"/>
      <c r="B16" s="15" t="s">
        <v>17</v>
      </c>
      <c r="C16" s="16"/>
      <c r="D16" s="16"/>
      <c r="E16" s="16">
        <v>200</v>
      </c>
    </row>
    <row r="17" spans="1:7" x14ac:dyDescent="0.25">
      <c r="A17" s="15"/>
      <c r="B17" s="15"/>
      <c r="C17" s="16"/>
      <c r="D17" s="16"/>
      <c r="E17" s="16"/>
    </row>
    <row r="18" spans="1:7" x14ac:dyDescent="0.25">
      <c r="A18" s="15"/>
      <c r="B18" s="15"/>
      <c r="C18" s="16"/>
      <c r="D18" s="16"/>
      <c r="E18" s="16"/>
    </row>
    <row r="19" spans="1:7" x14ac:dyDescent="0.25">
      <c r="A19" s="15"/>
      <c r="B19" s="15"/>
      <c r="C19" s="16"/>
      <c r="D19" s="16"/>
      <c r="E19" s="16"/>
    </row>
    <row r="20" spans="1:7" x14ac:dyDescent="0.25">
      <c r="A20" s="15"/>
      <c r="B20" s="15"/>
      <c r="C20" s="15"/>
      <c r="D20" s="17" t="s">
        <v>11</v>
      </c>
      <c r="E20" s="17" t="s">
        <v>12</v>
      </c>
      <c r="F20" s="1"/>
    </row>
    <row r="21" spans="1:7" x14ac:dyDescent="0.25">
      <c r="A21" s="15"/>
      <c r="B21" s="15"/>
      <c r="C21" s="15"/>
      <c r="D21" s="32">
        <f>SUM(D6:D19)</f>
        <v>2926.8599999999997</v>
      </c>
      <c r="E21" s="18">
        <f>SUM(E6:E19)</f>
        <v>595.11900000000003</v>
      </c>
    </row>
    <row r="22" spans="1:7" x14ac:dyDescent="0.25">
      <c r="A22" s="15"/>
      <c r="B22" s="15"/>
      <c r="C22" s="15"/>
      <c r="D22" s="17" t="s">
        <v>13</v>
      </c>
      <c r="E22" s="33">
        <f>D21-E21</f>
        <v>2331.7409999999995</v>
      </c>
      <c r="F22" s="34"/>
      <c r="G22" s="1"/>
    </row>
    <row r="23" spans="1:7" x14ac:dyDescent="0.25">
      <c r="A23" s="11"/>
      <c r="B23" s="12"/>
      <c r="C23" s="12"/>
      <c r="D23" s="12"/>
      <c r="E23" s="13"/>
      <c r="F23" s="1"/>
      <c r="G23" s="1"/>
    </row>
    <row r="24" spans="1:7" x14ac:dyDescent="0.25">
      <c r="A24" s="31" t="s">
        <v>25</v>
      </c>
      <c r="B24" s="31" t="s">
        <v>26</v>
      </c>
      <c r="C24" s="31" t="s">
        <v>27</v>
      </c>
      <c r="D24" s="31" t="s">
        <v>28</v>
      </c>
      <c r="E24" s="31"/>
      <c r="F24" s="1"/>
    </row>
    <row r="25" spans="1:7" x14ac:dyDescent="0.25">
      <c r="D2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GridLines="0" zoomScaleNormal="100" workbookViewId="0">
      <selection activeCell="E9" sqref="E9"/>
    </sheetView>
  </sheetViews>
  <sheetFormatPr defaultRowHeight="15" x14ac:dyDescent="0.25"/>
  <cols>
    <col min="2" max="2" width="29.28515625" customWidth="1"/>
    <col min="3" max="3" width="13.28515625" customWidth="1"/>
    <col min="4" max="5" width="18.85546875" customWidth="1"/>
    <col min="6" max="6" width="9.5703125" bestFit="1" customWidth="1"/>
  </cols>
  <sheetData>
    <row r="1" spans="1:9" x14ac:dyDescent="0.25">
      <c r="A1" s="2"/>
      <c r="B1" s="3"/>
      <c r="C1" s="3"/>
      <c r="D1" s="3"/>
      <c r="E1" s="30" t="s">
        <v>24</v>
      </c>
      <c r="I1" s="21"/>
    </row>
    <row r="2" spans="1:9" x14ac:dyDescent="0.25">
      <c r="A2" s="5"/>
      <c r="B2" s="6"/>
      <c r="C2" s="6"/>
      <c r="D2" s="6"/>
      <c r="E2" s="7"/>
    </row>
    <row r="3" spans="1:9" x14ac:dyDescent="0.25">
      <c r="A3" s="5"/>
      <c r="B3" s="6"/>
      <c r="C3" s="6"/>
      <c r="D3" s="6"/>
      <c r="E3" s="29" t="s">
        <v>30</v>
      </c>
    </row>
    <row r="4" spans="1:9" x14ac:dyDescent="0.25">
      <c r="A4" s="8"/>
      <c r="B4" s="9"/>
      <c r="C4" s="9"/>
      <c r="D4" s="9"/>
      <c r="E4" s="10"/>
    </row>
    <row r="5" spans="1:9" x14ac:dyDescent="0.25">
      <c r="A5" s="26" t="s">
        <v>0</v>
      </c>
      <c r="B5" s="12" t="s">
        <v>4</v>
      </c>
      <c r="C5" s="24" t="s">
        <v>8</v>
      </c>
      <c r="D5" s="24" t="s">
        <v>9</v>
      </c>
      <c r="E5" s="25" t="s">
        <v>10</v>
      </c>
      <c r="I5" s="1"/>
    </row>
    <row r="6" spans="1:9" x14ac:dyDescent="0.25">
      <c r="A6" s="14" t="s">
        <v>1</v>
      </c>
      <c r="B6" s="15" t="s">
        <v>5</v>
      </c>
      <c r="C6" s="16">
        <v>30</v>
      </c>
      <c r="D6" s="20">
        <v>2023.46</v>
      </c>
      <c r="E6" s="16"/>
      <c r="G6" s="1"/>
      <c r="I6" s="1"/>
    </row>
    <row r="7" spans="1:9" x14ac:dyDescent="0.25">
      <c r="A7" s="14"/>
      <c r="B7" s="15" t="s">
        <v>31</v>
      </c>
      <c r="C7" s="16">
        <v>10</v>
      </c>
      <c r="D7" s="20">
        <f>D6/3</f>
        <v>674.48666666666668</v>
      </c>
      <c r="E7" s="16"/>
      <c r="G7" s="1"/>
      <c r="I7" s="1"/>
    </row>
    <row r="8" spans="1:9" x14ac:dyDescent="0.25">
      <c r="A8" s="14"/>
      <c r="B8" s="15" t="s">
        <v>32</v>
      </c>
      <c r="C8" s="16">
        <v>10</v>
      </c>
      <c r="D8" s="20">
        <f>(D6+(D6/3))/3</f>
        <v>899.31555555555553</v>
      </c>
      <c r="E8" s="16"/>
      <c r="G8" s="1"/>
      <c r="I8" s="1"/>
    </row>
    <row r="9" spans="1:9" x14ac:dyDescent="0.25">
      <c r="A9" s="14"/>
      <c r="B9" s="15" t="s">
        <v>33</v>
      </c>
      <c r="C9" s="16">
        <v>5</v>
      </c>
      <c r="D9" s="20"/>
      <c r="E9" s="16">
        <f>((D6)/30)*5</f>
        <v>337.24333333333334</v>
      </c>
      <c r="G9" s="1"/>
      <c r="I9" s="1"/>
    </row>
    <row r="10" spans="1:9" x14ac:dyDescent="0.25">
      <c r="A10" s="14"/>
      <c r="B10" s="15" t="s">
        <v>34</v>
      </c>
      <c r="C10" s="16">
        <v>10</v>
      </c>
      <c r="D10" s="20"/>
      <c r="E10" s="16">
        <f>(D7*9)/100</f>
        <v>60.703800000000001</v>
      </c>
      <c r="F10" s="1"/>
      <c r="G10" s="1"/>
      <c r="I10" s="1"/>
    </row>
    <row r="11" spans="1:9" x14ac:dyDescent="0.25">
      <c r="A11" s="14" t="s">
        <v>2</v>
      </c>
      <c r="B11" s="15" t="s">
        <v>6</v>
      </c>
      <c r="C11" s="16">
        <v>9</v>
      </c>
      <c r="D11" s="16"/>
      <c r="E11" s="16">
        <f>D6*C11/100</f>
        <v>182.1114</v>
      </c>
    </row>
    <row r="12" spans="1:9" x14ac:dyDescent="0.25">
      <c r="A12" s="14" t="s">
        <v>3</v>
      </c>
      <c r="B12" s="15" t="s">
        <v>7</v>
      </c>
      <c r="C12" s="16">
        <v>6</v>
      </c>
      <c r="D12" s="16"/>
      <c r="E12" s="16">
        <f>((D6)*C12)/100</f>
        <v>121.4076</v>
      </c>
      <c r="I12" s="1"/>
    </row>
    <row r="13" spans="1:9" x14ac:dyDescent="0.25">
      <c r="A13" s="14"/>
      <c r="B13" s="15" t="s">
        <v>15</v>
      </c>
      <c r="C13" s="20">
        <v>46</v>
      </c>
      <c r="D13" s="16">
        <f>C13*3.95</f>
        <v>181.70000000000002</v>
      </c>
      <c r="E13" s="16"/>
      <c r="I13" s="1"/>
    </row>
    <row r="14" spans="1:9" x14ac:dyDescent="0.25">
      <c r="A14" s="14"/>
      <c r="B14" s="15" t="s">
        <v>16</v>
      </c>
      <c r="C14" s="20">
        <v>46</v>
      </c>
      <c r="D14" s="16">
        <f>C14*3.95</f>
        <v>181.70000000000002</v>
      </c>
      <c r="E14" s="16"/>
    </row>
    <row r="15" spans="1:9" x14ac:dyDescent="0.25">
      <c r="A15" s="14"/>
      <c r="B15" s="15" t="s">
        <v>20</v>
      </c>
      <c r="C15" s="16"/>
      <c r="D15" s="16"/>
      <c r="E15" s="16">
        <v>91.6</v>
      </c>
      <c r="F15" s="28"/>
      <c r="G15" s="1"/>
    </row>
    <row r="16" spans="1:9" x14ac:dyDescent="0.25">
      <c r="A16" s="15"/>
      <c r="B16" s="15" t="s">
        <v>14</v>
      </c>
      <c r="C16" s="16"/>
      <c r="D16" s="20">
        <v>540</v>
      </c>
      <c r="E16" s="16"/>
    </row>
    <row r="17" spans="1:7" x14ac:dyDescent="0.25">
      <c r="A17" s="15"/>
      <c r="B17" s="15" t="s">
        <v>17</v>
      </c>
      <c r="C17" s="16"/>
      <c r="D17" s="16"/>
      <c r="E17" s="16">
        <v>200</v>
      </c>
    </row>
    <row r="18" spans="1:7" x14ac:dyDescent="0.25">
      <c r="A18" s="15"/>
      <c r="B18" s="15"/>
      <c r="C18" s="16"/>
      <c r="D18" s="16"/>
      <c r="E18" s="16"/>
    </row>
    <row r="19" spans="1:7" x14ac:dyDescent="0.25">
      <c r="A19" s="15"/>
      <c r="B19" s="15"/>
      <c r="C19" s="16"/>
      <c r="D19" s="16"/>
      <c r="E19" s="16"/>
    </row>
    <row r="20" spans="1:7" x14ac:dyDescent="0.25">
      <c r="A20" s="15"/>
      <c r="B20" s="15"/>
      <c r="C20" s="16"/>
      <c r="D20" s="16"/>
      <c r="E20" s="16"/>
    </row>
    <row r="21" spans="1:7" x14ac:dyDescent="0.25">
      <c r="A21" s="15"/>
      <c r="B21" s="15"/>
      <c r="C21" s="15"/>
      <c r="D21" s="17" t="s">
        <v>11</v>
      </c>
      <c r="E21" s="17" t="s">
        <v>12</v>
      </c>
      <c r="F21" s="1"/>
    </row>
    <row r="22" spans="1:7" x14ac:dyDescent="0.25">
      <c r="A22" s="15"/>
      <c r="B22" s="15"/>
      <c r="C22" s="15"/>
      <c r="D22" s="32">
        <f>SUM(D6:D20)</f>
        <v>4500.6622222222213</v>
      </c>
      <c r="E22" s="18">
        <f>SUM(E6:E20)</f>
        <v>993.06613333333337</v>
      </c>
    </row>
    <row r="23" spans="1:7" x14ac:dyDescent="0.25">
      <c r="A23" s="15"/>
      <c r="B23" s="15"/>
      <c r="C23" s="15"/>
      <c r="D23" s="17" t="s">
        <v>13</v>
      </c>
      <c r="E23" s="33">
        <f>D22-E22</f>
        <v>3507.5960888888881</v>
      </c>
      <c r="F23" s="34">
        <v>3518.21</v>
      </c>
      <c r="G23" s="1">
        <f>E23-F23</f>
        <v>-10.613911111111975</v>
      </c>
    </row>
    <row r="24" spans="1:7" x14ac:dyDescent="0.25">
      <c r="A24" s="11"/>
      <c r="B24" s="12"/>
      <c r="C24" s="12"/>
      <c r="D24" s="12"/>
      <c r="E24" s="13"/>
      <c r="F24" s="1"/>
      <c r="G24" s="1"/>
    </row>
    <row r="25" spans="1:7" x14ac:dyDescent="0.25">
      <c r="A25" s="31" t="s">
        <v>25</v>
      </c>
      <c r="B25" s="31" t="s">
        <v>26</v>
      </c>
      <c r="C25" s="31" t="s">
        <v>27</v>
      </c>
      <c r="D25" s="31" t="s">
        <v>28</v>
      </c>
      <c r="E25" s="31"/>
      <c r="F25" s="1"/>
    </row>
    <row r="26" spans="1:7" x14ac:dyDescent="0.25"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JAN18</vt:lpstr>
      <vt:lpstr>FEV18</vt:lpstr>
      <vt:lpstr>MAR18</vt:lpstr>
      <vt:lpstr>ABR18</vt:lpstr>
      <vt:lpstr>MAI18</vt:lpstr>
      <vt:lpstr>JUN18</vt:lpstr>
      <vt:lpstr>JUL18</vt:lpstr>
      <vt:lpstr>AGO18</vt:lpstr>
      <vt:lpstr>AGO18 ferias</vt:lpstr>
      <vt:lpstr>AGO18 (2)</vt:lpstr>
      <vt:lpstr>SET18</vt:lpstr>
      <vt:lpstr>OUT18</vt:lpstr>
      <vt:lpstr>NOV18</vt:lpstr>
      <vt:lpstr>DEZ18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Desenvol11_desenvol</dc:creator>
  <cp:lastModifiedBy>desenvol11</cp:lastModifiedBy>
  <dcterms:created xsi:type="dcterms:W3CDTF">2016-03-02T14:28:06Z</dcterms:created>
  <dcterms:modified xsi:type="dcterms:W3CDTF">2018-12-05T11:12:13Z</dcterms:modified>
</cp:coreProperties>
</file>