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alede\Desktop\Materiale didattico Politecnico\Laurea magistrale - Data Science and Engineering\Machine learning and Deep learning\Homeworks\Homework 3\"/>
    </mc:Choice>
  </mc:AlternateContent>
  <xr:revisionPtr revIDLastSave="0" documentId="13_ncr:1_{35CFEEE6-5CE8-4D6C-93D0-90E91271FC39}" xr6:coauthVersionLast="45" xr6:coauthVersionMax="45" xr10:uidLastSave="{00000000-0000-0000-0000-000000000000}"/>
  <bookViews>
    <workbookView xWindow="-108" yWindow="-108" windowWidth="23256" windowHeight="12576" activeTab="3" xr2:uid="{00000000-000D-0000-FFFF-FFFF00000000}"/>
  </bookViews>
  <sheets>
    <sheet name="3A" sheetId="1" r:id="rId1"/>
    <sheet name="3B" sheetId="2" r:id="rId2"/>
    <sheet name="4A" sheetId="3" r:id="rId3"/>
    <sheet name="4B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42" i="4" l="1"/>
  <c r="O42" i="4"/>
  <c r="W37" i="4"/>
  <c r="V37" i="4"/>
  <c r="S37" i="4"/>
  <c r="R37" i="4"/>
  <c r="P37" i="4"/>
  <c r="O37" i="4"/>
  <c r="S36" i="4"/>
  <c r="R36" i="4"/>
  <c r="S35" i="4"/>
  <c r="R35" i="4"/>
  <c r="P36" i="4"/>
  <c r="O36" i="4"/>
  <c r="P35" i="4"/>
  <c r="O35" i="4"/>
  <c r="K40" i="2"/>
  <c r="J40" i="2"/>
  <c r="K39" i="2"/>
  <c r="J39" i="2"/>
  <c r="K38" i="2"/>
  <c r="J38" i="2"/>
  <c r="W36" i="4"/>
  <c r="V36" i="4"/>
  <c r="W35" i="4"/>
  <c r="V35" i="4"/>
  <c r="V32" i="4"/>
  <c r="W32" i="4"/>
  <c r="V31" i="4"/>
  <c r="W31" i="4"/>
  <c r="V30" i="4"/>
  <c r="W30" i="4"/>
  <c r="W8" i="4"/>
  <c r="W9" i="4"/>
  <c r="W10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W27" i="4"/>
  <c r="W28" i="4"/>
  <c r="W29" i="4"/>
  <c r="S32" i="4"/>
  <c r="R32" i="4"/>
  <c r="S31" i="4"/>
  <c r="R31" i="4"/>
  <c r="S30" i="4"/>
  <c r="R30" i="4"/>
  <c r="S29" i="4"/>
  <c r="R29" i="4"/>
  <c r="S28" i="4"/>
  <c r="R28" i="4"/>
  <c r="S27" i="4"/>
  <c r="R27" i="4"/>
  <c r="S26" i="4"/>
  <c r="R26" i="4"/>
  <c r="S25" i="4"/>
  <c r="R25" i="4"/>
  <c r="S24" i="4"/>
  <c r="R24" i="4"/>
  <c r="S23" i="4"/>
  <c r="R23" i="4"/>
  <c r="S22" i="4"/>
  <c r="R22" i="4"/>
  <c r="S21" i="4"/>
  <c r="R21" i="4"/>
  <c r="S20" i="4"/>
  <c r="R20" i="4"/>
  <c r="S19" i="4"/>
  <c r="R19" i="4"/>
  <c r="S18" i="4"/>
  <c r="R18" i="4"/>
  <c r="S17" i="4"/>
  <c r="R17" i="4"/>
  <c r="S16" i="4"/>
  <c r="R16" i="4"/>
  <c r="S15" i="4"/>
  <c r="R15" i="4"/>
  <c r="S14" i="4"/>
  <c r="R14" i="4"/>
  <c r="S13" i="4"/>
  <c r="R13" i="4"/>
  <c r="S12" i="4"/>
  <c r="R12" i="4"/>
  <c r="S11" i="4"/>
  <c r="R11" i="4"/>
  <c r="S10" i="4"/>
  <c r="R10" i="4"/>
  <c r="S9" i="4"/>
  <c r="R9" i="4"/>
  <c r="P32" i="4"/>
  <c r="O32" i="4"/>
  <c r="P31" i="4"/>
  <c r="O31" i="4"/>
  <c r="P30" i="4"/>
  <c r="O30" i="4"/>
  <c r="P29" i="4"/>
  <c r="O29" i="4"/>
  <c r="P28" i="4"/>
  <c r="O28" i="4"/>
  <c r="P27" i="4"/>
  <c r="O27" i="4"/>
  <c r="P26" i="4"/>
  <c r="O26" i="4"/>
  <c r="P25" i="4"/>
  <c r="O25" i="4"/>
  <c r="P24" i="4"/>
  <c r="O24" i="4"/>
  <c r="P23" i="4"/>
  <c r="O23" i="4"/>
  <c r="P22" i="4"/>
  <c r="O22" i="4"/>
  <c r="P21" i="4"/>
  <c r="O21" i="4"/>
  <c r="P20" i="4"/>
  <c r="O20" i="4"/>
  <c r="P19" i="4"/>
  <c r="O19" i="4"/>
  <c r="P18" i="4"/>
  <c r="O18" i="4"/>
  <c r="P17" i="4"/>
  <c r="O17" i="4"/>
  <c r="P16" i="4"/>
  <c r="O16" i="4"/>
  <c r="P15" i="4"/>
  <c r="O15" i="4"/>
  <c r="P14" i="4"/>
  <c r="O14" i="4"/>
  <c r="P13" i="4"/>
  <c r="O13" i="4"/>
  <c r="P12" i="4"/>
  <c r="O12" i="4"/>
  <c r="P11" i="4"/>
  <c r="O11" i="4"/>
  <c r="P10" i="4"/>
  <c r="O10" i="4"/>
  <c r="P9" i="4"/>
  <c r="O9" i="4"/>
  <c r="M26" i="3"/>
  <c r="L26" i="3"/>
  <c r="V29" i="4"/>
  <c r="V28" i="4"/>
  <c r="V27" i="4"/>
  <c r="V26" i="4"/>
  <c r="V21" i="4"/>
  <c r="S22" i="3"/>
  <c r="S21" i="3"/>
  <c r="S19" i="3"/>
  <c r="S18" i="3"/>
  <c r="S17" i="3"/>
  <c r="S16" i="3"/>
  <c r="S15" i="3"/>
  <c r="S14" i="3"/>
  <c r="S13" i="3"/>
  <c r="S12" i="3"/>
  <c r="S11" i="3"/>
  <c r="S10" i="3"/>
  <c r="S9" i="3"/>
  <c r="S8" i="3"/>
  <c r="P22" i="3"/>
  <c r="P21" i="3"/>
  <c r="P19" i="3"/>
  <c r="P18" i="3"/>
  <c r="P17" i="3"/>
  <c r="P16" i="3"/>
  <c r="P15" i="3"/>
  <c r="P14" i="3"/>
  <c r="P13" i="3"/>
  <c r="P12" i="3"/>
  <c r="P11" i="3"/>
  <c r="P10" i="3"/>
  <c r="P9" i="3"/>
  <c r="P8" i="3"/>
  <c r="O22" i="3"/>
  <c r="O21" i="3"/>
  <c r="O19" i="3"/>
  <c r="O18" i="3"/>
  <c r="O17" i="3"/>
  <c r="O16" i="3"/>
  <c r="O15" i="3"/>
  <c r="O14" i="3"/>
  <c r="O13" i="3"/>
  <c r="O12" i="3"/>
  <c r="O11" i="3"/>
  <c r="O10" i="3"/>
  <c r="O9" i="3"/>
  <c r="O8" i="3"/>
  <c r="M22" i="3"/>
  <c r="M21" i="3"/>
  <c r="M19" i="3"/>
  <c r="M18" i="3"/>
  <c r="M17" i="3"/>
  <c r="M16" i="3"/>
  <c r="M15" i="3"/>
  <c r="M14" i="3"/>
  <c r="M13" i="3"/>
  <c r="M12" i="3"/>
  <c r="M11" i="3"/>
  <c r="M10" i="3"/>
  <c r="M9" i="3"/>
  <c r="M8" i="3"/>
  <c r="L22" i="3"/>
  <c r="L21" i="3"/>
  <c r="L19" i="3"/>
  <c r="L18" i="3"/>
  <c r="L17" i="3"/>
  <c r="L16" i="3"/>
  <c r="L15" i="3"/>
  <c r="L14" i="3"/>
  <c r="L13" i="3"/>
  <c r="L12" i="3"/>
  <c r="L11" i="3"/>
  <c r="L10" i="3"/>
  <c r="L9" i="3"/>
  <c r="L8" i="3"/>
  <c r="N34" i="2"/>
  <c r="M34" i="2"/>
  <c r="N33" i="2"/>
  <c r="M33" i="2"/>
  <c r="N32" i="2"/>
  <c r="M32" i="2"/>
  <c r="N31" i="2"/>
  <c r="M31" i="2"/>
  <c r="N30" i="2"/>
  <c r="M30" i="2"/>
  <c r="N29" i="2"/>
  <c r="M29" i="2"/>
  <c r="N28" i="2"/>
  <c r="M28" i="2"/>
  <c r="N27" i="2"/>
  <c r="M27" i="2"/>
  <c r="N26" i="2"/>
  <c r="M26" i="2"/>
  <c r="V25" i="4"/>
  <c r="V24" i="4"/>
  <c r="V23" i="4"/>
  <c r="V22" i="4"/>
  <c r="V20" i="4"/>
  <c r="V19" i="4"/>
  <c r="V18" i="4"/>
  <c r="V17" i="4"/>
  <c r="V16" i="4"/>
  <c r="V15" i="4"/>
  <c r="V14" i="4"/>
  <c r="V13" i="4"/>
  <c r="V12" i="4"/>
  <c r="V11" i="4"/>
  <c r="V10" i="4"/>
  <c r="V8" i="4"/>
  <c r="V9" i="4"/>
  <c r="O12" i="1"/>
  <c r="N12" i="1"/>
  <c r="R22" i="3"/>
  <c r="R21" i="3"/>
  <c r="R19" i="3"/>
  <c r="R18" i="3"/>
  <c r="R17" i="3"/>
  <c r="R16" i="3"/>
  <c r="R15" i="3"/>
  <c r="R14" i="3"/>
  <c r="R13" i="3"/>
  <c r="R12" i="3"/>
  <c r="R11" i="3"/>
  <c r="R10" i="3"/>
  <c r="R9" i="3"/>
  <c r="R8" i="3"/>
  <c r="N24" i="2"/>
  <c r="M24" i="2"/>
  <c r="N23" i="2"/>
  <c r="M23" i="2"/>
  <c r="N22" i="2"/>
  <c r="M22" i="2"/>
  <c r="N21" i="1"/>
  <c r="O21" i="1"/>
  <c r="O20" i="1"/>
  <c r="N20" i="1"/>
  <c r="N20" i="2"/>
  <c r="N19" i="2"/>
  <c r="N18" i="2"/>
  <c r="N17" i="2"/>
  <c r="N16" i="2"/>
  <c r="N15" i="2"/>
  <c r="N14" i="2"/>
  <c r="N13" i="2"/>
  <c r="N12" i="2"/>
  <c r="N11" i="2"/>
  <c r="N10" i="2"/>
  <c r="N9" i="2"/>
  <c r="M20" i="2"/>
  <c r="M19" i="2"/>
  <c r="M18" i="2"/>
  <c r="M17" i="2"/>
  <c r="M16" i="2"/>
  <c r="M15" i="2"/>
  <c r="M14" i="2"/>
  <c r="M13" i="2"/>
  <c r="M12" i="2"/>
  <c r="M11" i="2"/>
  <c r="M10" i="2"/>
  <c r="M9" i="2"/>
  <c r="O18" i="1"/>
  <c r="N18" i="1"/>
  <c r="O17" i="1"/>
  <c r="N17" i="1"/>
  <c r="O16" i="1"/>
  <c r="N16" i="1"/>
  <c r="O15" i="1"/>
  <c r="O14" i="1"/>
  <c r="O13" i="1"/>
  <c r="O11" i="1"/>
  <c r="O10" i="1"/>
  <c r="O9" i="1"/>
  <c r="O8" i="1"/>
  <c r="O7" i="1"/>
  <c r="N15" i="1"/>
  <c r="N14" i="1"/>
  <c r="N13" i="1"/>
  <c r="N11" i="1"/>
  <c r="N10" i="1"/>
  <c r="N9" i="1"/>
  <c r="N8" i="1"/>
  <c r="N7" i="1"/>
</calcChain>
</file>

<file path=xl/sharedStrings.xml><?xml version="1.0" encoding="utf-8"?>
<sst xmlns="http://schemas.openxmlformats.org/spreadsheetml/2006/main" count="169" uniqueCount="34">
  <si>
    <t>Homework 3</t>
  </si>
  <si>
    <t>Batch size</t>
  </si>
  <si>
    <t>Learning Rate</t>
  </si>
  <si>
    <t>Num Epochs</t>
  </si>
  <si>
    <t>Step size</t>
  </si>
  <si>
    <t>Optimizer</t>
  </si>
  <si>
    <t>SGD</t>
  </si>
  <si>
    <t>Alpha</t>
  </si>
  <si>
    <t>Test Accuracies</t>
  </si>
  <si>
    <t>Train_1</t>
  </si>
  <si>
    <t>Train_2</t>
  </si>
  <si>
    <t>Mean</t>
  </si>
  <si>
    <t>Std</t>
  </si>
  <si>
    <t>Train_2 Bis</t>
  </si>
  <si>
    <t>Results</t>
  </si>
  <si>
    <t>3A - Train on Photo, and Test on Art painting without adaptation</t>
  </si>
  <si>
    <t>Decaying</t>
  </si>
  <si>
    <t>/</t>
  </si>
  <si>
    <t>4A - Run a grid search on Photo to Cartoon and Photo to Sketch, without Domain Adaptation</t>
  </si>
  <si>
    <t>Validation Accuracies</t>
  </si>
  <si>
    <t>Cartoon_1</t>
  </si>
  <si>
    <t>Cartoon_2</t>
  </si>
  <si>
    <t>Sketch_1</t>
  </si>
  <si>
    <t>Sketch_2</t>
  </si>
  <si>
    <t>4B - Run a grid search on Photo to Cartoon and Photo to Sketch with Domain Adaptation</t>
  </si>
  <si>
    <t>3B - Train on Photo, and Test on Art painting with Domain adaptation</t>
  </si>
  <si>
    <t>Cartoon_std</t>
  </si>
  <si>
    <t>Sketch_mean</t>
  </si>
  <si>
    <t>Sketch_std</t>
  </si>
  <si>
    <t>Cartoon_mean</t>
  </si>
  <si>
    <t>Cartoon mean</t>
  </si>
  <si>
    <t>Cartoon std</t>
  </si>
  <si>
    <t>Sketch mean</t>
  </si>
  <si>
    <t>Sketch 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</si>
</sst>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1" fontId="0" fillId="0" borderId="0" xfId="0" applyNumberFormat="1"/>
    <xf numFmtId="0" fontId="3" fillId="0" borderId="0" xfId="0" applyFont="1"/>
    <xf numFmtId="11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Fill="1"/>
    <xf numFmtId="0" fontId="4" fillId="0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11" fontId="4" fillId="0" borderId="0" xfId="0" applyNumberFormat="1" applyFont="1" applyFill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7"/>
  <sheetViews>
    <sheetView topLeftCell="A2" workbookViewId="0">
      <selection activeCell="C7" sqref="C7"/>
    </sheetView>
  </sheetViews>
  <sheetFormatPr defaultRowHeight="14.4" x14ac:dyDescent="0.3"/>
  <cols>
    <col min="1" max="1" width="12.21875" customWidth="1"/>
    <col min="2" max="2" width="18.5546875" customWidth="1"/>
    <col min="3" max="3" width="18.109375" customWidth="1"/>
    <col min="4" max="4" width="13.77734375" customWidth="1"/>
    <col min="5" max="5" width="16.77734375" customWidth="1"/>
    <col min="8" max="8" width="10.77734375" customWidth="1"/>
    <col min="9" max="9" width="9.6640625" customWidth="1"/>
    <col min="10" max="10" width="11.77734375" customWidth="1"/>
    <col min="14" max="14" width="8.33203125" customWidth="1"/>
  </cols>
  <sheetData>
    <row r="1" spans="1:16" ht="61.2" x14ac:dyDescent="1.1000000000000001">
      <c r="A1" s="7" t="s">
        <v>0</v>
      </c>
    </row>
    <row r="3" spans="1:16" ht="23.4" x14ac:dyDescent="0.45">
      <c r="A3" s="2" t="s">
        <v>15</v>
      </c>
      <c r="H3" s="2" t="s">
        <v>14</v>
      </c>
    </row>
    <row r="5" spans="1:16" ht="18" x14ac:dyDescent="0.35">
      <c r="A5" s="4" t="s">
        <v>1</v>
      </c>
      <c r="B5" s="4" t="s">
        <v>2</v>
      </c>
      <c r="C5" s="4" t="s">
        <v>3</v>
      </c>
      <c r="D5" s="4" t="s">
        <v>4</v>
      </c>
      <c r="E5" s="4" t="s">
        <v>5</v>
      </c>
      <c r="F5" s="5"/>
      <c r="G5" s="5"/>
      <c r="H5" s="9" t="s">
        <v>8</v>
      </c>
      <c r="I5" s="9"/>
      <c r="J5" s="9"/>
      <c r="K5" s="5"/>
      <c r="L5" s="5"/>
      <c r="M5" s="5"/>
      <c r="N5" s="4"/>
      <c r="O5" s="5"/>
      <c r="P5" s="5"/>
    </row>
    <row r="6" spans="1:16" x14ac:dyDescent="0.3">
      <c r="A6" s="5"/>
      <c r="B6" s="5"/>
      <c r="C6" s="5"/>
      <c r="D6" s="5"/>
      <c r="E6" s="5"/>
      <c r="F6" s="5"/>
      <c r="G6" s="5"/>
      <c r="H6" s="5" t="s">
        <v>9</v>
      </c>
      <c r="I6" s="5" t="s">
        <v>10</v>
      </c>
      <c r="J6" s="5" t="s">
        <v>13</v>
      </c>
      <c r="K6" s="5"/>
      <c r="L6" s="5"/>
      <c r="M6" s="5"/>
      <c r="N6" s="5" t="s">
        <v>11</v>
      </c>
      <c r="O6" s="5" t="s">
        <v>12</v>
      </c>
      <c r="P6" s="5"/>
    </row>
    <row r="7" spans="1:16" s="1" customFormat="1" x14ac:dyDescent="0.3">
      <c r="A7" s="5">
        <v>64</v>
      </c>
      <c r="B7" s="8">
        <v>1E-4</v>
      </c>
      <c r="C7" s="5">
        <v>30</v>
      </c>
      <c r="D7" s="5">
        <v>20</v>
      </c>
      <c r="E7" s="5" t="s">
        <v>6</v>
      </c>
      <c r="F7" s="5"/>
      <c r="G7" s="5"/>
      <c r="H7" s="5">
        <v>50.34</v>
      </c>
      <c r="I7" s="5">
        <v>49.51</v>
      </c>
      <c r="J7" s="5">
        <v>52.15</v>
      </c>
      <c r="K7" s="5"/>
      <c r="L7" s="5"/>
      <c r="M7" s="5"/>
      <c r="N7" s="5">
        <f>AVERAGE(H7,I7,J7)</f>
        <v>50.666666666666664</v>
      </c>
      <c r="O7" s="5">
        <f>STDEV(H7,I7,J7)</f>
        <v>1.3499753084161696</v>
      </c>
    </row>
    <row r="8" spans="1:16" x14ac:dyDescent="0.3">
      <c r="A8" s="5">
        <v>64</v>
      </c>
      <c r="B8" s="8">
        <v>1E-3</v>
      </c>
      <c r="C8" s="5">
        <v>30</v>
      </c>
      <c r="D8" s="5">
        <v>20</v>
      </c>
      <c r="E8" s="5" t="s">
        <v>6</v>
      </c>
      <c r="F8" s="5"/>
      <c r="G8" s="5"/>
      <c r="H8" s="5">
        <v>52.83</v>
      </c>
      <c r="I8" s="5">
        <v>52.68</v>
      </c>
      <c r="J8" s="5">
        <v>52.54</v>
      </c>
      <c r="K8" s="5"/>
      <c r="L8" s="5"/>
      <c r="M8" s="5"/>
      <c r="N8" s="5">
        <f>AVERAGE(H8,I8,J8)</f>
        <v>52.68333333333333</v>
      </c>
      <c r="O8" s="5">
        <f>STDEV(H8,I8,J8)</f>
        <v>0.14502873278538017</v>
      </c>
    </row>
    <row r="9" spans="1:16" x14ac:dyDescent="0.3">
      <c r="A9" s="5">
        <v>64</v>
      </c>
      <c r="B9" s="8">
        <v>0.01</v>
      </c>
      <c r="C9" s="5">
        <v>30</v>
      </c>
      <c r="D9" s="5">
        <v>20</v>
      </c>
      <c r="E9" s="5" t="s">
        <v>6</v>
      </c>
      <c r="F9" s="5"/>
      <c r="G9" s="5"/>
      <c r="H9" s="5">
        <v>48.1</v>
      </c>
      <c r="I9" s="5">
        <v>47.17</v>
      </c>
      <c r="J9" s="5">
        <v>44.19</v>
      </c>
      <c r="K9" s="5"/>
      <c r="L9" s="5"/>
      <c r="M9" s="5"/>
      <c r="N9" s="5">
        <f>AVERAGE(H9,I9,J9)</f>
        <v>46.486666666666672</v>
      </c>
      <c r="O9" s="5">
        <f>STDEV(H9,I9,J9)</f>
        <v>2.0426045464879738</v>
      </c>
    </row>
    <row r="10" spans="1:16" x14ac:dyDescent="0.3">
      <c r="A10" s="5">
        <v>128</v>
      </c>
      <c r="B10" s="8">
        <v>1E-4</v>
      </c>
      <c r="C10" s="5">
        <v>30</v>
      </c>
      <c r="D10" s="5">
        <v>20</v>
      </c>
      <c r="E10" s="5" t="s">
        <v>6</v>
      </c>
      <c r="F10" s="5"/>
      <c r="G10" s="5"/>
      <c r="H10" s="5">
        <v>49.85</v>
      </c>
      <c r="I10" s="5">
        <v>48.63</v>
      </c>
      <c r="J10" s="5">
        <v>49.27</v>
      </c>
      <c r="K10" s="5"/>
      <c r="L10" s="5"/>
      <c r="M10" s="5"/>
      <c r="N10" s="5">
        <f>AVERAGE(H10,I10,J10)</f>
        <v>49.25</v>
      </c>
      <c r="O10" s="5">
        <f>STDEV(H10,I10,J10)</f>
        <v>0.61024585209569382</v>
      </c>
    </row>
    <row r="11" spans="1:16" x14ac:dyDescent="0.3">
      <c r="A11" s="5">
        <v>128</v>
      </c>
      <c r="B11" s="8">
        <v>1E-3</v>
      </c>
      <c r="C11" s="5">
        <v>30</v>
      </c>
      <c r="D11" s="5">
        <v>20</v>
      </c>
      <c r="E11" s="5" t="s">
        <v>6</v>
      </c>
      <c r="F11" s="5"/>
      <c r="G11" s="5"/>
      <c r="H11" s="5">
        <v>51.37</v>
      </c>
      <c r="I11" s="5">
        <v>51.86</v>
      </c>
      <c r="J11" s="5">
        <v>52.05</v>
      </c>
      <c r="K11" s="5"/>
      <c r="L11" s="5"/>
      <c r="M11" s="5"/>
      <c r="N11" s="5">
        <f>AVERAGE(H11,I11,J11)</f>
        <v>51.759999999999991</v>
      </c>
      <c r="O11" s="5">
        <f>STDEV(H11,I11,J11)</f>
        <v>0.35085609585697686</v>
      </c>
    </row>
    <row r="12" spans="1:16" x14ac:dyDescent="0.3">
      <c r="A12" s="5">
        <v>128</v>
      </c>
      <c r="B12" s="8">
        <v>0.01</v>
      </c>
      <c r="C12" s="5">
        <v>30</v>
      </c>
      <c r="D12" s="5">
        <v>20</v>
      </c>
      <c r="E12" s="5" t="s">
        <v>6</v>
      </c>
      <c r="F12" s="5"/>
      <c r="G12" s="5"/>
      <c r="H12" s="5">
        <v>55.13</v>
      </c>
      <c r="I12" s="5">
        <v>51.9</v>
      </c>
      <c r="J12" s="5">
        <v>53.66</v>
      </c>
      <c r="K12" s="5">
        <v>50.78</v>
      </c>
      <c r="L12" s="5">
        <v>53.8</v>
      </c>
      <c r="M12" s="5"/>
      <c r="N12" s="5">
        <f>AVERAGE(H12:L12)</f>
        <v>53.053999999999995</v>
      </c>
      <c r="O12" s="5">
        <f>STDEV(H12:L12)</f>
        <v>1.7129156429900452</v>
      </c>
    </row>
    <row r="13" spans="1:16" x14ac:dyDescent="0.3">
      <c r="A13" s="5">
        <v>256</v>
      </c>
      <c r="B13" s="8">
        <v>1E-4</v>
      </c>
      <c r="C13" s="5">
        <v>30</v>
      </c>
      <c r="D13" s="5">
        <v>20</v>
      </c>
      <c r="E13" s="5" t="s">
        <v>6</v>
      </c>
      <c r="F13" s="5"/>
      <c r="G13" s="5"/>
      <c r="H13" s="5">
        <v>47.75</v>
      </c>
      <c r="I13" s="5">
        <v>43.51</v>
      </c>
      <c r="J13" s="5">
        <v>47.12</v>
      </c>
      <c r="K13" s="5"/>
      <c r="L13" s="5"/>
      <c r="M13" s="5"/>
      <c r="N13" s="5">
        <f t="shared" ref="N13:N18" si="0">AVERAGE(H13,I13,J13)</f>
        <v>46.126666666666665</v>
      </c>
      <c r="O13" s="5">
        <f t="shared" ref="O13:O18" si="1">STDEV(H13,I13,J13)</f>
        <v>2.2878884005417168</v>
      </c>
    </row>
    <row r="14" spans="1:16" s="1" customFormat="1" x14ac:dyDescent="0.3">
      <c r="A14" s="5">
        <v>256</v>
      </c>
      <c r="B14" s="8">
        <v>1E-3</v>
      </c>
      <c r="C14" s="5">
        <v>30</v>
      </c>
      <c r="D14" s="5">
        <v>20</v>
      </c>
      <c r="E14" s="5" t="s">
        <v>6</v>
      </c>
      <c r="F14" s="5"/>
      <c r="G14" s="5"/>
      <c r="H14" s="5">
        <v>52.69</v>
      </c>
      <c r="I14" s="5">
        <v>53.03</v>
      </c>
      <c r="J14" s="5">
        <v>52.64</v>
      </c>
      <c r="K14" s="5"/>
      <c r="L14" s="5"/>
      <c r="M14" s="5"/>
      <c r="N14" s="5">
        <f t="shared" si="0"/>
        <v>52.786666666666669</v>
      </c>
      <c r="O14" s="5">
        <f t="shared" si="1"/>
        <v>0.21221058723196104</v>
      </c>
    </row>
    <row r="15" spans="1:16" x14ac:dyDescent="0.3">
      <c r="A15" s="5">
        <v>256</v>
      </c>
      <c r="B15" s="8">
        <v>0.01</v>
      </c>
      <c r="C15" s="5">
        <v>30</v>
      </c>
      <c r="D15" s="5">
        <v>20</v>
      </c>
      <c r="E15" s="5" t="s">
        <v>6</v>
      </c>
      <c r="F15" s="5"/>
      <c r="G15" s="5"/>
      <c r="H15" s="5">
        <v>51.9</v>
      </c>
      <c r="I15" s="5">
        <v>49.36</v>
      </c>
      <c r="J15" s="5">
        <v>51.66</v>
      </c>
      <c r="K15" s="5"/>
      <c r="L15" s="5"/>
      <c r="M15" s="5"/>
      <c r="N15" s="5">
        <f t="shared" si="0"/>
        <v>50.973333333333329</v>
      </c>
      <c r="O15" s="5">
        <f t="shared" si="1"/>
        <v>1.4023313921228928</v>
      </c>
    </row>
    <row r="16" spans="1:16" x14ac:dyDescent="0.3">
      <c r="A16" s="5">
        <v>64</v>
      </c>
      <c r="B16" s="8">
        <v>0.1</v>
      </c>
      <c r="C16" s="5">
        <v>20</v>
      </c>
      <c r="D16" s="5">
        <v>15</v>
      </c>
      <c r="E16" s="5" t="s">
        <v>6</v>
      </c>
      <c r="F16" s="5"/>
      <c r="G16" s="5"/>
      <c r="H16" s="5">
        <v>18.510000000000002</v>
      </c>
      <c r="I16" s="5">
        <v>18.510000000000002</v>
      </c>
      <c r="J16" s="5">
        <v>18.510000000000002</v>
      </c>
      <c r="K16" s="5"/>
      <c r="L16" s="5"/>
      <c r="M16" s="5"/>
      <c r="N16" s="5">
        <f t="shared" si="0"/>
        <v>18.510000000000002</v>
      </c>
      <c r="O16" s="5">
        <f t="shared" si="1"/>
        <v>0</v>
      </c>
    </row>
    <row r="17" spans="1:15" x14ac:dyDescent="0.3">
      <c r="A17" s="5">
        <v>128</v>
      </c>
      <c r="B17" s="8">
        <v>0.1</v>
      </c>
      <c r="C17" s="5">
        <v>20</v>
      </c>
      <c r="D17" s="5">
        <v>15</v>
      </c>
      <c r="E17" s="5" t="s">
        <v>6</v>
      </c>
      <c r="F17" s="5"/>
      <c r="G17" s="5"/>
      <c r="H17" s="5">
        <v>18.510000000000002</v>
      </c>
      <c r="I17" s="5">
        <v>18.510000000000002</v>
      </c>
      <c r="J17" s="5">
        <v>18.510000000000002</v>
      </c>
      <c r="K17" s="5"/>
      <c r="L17" s="5"/>
      <c r="M17" s="5"/>
      <c r="N17" s="5">
        <f t="shared" si="0"/>
        <v>18.510000000000002</v>
      </c>
      <c r="O17" s="5">
        <f t="shared" si="1"/>
        <v>0</v>
      </c>
    </row>
    <row r="18" spans="1:15" x14ac:dyDescent="0.3">
      <c r="A18" s="5">
        <v>256</v>
      </c>
      <c r="B18" s="8">
        <v>0.1</v>
      </c>
      <c r="C18" s="5">
        <v>20</v>
      </c>
      <c r="D18" s="5">
        <v>15</v>
      </c>
      <c r="E18" s="5" t="s">
        <v>6</v>
      </c>
      <c r="F18" s="5"/>
      <c r="G18" s="5"/>
      <c r="H18" s="5">
        <v>18.510000000000002</v>
      </c>
      <c r="I18" s="5">
        <v>18.510000000000002</v>
      </c>
      <c r="J18" s="5">
        <v>18.510000000000002</v>
      </c>
      <c r="K18" s="5"/>
      <c r="L18" s="5"/>
      <c r="M18" s="5"/>
      <c r="N18" s="5">
        <f t="shared" si="0"/>
        <v>18.510000000000002</v>
      </c>
      <c r="O18" s="5">
        <f t="shared" si="1"/>
        <v>0</v>
      </c>
    </row>
    <row r="19" spans="1:15" x14ac:dyDescent="0.3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</row>
    <row r="20" spans="1:15" x14ac:dyDescent="0.3">
      <c r="A20" s="5">
        <v>128</v>
      </c>
      <c r="B20" s="5" t="s">
        <v>16</v>
      </c>
      <c r="C20" s="5">
        <v>30</v>
      </c>
      <c r="D20" s="5" t="s">
        <v>17</v>
      </c>
      <c r="E20" s="5" t="s">
        <v>6</v>
      </c>
      <c r="F20" s="5"/>
      <c r="G20" s="5"/>
      <c r="H20" s="5">
        <v>52.39</v>
      </c>
      <c r="I20" s="5">
        <v>53.42</v>
      </c>
      <c r="J20" s="5">
        <v>53.52</v>
      </c>
      <c r="K20" s="5"/>
      <c r="L20" s="5"/>
      <c r="M20" s="5"/>
      <c r="N20" s="5">
        <f>AVERAGE(H20,I20,J20)</f>
        <v>53.110000000000007</v>
      </c>
      <c r="O20" s="5">
        <f>STDEV(H20,I20,J20)</f>
        <v>0.62553976692133761</v>
      </c>
    </row>
    <row r="21" spans="1:15" x14ac:dyDescent="0.3">
      <c r="A21" s="5">
        <v>128</v>
      </c>
      <c r="B21" s="5" t="s">
        <v>16</v>
      </c>
      <c r="C21" s="5">
        <v>50</v>
      </c>
      <c r="D21" s="5" t="s">
        <v>17</v>
      </c>
      <c r="E21" s="5" t="s">
        <v>6</v>
      </c>
      <c r="F21" s="5"/>
      <c r="G21" s="5"/>
      <c r="H21" s="5">
        <v>53.96</v>
      </c>
      <c r="I21" s="5">
        <v>53.56</v>
      </c>
      <c r="J21" s="5">
        <v>52.34</v>
      </c>
      <c r="K21" s="5"/>
      <c r="L21" s="5"/>
      <c r="M21" s="5"/>
      <c r="N21" s="5">
        <f>AVERAGE(H21,I21,J21)</f>
        <v>53.286666666666669</v>
      </c>
      <c r="O21" s="5">
        <f>STDEV(H21,I21,J21)</f>
        <v>0.84387992826783798</v>
      </c>
    </row>
    <row r="22" spans="1:15" x14ac:dyDescent="0.3">
      <c r="L22" s="1"/>
      <c r="M22" s="1"/>
    </row>
    <row r="23" spans="1:15" x14ac:dyDescent="0.3">
      <c r="L23" s="1"/>
      <c r="M23" s="1"/>
    </row>
    <row r="24" spans="1:15" x14ac:dyDescent="0.3">
      <c r="L24" s="1"/>
      <c r="M24" s="1"/>
    </row>
    <row r="25" spans="1:15" x14ac:dyDescent="0.3">
      <c r="L25" s="1"/>
      <c r="M25" s="1"/>
    </row>
    <row r="27" spans="1:15" x14ac:dyDescent="0.3">
      <c r="L27" s="1"/>
      <c r="M27" s="1"/>
    </row>
  </sheetData>
  <mergeCells count="1">
    <mergeCell ref="H5:J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4C8A5-0D09-4FBB-9BB9-522FA394513F}">
  <dimension ref="A1:N40"/>
  <sheetViews>
    <sheetView topLeftCell="A11" workbookViewId="0">
      <selection activeCell="I37" sqref="I37"/>
    </sheetView>
  </sheetViews>
  <sheetFormatPr defaultRowHeight="14.4" x14ac:dyDescent="0.3"/>
  <cols>
    <col min="1" max="1" width="15" customWidth="1"/>
    <col min="2" max="2" width="15.6640625" bestFit="1" customWidth="1"/>
    <col min="3" max="3" width="14.109375" bestFit="1" customWidth="1"/>
    <col min="4" max="4" width="10.33203125" bestFit="1" customWidth="1"/>
    <col min="5" max="5" width="11.6640625" bestFit="1" customWidth="1"/>
  </cols>
  <sheetData>
    <row r="1" spans="1:14" ht="61.2" x14ac:dyDescent="1.1000000000000001">
      <c r="A1" s="7" t="s">
        <v>0</v>
      </c>
    </row>
    <row r="4" spans="1:14" ht="23.4" x14ac:dyDescent="0.45">
      <c r="A4" s="2" t="s">
        <v>25</v>
      </c>
      <c r="J4" s="2" t="s">
        <v>14</v>
      </c>
    </row>
    <row r="7" spans="1:14" ht="18" x14ac:dyDescent="0.35">
      <c r="A7" s="4" t="s">
        <v>1</v>
      </c>
      <c r="B7" s="4" t="s">
        <v>2</v>
      </c>
      <c r="C7" s="4" t="s">
        <v>3</v>
      </c>
      <c r="D7" s="4" t="s">
        <v>4</v>
      </c>
      <c r="E7" s="4" t="s">
        <v>5</v>
      </c>
      <c r="G7" s="4" t="s">
        <v>7</v>
      </c>
      <c r="J7" s="3" t="s">
        <v>8</v>
      </c>
    </row>
    <row r="8" spans="1:14" x14ac:dyDescent="0.3">
      <c r="J8" t="s">
        <v>9</v>
      </c>
      <c r="K8" t="s">
        <v>10</v>
      </c>
      <c r="M8" t="s">
        <v>11</v>
      </c>
      <c r="N8" t="s">
        <v>12</v>
      </c>
    </row>
    <row r="9" spans="1:14" x14ac:dyDescent="0.3">
      <c r="A9" s="5">
        <v>64</v>
      </c>
      <c r="B9" s="8">
        <v>1E-3</v>
      </c>
      <c r="C9" s="5">
        <v>30</v>
      </c>
      <c r="D9" s="5">
        <v>20</v>
      </c>
      <c r="E9" s="5" t="s">
        <v>6</v>
      </c>
      <c r="G9" s="5">
        <v>5.0000000000000001E-3</v>
      </c>
      <c r="J9">
        <v>53.13</v>
      </c>
      <c r="K9">
        <v>53.76</v>
      </c>
      <c r="M9">
        <f>AVERAGE(J9,K9)</f>
        <v>53.445</v>
      </c>
      <c r="N9">
        <f>STDEV(J9,K9)</f>
        <v>0.4454772721475217</v>
      </c>
    </row>
    <row r="10" spans="1:14" x14ac:dyDescent="0.3">
      <c r="A10" s="5">
        <v>64</v>
      </c>
      <c r="B10" s="8">
        <v>1E-3</v>
      </c>
      <c r="C10" s="5">
        <v>30</v>
      </c>
      <c r="D10" s="5">
        <v>20</v>
      </c>
      <c r="E10" s="5" t="s">
        <v>6</v>
      </c>
      <c r="G10" s="5">
        <v>0.05</v>
      </c>
      <c r="J10">
        <v>52.73</v>
      </c>
      <c r="K10">
        <v>53.66</v>
      </c>
      <c r="M10">
        <f t="shared" ref="M10:M20" si="0">AVERAGE(J10,K10)</f>
        <v>53.194999999999993</v>
      </c>
      <c r="N10">
        <f t="shared" ref="N10:N20" si="1">STDEV(J10,K10)</f>
        <v>0.65760930650348903</v>
      </c>
    </row>
    <row r="11" spans="1:14" x14ac:dyDescent="0.3">
      <c r="A11" s="5">
        <v>64</v>
      </c>
      <c r="B11" s="8">
        <v>1E-3</v>
      </c>
      <c r="C11" s="5">
        <v>30</v>
      </c>
      <c r="D11" s="5">
        <v>20</v>
      </c>
      <c r="E11" s="5" t="s">
        <v>6</v>
      </c>
      <c r="G11" s="5">
        <v>0.5</v>
      </c>
      <c r="J11">
        <v>18.510000000000002</v>
      </c>
      <c r="K11">
        <v>21.92</v>
      </c>
      <c r="M11">
        <f t="shared" si="0"/>
        <v>20.215000000000003</v>
      </c>
      <c r="N11">
        <f t="shared" si="1"/>
        <v>2.411234123846127</v>
      </c>
    </row>
    <row r="12" spans="1:14" x14ac:dyDescent="0.3">
      <c r="A12" s="5">
        <v>128</v>
      </c>
      <c r="B12" s="8">
        <v>0.01</v>
      </c>
      <c r="C12" s="5">
        <v>30</v>
      </c>
      <c r="D12" s="5">
        <v>20</v>
      </c>
      <c r="E12" s="5" t="s">
        <v>6</v>
      </c>
      <c r="G12" s="5">
        <v>5.0000000000000001E-3</v>
      </c>
      <c r="J12">
        <v>52.64</v>
      </c>
      <c r="K12">
        <v>52.59</v>
      </c>
      <c r="M12">
        <f t="shared" si="0"/>
        <v>52.615000000000002</v>
      </c>
      <c r="N12">
        <f t="shared" si="1"/>
        <v>3.5355339059325371E-2</v>
      </c>
    </row>
    <row r="13" spans="1:14" x14ac:dyDescent="0.3">
      <c r="A13" s="5">
        <v>128</v>
      </c>
      <c r="B13" s="8">
        <v>0.01</v>
      </c>
      <c r="C13" s="5">
        <v>30</v>
      </c>
      <c r="D13" s="5">
        <v>20</v>
      </c>
      <c r="E13" s="5" t="s">
        <v>6</v>
      </c>
      <c r="G13" s="5">
        <v>0.05</v>
      </c>
      <c r="J13">
        <v>54.98</v>
      </c>
      <c r="K13">
        <v>51.03</v>
      </c>
      <c r="M13">
        <f t="shared" si="0"/>
        <v>53.004999999999995</v>
      </c>
      <c r="N13">
        <f t="shared" si="1"/>
        <v>2.7930717856868599</v>
      </c>
    </row>
    <row r="14" spans="1:14" x14ac:dyDescent="0.3">
      <c r="A14" s="5">
        <v>128</v>
      </c>
      <c r="B14" s="8">
        <v>0.01</v>
      </c>
      <c r="C14" s="5">
        <v>30</v>
      </c>
      <c r="D14" s="5">
        <v>20</v>
      </c>
      <c r="E14" s="5" t="s">
        <v>6</v>
      </c>
      <c r="G14" s="5">
        <v>0.5</v>
      </c>
      <c r="J14">
        <v>18.510000000000002</v>
      </c>
      <c r="K14">
        <v>18.510000000000002</v>
      </c>
      <c r="M14">
        <f t="shared" si="0"/>
        <v>18.510000000000002</v>
      </c>
      <c r="N14">
        <f t="shared" si="1"/>
        <v>0</v>
      </c>
    </row>
    <row r="15" spans="1:14" x14ac:dyDescent="0.3">
      <c r="A15" s="5">
        <v>256</v>
      </c>
      <c r="B15" s="8">
        <v>1E-3</v>
      </c>
      <c r="C15" s="5">
        <v>30</v>
      </c>
      <c r="D15" s="5">
        <v>20</v>
      </c>
      <c r="E15" s="5" t="s">
        <v>6</v>
      </c>
      <c r="G15" s="5">
        <v>5.0000000000000001E-3</v>
      </c>
      <c r="J15">
        <v>51.61</v>
      </c>
      <c r="K15">
        <v>52.44</v>
      </c>
      <c r="M15">
        <f t="shared" si="0"/>
        <v>52.024999999999999</v>
      </c>
      <c r="N15">
        <f t="shared" si="1"/>
        <v>0.5868986283848332</v>
      </c>
    </row>
    <row r="16" spans="1:14" x14ac:dyDescent="0.3">
      <c r="A16" s="5">
        <v>256</v>
      </c>
      <c r="B16" s="8">
        <v>1E-3</v>
      </c>
      <c r="C16" s="5">
        <v>30</v>
      </c>
      <c r="D16" s="5">
        <v>20</v>
      </c>
      <c r="E16" s="5" t="s">
        <v>6</v>
      </c>
      <c r="G16" s="5">
        <v>0.05</v>
      </c>
      <c r="J16">
        <v>53.03</v>
      </c>
      <c r="K16">
        <v>53.13</v>
      </c>
      <c r="M16">
        <f t="shared" si="0"/>
        <v>53.08</v>
      </c>
      <c r="N16">
        <f t="shared" si="1"/>
        <v>7.0710678118655765E-2</v>
      </c>
    </row>
    <row r="17" spans="1:14" x14ac:dyDescent="0.3">
      <c r="A17" s="5">
        <v>256</v>
      </c>
      <c r="B17" s="8">
        <v>1E-3</v>
      </c>
      <c r="C17" s="5">
        <v>30</v>
      </c>
      <c r="D17" s="5">
        <v>20</v>
      </c>
      <c r="E17" s="5" t="s">
        <v>6</v>
      </c>
      <c r="G17" s="5">
        <v>0.5</v>
      </c>
      <c r="J17">
        <v>9.81</v>
      </c>
      <c r="K17">
        <v>21.63</v>
      </c>
      <c r="M17">
        <f t="shared" si="0"/>
        <v>15.719999999999999</v>
      </c>
      <c r="N17">
        <f t="shared" si="1"/>
        <v>8.3580021536249944</v>
      </c>
    </row>
    <row r="18" spans="1:14" x14ac:dyDescent="0.3">
      <c r="A18" s="5">
        <v>128</v>
      </c>
      <c r="B18" s="8">
        <v>0.1</v>
      </c>
      <c r="C18" s="5">
        <v>20</v>
      </c>
      <c r="D18" s="5">
        <v>15</v>
      </c>
      <c r="E18" s="5" t="s">
        <v>6</v>
      </c>
      <c r="G18" s="5">
        <v>5.0000000000000001E-3</v>
      </c>
      <c r="J18">
        <v>18.510000000000002</v>
      </c>
      <c r="K18">
        <v>18.510000000000002</v>
      </c>
      <c r="M18">
        <f t="shared" si="0"/>
        <v>18.510000000000002</v>
      </c>
      <c r="N18">
        <f t="shared" si="1"/>
        <v>0</v>
      </c>
    </row>
    <row r="19" spans="1:14" x14ac:dyDescent="0.3">
      <c r="A19" s="5">
        <v>128</v>
      </c>
      <c r="B19" s="8">
        <v>0.1</v>
      </c>
      <c r="C19" s="5">
        <v>20</v>
      </c>
      <c r="D19" s="5">
        <v>15</v>
      </c>
      <c r="E19" s="5" t="s">
        <v>6</v>
      </c>
      <c r="G19" s="5">
        <v>0.05</v>
      </c>
      <c r="J19">
        <v>18.510000000000002</v>
      </c>
      <c r="K19">
        <v>18.510000000000002</v>
      </c>
      <c r="M19">
        <f t="shared" si="0"/>
        <v>18.510000000000002</v>
      </c>
      <c r="N19">
        <f t="shared" si="1"/>
        <v>0</v>
      </c>
    </row>
    <row r="20" spans="1:14" x14ac:dyDescent="0.3">
      <c r="A20" s="5">
        <v>128</v>
      </c>
      <c r="B20" s="8">
        <v>0.1</v>
      </c>
      <c r="C20" s="5">
        <v>20</v>
      </c>
      <c r="D20" s="5">
        <v>15</v>
      </c>
      <c r="E20" s="5" t="s">
        <v>6</v>
      </c>
      <c r="G20" s="5">
        <v>0.5</v>
      </c>
      <c r="J20">
        <v>18.510000000000002</v>
      </c>
      <c r="K20">
        <v>18.510000000000002</v>
      </c>
      <c r="M20">
        <f t="shared" si="0"/>
        <v>18.510000000000002</v>
      </c>
      <c r="N20">
        <f t="shared" si="1"/>
        <v>0</v>
      </c>
    </row>
    <row r="22" spans="1:14" x14ac:dyDescent="0.3">
      <c r="A22" s="5">
        <v>128</v>
      </c>
      <c r="B22" t="s">
        <v>16</v>
      </c>
      <c r="C22" s="5">
        <v>30</v>
      </c>
      <c r="D22" s="5" t="s">
        <v>17</v>
      </c>
      <c r="E22" s="5" t="s">
        <v>6</v>
      </c>
      <c r="G22" s="5" t="s">
        <v>16</v>
      </c>
      <c r="J22">
        <v>21.92</v>
      </c>
      <c r="K22">
        <v>21.92</v>
      </c>
      <c r="M22">
        <f t="shared" ref="M22:M24" si="2">AVERAGE(J22,K22)</f>
        <v>21.92</v>
      </c>
      <c r="N22">
        <f t="shared" ref="N22:N24" si="3">STDEV(J22,K22)</f>
        <v>0</v>
      </c>
    </row>
    <row r="23" spans="1:14" x14ac:dyDescent="0.3">
      <c r="A23" s="5">
        <v>128</v>
      </c>
      <c r="B23" t="s">
        <v>16</v>
      </c>
      <c r="C23" s="5">
        <v>50</v>
      </c>
      <c r="D23" s="5" t="s">
        <v>17</v>
      </c>
      <c r="E23" s="5" t="s">
        <v>6</v>
      </c>
      <c r="G23" s="5" t="s">
        <v>16</v>
      </c>
      <c r="J23">
        <v>45.36</v>
      </c>
      <c r="K23">
        <v>21.58</v>
      </c>
      <c r="M23">
        <f t="shared" si="2"/>
        <v>33.47</v>
      </c>
      <c r="N23">
        <f t="shared" si="3"/>
        <v>16.81499925661609</v>
      </c>
    </row>
    <row r="24" spans="1:14" x14ac:dyDescent="0.3">
      <c r="A24" s="5">
        <v>128</v>
      </c>
      <c r="B24" t="s">
        <v>16</v>
      </c>
      <c r="C24" s="5">
        <v>90</v>
      </c>
      <c r="D24" s="5" t="s">
        <v>17</v>
      </c>
      <c r="E24" s="5" t="s">
        <v>6</v>
      </c>
      <c r="G24" s="5" t="s">
        <v>16</v>
      </c>
      <c r="J24">
        <v>51.07</v>
      </c>
      <c r="K24">
        <v>21.92</v>
      </c>
      <c r="M24">
        <f t="shared" si="2"/>
        <v>36.495000000000005</v>
      </c>
      <c r="N24">
        <f t="shared" si="3"/>
        <v>20.612162671587857</v>
      </c>
    </row>
    <row r="26" spans="1:14" x14ac:dyDescent="0.3">
      <c r="A26" s="5">
        <v>128</v>
      </c>
      <c r="B26" s="6">
        <v>1E-3</v>
      </c>
      <c r="C26" s="5">
        <v>30</v>
      </c>
      <c r="D26" s="5">
        <v>20</v>
      </c>
      <c r="E26" s="5" t="s">
        <v>6</v>
      </c>
      <c r="G26" s="5">
        <v>5.0000000000000001E-3</v>
      </c>
      <c r="J26">
        <v>52.05</v>
      </c>
      <c r="K26">
        <v>52.34</v>
      </c>
      <c r="M26">
        <f t="shared" ref="M26:M34" si="4">AVERAGE(J26,K26)</f>
        <v>52.195</v>
      </c>
      <c r="N26">
        <f t="shared" ref="N26:N34" si="5">STDEV(J26,K26)</f>
        <v>0.20506096654410322</v>
      </c>
    </row>
    <row r="27" spans="1:14" x14ac:dyDescent="0.3">
      <c r="A27" s="5">
        <v>128</v>
      </c>
      <c r="B27" s="6">
        <v>1E-3</v>
      </c>
      <c r="C27" s="5">
        <v>30</v>
      </c>
      <c r="D27" s="5">
        <v>20</v>
      </c>
      <c r="E27" s="5" t="s">
        <v>6</v>
      </c>
      <c r="G27" s="5">
        <v>0.05</v>
      </c>
      <c r="J27">
        <v>53.37</v>
      </c>
      <c r="K27">
        <v>51.51</v>
      </c>
      <c r="M27">
        <f t="shared" si="4"/>
        <v>52.44</v>
      </c>
      <c r="N27">
        <f t="shared" si="5"/>
        <v>1.3152186130069781</v>
      </c>
    </row>
    <row r="28" spans="1:14" x14ac:dyDescent="0.3">
      <c r="A28" s="5">
        <v>128</v>
      </c>
      <c r="B28" s="6">
        <v>1E-3</v>
      </c>
      <c r="C28" s="5">
        <v>30</v>
      </c>
      <c r="D28" s="5">
        <v>20</v>
      </c>
      <c r="E28" s="5" t="s">
        <v>6</v>
      </c>
      <c r="G28" s="5">
        <v>0.5</v>
      </c>
      <c r="J28">
        <v>25.98</v>
      </c>
      <c r="K28">
        <v>21.92</v>
      </c>
      <c r="M28">
        <f t="shared" si="4"/>
        <v>23.950000000000003</v>
      </c>
      <c r="N28">
        <f t="shared" si="5"/>
        <v>2.870853531617382</v>
      </c>
    </row>
    <row r="29" spans="1:14" x14ac:dyDescent="0.3">
      <c r="A29" s="5">
        <v>128</v>
      </c>
      <c r="B29" s="6">
        <v>1E-4</v>
      </c>
      <c r="C29" s="5">
        <v>50</v>
      </c>
      <c r="D29" s="5">
        <v>20</v>
      </c>
      <c r="E29" s="5" t="s">
        <v>6</v>
      </c>
      <c r="G29" s="5">
        <v>5.0000000000000001E-3</v>
      </c>
      <c r="J29">
        <v>49.32</v>
      </c>
      <c r="K29">
        <v>48.44</v>
      </c>
      <c r="M29">
        <f t="shared" si="4"/>
        <v>48.879999999999995</v>
      </c>
      <c r="N29">
        <f t="shared" si="5"/>
        <v>0.62225396744416361</v>
      </c>
    </row>
    <row r="30" spans="1:14" x14ac:dyDescent="0.3">
      <c r="A30" s="5">
        <v>128</v>
      </c>
      <c r="B30" s="6">
        <v>1E-4</v>
      </c>
      <c r="C30" s="5">
        <v>50</v>
      </c>
      <c r="D30" s="5">
        <v>20</v>
      </c>
      <c r="E30" s="5" t="s">
        <v>6</v>
      </c>
      <c r="G30" s="5">
        <v>0.05</v>
      </c>
      <c r="J30">
        <v>48.1</v>
      </c>
      <c r="K30">
        <v>49.12</v>
      </c>
      <c r="M30">
        <f t="shared" si="4"/>
        <v>48.61</v>
      </c>
      <c r="N30">
        <f t="shared" si="5"/>
        <v>0.72124891681027559</v>
      </c>
    </row>
    <row r="31" spans="1:14" x14ac:dyDescent="0.3">
      <c r="A31" s="5">
        <v>128</v>
      </c>
      <c r="B31" s="6">
        <v>1E-4</v>
      </c>
      <c r="C31" s="5">
        <v>50</v>
      </c>
      <c r="D31" s="5">
        <v>20</v>
      </c>
      <c r="E31" s="5" t="s">
        <v>6</v>
      </c>
      <c r="G31" s="5">
        <v>0.5</v>
      </c>
      <c r="J31">
        <v>50</v>
      </c>
      <c r="K31">
        <v>49.76</v>
      </c>
      <c r="M31">
        <f t="shared" si="4"/>
        <v>49.879999999999995</v>
      </c>
      <c r="N31">
        <f t="shared" si="5"/>
        <v>0.1697056274847728</v>
      </c>
    </row>
    <row r="32" spans="1:14" x14ac:dyDescent="0.3">
      <c r="A32" s="5">
        <v>128</v>
      </c>
      <c r="B32" s="6">
        <v>1E-4</v>
      </c>
      <c r="C32" s="5">
        <v>50</v>
      </c>
      <c r="D32" s="5">
        <v>30</v>
      </c>
      <c r="E32" s="5" t="s">
        <v>6</v>
      </c>
      <c r="G32" s="5">
        <v>5.0000000000000001E-3</v>
      </c>
      <c r="J32">
        <v>49.32</v>
      </c>
      <c r="K32">
        <v>50.15</v>
      </c>
      <c r="M32">
        <f t="shared" si="4"/>
        <v>49.734999999999999</v>
      </c>
      <c r="N32">
        <f t="shared" si="5"/>
        <v>0.5868986283848332</v>
      </c>
    </row>
    <row r="33" spans="1:14" x14ac:dyDescent="0.3">
      <c r="A33" s="5">
        <v>128</v>
      </c>
      <c r="B33" s="6">
        <v>1E-4</v>
      </c>
      <c r="C33" s="5">
        <v>50</v>
      </c>
      <c r="D33" s="5">
        <v>30</v>
      </c>
      <c r="E33" s="5" t="s">
        <v>6</v>
      </c>
      <c r="G33" s="5">
        <v>0.05</v>
      </c>
      <c r="J33">
        <v>48</v>
      </c>
      <c r="K33">
        <v>49.9</v>
      </c>
      <c r="M33">
        <f t="shared" si="4"/>
        <v>48.95</v>
      </c>
      <c r="N33">
        <f t="shared" si="5"/>
        <v>1.3435028842544392</v>
      </c>
    </row>
    <row r="34" spans="1:14" x14ac:dyDescent="0.3">
      <c r="A34" s="5">
        <v>128</v>
      </c>
      <c r="B34" s="6">
        <v>1E-4</v>
      </c>
      <c r="C34" s="5">
        <v>50</v>
      </c>
      <c r="D34" s="5">
        <v>30</v>
      </c>
      <c r="E34" s="5" t="s">
        <v>6</v>
      </c>
      <c r="G34" s="5">
        <v>0.5</v>
      </c>
      <c r="J34">
        <v>51.51</v>
      </c>
      <c r="K34">
        <v>52.93</v>
      </c>
      <c r="M34">
        <f t="shared" si="4"/>
        <v>52.22</v>
      </c>
      <c r="N34">
        <f t="shared" si="5"/>
        <v>1.0040916292848987</v>
      </c>
    </row>
    <row r="38" spans="1:14" x14ac:dyDescent="0.3">
      <c r="F38">
        <v>48.34</v>
      </c>
      <c r="G38">
        <v>50.73</v>
      </c>
      <c r="J38">
        <f>AVERAGE(F38:G38)</f>
        <v>49.534999999999997</v>
      </c>
      <c r="K38">
        <f>STDEV(F38:G38)</f>
        <v>1.6899852070358441</v>
      </c>
    </row>
    <row r="39" spans="1:14" x14ac:dyDescent="0.3">
      <c r="F39">
        <v>44.78</v>
      </c>
      <c r="G39">
        <v>44.87</v>
      </c>
      <c r="J39">
        <f>AVERAGE(F39:G39)</f>
        <v>44.825000000000003</v>
      </c>
      <c r="K39">
        <f>STDEV(F39:G39)</f>
        <v>6.3639610306786665E-2</v>
      </c>
    </row>
    <row r="40" spans="1:14" x14ac:dyDescent="0.3">
      <c r="F40">
        <v>37.4</v>
      </c>
      <c r="G40">
        <v>39.21</v>
      </c>
      <c r="J40">
        <f>AVERAGE(F40:G40)</f>
        <v>38.305</v>
      </c>
      <c r="K40">
        <f>STDEV(F40:G40)</f>
        <v>1.2798632739476528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AF0E41-C077-4CC1-A18E-0A68002F4B01}">
  <dimension ref="A1:S26"/>
  <sheetViews>
    <sheetView workbookViewId="0"/>
  </sheetViews>
  <sheetFormatPr defaultRowHeight="14.4" x14ac:dyDescent="0.3"/>
  <cols>
    <col min="1" max="1" width="13.6640625" customWidth="1"/>
    <col min="2" max="2" width="15.6640625" bestFit="1" customWidth="1"/>
    <col min="3" max="3" width="14.109375" bestFit="1" customWidth="1"/>
    <col min="4" max="4" width="10.33203125" bestFit="1" customWidth="1"/>
    <col min="5" max="5" width="11.6640625" bestFit="1" customWidth="1"/>
    <col min="7" max="7" width="10.44140625" customWidth="1"/>
    <col min="8" max="8" width="9.6640625" customWidth="1"/>
    <col min="12" max="12" width="14.77734375" customWidth="1"/>
    <col min="13" max="13" width="11.5546875" customWidth="1"/>
    <col min="15" max="15" width="11.88671875" bestFit="1" customWidth="1"/>
    <col min="16" max="16" width="12" bestFit="1" customWidth="1"/>
  </cols>
  <sheetData>
    <row r="1" spans="1:19" ht="61.2" x14ac:dyDescent="1.1000000000000001">
      <c r="A1" s="7" t="s">
        <v>0</v>
      </c>
    </row>
    <row r="3" spans="1:19" ht="23.4" x14ac:dyDescent="0.45">
      <c r="A3" s="2" t="s">
        <v>18</v>
      </c>
    </row>
    <row r="6" spans="1:19" ht="18" x14ac:dyDescent="0.35">
      <c r="A6" s="4" t="s">
        <v>1</v>
      </c>
      <c r="B6" s="4" t="s">
        <v>2</v>
      </c>
      <c r="C6" s="4" t="s">
        <v>3</v>
      </c>
      <c r="D6" s="4" t="s">
        <v>4</v>
      </c>
      <c r="E6" s="4" t="s">
        <v>5</v>
      </c>
      <c r="G6" s="9" t="s">
        <v>19</v>
      </c>
      <c r="H6" s="9"/>
      <c r="I6" s="9"/>
      <c r="J6" s="9"/>
    </row>
    <row r="7" spans="1:19" x14ac:dyDescent="0.3">
      <c r="A7" s="5"/>
      <c r="B7" s="5"/>
      <c r="C7" s="5"/>
      <c r="D7" s="5"/>
      <c r="E7" s="5"/>
      <c r="F7" s="5"/>
      <c r="G7" s="5" t="s">
        <v>20</v>
      </c>
      <c r="H7" s="5" t="s">
        <v>21</v>
      </c>
      <c r="I7" s="5" t="s">
        <v>22</v>
      </c>
      <c r="J7" s="5" t="s">
        <v>23</v>
      </c>
      <c r="K7" s="5"/>
      <c r="L7" s="5" t="s">
        <v>29</v>
      </c>
      <c r="M7" s="5" t="s">
        <v>26</v>
      </c>
      <c r="N7" s="5"/>
      <c r="O7" s="5" t="s">
        <v>27</v>
      </c>
      <c r="P7" s="5" t="s">
        <v>28</v>
      </c>
      <c r="Q7" s="5"/>
      <c r="R7" s="5" t="s">
        <v>11</v>
      </c>
      <c r="S7" s="5" t="s">
        <v>12</v>
      </c>
    </row>
    <row r="8" spans="1:19" x14ac:dyDescent="0.3">
      <c r="A8" s="5">
        <v>64</v>
      </c>
      <c r="B8" s="8">
        <v>1E-4</v>
      </c>
      <c r="C8" s="5">
        <v>30</v>
      </c>
      <c r="D8" s="5">
        <v>20</v>
      </c>
      <c r="E8" s="5" t="s">
        <v>6</v>
      </c>
      <c r="F8" s="5"/>
      <c r="G8" s="5">
        <v>31.53</v>
      </c>
      <c r="H8" s="5">
        <v>29.48</v>
      </c>
      <c r="I8" s="5">
        <v>28.81</v>
      </c>
      <c r="J8" s="5">
        <v>33.32</v>
      </c>
      <c r="K8" s="5"/>
      <c r="L8" s="5">
        <f>AVERAGE(G8:H8)</f>
        <v>30.505000000000003</v>
      </c>
      <c r="M8" s="5">
        <f>STDEV(G8:H8)</f>
        <v>1.4495689014324229</v>
      </c>
      <c r="N8" s="5"/>
      <c r="O8" s="5">
        <f>AVERAGE(I8:J8)</f>
        <v>31.064999999999998</v>
      </c>
      <c r="P8" s="5">
        <f>STDEV(I8:J8)</f>
        <v>3.1890515831513304</v>
      </c>
      <c r="Q8" s="5"/>
      <c r="R8" s="5">
        <f t="shared" ref="R8:R19" si="0">AVERAGE(G8:J8)</f>
        <v>30.785000000000004</v>
      </c>
      <c r="S8" s="5">
        <f>STDEV(L8,O8)</f>
        <v>0.39597979746446321</v>
      </c>
    </row>
    <row r="9" spans="1:19" x14ac:dyDescent="0.3">
      <c r="A9" s="5">
        <v>64</v>
      </c>
      <c r="B9" s="8">
        <v>1E-3</v>
      </c>
      <c r="C9" s="5">
        <v>30</v>
      </c>
      <c r="D9" s="5">
        <v>20</v>
      </c>
      <c r="E9" s="5" t="s">
        <v>6</v>
      </c>
      <c r="F9" s="5"/>
      <c r="G9" s="5">
        <v>29.99</v>
      </c>
      <c r="H9" s="5">
        <v>29.05</v>
      </c>
      <c r="I9" s="5">
        <v>41.61</v>
      </c>
      <c r="J9" s="5">
        <v>40.72</v>
      </c>
      <c r="K9" s="5"/>
      <c r="L9" s="5">
        <f t="shared" ref="L9:L22" si="1">AVERAGE(G9:H9)</f>
        <v>29.52</v>
      </c>
      <c r="M9" s="5">
        <f t="shared" ref="M9:M22" si="2">STDEV(G9:H9)</f>
        <v>0.6646803743153531</v>
      </c>
      <c r="N9" s="5"/>
      <c r="O9" s="5">
        <f t="shared" ref="O9:O22" si="3">AVERAGE(I9:J9)</f>
        <v>41.164999999999999</v>
      </c>
      <c r="P9" s="5">
        <f t="shared" ref="P9:P22" si="4">STDEV(I9:J9)</f>
        <v>0.62932503525602768</v>
      </c>
      <c r="Q9" s="5"/>
      <c r="R9" s="5">
        <f t="shared" si="0"/>
        <v>35.342500000000001</v>
      </c>
      <c r="S9" s="5">
        <f t="shared" ref="S9:S22" si="5">STDEV(L9,O9)</f>
        <v>8.2342584669173196</v>
      </c>
    </row>
    <row r="10" spans="1:19" x14ac:dyDescent="0.3">
      <c r="A10" s="5">
        <v>64</v>
      </c>
      <c r="B10" s="8">
        <v>0.01</v>
      </c>
      <c r="C10" s="5">
        <v>30</v>
      </c>
      <c r="D10" s="5">
        <v>20</v>
      </c>
      <c r="E10" s="5" t="s">
        <v>6</v>
      </c>
      <c r="F10" s="5"/>
      <c r="G10" s="5">
        <v>33.659999999999997</v>
      </c>
      <c r="H10" s="5">
        <v>34.979999999999997</v>
      </c>
      <c r="I10" s="5">
        <v>36.22</v>
      </c>
      <c r="J10" s="5">
        <v>40.21</v>
      </c>
      <c r="K10" s="5"/>
      <c r="L10" s="5">
        <f t="shared" si="1"/>
        <v>34.319999999999993</v>
      </c>
      <c r="M10" s="5">
        <f t="shared" si="2"/>
        <v>0.93338095116624298</v>
      </c>
      <c r="N10" s="5"/>
      <c r="O10" s="5">
        <f t="shared" si="3"/>
        <v>38.215000000000003</v>
      </c>
      <c r="P10" s="5">
        <f t="shared" si="4"/>
        <v>2.8213560569343259</v>
      </c>
      <c r="Q10" s="5"/>
      <c r="R10" s="5">
        <f t="shared" si="0"/>
        <v>36.267499999999998</v>
      </c>
      <c r="S10" s="5">
        <f t="shared" si="5"/>
        <v>2.7541809127216097</v>
      </c>
    </row>
    <row r="11" spans="1:19" x14ac:dyDescent="0.3">
      <c r="A11" s="5">
        <v>128</v>
      </c>
      <c r="B11" s="8">
        <v>1E-4</v>
      </c>
      <c r="C11" s="5">
        <v>30</v>
      </c>
      <c r="D11" s="5">
        <v>20</v>
      </c>
      <c r="E11" s="5" t="s">
        <v>6</v>
      </c>
      <c r="F11" s="5"/>
      <c r="G11" s="5">
        <v>29.65</v>
      </c>
      <c r="H11" s="5">
        <v>29.82</v>
      </c>
      <c r="I11" s="5">
        <v>22.27</v>
      </c>
      <c r="J11" s="5">
        <v>24.03</v>
      </c>
      <c r="K11" s="5"/>
      <c r="L11" s="5">
        <f t="shared" si="1"/>
        <v>29.734999999999999</v>
      </c>
      <c r="M11" s="5">
        <f t="shared" si="2"/>
        <v>0.12020815280171429</v>
      </c>
      <c r="N11" s="5"/>
      <c r="O11" s="5">
        <f t="shared" si="3"/>
        <v>23.15</v>
      </c>
      <c r="P11" s="5">
        <f t="shared" si="4"/>
        <v>1.2445079348883248</v>
      </c>
      <c r="Q11" s="5"/>
      <c r="R11" s="5">
        <f t="shared" si="0"/>
        <v>26.442499999999999</v>
      </c>
      <c r="S11" s="5">
        <f t="shared" si="5"/>
        <v>4.6562981541134318</v>
      </c>
    </row>
    <row r="12" spans="1:19" x14ac:dyDescent="0.3">
      <c r="A12" s="5">
        <v>128</v>
      </c>
      <c r="B12" s="8">
        <v>1E-3</v>
      </c>
      <c r="C12" s="5">
        <v>30</v>
      </c>
      <c r="D12" s="5">
        <v>20</v>
      </c>
      <c r="E12" s="5" t="s">
        <v>6</v>
      </c>
      <c r="F12" s="5"/>
      <c r="G12" s="5">
        <v>32.340000000000003</v>
      </c>
      <c r="H12" s="5">
        <v>30.38</v>
      </c>
      <c r="I12" s="5">
        <v>41.31</v>
      </c>
      <c r="J12" s="5">
        <v>36.450000000000003</v>
      </c>
      <c r="K12" s="5"/>
      <c r="L12" s="5">
        <f t="shared" si="1"/>
        <v>31.36</v>
      </c>
      <c r="M12" s="5">
        <f t="shared" si="2"/>
        <v>1.3859292911256362</v>
      </c>
      <c r="N12" s="5"/>
      <c r="O12" s="5">
        <f t="shared" si="3"/>
        <v>38.880000000000003</v>
      </c>
      <c r="P12" s="5">
        <f t="shared" si="4"/>
        <v>3.4365389565666207</v>
      </c>
      <c r="Q12" s="5"/>
      <c r="R12" s="5">
        <f t="shared" si="0"/>
        <v>35.120000000000005</v>
      </c>
      <c r="S12" s="5">
        <f t="shared" si="5"/>
        <v>5.3174429945227981</v>
      </c>
    </row>
    <row r="13" spans="1:19" x14ac:dyDescent="0.3">
      <c r="A13" s="5">
        <v>128</v>
      </c>
      <c r="B13" s="8">
        <v>0.01</v>
      </c>
      <c r="C13" s="5">
        <v>30</v>
      </c>
      <c r="D13" s="5">
        <v>20</v>
      </c>
      <c r="E13" s="5" t="s">
        <v>6</v>
      </c>
      <c r="F13" s="5"/>
      <c r="G13" s="5">
        <v>29.86</v>
      </c>
      <c r="H13" s="5">
        <v>27.69</v>
      </c>
      <c r="I13" s="5">
        <v>34.97</v>
      </c>
      <c r="J13" s="5">
        <v>31.38</v>
      </c>
      <c r="K13" s="5"/>
      <c r="L13" s="5">
        <f t="shared" si="1"/>
        <v>28.774999999999999</v>
      </c>
      <c r="M13" s="5">
        <f t="shared" si="2"/>
        <v>1.5344217151748067</v>
      </c>
      <c r="N13" s="5"/>
      <c r="O13" s="5">
        <f t="shared" si="3"/>
        <v>33.174999999999997</v>
      </c>
      <c r="P13" s="5">
        <f t="shared" si="4"/>
        <v>2.5385133444597052</v>
      </c>
      <c r="Q13" s="5"/>
      <c r="R13" s="5">
        <f t="shared" si="0"/>
        <v>30.974999999999998</v>
      </c>
      <c r="S13" s="5">
        <f t="shared" si="5"/>
        <v>3.1112698372208083</v>
      </c>
    </row>
    <row r="14" spans="1:19" x14ac:dyDescent="0.3">
      <c r="A14" s="5">
        <v>256</v>
      </c>
      <c r="B14" s="8">
        <v>1E-4</v>
      </c>
      <c r="C14" s="5">
        <v>30</v>
      </c>
      <c r="D14" s="5">
        <v>20</v>
      </c>
      <c r="E14" s="5" t="s">
        <v>6</v>
      </c>
      <c r="F14" s="5"/>
      <c r="G14" s="5">
        <v>30.12</v>
      </c>
      <c r="H14" s="5">
        <v>28.03</v>
      </c>
      <c r="I14" s="5">
        <v>21.63</v>
      </c>
      <c r="J14" s="5">
        <v>18.91</v>
      </c>
      <c r="K14" s="5"/>
      <c r="L14" s="5">
        <f t="shared" si="1"/>
        <v>29.075000000000003</v>
      </c>
      <c r="M14" s="5">
        <f t="shared" si="2"/>
        <v>1.4778531726798843</v>
      </c>
      <c r="N14" s="5"/>
      <c r="O14" s="5">
        <f t="shared" si="3"/>
        <v>20.27</v>
      </c>
      <c r="P14" s="5">
        <f t="shared" si="4"/>
        <v>1.9233304448274084</v>
      </c>
      <c r="Q14" s="5"/>
      <c r="R14" s="5">
        <f t="shared" si="0"/>
        <v>24.672499999999999</v>
      </c>
      <c r="S14" s="5">
        <f t="shared" si="5"/>
        <v>6.2260752083475541</v>
      </c>
    </row>
    <row r="15" spans="1:19" x14ac:dyDescent="0.3">
      <c r="A15" s="5">
        <v>256</v>
      </c>
      <c r="B15" s="8">
        <v>1E-3</v>
      </c>
      <c r="C15" s="5">
        <v>30</v>
      </c>
      <c r="D15" s="5">
        <v>20</v>
      </c>
      <c r="E15" s="5" t="s">
        <v>6</v>
      </c>
      <c r="F15" s="5"/>
      <c r="G15" s="5">
        <v>33.229999999999997</v>
      </c>
      <c r="H15" s="5">
        <v>28.88</v>
      </c>
      <c r="I15" s="5">
        <v>38.229999999999997</v>
      </c>
      <c r="J15" s="5">
        <v>31.36</v>
      </c>
      <c r="K15" s="5"/>
      <c r="L15" s="5">
        <f t="shared" si="1"/>
        <v>31.055</v>
      </c>
      <c r="M15" s="5">
        <f t="shared" si="2"/>
        <v>3.0759144981614801</v>
      </c>
      <c r="N15" s="5"/>
      <c r="O15" s="5">
        <f t="shared" si="3"/>
        <v>34.795000000000002</v>
      </c>
      <c r="P15" s="5">
        <f t="shared" si="4"/>
        <v>4.8578235867515795</v>
      </c>
      <c r="Q15" s="5"/>
      <c r="R15" s="5">
        <f t="shared" si="0"/>
        <v>32.924999999999997</v>
      </c>
      <c r="S15" s="5">
        <f t="shared" si="5"/>
        <v>2.6445793616376889</v>
      </c>
    </row>
    <row r="16" spans="1:19" x14ac:dyDescent="0.3">
      <c r="A16" s="5">
        <v>256</v>
      </c>
      <c r="B16" s="8">
        <v>0.01</v>
      </c>
      <c r="C16" s="5">
        <v>30</v>
      </c>
      <c r="D16" s="5">
        <v>20</v>
      </c>
      <c r="E16" s="5" t="s">
        <v>6</v>
      </c>
      <c r="F16" s="5"/>
      <c r="G16" s="5">
        <v>28.37</v>
      </c>
      <c r="H16" s="5">
        <v>27.39</v>
      </c>
      <c r="I16" s="5">
        <v>34.72</v>
      </c>
      <c r="J16" s="5">
        <v>32.58</v>
      </c>
      <c r="K16" s="5"/>
      <c r="L16" s="5">
        <f t="shared" si="1"/>
        <v>27.880000000000003</v>
      </c>
      <c r="M16" s="5">
        <f t="shared" si="2"/>
        <v>0.69296464556281689</v>
      </c>
      <c r="N16" s="5"/>
      <c r="O16" s="5">
        <f t="shared" si="3"/>
        <v>33.65</v>
      </c>
      <c r="P16" s="5">
        <f t="shared" si="4"/>
        <v>1.5132085117392122</v>
      </c>
      <c r="Q16" s="5"/>
      <c r="R16" s="5">
        <f t="shared" si="0"/>
        <v>30.765000000000001</v>
      </c>
      <c r="S16" s="5">
        <f t="shared" si="5"/>
        <v>4.0800061274463761</v>
      </c>
    </row>
    <row r="17" spans="1:19" x14ac:dyDescent="0.3">
      <c r="A17" s="5">
        <v>64</v>
      </c>
      <c r="B17" s="8">
        <v>0.1</v>
      </c>
      <c r="C17" s="5">
        <v>20</v>
      </c>
      <c r="D17" s="5">
        <v>15</v>
      </c>
      <c r="E17" s="5" t="s">
        <v>6</v>
      </c>
      <c r="F17" s="5"/>
      <c r="G17" s="5">
        <v>16.600000000000001</v>
      </c>
      <c r="H17" s="5">
        <v>16.600000000000001</v>
      </c>
      <c r="I17" s="5">
        <v>19.649999999999999</v>
      </c>
      <c r="J17" s="5">
        <v>19.649999999999999</v>
      </c>
      <c r="K17" s="5"/>
      <c r="L17" s="5">
        <f t="shared" si="1"/>
        <v>16.600000000000001</v>
      </c>
      <c r="M17" s="5">
        <f t="shared" si="2"/>
        <v>0</v>
      </c>
      <c r="N17" s="5"/>
      <c r="O17" s="5">
        <f t="shared" si="3"/>
        <v>19.649999999999999</v>
      </c>
      <c r="P17" s="5">
        <f t="shared" si="4"/>
        <v>0</v>
      </c>
      <c r="Q17" s="5"/>
      <c r="R17" s="5">
        <f t="shared" si="0"/>
        <v>18.125</v>
      </c>
      <c r="S17" s="5">
        <f t="shared" si="5"/>
        <v>2.1566756826189679</v>
      </c>
    </row>
    <row r="18" spans="1:19" x14ac:dyDescent="0.3">
      <c r="A18" s="5">
        <v>128</v>
      </c>
      <c r="B18" s="8">
        <v>0.1</v>
      </c>
      <c r="C18" s="5">
        <v>20</v>
      </c>
      <c r="D18" s="5">
        <v>15</v>
      </c>
      <c r="E18" s="5" t="s">
        <v>6</v>
      </c>
      <c r="F18" s="5"/>
      <c r="G18" s="5">
        <v>16.600000000000001</v>
      </c>
      <c r="H18" s="5">
        <v>17.28</v>
      </c>
      <c r="I18" s="5">
        <v>19.649999999999999</v>
      </c>
      <c r="J18" s="5">
        <v>19.649999999999999</v>
      </c>
      <c r="K18" s="5"/>
      <c r="L18" s="5">
        <f t="shared" si="1"/>
        <v>16.940000000000001</v>
      </c>
      <c r="M18" s="5">
        <f t="shared" si="2"/>
        <v>0.48083261120685211</v>
      </c>
      <c r="N18" s="5"/>
      <c r="O18" s="5">
        <f t="shared" si="3"/>
        <v>19.649999999999999</v>
      </c>
      <c r="P18" s="5">
        <f t="shared" si="4"/>
        <v>0</v>
      </c>
      <c r="Q18" s="5"/>
      <c r="R18" s="5">
        <f t="shared" si="0"/>
        <v>18.295000000000002</v>
      </c>
      <c r="S18" s="5">
        <f t="shared" si="5"/>
        <v>1.9162593770155418</v>
      </c>
    </row>
    <row r="19" spans="1:19" x14ac:dyDescent="0.3">
      <c r="A19" s="5">
        <v>256</v>
      </c>
      <c r="B19" s="8">
        <v>0.1</v>
      </c>
      <c r="C19" s="5">
        <v>20</v>
      </c>
      <c r="D19" s="5">
        <v>15</v>
      </c>
      <c r="E19" s="5" t="s">
        <v>6</v>
      </c>
      <c r="F19" s="5"/>
      <c r="G19" s="5">
        <v>16.600000000000001</v>
      </c>
      <c r="H19" s="5">
        <v>16.600000000000001</v>
      </c>
      <c r="I19" s="5">
        <v>4.07</v>
      </c>
      <c r="J19" s="5">
        <v>19.649999999999999</v>
      </c>
      <c r="K19" s="5"/>
      <c r="L19" s="5">
        <f t="shared" si="1"/>
        <v>16.600000000000001</v>
      </c>
      <c r="M19" s="5">
        <f t="shared" si="2"/>
        <v>0</v>
      </c>
      <c r="N19" s="5"/>
      <c r="O19" s="5">
        <f t="shared" si="3"/>
        <v>11.86</v>
      </c>
      <c r="P19" s="5">
        <f t="shared" si="4"/>
        <v>11.01672365088641</v>
      </c>
      <c r="Q19" s="5"/>
      <c r="R19" s="5">
        <f t="shared" si="0"/>
        <v>14.23</v>
      </c>
      <c r="S19" s="5">
        <f t="shared" si="5"/>
        <v>3.3516861428242315</v>
      </c>
    </row>
    <row r="20" spans="1:19" x14ac:dyDescent="0.3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</row>
    <row r="21" spans="1:19" x14ac:dyDescent="0.3">
      <c r="A21" s="5">
        <v>128</v>
      </c>
      <c r="B21" s="5" t="s">
        <v>16</v>
      </c>
      <c r="C21" s="5">
        <v>30</v>
      </c>
      <c r="D21" s="5" t="s">
        <v>17</v>
      </c>
      <c r="E21" s="5" t="s">
        <v>6</v>
      </c>
      <c r="F21" s="5"/>
      <c r="G21" s="5">
        <v>30.33</v>
      </c>
      <c r="H21" s="5">
        <v>30.25</v>
      </c>
      <c r="I21" s="5">
        <v>40.01</v>
      </c>
      <c r="J21" s="5">
        <v>39.35</v>
      </c>
      <c r="K21" s="5"/>
      <c r="L21" s="5">
        <f t="shared" si="1"/>
        <v>30.29</v>
      </c>
      <c r="M21" s="5">
        <f t="shared" si="2"/>
        <v>5.6568542494922595E-2</v>
      </c>
      <c r="N21" s="5"/>
      <c r="O21" s="5">
        <f t="shared" si="3"/>
        <v>39.68</v>
      </c>
      <c r="P21" s="5">
        <f t="shared" si="4"/>
        <v>0.46669047558311894</v>
      </c>
      <c r="Q21" s="5"/>
      <c r="R21" s="5">
        <f>AVERAGE(G21:J21)</f>
        <v>34.984999999999999</v>
      </c>
      <c r="S21" s="5">
        <f t="shared" si="5"/>
        <v>6.6397326753416728</v>
      </c>
    </row>
    <row r="22" spans="1:19" x14ac:dyDescent="0.3">
      <c r="A22" s="5">
        <v>128</v>
      </c>
      <c r="B22" s="5" t="s">
        <v>16</v>
      </c>
      <c r="C22" s="5">
        <v>50</v>
      </c>
      <c r="D22" s="5" t="s">
        <v>17</v>
      </c>
      <c r="E22" s="5" t="s">
        <v>6</v>
      </c>
      <c r="F22" s="5"/>
      <c r="G22" s="5">
        <v>28.41</v>
      </c>
      <c r="H22" s="5">
        <v>30.08</v>
      </c>
      <c r="I22" s="5">
        <v>41.79</v>
      </c>
      <c r="J22" s="5">
        <v>36.5</v>
      </c>
      <c r="K22" s="5"/>
      <c r="L22" s="5">
        <f t="shared" si="1"/>
        <v>29.244999999999997</v>
      </c>
      <c r="M22" s="5">
        <f t="shared" si="2"/>
        <v>1.180868324581533</v>
      </c>
      <c r="N22" s="5"/>
      <c r="O22" s="5">
        <f t="shared" si="3"/>
        <v>39.144999999999996</v>
      </c>
      <c r="P22" s="5">
        <f t="shared" si="4"/>
        <v>3.7405948724768359</v>
      </c>
      <c r="Q22" s="5"/>
      <c r="R22" s="5">
        <f>AVERAGE(G22:J22)</f>
        <v>34.195</v>
      </c>
      <c r="S22" s="5">
        <f t="shared" si="5"/>
        <v>7.000357133746828</v>
      </c>
    </row>
    <row r="26" spans="1:19" x14ac:dyDescent="0.3">
      <c r="G26" s="5">
        <v>47.59</v>
      </c>
      <c r="H26" s="5">
        <v>45.31</v>
      </c>
      <c r="I26" s="5"/>
      <c r="J26" s="5"/>
      <c r="K26" s="5"/>
      <c r="L26" s="5">
        <f t="shared" ref="L26" si="6">AVERAGE(G26:H26)</f>
        <v>46.45</v>
      </c>
      <c r="M26" s="5">
        <f t="shared" ref="M26" si="7">STDEV(G26:H26)</f>
        <v>1.6122034611053291</v>
      </c>
    </row>
  </sheetData>
  <mergeCells count="1">
    <mergeCell ref="G6:J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FC940-EE35-4F0B-BB46-C6F9D3E31DD4}">
  <dimension ref="A1:W43"/>
  <sheetViews>
    <sheetView tabSelected="1" topLeftCell="A3" workbookViewId="0">
      <selection activeCell="D26" sqref="D26"/>
    </sheetView>
  </sheetViews>
  <sheetFormatPr defaultRowHeight="14.4" x14ac:dyDescent="0.3"/>
  <cols>
    <col min="1" max="1" width="13.5546875" customWidth="1"/>
    <col min="2" max="2" width="16.88671875" customWidth="1"/>
    <col min="3" max="3" width="15.33203125" customWidth="1"/>
    <col min="4" max="4" width="15" customWidth="1"/>
    <col min="5" max="5" width="13.77734375" customWidth="1"/>
    <col min="10" max="10" width="9.6640625" customWidth="1"/>
    <col min="11" max="11" width="9.5546875" customWidth="1"/>
    <col min="12" max="12" width="10.33203125" customWidth="1"/>
    <col min="15" max="15" width="12.6640625" bestFit="1" customWidth="1"/>
    <col min="16" max="16" width="10.5546875" bestFit="1" customWidth="1"/>
    <col min="18" max="18" width="11.33203125" bestFit="1" customWidth="1"/>
    <col min="19" max="19" width="9.21875" bestFit="1" customWidth="1"/>
  </cols>
  <sheetData>
    <row r="1" spans="1:23" ht="61.2" x14ac:dyDescent="1.1000000000000001">
      <c r="A1" s="7" t="s">
        <v>0</v>
      </c>
    </row>
    <row r="3" spans="1:23" ht="23.4" x14ac:dyDescent="0.45">
      <c r="A3" s="2" t="s">
        <v>24</v>
      </c>
      <c r="O3" s="12" t="s">
        <v>14</v>
      </c>
      <c r="P3" s="12"/>
    </row>
    <row r="6" spans="1:23" ht="18" x14ac:dyDescent="0.35">
      <c r="A6" s="4" t="s">
        <v>1</v>
      </c>
      <c r="B6" s="4" t="s">
        <v>2</v>
      </c>
      <c r="C6" s="4" t="s">
        <v>3</v>
      </c>
      <c r="D6" s="4" t="s">
        <v>4</v>
      </c>
      <c r="E6" s="4" t="s">
        <v>5</v>
      </c>
      <c r="G6" s="4" t="s">
        <v>7</v>
      </c>
      <c r="J6" s="9" t="s">
        <v>19</v>
      </c>
      <c r="K6" s="9"/>
      <c r="L6" s="9"/>
      <c r="M6" s="9"/>
    </row>
    <row r="7" spans="1:23" x14ac:dyDescent="0.3">
      <c r="A7" s="5"/>
      <c r="B7" s="5"/>
      <c r="C7" s="5"/>
      <c r="D7" s="5"/>
      <c r="E7" s="5"/>
      <c r="F7" s="5"/>
      <c r="G7" s="5"/>
      <c r="H7" s="5"/>
      <c r="I7" s="5"/>
      <c r="J7" s="5" t="s">
        <v>20</v>
      </c>
      <c r="K7" s="5" t="s">
        <v>21</v>
      </c>
      <c r="L7" s="5" t="s">
        <v>22</v>
      </c>
      <c r="M7" s="5" t="s">
        <v>23</v>
      </c>
      <c r="N7" s="5"/>
      <c r="O7" s="5" t="s">
        <v>30</v>
      </c>
      <c r="P7" s="5" t="s">
        <v>31</v>
      </c>
      <c r="Q7" s="5"/>
      <c r="R7" s="5" t="s">
        <v>32</v>
      </c>
      <c r="S7" s="5" t="s">
        <v>33</v>
      </c>
      <c r="V7" s="5" t="s">
        <v>11</v>
      </c>
      <c r="W7" s="5" t="s">
        <v>12</v>
      </c>
    </row>
    <row r="8" spans="1:23" x14ac:dyDescent="0.3">
      <c r="A8" s="11">
        <v>64</v>
      </c>
      <c r="B8" s="13">
        <v>0.01</v>
      </c>
      <c r="C8" s="11">
        <v>30</v>
      </c>
      <c r="D8" s="11">
        <v>20</v>
      </c>
      <c r="E8" s="11" t="s">
        <v>6</v>
      </c>
      <c r="F8" s="11"/>
      <c r="G8" s="11">
        <v>5.0000000000000001E-3</v>
      </c>
      <c r="H8" s="11"/>
      <c r="I8" s="11"/>
      <c r="J8" s="11">
        <v>35.880000000000003</v>
      </c>
      <c r="K8" s="11">
        <v>38.270000000000003</v>
      </c>
      <c r="L8" s="11">
        <v>19.649999999999999</v>
      </c>
      <c r="M8" s="11">
        <v>19.649999999999999</v>
      </c>
      <c r="N8" s="11"/>
      <c r="O8" s="5"/>
      <c r="P8" s="5"/>
      <c r="Q8" s="5"/>
      <c r="R8" s="5"/>
      <c r="S8" s="5"/>
      <c r="V8" s="10">
        <f t="shared" ref="V8:V32" si="0">AVERAGE(J8:M8)</f>
        <v>28.362500000000004</v>
      </c>
      <c r="W8" s="10">
        <f t="shared" ref="W8:W32" si="1">STDEV(J8:M8)</f>
        <v>10.107533081815747</v>
      </c>
    </row>
    <row r="9" spans="1:23" x14ac:dyDescent="0.3">
      <c r="A9" s="5">
        <v>64</v>
      </c>
      <c r="B9" s="8">
        <v>0.01</v>
      </c>
      <c r="C9" s="5">
        <v>30</v>
      </c>
      <c r="D9" s="5">
        <v>20</v>
      </c>
      <c r="E9" s="5" t="s">
        <v>6</v>
      </c>
      <c r="F9" s="5"/>
      <c r="G9" s="5">
        <v>0.05</v>
      </c>
      <c r="H9" s="5"/>
      <c r="I9" s="5"/>
      <c r="J9" s="5">
        <v>48.04</v>
      </c>
      <c r="K9" s="5">
        <v>50.04</v>
      </c>
      <c r="L9" s="5">
        <v>19.649999999999999</v>
      </c>
      <c r="M9" s="5">
        <v>19.649999999999999</v>
      </c>
      <c r="N9" s="5"/>
      <c r="O9" s="5">
        <f>AVERAGE(J9,K9)</f>
        <v>49.04</v>
      </c>
      <c r="P9" s="5">
        <f>STDEV(J9,K9)</f>
        <v>1.4142135623730951</v>
      </c>
      <c r="Q9" s="5"/>
      <c r="R9" s="5">
        <f>AVERAGE(L9:M9)</f>
        <v>19.649999999999999</v>
      </c>
      <c r="S9" s="5">
        <f>STDEV(L9:M9)</f>
        <v>0</v>
      </c>
      <c r="V9">
        <f t="shared" si="0"/>
        <v>34.344999999999999</v>
      </c>
      <c r="W9">
        <f t="shared" si="1"/>
        <v>16.987957499358171</v>
      </c>
    </row>
    <row r="10" spans="1:23" x14ac:dyDescent="0.3">
      <c r="A10" s="5">
        <v>64</v>
      </c>
      <c r="B10" s="8">
        <v>0.01</v>
      </c>
      <c r="C10" s="5">
        <v>30</v>
      </c>
      <c r="D10" s="5">
        <v>20</v>
      </c>
      <c r="E10" s="5" t="s">
        <v>6</v>
      </c>
      <c r="F10" s="5"/>
      <c r="G10" s="5">
        <v>0.1</v>
      </c>
      <c r="H10" s="5"/>
      <c r="I10" s="5"/>
      <c r="J10" s="5">
        <v>17.28</v>
      </c>
      <c r="K10" s="5">
        <v>16.600000000000001</v>
      </c>
      <c r="L10" s="5">
        <v>19.649999999999999</v>
      </c>
      <c r="M10" s="5">
        <v>19.649999999999999</v>
      </c>
      <c r="N10" s="5"/>
      <c r="O10" s="5">
        <f t="shared" ref="O10:O32" si="2">AVERAGE(J10,K10)</f>
        <v>16.940000000000001</v>
      </c>
      <c r="P10" s="5">
        <f t="shared" ref="P10:P32" si="3">STDEV(J10,K10)</f>
        <v>0.48083261120685211</v>
      </c>
      <c r="Q10" s="5"/>
      <c r="R10" s="5">
        <f t="shared" ref="R10:R32" si="4">AVERAGE(L10:M10)</f>
        <v>19.649999999999999</v>
      </c>
      <c r="S10" s="5">
        <f t="shared" ref="S10:S32" si="5">STDEV(L10:M10)</f>
        <v>0</v>
      </c>
      <c r="V10">
        <f t="shared" si="0"/>
        <v>18.295000000000002</v>
      </c>
      <c r="W10">
        <f t="shared" si="1"/>
        <v>1.5890563237343085</v>
      </c>
    </row>
    <row r="11" spans="1:23" x14ac:dyDescent="0.3">
      <c r="A11" s="5">
        <v>64</v>
      </c>
      <c r="B11" s="8">
        <v>0.01</v>
      </c>
      <c r="C11" s="5">
        <v>30</v>
      </c>
      <c r="D11" s="5">
        <v>20</v>
      </c>
      <c r="E11" s="5" t="s">
        <v>6</v>
      </c>
      <c r="F11" s="5"/>
      <c r="G11" s="5">
        <v>0.5</v>
      </c>
      <c r="H11" s="5"/>
      <c r="I11" s="5"/>
      <c r="J11" s="5">
        <v>16.600000000000001</v>
      </c>
      <c r="K11" s="5">
        <v>16.600000000000001</v>
      </c>
      <c r="L11" s="5">
        <v>19.649999999999999</v>
      </c>
      <c r="M11" s="5">
        <v>19.649999999999999</v>
      </c>
      <c r="N11" s="5"/>
      <c r="O11" s="5">
        <f t="shared" si="2"/>
        <v>16.600000000000001</v>
      </c>
      <c r="P11" s="5">
        <f t="shared" si="3"/>
        <v>0</v>
      </c>
      <c r="Q11" s="5"/>
      <c r="R11" s="5">
        <f t="shared" si="4"/>
        <v>19.649999999999999</v>
      </c>
      <c r="S11" s="5">
        <f t="shared" si="5"/>
        <v>0</v>
      </c>
      <c r="V11">
        <f t="shared" si="0"/>
        <v>18.125</v>
      </c>
      <c r="W11">
        <f t="shared" si="1"/>
        <v>1.7609183210283568</v>
      </c>
    </row>
    <row r="12" spans="1:23" x14ac:dyDescent="0.3">
      <c r="A12" s="5">
        <v>64</v>
      </c>
      <c r="B12" s="8">
        <v>0.01</v>
      </c>
      <c r="C12" s="5">
        <v>30</v>
      </c>
      <c r="D12" s="5">
        <v>20</v>
      </c>
      <c r="E12" s="5" t="s">
        <v>6</v>
      </c>
      <c r="F12" s="5"/>
      <c r="G12" s="5">
        <v>1</v>
      </c>
      <c r="H12" s="5"/>
      <c r="I12" s="5"/>
      <c r="J12" s="5">
        <v>16.600000000000001</v>
      </c>
      <c r="K12" s="5">
        <v>16.600000000000001</v>
      </c>
      <c r="L12" s="5">
        <v>19.649999999999999</v>
      </c>
      <c r="M12" s="5">
        <v>19.649999999999999</v>
      </c>
      <c r="N12" s="5"/>
      <c r="O12" s="5">
        <f t="shared" si="2"/>
        <v>16.600000000000001</v>
      </c>
      <c r="P12" s="5">
        <f t="shared" si="3"/>
        <v>0</v>
      </c>
      <c r="Q12" s="5"/>
      <c r="R12" s="5">
        <f t="shared" si="4"/>
        <v>19.649999999999999</v>
      </c>
      <c r="S12" s="5">
        <f t="shared" si="5"/>
        <v>0</v>
      </c>
      <c r="V12">
        <f t="shared" si="0"/>
        <v>18.125</v>
      </c>
      <c r="W12">
        <f t="shared" si="1"/>
        <v>1.7609183210283568</v>
      </c>
    </row>
    <row r="13" spans="1:23" x14ac:dyDescent="0.3">
      <c r="A13" s="5">
        <v>64</v>
      </c>
      <c r="B13" s="8">
        <v>1E-3</v>
      </c>
      <c r="C13" s="5">
        <v>30</v>
      </c>
      <c r="D13" s="5">
        <v>20</v>
      </c>
      <c r="E13" s="5" t="s">
        <v>6</v>
      </c>
      <c r="F13" s="5"/>
      <c r="G13" s="5">
        <v>0.05</v>
      </c>
      <c r="H13" s="5"/>
      <c r="I13" s="5"/>
      <c r="J13" s="5">
        <v>31.06</v>
      </c>
      <c r="K13" s="5">
        <v>31.14</v>
      </c>
      <c r="L13" s="5">
        <v>42.1</v>
      </c>
      <c r="M13" s="5">
        <v>38.46</v>
      </c>
      <c r="N13" s="5"/>
      <c r="O13" s="5">
        <f t="shared" si="2"/>
        <v>31.1</v>
      </c>
      <c r="P13" s="5">
        <f t="shared" si="3"/>
        <v>5.6568542494925107E-2</v>
      </c>
      <c r="Q13" s="5"/>
      <c r="R13" s="5">
        <f t="shared" si="4"/>
        <v>40.28</v>
      </c>
      <c r="S13" s="5">
        <f t="shared" si="5"/>
        <v>2.5738686835190334</v>
      </c>
      <c r="V13">
        <f t="shared" si="0"/>
        <v>35.690000000000005</v>
      </c>
      <c r="W13">
        <f t="shared" si="1"/>
        <v>5.5045556890028084</v>
      </c>
    </row>
    <row r="14" spans="1:23" x14ac:dyDescent="0.3">
      <c r="A14" s="5">
        <v>64</v>
      </c>
      <c r="B14" s="8">
        <v>1E-3</v>
      </c>
      <c r="C14" s="5">
        <v>30</v>
      </c>
      <c r="D14" s="5">
        <v>20</v>
      </c>
      <c r="E14" s="5" t="s">
        <v>6</v>
      </c>
      <c r="F14" s="5"/>
      <c r="G14" s="5">
        <v>0.1</v>
      </c>
      <c r="H14" s="5"/>
      <c r="I14" s="5"/>
      <c r="J14" s="5">
        <v>32.94</v>
      </c>
      <c r="K14" s="5">
        <v>40.020000000000003</v>
      </c>
      <c r="L14" s="5">
        <v>40.29</v>
      </c>
      <c r="M14" s="5">
        <v>36.96</v>
      </c>
      <c r="N14" s="5"/>
      <c r="O14" s="5">
        <f t="shared" si="2"/>
        <v>36.480000000000004</v>
      </c>
      <c r="P14" s="5">
        <f t="shared" si="3"/>
        <v>5.0063160108007603</v>
      </c>
      <c r="Q14" s="5"/>
      <c r="R14" s="5">
        <f t="shared" si="4"/>
        <v>38.625</v>
      </c>
      <c r="S14" s="5">
        <f t="shared" si="5"/>
        <v>2.3546655813512021</v>
      </c>
      <c r="V14">
        <f t="shared" si="0"/>
        <v>37.552500000000002</v>
      </c>
      <c r="W14">
        <f t="shared" si="1"/>
        <v>3.4258174207041465</v>
      </c>
    </row>
    <row r="15" spans="1:23" x14ac:dyDescent="0.3">
      <c r="A15" s="5">
        <v>64</v>
      </c>
      <c r="B15" s="8">
        <v>1E-3</v>
      </c>
      <c r="C15" s="5">
        <v>30</v>
      </c>
      <c r="D15" s="5">
        <v>20</v>
      </c>
      <c r="E15" s="5" t="s">
        <v>6</v>
      </c>
      <c r="F15" s="5"/>
      <c r="G15" s="5">
        <v>0.5</v>
      </c>
      <c r="H15" s="5"/>
      <c r="I15" s="5"/>
      <c r="J15" s="5">
        <v>16.600000000000001</v>
      </c>
      <c r="K15" s="5">
        <v>16.600000000000001</v>
      </c>
      <c r="L15" s="5">
        <v>19.649999999999999</v>
      </c>
      <c r="M15" s="5">
        <v>19.649999999999999</v>
      </c>
      <c r="N15" s="5"/>
      <c r="O15" s="5">
        <f t="shared" si="2"/>
        <v>16.600000000000001</v>
      </c>
      <c r="P15" s="5">
        <f t="shared" si="3"/>
        <v>0</v>
      </c>
      <c r="Q15" s="5"/>
      <c r="R15" s="5">
        <f t="shared" si="4"/>
        <v>19.649999999999999</v>
      </c>
      <c r="S15" s="5">
        <f t="shared" si="5"/>
        <v>0</v>
      </c>
      <c r="V15">
        <f t="shared" si="0"/>
        <v>18.125</v>
      </c>
      <c r="W15">
        <f t="shared" si="1"/>
        <v>1.7609183210283568</v>
      </c>
    </row>
    <row r="16" spans="1:23" x14ac:dyDescent="0.3">
      <c r="A16" s="5">
        <v>64</v>
      </c>
      <c r="B16" s="8">
        <v>1E-3</v>
      </c>
      <c r="C16" s="5">
        <v>30</v>
      </c>
      <c r="D16" s="5">
        <v>20</v>
      </c>
      <c r="E16" s="5" t="s">
        <v>6</v>
      </c>
      <c r="F16" s="5"/>
      <c r="G16" s="5">
        <v>1</v>
      </c>
      <c r="H16" s="5"/>
      <c r="I16" s="5"/>
      <c r="J16" s="5">
        <v>16.600000000000001</v>
      </c>
      <c r="K16" s="5">
        <v>16.600000000000001</v>
      </c>
      <c r="L16" s="5">
        <v>19.649999999999999</v>
      </c>
      <c r="M16" s="5">
        <v>19.649999999999999</v>
      </c>
      <c r="N16" s="5"/>
      <c r="O16" s="5">
        <f t="shared" si="2"/>
        <v>16.600000000000001</v>
      </c>
      <c r="P16" s="5">
        <f t="shared" si="3"/>
        <v>0</v>
      </c>
      <c r="Q16" s="5"/>
      <c r="R16" s="5">
        <f t="shared" si="4"/>
        <v>19.649999999999999</v>
      </c>
      <c r="S16" s="5">
        <f t="shared" si="5"/>
        <v>0</v>
      </c>
      <c r="V16">
        <f t="shared" si="0"/>
        <v>18.125</v>
      </c>
      <c r="W16">
        <f t="shared" si="1"/>
        <v>1.7609183210283568</v>
      </c>
    </row>
    <row r="17" spans="1:23" x14ac:dyDescent="0.3">
      <c r="A17" s="5">
        <v>64</v>
      </c>
      <c r="B17" s="8">
        <v>1E-4</v>
      </c>
      <c r="C17" s="5">
        <v>30</v>
      </c>
      <c r="D17" s="5">
        <v>20</v>
      </c>
      <c r="E17" s="5" t="s">
        <v>6</v>
      </c>
      <c r="F17" s="5"/>
      <c r="G17" s="5">
        <v>0.05</v>
      </c>
      <c r="H17" s="5"/>
      <c r="I17" s="5"/>
      <c r="J17" s="5">
        <v>29.99</v>
      </c>
      <c r="K17" s="5">
        <v>31.14</v>
      </c>
      <c r="L17" s="5">
        <v>31.53</v>
      </c>
      <c r="M17" s="5">
        <v>33.11</v>
      </c>
      <c r="N17" s="5"/>
      <c r="O17" s="5">
        <f t="shared" si="2"/>
        <v>30.564999999999998</v>
      </c>
      <c r="P17" s="5">
        <f t="shared" si="3"/>
        <v>0.81317279836453116</v>
      </c>
      <c r="Q17" s="5"/>
      <c r="R17" s="5">
        <f t="shared" si="4"/>
        <v>32.32</v>
      </c>
      <c r="S17" s="5">
        <f t="shared" si="5"/>
        <v>1.1172287142747439</v>
      </c>
      <c r="V17">
        <f t="shared" si="0"/>
        <v>31.442499999999999</v>
      </c>
      <c r="W17">
        <f t="shared" si="1"/>
        <v>1.2896349612713414</v>
      </c>
    </row>
    <row r="18" spans="1:23" x14ac:dyDescent="0.3">
      <c r="A18" s="5">
        <v>64</v>
      </c>
      <c r="B18" s="8">
        <v>1E-4</v>
      </c>
      <c r="C18" s="5">
        <v>30</v>
      </c>
      <c r="D18" s="5">
        <v>20</v>
      </c>
      <c r="E18" s="5" t="s">
        <v>6</v>
      </c>
      <c r="F18" s="5"/>
      <c r="G18" s="5">
        <v>0.1</v>
      </c>
      <c r="H18" s="5"/>
      <c r="I18" s="5"/>
      <c r="J18" s="5">
        <v>31.36</v>
      </c>
      <c r="K18" s="5">
        <v>31.91</v>
      </c>
      <c r="L18" s="5">
        <v>29.91</v>
      </c>
      <c r="M18" s="5">
        <v>31</v>
      </c>
      <c r="N18" s="5"/>
      <c r="O18" s="5">
        <f t="shared" si="2"/>
        <v>31.634999999999998</v>
      </c>
      <c r="P18" s="5">
        <f t="shared" si="3"/>
        <v>0.38890872965260165</v>
      </c>
      <c r="Q18" s="5"/>
      <c r="R18" s="5">
        <f t="shared" si="4"/>
        <v>30.454999999999998</v>
      </c>
      <c r="S18" s="5">
        <f t="shared" si="5"/>
        <v>0.77074639149333668</v>
      </c>
      <c r="V18">
        <f t="shared" si="0"/>
        <v>31.044999999999998</v>
      </c>
      <c r="W18">
        <f t="shared" si="1"/>
        <v>0.84413663980819276</v>
      </c>
    </row>
    <row r="19" spans="1:23" x14ac:dyDescent="0.3">
      <c r="A19" s="5">
        <v>64</v>
      </c>
      <c r="B19" s="8">
        <v>1E-4</v>
      </c>
      <c r="C19" s="5">
        <v>30</v>
      </c>
      <c r="D19" s="5">
        <v>20</v>
      </c>
      <c r="E19" s="5" t="s">
        <v>6</v>
      </c>
      <c r="F19" s="5"/>
      <c r="G19" s="5">
        <v>0.5</v>
      </c>
      <c r="H19" s="5"/>
      <c r="I19" s="5"/>
      <c r="J19" s="5">
        <v>46.59</v>
      </c>
      <c r="K19" s="5">
        <v>44.92</v>
      </c>
      <c r="L19" s="5">
        <v>36.14</v>
      </c>
      <c r="M19" s="5">
        <v>29.27</v>
      </c>
      <c r="N19" s="5"/>
      <c r="O19" s="5">
        <f t="shared" si="2"/>
        <v>45.755000000000003</v>
      </c>
      <c r="P19" s="5">
        <f t="shared" si="3"/>
        <v>1.1808683245815357</v>
      </c>
      <c r="Q19" s="5"/>
      <c r="R19" s="5">
        <f t="shared" si="4"/>
        <v>32.704999999999998</v>
      </c>
      <c r="S19" s="5">
        <f t="shared" si="5"/>
        <v>4.857823586751624</v>
      </c>
      <c r="V19">
        <f t="shared" si="0"/>
        <v>39.230000000000004</v>
      </c>
      <c r="W19">
        <f t="shared" si="1"/>
        <v>8.0683620807860592</v>
      </c>
    </row>
    <row r="20" spans="1:23" x14ac:dyDescent="0.3">
      <c r="A20" s="5">
        <v>64</v>
      </c>
      <c r="B20" s="8">
        <v>1E-4</v>
      </c>
      <c r="C20" s="5">
        <v>30</v>
      </c>
      <c r="D20" s="5">
        <v>20</v>
      </c>
      <c r="E20" s="5" t="s">
        <v>6</v>
      </c>
      <c r="F20" s="5"/>
      <c r="G20" s="5">
        <v>1</v>
      </c>
      <c r="H20" s="5"/>
      <c r="I20" s="5"/>
      <c r="J20" s="5">
        <v>13.82</v>
      </c>
      <c r="K20" s="5">
        <v>12.16</v>
      </c>
      <c r="L20" s="5">
        <v>22.68</v>
      </c>
      <c r="M20" s="5">
        <v>15.19</v>
      </c>
      <c r="N20" s="5"/>
      <c r="O20" s="5">
        <f t="shared" si="2"/>
        <v>12.99</v>
      </c>
      <c r="P20" s="5">
        <f t="shared" si="3"/>
        <v>1.1737972567696688</v>
      </c>
      <c r="Q20" s="5"/>
      <c r="R20" s="5">
        <f t="shared" si="4"/>
        <v>18.934999999999999</v>
      </c>
      <c r="S20" s="5">
        <f t="shared" si="5"/>
        <v>5.2962297910872458</v>
      </c>
      <c r="V20">
        <f t="shared" si="0"/>
        <v>15.962499999999999</v>
      </c>
      <c r="W20">
        <f t="shared" si="1"/>
        <v>4.6465354476929068</v>
      </c>
    </row>
    <row r="21" spans="1:23" x14ac:dyDescent="0.3">
      <c r="A21" s="5">
        <v>128</v>
      </c>
      <c r="B21" s="8">
        <v>0.01</v>
      </c>
      <c r="C21" s="5">
        <v>30</v>
      </c>
      <c r="D21" s="5">
        <v>20</v>
      </c>
      <c r="E21" s="5" t="s">
        <v>6</v>
      </c>
      <c r="F21" s="5"/>
      <c r="G21" s="5">
        <v>0.05</v>
      </c>
      <c r="H21" s="5"/>
      <c r="I21" s="5"/>
      <c r="J21" s="5">
        <v>46.37</v>
      </c>
      <c r="K21" s="5">
        <v>45.26</v>
      </c>
      <c r="L21" s="5">
        <v>19.649999999999999</v>
      </c>
      <c r="M21" s="5">
        <v>19.649999999999999</v>
      </c>
      <c r="N21" s="5"/>
      <c r="O21" s="5">
        <f t="shared" si="2"/>
        <v>45.814999999999998</v>
      </c>
      <c r="P21" s="5">
        <f t="shared" si="3"/>
        <v>0.78488852711706736</v>
      </c>
      <c r="Q21" s="5"/>
      <c r="R21" s="5">
        <f t="shared" si="4"/>
        <v>19.649999999999999</v>
      </c>
      <c r="S21" s="5">
        <f t="shared" si="5"/>
        <v>0</v>
      </c>
      <c r="V21">
        <f t="shared" si="0"/>
        <v>32.732500000000002</v>
      </c>
      <c r="W21">
        <f t="shared" si="1"/>
        <v>15.113165066700384</v>
      </c>
    </row>
    <row r="22" spans="1:23" x14ac:dyDescent="0.3">
      <c r="A22" s="5">
        <v>128</v>
      </c>
      <c r="B22" s="8">
        <v>0.01</v>
      </c>
      <c r="C22" s="5">
        <v>30</v>
      </c>
      <c r="D22" s="5">
        <v>20</v>
      </c>
      <c r="E22" s="5" t="s">
        <v>6</v>
      </c>
      <c r="F22" s="5"/>
      <c r="G22" s="5">
        <v>0.1</v>
      </c>
      <c r="H22" s="5"/>
      <c r="I22" s="5"/>
      <c r="J22" s="5">
        <v>54.52</v>
      </c>
      <c r="K22" s="5">
        <v>16.649999999999999</v>
      </c>
      <c r="L22" s="5">
        <v>19.649999999999999</v>
      </c>
      <c r="M22" s="5">
        <v>19.649999999999999</v>
      </c>
      <c r="N22" s="5"/>
      <c r="O22" s="5">
        <f t="shared" si="2"/>
        <v>35.585000000000001</v>
      </c>
      <c r="P22" s="5">
        <f t="shared" si="3"/>
        <v>26.778133803534551</v>
      </c>
      <c r="Q22" s="5"/>
      <c r="R22" s="5">
        <f t="shared" si="4"/>
        <v>19.649999999999999</v>
      </c>
      <c r="S22" s="5">
        <f t="shared" si="5"/>
        <v>0</v>
      </c>
      <c r="V22">
        <f t="shared" si="0"/>
        <v>27.6175</v>
      </c>
      <c r="W22">
        <f t="shared" si="1"/>
        <v>17.990670498900258</v>
      </c>
    </row>
    <row r="23" spans="1:23" x14ac:dyDescent="0.3">
      <c r="A23" s="5">
        <v>128</v>
      </c>
      <c r="B23" s="8">
        <v>0.01</v>
      </c>
      <c r="C23" s="5">
        <v>30</v>
      </c>
      <c r="D23" s="5">
        <v>20</v>
      </c>
      <c r="E23" s="5" t="s">
        <v>6</v>
      </c>
      <c r="F23" s="5"/>
      <c r="G23" s="5">
        <v>0.5</v>
      </c>
      <c r="H23" s="5"/>
      <c r="I23" s="5"/>
      <c r="J23" s="5">
        <v>16.600000000000001</v>
      </c>
      <c r="K23" s="5">
        <v>16.600000000000001</v>
      </c>
      <c r="L23" s="5">
        <v>19.649999999999999</v>
      </c>
      <c r="M23" s="5">
        <v>19.649999999999999</v>
      </c>
      <c r="N23" s="5"/>
      <c r="O23" s="5">
        <f t="shared" si="2"/>
        <v>16.600000000000001</v>
      </c>
      <c r="P23" s="5">
        <f t="shared" si="3"/>
        <v>0</v>
      </c>
      <c r="Q23" s="5"/>
      <c r="R23" s="5">
        <f t="shared" si="4"/>
        <v>19.649999999999999</v>
      </c>
      <c r="S23" s="5">
        <f t="shared" si="5"/>
        <v>0</v>
      </c>
      <c r="V23">
        <f t="shared" si="0"/>
        <v>18.125</v>
      </c>
      <c r="W23">
        <f t="shared" si="1"/>
        <v>1.7609183210283568</v>
      </c>
    </row>
    <row r="24" spans="1:23" x14ac:dyDescent="0.3">
      <c r="A24" s="5">
        <v>128</v>
      </c>
      <c r="B24" s="8">
        <v>0.01</v>
      </c>
      <c r="C24" s="5">
        <v>30</v>
      </c>
      <c r="D24" s="5">
        <v>20</v>
      </c>
      <c r="E24" s="5" t="s">
        <v>6</v>
      </c>
      <c r="F24" s="5"/>
      <c r="G24" s="5">
        <v>1</v>
      </c>
      <c r="H24" s="5"/>
      <c r="I24" s="5"/>
      <c r="J24" s="5">
        <v>16.600000000000001</v>
      </c>
      <c r="K24" s="5">
        <v>16.600000000000001</v>
      </c>
      <c r="L24" s="5">
        <v>19.649999999999999</v>
      </c>
      <c r="M24" s="5">
        <v>19.649999999999999</v>
      </c>
      <c r="N24" s="5"/>
      <c r="O24" s="5">
        <f t="shared" si="2"/>
        <v>16.600000000000001</v>
      </c>
      <c r="P24" s="5">
        <f t="shared" si="3"/>
        <v>0</v>
      </c>
      <c r="Q24" s="5"/>
      <c r="R24" s="5">
        <f t="shared" si="4"/>
        <v>19.649999999999999</v>
      </c>
      <c r="S24" s="5">
        <f t="shared" si="5"/>
        <v>0</v>
      </c>
      <c r="V24">
        <f t="shared" si="0"/>
        <v>18.125</v>
      </c>
      <c r="W24">
        <f t="shared" si="1"/>
        <v>1.7609183210283568</v>
      </c>
    </row>
    <row r="25" spans="1:23" x14ac:dyDescent="0.3">
      <c r="A25" s="5">
        <v>128</v>
      </c>
      <c r="B25" s="8">
        <v>1E-3</v>
      </c>
      <c r="C25" s="5">
        <v>30</v>
      </c>
      <c r="D25" s="5">
        <v>20</v>
      </c>
      <c r="E25" s="5" t="s">
        <v>6</v>
      </c>
      <c r="F25" s="5"/>
      <c r="G25" s="5">
        <v>0.05</v>
      </c>
      <c r="H25" s="5"/>
      <c r="I25" s="5"/>
      <c r="J25" s="5">
        <v>31.91</v>
      </c>
      <c r="K25" s="5">
        <v>31.66</v>
      </c>
      <c r="L25" s="5">
        <v>37.26</v>
      </c>
      <c r="M25" s="5">
        <v>38.56</v>
      </c>
      <c r="N25" s="5"/>
      <c r="O25" s="5">
        <f t="shared" si="2"/>
        <v>31.785</v>
      </c>
      <c r="P25" s="5">
        <f t="shared" si="3"/>
        <v>0.17677669529663689</v>
      </c>
      <c r="Q25" s="5"/>
      <c r="R25" s="5">
        <f t="shared" si="4"/>
        <v>37.909999999999997</v>
      </c>
      <c r="S25" s="5">
        <f t="shared" si="5"/>
        <v>0.91923881554251474</v>
      </c>
      <c r="V25">
        <f t="shared" si="0"/>
        <v>34.847499999999997</v>
      </c>
      <c r="W25">
        <f t="shared" si="1"/>
        <v>3.5773302428859806</v>
      </c>
    </row>
    <row r="26" spans="1:23" x14ac:dyDescent="0.3">
      <c r="A26" s="5">
        <v>128</v>
      </c>
      <c r="B26" s="8">
        <v>1E-3</v>
      </c>
      <c r="C26" s="5">
        <v>30</v>
      </c>
      <c r="D26" s="5">
        <v>20</v>
      </c>
      <c r="E26" s="5" t="s">
        <v>6</v>
      </c>
      <c r="F26" s="5"/>
      <c r="G26" s="5">
        <v>0.1</v>
      </c>
      <c r="H26" s="5"/>
      <c r="I26" s="5"/>
      <c r="J26" s="5">
        <v>31.57</v>
      </c>
      <c r="K26" s="5">
        <v>41.51</v>
      </c>
      <c r="L26" s="5">
        <v>40.54</v>
      </c>
      <c r="M26" s="5">
        <v>37.409999999999997</v>
      </c>
      <c r="N26" s="5"/>
      <c r="O26" s="5">
        <f t="shared" si="2"/>
        <v>36.54</v>
      </c>
      <c r="P26" s="5">
        <f t="shared" si="3"/>
        <v>7.0286414049942891</v>
      </c>
      <c r="Q26" s="5"/>
      <c r="R26" s="5">
        <f t="shared" si="4"/>
        <v>38.974999999999994</v>
      </c>
      <c r="S26" s="5">
        <f t="shared" si="5"/>
        <v>2.2132442251138955</v>
      </c>
      <c r="V26">
        <f t="shared" si="0"/>
        <v>37.7575</v>
      </c>
      <c r="W26">
        <f t="shared" si="1"/>
        <v>4.4806798219317905</v>
      </c>
    </row>
    <row r="27" spans="1:23" x14ac:dyDescent="0.3">
      <c r="A27" s="5">
        <v>128</v>
      </c>
      <c r="B27" s="8">
        <v>1E-3</v>
      </c>
      <c r="C27" s="5">
        <v>30</v>
      </c>
      <c r="D27" s="5">
        <v>20</v>
      </c>
      <c r="E27" s="5" t="s">
        <v>6</v>
      </c>
      <c r="F27" s="5"/>
      <c r="G27" s="5">
        <v>0.5</v>
      </c>
      <c r="H27" s="5"/>
      <c r="I27" s="5"/>
      <c r="J27" s="5">
        <v>16.600000000000001</v>
      </c>
      <c r="K27" s="5">
        <v>16.600000000000001</v>
      </c>
      <c r="L27" s="5">
        <v>19.649999999999999</v>
      </c>
      <c r="M27" s="5">
        <v>19.649999999999999</v>
      </c>
      <c r="N27" s="5"/>
      <c r="O27" s="5">
        <f t="shared" si="2"/>
        <v>16.600000000000001</v>
      </c>
      <c r="P27" s="5">
        <f t="shared" si="3"/>
        <v>0</v>
      </c>
      <c r="Q27" s="5"/>
      <c r="R27" s="5">
        <f t="shared" si="4"/>
        <v>19.649999999999999</v>
      </c>
      <c r="S27" s="5">
        <f t="shared" si="5"/>
        <v>0</v>
      </c>
      <c r="V27">
        <f t="shared" si="0"/>
        <v>18.125</v>
      </c>
      <c r="W27">
        <f t="shared" si="1"/>
        <v>1.7609183210283568</v>
      </c>
    </row>
    <row r="28" spans="1:23" x14ac:dyDescent="0.3">
      <c r="A28" s="5">
        <v>128</v>
      </c>
      <c r="B28" s="8">
        <v>1E-3</v>
      </c>
      <c r="C28" s="5">
        <v>30</v>
      </c>
      <c r="D28" s="5">
        <v>20</v>
      </c>
      <c r="E28" s="5" t="s">
        <v>6</v>
      </c>
      <c r="F28" s="5"/>
      <c r="G28" s="5">
        <v>1</v>
      </c>
      <c r="H28" s="5"/>
      <c r="I28" s="5"/>
      <c r="J28" s="5">
        <v>16.600000000000001</v>
      </c>
      <c r="K28" s="5">
        <v>16.600000000000001</v>
      </c>
      <c r="L28" s="5">
        <v>19.649999999999999</v>
      </c>
      <c r="M28" s="5">
        <v>19.649999999999999</v>
      </c>
      <c r="N28" s="5"/>
      <c r="O28" s="5">
        <f t="shared" si="2"/>
        <v>16.600000000000001</v>
      </c>
      <c r="P28" s="5">
        <f t="shared" si="3"/>
        <v>0</v>
      </c>
      <c r="Q28" s="5"/>
      <c r="R28" s="5">
        <f t="shared" si="4"/>
        <v>19.649999999999999</v>
      </c>
      <c r="S28" s="5">
        <f t="shared" si="5"/>
        <v>0</v>
      </c>
      <c r="V28">
        <f t="shared" si="0"/>
        <v>18.125</v>
      </c>
      <c r="W28">
        <f t="shared" si="1"/>
        <v>1.7609183210283568</v>
      </c>
    </row>
    <row r="29" spans="1:23" x14ac:dyDescent="0.3">
      <c r="A29" s="5">
        <v>128</v>
      </c>
      <c r="B29" s="8">
        <v>1E-4</v>
      </c>
      <c r="C29" s="5">
        <v>30</v>
      </c>
      <c r="D29" s="5">
        <v>20</v>
      </c>
      <c r="E29" s="5" t="s">
        <v>6</v>
      </c>
      <c r="F29" s="5"/>
      <c r="G29" s="5">
        <v>0.05</v>
      </c>
      <c r="H29" s="5"/>
      <c r="I29" s="5"/>
      <c r="J29" s="5">
        <v>32.119999999999997</v>
      </c>
      <c r="K29" s="5">
        <v>29.27</v>
      </c>
      <c r="L29" s="5">
        <v>25.94</v>
      </c>
      <c r="M29" s="5">
        <v>23.01</v>
      </c>
      <c r="N29" s="5"/>
      <c r="O29" s="5">
        <f t="shared" si="2"/>
        <v>30.695</v>
      </c>
      <c r="P29" s="5">
        <f t="shared" si="3"/>
        <v>2.0152543263816591</v>
      </c>
      <c r="Q29" s="5"/>
      <c r="R29" s="5">
        <f t="shared" si="4"/>
        <v>24.475000000000001</v>
      </c>
      <c r="S29" s="5">
        <f t="shared" si="5"/>
        <v>2.0718228688765841</v>
      </c>
      <c r="V29">
        <f t="shared" si="0"/>
        <v>27.585000000000001</v>
      </c>
      <c r="W29">
        <f t="shared" si="1"/>
        <v>3.9598863620058644</v>
      </c>
    </row>
    <row r="30" spans="1:23" x14ac:dyDescent="0.3">
      <c r="A30" s="5">
        <v>128</v>
      </c>
      <c r="B30" s="8">
        <v>1E-4</v>
      </c>
      <c r="C30" s="5">
        <v>30</v>
      </c>
      <c r="D30" s="5">
        <v>20</v>
      </c>
      <c r="E30" s="5" t="s">
        <v>6</v>
      </c>
      <c r="F30" s="5"/>
      <c r="G30" s="5">
        <v>0.1</v>
      </c>
      <c r="H30" s="5"/>
      <c r="I30" s="5"/>
      <c r="J30" s="5">
        <v>33.869999999999997</v>
      </c>
      <c r="K30" s="5">
        <v>30.67</v>
      </c>
      <c r="L30" s="5">
        <v>28.68</v>
      </c>
      <c r="M30" s="5">
        <v>25.1</v>
      </c>
      <c r="N30" s="5"/>
      <c r="O30" s="5">
        <f t="shared" si="2"/>
        <v>32.269999999999996</v>
      </c>
      <c r="P30" s="5">
        <f t="shared" si="3"/>
        <v>2.2627416997969489</v>
      </c>
      <c r="Q30" s="5"/>
      <c r="R30" s="5">
        <f t="shared" si="4"/>
        <v>26.89</v>
      </c>
      <c r="S30" s="5">
        <f t="shared" si="5"/>
        <v>2.5314422766478391</v>
      </c>
      <c r="V30">
        <f t="shared" si="0"/>
        <v>29.58</v>
      </c>
      <c r="W30">
        <f t="shared" si="1"/>
        <v>3.6729915146467245</v>
      </c>
    </row>
    <row r="31" spans="1:23" x14ac:dyDescent="0.3">
      <c r="A31" s="5">
        <v>128</v>
      </c>
      <c r="B31" s="8">
        <v>1E-4</v>
      </c>
      <c r="C31" s="5">
        <v>30</v>
      </c>
      <c r="D31" s="5">
        <v>20</v>
      </c>
      <c r="E31" s="5" t="s">
        <v>6</v>
      </c>
      <c r="F31" s="5"/>
      <c r="G31" s="5">
        <v>0.5</v>
      </c>
      <c r="H31" s="5"/>
      <c r="I31" s="5"/>
      <c r="J31" s="5">
        <v>39.590000000000003</v>
      </c>
      <c r="K31" s="5">
        <v>39.380000000000003</v>
      </c>
      <c r="L31" s="5">
        <v>24.94</v>
      </c>
      <c r="M31" s="5">
        <v>21.33</v>
      </c>
      <c r="N31" s="5"/>
      <c r="O31" s="5">
        <f t="shared" si="2"/>
        <v>39.484999999999999</v>
      </c>
      <c r="P31" s="5">
        <f t="shared" si="3"/>
        <v>0.14849242404917559</v>
      </c>
      <c r="Q31" s="5"/>
      <c r="R31" s="5">
        <f t="shared" si="4"/>
        <v>23.134999999999998</v>
      </c>
      <c r="S31" s="5">
        <f t="shared" si="5"/>
        <v>2.5526554800834385</v>
      </c>
      <c r="V31">
        <f t="shared" si="0"/>
        <v>31.31</v>
      </c>
      <c r="W31">
        <f t="shared" si="1"/>
        <v>9.5544160819312811</v>
      </c>
    </row>
    <row r="32" spans="1:23" x14ac:dyDescent="0.3">
      <c r="A32" s="5">
        <v>128</v>
      </c>
      <c r="B32" s="8">
        <v>1E-4</v>
      </c>
      <c r="C32" s="5">
        <v>30</v>
      </c>
      <c r="D32" s="5">
        <v>20</v>
      </c>
      <c r="E32" s="5" t="s">
        <v>6</v>
      </c>
      <c r="F32" s="5"/>
      <c r="G32" s="5">
        <v>1</v>
      </c>
      <c r="H32" s="5"/>
      <c r="I32" s="5"/>
      <c r="J32" s="5">
        <v>47.48</v>
      </c>
      <c r="K32" s="5">
        <v>40.32</v>
      </c>
      <c r="L32" s="5">
        <v>17.87</v>
      </c>
      <c r="M32" s="5">
        <v>21.51</v>
      </c>
      <c r="N32" s="5"/>
      <c r="O32" s="5">
        <f t="shared" si="2"/>
        <v>43.9</v>
      </c>
      <c r="P32" s="5">
        <f t="shared" si="3"/>
        <v>5.0628845532956781</v>
      </c>
      <c r="Q32" s="5"/>
      <c r="R32" s="5">
        <f t="shared" si="4"/>
        <v>19.690000000000001</v>
      </c>
      <c r="S32" s="5">
        <f t="shared" si="5"/>
        <v>2.5738686835190334</v>
      </c>
      <c r="V32">
        <f t="shared" si="0"/>
        <v>31.795000000000002</v>
      </c>
      <c r="W32">
        <f t="shared" si="1"/>
        <v>14.357131793409618</v>
      </c>
    </row>
    <row r="33" spans="1:23" x14ac:dyDescent="0.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</row>
    <row r="34" spans="1:23" x14ac:dyDescent="0.3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</row>
    <row r="35" spans="1:23" x14ac:dyDescent="0.3">
      <c r="A35" s="5">
        <v>128</v>
      </c>
      <c r="B35" s="8">
        <v>1E-4</v>
      </c>
      <c r="C35" s="5">
        <v>30</v>
      </c>
      <c r="D35" s="5">
        <v>20</v>
      </c>
      <c r="E35" s="5" t="s">
        <v>6</v>
      </c>
      <c r="F35" s="5"/>
      <c r="G35" s="5" t="s">
        <v>16</v>
      </c>
      <c r="H35" s="5"/>
      <c r="I35" s="5"/>
      <c r="J35" s="5">
        <v>50.26</v>
      </c>
      <c r="K35" s="5">
        <v>48.98</v>
      </c>
      <c r="L35" s="5">
        <v>25.04</v>
      </c>
      <c r="M35" s="5">
        <v>24.76</v>
      </c>
      <c r="N35" s="5"/>
      <c r="O35" s="5">
        <f t="shared" ref="O35:O36" si="6">AVERAGE(J35,K35)</f>
        <v>49.62</v>
      </c>
      <c r="P35" s="5">
        <f t="shared" ref="P35:P36" si="7">STDEV(J35,K35)</f>
        <v>0.90509667991878162</v>
      </c>
      <c r="Q35" s="5"/>
      <c r="R35" s="5">
        <f t="shared" ref="R35:R36" si="8">AVERAGE(L35:M35)</f>
        <v>24.9</v>
      </c>
      <c r="S35" s="5">
        <f t="shared" ref="S35:S36" si="9">STDEV(L35:M35)</f>
        <v>0.19798989873223158</v>
      </c>
      <c r="V35">
        <f>AVERAGE(J35:M35)</f>
        <v>37.26</v>
      </c>
      <c r="W35">
        <f>STDEV(J35:M35)</f>
        <v>14.282119357200928</v>
      </c>
    </row>
    <row r="36" spans="1:23" x14ac:dyDescent="0.3">
      <c r="A36" s="5">
        <v>128</v>
      </c>
      <c r="B36" s="5" t="s">
        <v>16</v>
      </c>
      <c r="C36" s="5">
        <v>50</v>
      </c>
      <c r="D36" s="5">
        <v>20</v>
      </c>
      <c r="E36" s="5" t="s">
        <v>6</v>
      </c>
      <c r="F36" s="5"/>
      <c r="G36" s="5" t="s">
        <v>16</v>
      </c>
      <c r="H36" s="5"/>
      <c r="I36" s="5"/>
      <c r="J36" s="5">
        <v>50.68</v>
      </c>
      <c r="K36" s="5">
        <v>52.01</v>
      </c>
      <c r="L36" s="5">
        <v>39.270000000000003</v>
      </c>
      <c r="M36" s="5">
        <v>46.48</v>
      </c>
      <c r="N36" s="5"/>
      <c r="O36" s="5">
        <f t="shared" si="6"/>
        <v>51.344999999999999</v>
      </c>
      <c r="P36" s="5">
        <f t="shared" si="7"/>
        <v>0.94045201897810704</v>
      </c>
      <c r="Q36" s="5"/>
      <c r="R36" s="5">
        <f t="shared" si="8"/>
        <v>42.875</v>
      </c>
      <c r="S36" s="5">
        <f t="shared" si="9"/>
        <v>5.0982398923550036</v>
      </c>
      <c r="V36">
        <f>AVERAGE(J36:M36)</f>
        <v>47.11</v>
      </c>
      <c r="W36">
        <f>STDEV(J36:M36)</f>
        <v>5.7334515491688238</v>
      </c>
    </row>
    <row r="37" spans="1:23" x14ac:dyDescent="0.3">
      <c r="A37" s="5">
        <v>128</v>
      </c>
      <c r="B37" s="5" t="s">
        <v>16</v>
      </c>
      <c r="C37" s="5">
        <v>90</v>
      </c>
      <c r="D37" s="5" t="s">
        <v>17</v>
      </c>
      <c r="E37" s="5" t="s">
        <v>6</v>
      </c>
      <c r="F37" s="5"/>
      <c r="G37" s="5" t="s">
        <v>16</v>
      </c>
      <c r="H37" s="5"/>
      <c r="I37" s="5"/>
      <c r="J37" s="5">
        <v>45.09</v>
      </c>
      <c r="K37" s="5">
        <v>42.24</v>
      </c>
      <c r="L37" s="5">
        <v>30.69</v>
      </c>
      <c r="M37" s="5">
        <v>33.549999999999997</v>
      </c>
      <c r="N37" s="5"/>
      <c r="O37" s="5">
        <f t="shared" ref="O37" si="10">AVERAGE(J37,K37)</f>
        <v>43.665000000000006</v>
      </c>
      <c r="P37" s="5">
        <f t="shared" ref="P37" si="11">STDEV(J37,K37)</f>
        <v>2.0152543263816614</v>
      </c>
      <c r="Q37" s="5"/>
      <c r="R37" s="5">
        <f t="shared" ref="R37" si="12">AVERAGE(L37:M37)</f>
        <v>32.119999999999997</v>
      </c>
      <c r="S37" s="5">
        <f t="shared" ref="S37" si="13">STDEV(L37:M37)</f>
        <v>2.0223253941935231</v>
      </c>
      <c r="V37">
        <f>AVERAGE(J37:M37)</f>
        <v>37.892499999999998</v>
      </c>
      <c r="W37">
        <f>STDEV(J37:M37)</f>
        <v>6.8662963087825091</v>
      </c>
    </row>
    <row r="38" spans="1:23" x14ac:dyDescent="0.3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</row>
    <row r="39" spans="1:23" x14ac:dyDescent="0.3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</row>
    <row r="40" spans="1:23" x14ac:dyDescent="0.3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</row>
    <row r="41" spans="1:23" x14ac:dyDescent="0.3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</row>
    <row r="42" spans="1:23" x14ac:dyDescent="0.3">
      <c r="A42" s="5"/>
      <c r="B42" s="5"/>
      <c r="C42" s="5"/>
      <c r="D42" s="5"/>
      <c r="E42" s="5"/>
      <c r="F42" s="5"/>
      <c r="G42" s="5"/>
      <c r="H42" s="5"/>
      <c r="I42" s="5"/>
      <c r="J42" s="5">
        <v>47.59</v>
      </c>
      <c r="K42" s="5">
        <v>46.78</v>
      </c>
      <c r="L42" s="5"/>
      <c r="M42" s="5"/>
      <c r="N42" s="5"/>
      <c r="O42" s="5">
        <f>AVERAGE(J42:K42)</f>
        <v>47.185000000000002</v>
      </c>
      <c r="P42" s="5">
        <f>STDEV(J42:K42)</f>
        <v>0.57275649276110507</v>
      </c>
      <c r="Q42" s="5"/>
      <c r="R42" s="5"/>
      <c r="S42" s="5"/>
    </row>
    <row r="43" spans="1:23" x14ac:dyDescent="0.3">
      <c r="A43" s="5"/>
      <c r="B43" s="5"/>
      <c r="C43" s="5"/>
      <c r="D43" s="5"/>
      <c r="E43" s="5"/>
      <c r="F43" s="5"/>
      <c r="G43" s="5"/>
      <c r="H43" s="5"/>
      <c r="I43" s="5"/>
      <c r="J43" s="5">
        <v>49.76</v>
      </c>
      <c r="K43" s="5">
        <v>48.78</v>
      </c>
      <c r="L43" s="5"/>
      <c r="M43" s="5"/>
      <c r="N43" s="5"/>
      <c r="O43" s="5"/>
      <c r="P43" s="5"/>
      <c r="Q43" s="5"/>
      <c r="R43" s="5"/>
      <c r="S43" s="5"/>
    </row>
  </sheetData>
  <mergeCells count="2">
    <mergeCell ref="J6:M6"/>
    <mergeCell ref="O3:P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3A</vt:lpstr>
      <vt:lpstr>3B</vt:lpstr>
      <vt:lpstr>4A</vt:lpstr>
      <vt:lpstr>4B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 Desole</dc:creator>
  <cp:lastModifiedBy>Alessandro Desole</cp:lastModifiedBy>
  <dcterms:created xsi:type="dcterms:W3CDTF">2015-06-05T18:19:34Z</dcterms:created>
  <dcterms:modified xsi:type="dcterms:W3CDTF">2020-11-15T16:44:28Z</dcterms:modified>
</cp:coreProperties>
</file>