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10.png" ContentType="image/pn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6.jpeg" ContentType="image/jpeg"/>
  <Override PartName="/xl/media/image9.png" ContentType="image/png"/>
  <Override PartName="/xl/media/image7.png" ContentType="image/png"/>
  <Override PartName="/xl/media/image11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omprovantes" sheetId="2" state="visible" r:id="rId4"/>
    <sheet name="Anex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<sst xmlns="http://schemas.openxmlformats.org/spreadsheetml/2006/main" count="116" uniqueCount="67">
  <si>
    <t xml:space="preserve">Resumo do Reembolso</t>
  </si>
  <si>
    <t xml:space="preserve">Clínica Sensi · Sala 504 · Rio Mar Trade Center · Comprovantes de 16 a 26/09/2026</t>
  </si>
  <si>
    <t xml:space="preserve">Categoria</t>
  </si>
  <si>
    <t xml:space="preserve">Qtd. comprovantes</t>
  </si>
  <si>
    <t xml:space="preserve">Valor (R$)</t>
  </si>
  <si>
    <t xml:space="preserve">% do total</t>
  </si>
  <si>
    <t xml:space="preserve">Materiais</t>
  </si>
  <si>
    <t xml:space="preserve">Taxas e ART</t>
  </si>
  <si>
    <t xml:space="preserve">Mão de Obra</t>
  </si>
  <si>
    <t xml:space="preserve">Transporte</t>
  </si>
  <si>
    <t xml:space="preserve">TOTAL A REEMBOLSAR</t>
  </si>
  <si>
    <t xml:space="preserve">Conferência com a aba Comprovantes</t>
  </si>
  <si>
    <t xml:space="preserve">Comprovantes de Reembolso</t>
  </si>
  <si>
    <t xml:space="preserve">Clínica Sensi · Sala 504 · Rio Mar Trade Center · Fortaleza, CE</t>
  </si>
  <si>
    <t xml:space="preserve">Nº</t>
  </si>
  <si>
    <t xml:space="preserve">Finalidade</t>
  </si>
  <si>
    <t xml:space="preserve">Favorecido / Serviço</t>
  </si>
  <si>
    <t xml:space="preserve">Detalhe</t>
  </si>
  <si>
    <t xml:space="preserve">Data e hora</t>
  </si>
  <si>
    <t xml:space="preserve">Forma de pagamento</t>
  </si>
  <si>
    <t xml:space="preserve">Anexo</t>
  </si>
  <si>
    <t xml:space="preserve">Argamassa cola para assentamento de porcelanato</t>
  </si>
  <si>
    <t xml:space="preserve">Rejuntamix</t>
  </si>
  <si>
    <t xml:space="preserve">Pix · CNPJ 21.499.024/0001-07</t>
  </si>
  <si>
    <t xml:space="preserve">Pix C6 Bank</t>
  </si>
  <si>
    <t xml:space="preserve">Ver anexo</t>
  </si>
  <si>
    <t xml:space="preserve">Aquisição de sacos para remoção de entulho</t>
  </si>
  <si>
    <t xml:space="preserve">Marcia Maria de Lima Viana Ribeiro</t>
  </si>
  <si>
    <t xml:space="preserve">Pix · Mercado Pago</t>
  </si>
  <si>
    <t xml:space="preserve">Pagamento de imposto para aquisição do item</t>
  </si>
  <si>
    <t xml:space="preserve">Cerâmica Cerbras</t>
  </si>
  <si>
    <t xml:space="preserve">Pix · CNPJ 35.029.057/0001-06</t>
  </si>
  <si>
    <t xml:space="preserve">Elaboração de ART</t>
  </si>
  <si>
    <t xml:space="preserve">CREA-CE · Boleto</t>
  </si>
  <si>
    <t xml:space="preserve">Pix · CNPJ 07.135.601/0001-50 · venc. 28/09/2026</t>
  </si>
  <si>
    <t xml:space="preserve">Pix · CNPJ 07.135.601/0001-50 · venc. 26/09/2026</t>
  </si>
  <si>
    <t xml:space="preserve">Pagamento de mão de obra</t>
  </si>
  <si>
    <t xml:space="preserve">Antônio Eugênio Silva do Nascimento</t>
  </si>
  <si>
    <t xml:space="preserve">Pix · Nubank</t>
  </si>
  <si>
    <t xml:space="preserve">Retorno do pedreiro</t>
  </si>
  <si>
    <t xml:space="preserve">Uber Moto</t>
  </si>
  <si>
    <t xml:space="preserve">R. Desembargador Lauro Nogueira, 1240 (Papicu) → R. Waldery Uchôa, 333 (Benfica)</t>
  </si>
  <si>
    <t xml:space="preserve">Apple Pay ••••7218</t>
  </si>
  <si>
    <t xml:space="preserve">Rua Lauro Nogueira, 1355 (Papicu) → R. Waldery Uchôa, 333 (Benfica)</t>
  </si>
  <si>
    <t xml:space="preserve">Rio Mar Trade Center, 1500 → R. Waldery Uchôa, 333 (Benfica)</t>
  </si>
  <si>
    <t xml:space="preserve">Retirada de itens de instalações elétricas</t>
  </si>
  <si>
    <t xml:space="preserve">Uber Envios Moto</t>
  </si>
  <si>
    <t xml:space="preserve">Rua Leitão Cerqueira, 360 (Mondubim) → Av. Dioguinho, 4150 (próx. Ramacon)</t>
  </si>
  <si>
    <t xml:space="preserve">Apple Pay ••••2742</t>
  </si>
  <si>
    <t xml:space="preserve">Coleta de sacos para remoção de entulho</t>
  </si>
  <si>
    <t xml:space="preserve">Rua Franklin Távora, 36 (Centro) → R. Cel. Francisco Montenegro</t>
  </si>
  <si>
    <t xml:space="preserve">TOTAL</t>
  </si>
  <si>
    <t xml:space="preserve">Nota: datas das corridas Uber correspondem ao horário de início da viagem. Imagens dos comprovantes originais na aba Anexos.</t>
  </si>
  <si>
    <t xml:space="preserve">Anexos · Comprovantes Originais</t>
  </si>
  <si>
    <t xml:space="preserve">Numeração igual à coluna Nº da aba Comprovantes</t>
  </si>
  <si>
    <t xml:space="preserve">01 · Rejuntamix · R$ 1.665,00</t>
  </si>
  <si>
    <t xml:space="preserve">02 · Marcia Maria de Lima Viana Ribeiro · R$ 100,00</t>
  </si>
  <si>
    <t xml:space="preserve">03 · Cerâmica Cerbras · R$ 25,56</t>
  </si>
  <si>
    <t xml:space="preserve">04 · CREA-CE · Boleto · R$ 285,59</t>
  </si>
  <si>
    <t xml:space="preserve">05 · CREA-CE · Boleto · R$ 285,59</t>
  </si>
  <si>
    <t xml:space="preserve">06 · Antônio Eugênio Silva do Nascimento · R$ 520,00</t>
  </si>
  <si>
    <t xml:space="preserve">Recibos Uber</t>
  </si>
  <si>
    <t xml:space="preserve">07 · Uber Moto · R$ 25,90</t>
  </si>
  <si>
    <t xml:space="preserve">08 · Uber Moto · R$ 8,72</t>
  </si>
  <si>
    <t xml:space="preserve">09 · Uber Moto · R$ 4,72</t>
  </si>
  <si>
    <t xml:space="preserve">10 · Uber Envios Moto · R$ 24,57</t>
  </si>
  <si>
    <t xml:space="preserve">11 · Uber Envios Moto · R$ 15,18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</si>
</sst>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.00"/>
    <numFmt numFmtId="167" formatCode="0.0%"/>
    <numFmt numFmtId="168" formatCode="dd/mm/yyyy\ hh:mm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D3324"/>
      <name val="Georgia"/>
      <family val="0"/>
      <charset val="1"/>
    </font>
    <font>
      <sz val="10"/>
      <color rgb="FFA17C2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D3324"/>
      <name val="Arial"/>
      <family val="0"/>
      <charset val="1"/>
    </font>
    <font>
      <b val="true"/>
      <sz val="11"/>
      <color rgb="FF3D3324"/>
      <name val="Arial"/>
      <family val="0"/>
      <charset val="1"/>
    </font>
    <font>
      <sz val="9"/>
      <color rgb="FFA17C2F"/>
      <name val="Arial"/>
      <family val="0"/>
      <charset val="1"/>
    </font>
    <font>
      <b val="true"/>
      <sz val="9"/>
      <color rgb="FF3D3324"/>
      <name val="Arial"/>
      <family val="0"/>
      <charset val="1"/>
    </font>
    <font>
      <b val="true"/>
      <sz val="18"/>
      <color rgb="FF3D3324"/>
      <name val="Georgia"/>
      <family val="0"/>
      <charset val="1"/>
    </font>
    <font>
      <u val="single"/>
      <sz val="10"/>
      <color rgb="FFA17C2F"/>
      <name val="Arial"/>
      <family val="0"/>
      <charset val="1"/>
    </font>
    <font>
      <b val="true"/>
      <sz val="10"/>
      <color rgb="FF3D3324"/>
      <name val="Arial"/>
      <family val="0"/>
      <charset val="1"/>
    </font>
    <font>
      <i val="true"/>
      <sz val="9"/>
      <color rgb="FFA17C2F"/>
      <name val="Arial"/>
      <family val="0"/>
      <charset val="1"/>
    </font>
    <font>
      <sz val="9"/>
      <color rgb="FF3D3324"/>
      <name val="Arial"/>
      <family val="0"/>
      <charset val="1"/>
    </font>
    <font>
      <b val="true"/>
      <sz val="13"/>
      <color rgb="FF3D3324"/>
      <name val="Georg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7F1E3"/>
        <bgColor rgb="FFFBF7EC"/>
      </patternFill>
    </fill>
    <fill>
      <patternFill patternType="solid">
        <fgColor rgb="FFA17C2F"/>
        <bgColor rgb="FF808080"/>
      </patternFill>
    </fill>
    <fill>
      <patternFill patternType="solid">
        <fgColor rgb="FFFFFFFF"/>
        <bgColor rgb="FFFBF7EC"/>
      </patternFill>
    </fill>
    <fill>
      <patternFill patternType="solid">
        <fgColor rgb="FFFBF7EC"/>
        <bgColor rgb="FFF7F1E3"/>
      </patternFill>
    </fill>
    <fill>
      <patternFill patternType="solid">
        <fgColor rgb="FFEFE3C4"/>
        <bgColor rgb="FFF7F1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79A"/>
      </left>
      <right style="thin">
        <color rgb="FFD9C79A"/>
      </right>
      <top style="thin">
        <color rgb="FFD9C79A"/>
      </top>
      <bottom style="thin">
        <color rgb="FFD9C7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17C2F"/>
      <rgbColor rgb="FF800080"/>
      <rgbColor rgb="FF008080"/>
      <rgbColor rgb="FFD9C79A"/>
      <rgbColor rgb="FF808080"/>
      <rgbColor rgb="FF9999FF"/>
      <rgbColor rgb="FF993366"/>
      <rgbColor rgb="FFFBF7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7F1E3"/>
      <rgbColor rgb="FFFFFF99"/>
      <rgbColor rgb="FF99CCFF"/>
      <rgbColor rgb="FFFF99CC"/>
      <rgbColor rgb="FFCC99FF"/>
      <rgbColor rgb="FFEFE3C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3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5760</xdr:rowOff>
    </xdr:from>
    <xdr:to>
      <xdr:col>1</xdr:col>
      <xdr:colOff>2809440</xdr:colOff>
      <xdr:row>54</xdr:row>
      <xdr:rowOff>100800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362240"/>
          <a:ext cx="2809440" cy="914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6</xdr:row>
      <xdr:rowOff>5760</xdr:rowOff>
    </xdr:from>
    <xdr:to>
      <xdr:col>2</xdr:col>
      <xdr:colOff>2809440</xdr:colOff>
      <xdr:row>54</xdr:row>
      <xdr:rowOff>100800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299480" y="1362240"/>
          <a:ext cx="2809440" cy="914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</xdr:row>
      <xdr:rowOff>5760</xdr:rowOff>
    </xdr:from>
    <xdr:to>
      <xdr:col>3</xdr:col>
      <xdr:colOff>2809440</xdr:colOff>
      <xdr:row>54</xdr:row>
      <xdr:rowOff>100800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8387640" y="1362240"/>
          <a:ext cx="2809440" cy="914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</xdr:row>
      <xdr:rowOff>5760</xdr:rowOff>
    </xdr:from>
    <xdr:to>
      <xdr:col>4</xdr:col>
      <xdr:colOff>1856880</xdr:colOff>
      <xdr:row>54</xdr:row>
      <xdr:rowOff>100800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2475800" y="1362240"/>
          <a:ext cx="1856880" cy="914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6</xdr:row>
      <xdr:rowOff>5760</xdr:rowOff>
    </xdr:from>
    <xdr:to>
      <xdr:col>5</xdr:col>
      <xdr:colOff>1856880</xdr:colOff>
      <xdr:row>54</xdr:row>
      <xdr:rowOff>100800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6563960" y="1362240"/>
          <a:ext cx="1856880" cy="914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</xdr:row>
      <xdr:rowOff>5760</xdr:rowOff>
    </xdr:from>
    <xdr:to>
      <xdr:col>6</xdr:col>
      <xdr:colOff>2809440</xdr:colOff>
      <xdr:row>54</xdr:row>
      <xdr:rowOff>100800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20652120" y="1362240"/>
          <a:ext cx="2809440" cy="914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219960</xdr:rowOff>
    </xdr:from>
    <xdr:to>
      <xdr:col>1</xdr:col>
      <xdr:colOff>3752640</xdr:colOff>
      <xdr:row>98</xdr:row>
      <xdr:rowOff>143280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211320" y="12630240"/>
          <a:ext cx="3752640" cy="6343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64</xdr:row>
      <xdr:rowOff>219960</xdr:rowOff>
    </xdr:from>
    <xdr:to>
      <xdr:col>2</xdr:col>
      <xdr:colOff>3752640</xdr:colOff>
      <xdr:row>98</xdr:row>
      <xdr:rowOff>143280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4299480" y="12630240"/>
          <a:ext cx="3752640" cy="6343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64</xdr:row>
      <xdr:rowOff>219960</xdr:rowOff>
    </xdr:from>
    <xdr:to>
      <xdr:col>3</xdr:col>
      <xdr:colOff>3752640</xdr:colOff>
      <xdr:row>98</xdr:row>
      <xdr:rowOff>143280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8387640" y="12630240"/>
          <a:ext cx="3752640" cy="6343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64</xdr:row>
      <xdr:rowOff>219960</xdr:rowOff>
    </xdr:from>
    <xdr:to>
      <xdr:col>4</xdr:col>
      <xdr:colOff>3752640</xdr:colOff>
      <xdr:row>98</xdr:row>
      <xdr:rowOff>67320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12475800" y="12630240"/>
          <a:ext cx="3752640" cy="626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64</xdr:row>
      <xdr:rowOff>219960</xdr:rowOff>
    </xdr:from>
    <xdr:to>
      <xdr:col>5</xdr:col>
      <xdr:colOff>3752640</xdr:colOff>
      <xdr:row>98</xdr:row>
      <xdr:rowOff>67320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6563960" y="12630240"/>
          <a:ext cx="3752640" cy="6267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Reembolso_ClinicaSensi_Set2026.xlsx" TargetMode="External"/><Relationship Id="rId2" Type="http://schemas.openxmlformats.org/officeDocument/2006/relationships/hyperlink" Target="Reembolso_ClinicaSensi_Set2026.xlsx" TargetMode="External"/><Relationship Id="rId3" Type="http://schemas.openxmlformats.org/officeDocument/2006/relationships/hyperlink" Target="Reembolso_ClinicaSensi_Set2026.xlsx" TargetMode="External"/><Relationship Id="rId4" Type="http://schemas.openxmlformats.org/officeDocument/2006/relationships/hyperlink" Target="Reembolso_ClinicaSensi_Set2026.xlsx" TargetMode="External"/><Relationship Id="rId5" Type="http://schemas.openxmlformats.org/officeDocument/2006/relationships/hyperlink" Target="Reembolso_ClinicaSensi_Set2026.xlsx" TargetMode="External"/><Relationship Id="rId6" Type="http://schemas.openxmlformats.org/officeDocument/2006/relationships/hyperlink" Target="Reembolso_ClinicaSensi_Set2026.xlsx" TargetMode="External"/><Relationship Id="rId7" Type="http://schemas.openxmlformats.org/officeDocument/2006/relationships/hyperlink" Target="Reembolso_ClinicaSensi_Set2026.xlsx" TargetMode="External"/><Relationship Id="rId8" Type="http://schemas.openxmlformats.org/officeDocument/2006/relationships/hyperlink" Target="Reembolso_ClinicaSensi_Set2026.xlsx" TargetMode="External"/><Relationship Id="rId9" Type="http://schemas.openxmlformats.org/officeDocument/2006/relationships/hyperlink" Target="Reembolso_ClinicaSensi_Set2026.xlsx" TargetMode="External"/><Relationship Id="rId10" Type="http://schemas.openxmlformats.org/officeDocument/2006/relationships/hyperlink" Target="Reembolso_ClinicaSensi_Set2026.xlsx" TargetMode="External"/><Relationship Id="rId11" Type="http://schemas.openxmlformats.org/officeDocument/2006/relationships/hyperlink" Target="Reembolso_ClinicaSensi_Set2026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24.4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24" hidden="false" customHeight="true" outlineLevel="0" collapsed="false">
      <c r="A5" s="1"/>
      <c r="B5" s="4" t="s">
        <v>2</v>
      </c>
      <c r="C5" s="4" t="s">
        <v>3</v>
      </c>
      <c r="D5" s="4" t="s">
        <v>4</v>
      </c>
      <c r="E5" s="4" t="s">
        <v>5</v>
      </c>
      <c r="F5" s="1"/>
      <c r="G5" s="1"/>
    </row>
    <row r="6" customFormat="false" ht="21.75" hidden="false" customHeight="true" outlineLevel="0" collapsed="false">
      <c r="A6" s="1"/>
      <c r="B6" s="5" t="s">
        <v>6</v>
      </c>
      <c r="C6" s="6" t="n">
        <f aca="false">COUNTIF(Comprovantes!$C$6:$C$16,B6)</f>
        <v>3</v>
      </c>
      <c r="D6" s="7" t="n">
        <f aca="false">SUMIF(Comprovantes!$C$6:$C$16,B6,Comprovantes!$I$6:$I$16)</f>
        <v>1790.56</v>
      </c>
      <c r="E6" s="8" t="n">
        <f aca="false">D6/$D$10</f>
        <v>0.604749343933965</v>
      </c>
      <c r="F6" s="1"/>
      <c r="G6" s="1"/>
    </row>
    <row r="7" customFormat="false" ht="21.75" hidden="false" customHeight="true" outlineLevel="0" collapsed="false">
      <c r="A7" s="1"/>
      <c r="B7" s="9" t="s">
        <v>7</v>
      </c>
      <c r="C7" s="10" t="n">
        <f aca="false">COUNTIF(Comprovantes!$C$6:$C$16,B7)</f>
        <v>2</v>
      </c>
      <c r="D7" s="11" t="n">
        <f aca="false">SUMIF(Comprovantes!$C$6:$C$16,B7,Comprovantes!$I$6:$I$16)</f>
        <v>571.18</v>
      </c>
      <c r="E7" s="12" t="n">
        <f aca="false">D7/$D$10</f>
        <v>0.192912122614267</v>
      </c>
      <c r="F7" s="1"/>
      <c r="G7" s="1"/>
    </row>
    <row r="8" customFormat="false" ht="21.75" hidden="false" customHeight="true" outlineLevel="0" collapsed="false">
      <c r="A8" s="1"/>
      <c r="B8" s="5" t="s">
        <v>8</v>
      </c>
      <c r="C8" s="6" t="n">
        <f aca="false">COUNTIF(Comprovantes!$C$6:$C$16,B8)</f>
        <v>1</v>
      </c>
      <c r="D8" s="7" t="n">
        <f aca="false">SUMIF(Comprovantes!$C$6:$C$16,B8,Comprovantes!$I$6:$I$16)</f>
        <v>520</v>
      </c>
      <c r="E8" s="8" t="n">
        <f aca="false">D8/$D$10</f>
        <v>0.175626429075631</v>
      </c>
      <c r="F8" s="1"/>
      <c r="G8" s="1"/>
    </row>
    <row r="9" customFormat="false" ht="21.75" hidden="false" customHeight="true" outlineLevel="0" collapsed="false">
      <c r="A9" s="1"/>
      <c r="B9" s="9" t="s">
        <v>9</v>
      </c>
      <c r="C9" s="10" t="n">
        <f aca="false">COUNTIF(Comprovantes!$C$6:$C$16,B9)</f>
        <v>5</v>
      </c>
      <c r="D9" s="11" t="n">
        <f aca="false">SUMIF(Comprovantes!$C$6:$C$16,B9,Comprovantes!$I$6:$I$16)</f>
        <v>79.09</v>
      </c>
      <c r="E9" s="12" t="n">
        <f aca="false">D9/$D$10</f>
        <v>0.0267121043761378</v>
      </c>
      <c r="F9" s="1"/>
      <c r="G9" s="1"/>
    </row>
    <row r="10" customFormat="false" ht="25.5" hidden="false" customHeight="true" outlineLevel="0" collapsed="false">
      <c r="A10" s="1"/>
      <c r="B10" s="13" t="s">
        <v>10</v>
      </c>
      <c r="C10" s="14" t="n">
        <f aca="false">SUM(C6:C9)</f>
        <v>11</v>
      </c>
      <c r="D10" s="15" t="n">
        <f aca="false">SUM(D6:D9)</f>
        <v>2960.83</v>
      </c>
      <c r="E10" s="16" t="n">
        <f aca="false">SUM(E6:E9)</f>
        <v>1</v>
      </c>
      <c r="F10" s="1"/>
      <c r="G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</row>
    <row r="12" customFormat="false" ht="15" hidden="false" customHeight="false" outlineLevel="0" collapsed="false">
      <c r="A12" s="1"/>
      <c r="B12" s="17" t="s">
        <v>11</v>
      </c>
      <c r="C12" s="1"/>
      <c r="D12" s="18" t="str">
        <f aca="false">IF(ROUND(D10-Comprovantes!I17,2)=0,"OK","DIVERGENTE")</f>
        <v>OK</v>
      </c>
      <c r="E12" s="1"/>
      <c r="F12" s="1"/>
      <c r="G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50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2.05" hidden="false" customHeight="false" outlineLevel="0" collapsed="false">
      <c r="A2" s="1"/>
      <c r="B2" s="19" t="s">
        <v>12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3" t="s">
        <v>13</v>
      </c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25.5" hidden="false" customHeight="true" outlineLevel="0" collapsed="false">
      <c r="A5" s="1"/>
      <c r="B5" s="20" t="s">
        <v>14</v>
      </c>
      <c r="C5" s="20" t="s">
        <v>2</v>
      </c>
      <c r="D5" s="20" t="s">
        <v>15</v>
      </c>
      <c r="E5" s="20" t="s">
        <v>16</v>
      </c>
      <c r="F5" s="20" t="s">
        <v>17</v>
      </c>
      <c r="G5" s="20" t="s">
        <v>18</v>
      </c>
      <c r="H5" s="20" t="s">
        <v>19</v>
      </c>
      <c r="I5" s="20" t="s">
        <v>4</v>
      </c>
      <c r="J5" s="4" t="s">
        <v>20</v>
      </c>
    </row>
    <row r="6" customFormat="false" ht="31.5" hidden="false" customHeight="true" outlineLevel="0" collapsed="false">
      <c r="A6" s="1"/>
      <c r="B6" s="21" t="n">
        <v>1</v>
      </c>
      <c r="C6" s="22" t="s">
        <v>6</v>
      </c>
      <c r="D6" s="22" t="s">
        <v>21</v>
      </c>
      <c r="E6" s="22" t="s">
        <v>22</v>
      </c>
      <c r="F6" s="22" t="s">
        <v>23</v>
      </c>
      <c r="G6" s="23" t="n">
        <v>46288.5666666667</v>
      </c>
      <c r="H6" s="21" t="s">
        <v>24</v>
      </c>
      <c r="I6" s="24" t="n">
        <v>1665</v>
      </c>
      <c r="J6" s="25" t="s">
        <v>25</v>
      </c>
    </row>
    <row r="7" customFormat="false" ht="31.5" hidden="false" customHeight="true" outlineLevel="0" collapsed="false">
      <c r="A7" s="1"/>
      <c r="B7" s="26" t="n">
        <v>2</v>
      </c>
      <c r="C7" s="27" t="s">
        <v>6</v>
      </c>
      <c r="D7" s="27" t="s">
        <v>26</v>
      </c>
      <c r="E7" s="27" t="s">
        <v>27</v>
      </c>
      <c r="F7" s="27" t="s">
        <v>28</v>
      </c>
      <c r="G7" s="28" t="n">
        <v>46286.4173611111</v>
      </c>
      <c r="H7" s="26" t="s">
        <v>24</v>
      </c>
      <c r="I7" s="29" t="n">
        <v>100</v>
      </c>
      <c r="J7" s="30" t="s">
        <v>25</v>
      </c>
    </row>
    <row r="8" customFormat="false" ht="31.5" hidden="false" customHeight="true" outlineLevel="0" collapsed="false">
      <c r="A8" s="1"/>
      <c r="B8" s="21" t="n">
        <v>3</v>
      </c>
      <c r="C8" s="22" t="s">
        <v>6</v>
      </c>
      <c r="D8" s="22" t="s">
        <v>29</v>
      </c>
      <c r="E8" s="22" t="s">
        <v>30</v>
      </c>
      <c r="F8" s="22" t="s">
        <v>31</v>
      </c>
      <c r="G8" s="23" t="n">
        <v>46287.2888888889</v>
      </c>
      <c r="H8" s="21" t="s">
        <v>24</v>
      </c>
      <c r="I8" s="24" t="n">
        <v>25.56</v>
      </c>
      <c r="J8" s="25" t="s">
        <v>25</v>
      </c>
    </row>
    <row r="9" customFormat="false" ht="31.5" hidden="false" customHeight="true" outlineLevel="0" collapsed="false">
      <c r="A9" s="1"/>
      <c r="B9" s="26" t="n">
        <v>4</v>
      </c>
      <c r="C9" s="27" t="s">
        <v>7</v>
      </c>
      <c r="D9" s="27" t="s">
        <v>32</v>
      </c>
      <c r="E9" s="27" t="s">
        <v>33</v>
      </c>
      <c r="F9" s="27" t="s">
        <v>34</v>
      </c>
      <c r="G9" s="28" t="n">
        <v>46283.6263888889</v>
      </c>
      <c r="H9" s="26" t="s">
        <v>24</v>
      </c>
      <c r="I9" s="29" t="n">
        <v>285.59</v>
      </c>
      <c r="J9" s="30" t="s">
        <v>25</v>
      </c>
    </row>
    <row r="10" customFormat="false" ht="31.5" hidden="false" customHeight="true" outlineLevel="0" collapsed="false">
      <c r="A10" s="1"/>
      <c r="B10" s="21" t="n">
        <v>5</v>
      </c>
      <c r="C10" s="22" t="s">
        <v>7</v>
      </c>
      <c r="D10" s="22" t="s">
        <v>32</v>
      </c>
      <c r="E10" s="22" t="s">
        <v>33</v>
      </c>
      <c r="F10" s="22" t="s">
        <v>35</v>
      </c>
      <c r="G10" s="23" t="n">
        <v>46281.9076388889</v>
      </c>
      <c r="H10" s="21" t="s">
        <v>24</v>
      </c>
      <c r="I10" s="24" t="n">
        <v>285.59</v>
      </c>
      <c r="J10" s="25" t="s">
        <v>25</v>
      </c>
    </row>
    <row r="11" customFormat="false" ht="31.5" hidden="false" customHeight="true" outlineLevel="0" collapsed="false">
      <c r="A11" s="1"/>
      <c r="B11" s="26" t="n">
        <v>6</v>
      </c>
      <c r="C11" s="27" t="s">
        <v>8</v>
      </c>
      <c r="D11" s="27" t="s">
        <v>36</v>
      </c>
      <c r="E11" s="27" t="s">
        <v>37</v>
      </c>
      <c r="F11" s="27" t="s">
        <v>38</v>
      </c>
      <c r="G11" s="28" t="n">
        <v>46291.7784722222</v>
      </c>
      <c r="H11" s="26" t="s">
        <v>24</v>
      </c>
      <c r="I11" s="29" t="n">
        <v>520</v>
      </c>
      <c r="J11" s="30" t="s">
        <v>25</v>
      </c>
    </row>
    <row r="12" customFormat="false" ht="31.5" hidden="false" customHeight="true" outlineLevel="0" collapsed="false">
      <c r="A12" s="1"/>
      <c r="B12" s="21" t="n">
        <v>7</v>
      </c>
      <c r="C12" s="22" t="s">
        <v>9</v>
      </c>
      <c r="D12" s="22" t="s">
        <v>39</v>
      </c>
      <c r="E12" s="22" t="s">
        <v>40</v>
      </c>
      <c r="F12" s="22" t="s">
        <v>41</v>
      </c>
      <c r="G12" s="23" t="n">
        <v>46288.9958333333</v>
      </c>
      <c r="H12" s="21" t="s">
        <v>42</v>
      </c>
      <c r="I12" s="24" t="n">
        <v>25.9</v>
      </c>
      <c r="J12" s="25" t="s">
        <v>25</v>
      </c>
    </row>
    <row r="13" customFormat="false" ht="31.5" hidden="false" customHeight="true" outlineLevel="0" collapsed="false">
      <c r="A13" s="1"/>
      <c r="B13" s="26" t="n">
        <v>8</v>
      </c>
      <c r="C13" s="27" t="s">
        <v>9</v>
      </c>
      <c r="D13" s="27" t="s">
        <v>39</v>
      </c>
      <c r="E13" s="27" t="s">
        <v>40</v>
      </c>
      <c r="F13" s="27" t="s">
        <v>43</v>
      </c>
      <c r="G13" s="28" t="n">
        <v>46287.9006944444</v>
      </c>
      <c r="H13" s="26" t="s">
        <v>42</v>
      </c>
      <c r="I13" s="29" t="n">
        <v>8.72</v>
      </c>
      <c r="J13" s="30" t="s">
        <v>25</v>
      </c>
    </row>
    <row r="14" customFormat="false" ht="31.5" hidden="false" customHeight="true" outlineLevel="0" collapsed="false">
      <c r="A14" s="1"/>
      <c r="B14" s="21" t="n">
        <v>9</v>
      </c>
      <c r="C14" s="22" t="s">
        <v>9</v>
      </c>
      <c r="D14" s="22" t="s">
        <v>39</v>
      </c>
      <c r="E14" s="22" t="s">
        <v>40</v>
      </c>
      <c r="F14" s="22" t="s">
        <v>44</v>
      </c>
      <c r="G14" s="23" t="n">
        <v>46289.9645833333</v>
      </c>
      <c r="H14" s="21" t="s">
        <v>42</v>
      </c>
      <c r="I14" s="24" t="n">
        <v>4.72</v>
      </c>
      <c r="J14" s="25" t="s">
        <v>25</v>
      </c>
    </row>
    <row r="15" customFormat="false" ht="31.5" hidden="false" customHeight="true" outlineLevel="0" collapsed="false">
      <c r="A15" s="1"/>
      <c r="B15" s="26" t="n">
        <v>10</v>
      </c>
      <c r="C15" s="27" t="s">
        <v>9</v>
      </c>
      <c r="D15" s="27" t="s">
        <v>45</v>
      </c>
      <c r="E15" s="27" t="s">
        <v>46</v>
      </c>
      <c r="F15" s="27" t="s">
        <v>47</v>
      </c>
      <c r="G15" s="28" t="n">
        <v>46290.6777777778</v>
      </c>
      <c r="H15" s="26" t="s">
        <v>48</v>
      </c>
      <c r="I15" s="29" t="n">
        <v>24.57</v>
      </c>
      <c r="J15" s="30" t="s">
        <v>25</v>
      </c>
    </row>
    <row r="16" customFormat="false" ht="31.5" hidden="false" customHeight="true" outlineLevel="0" collapsed="false">
      <c r="A16" s="1"/>
      <c r="B16" s="21" t="n">
        <v>11</v>
      </c>
      <c r="C16" s="22" t="s">
        <v>9</v>
      </c>
      <c r="D16" s="22" t="s">
        <v>49</v>
      </c>
      <c r="E16" s="22" t="s">
        <v>46</v>
      </c>
      <c r="F16" s="22" t="s">
        <v>50</v>
      </c>
      <c r="G16" s="23" t="n">
        <v>46286.5180555556</v>
      </c>
      <c r="H16" s="21" t="s">
        <v>42</v>
      </c>
      <c r="I16" s="24" t="n">
        <v>15.18</v>
      </c>
      <c r="J16" s="25" t="s">
        <v>25</v>
      </c>
    </row>
    <row r="17" customFormat="false" ht="15" hidden="false" customHeight="false" outlineLevel="0" collapsed="false">
      <c r="A17" s="1"/>
      <c r="B17" s="31" t="s">
        <v>51</v>
      </c>
      <c r="C17" s="32"/>
      <c r="D17" s="32"/>
      <c r="E17" s="32"/>
      <c r="F17" s="32"/>
      <c r="G17" s="32"/>
      <c r="H17" s="32"/>
      <c r="I17" s="33" t="n">
        <f aca="false">SUM(I6:I16)</f>
        <v>2960.83</v>
      </c>
      <c r="J17" s="34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35" t="s">
        <v>52</v>
      </c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hyperlinks>
    <hyperlink ref="J6" r:id="rId1" location="Anexos!B5" display="Ver anexo"/>
    <hyperlink ref="J7" r:id="rId2" location="Anexos!C5" display="Ver anexo"/>
    <hyperlink ref="J8" r:id="rId3" location="Anexos!D5" display="Ver anexo"/>
    <hyperlink ref="J9" r:id="rId4" location="Anexos!E5" display="Ver anexo"/>
    <hyperlink ref="J10" r:id="rId5" location="Anexos!F5" display="Ver anexo"/>
    <hyperlink ref="J11" r:id="rId6" location="Anexos!G5" display="Ver anexo"/>
    <hyperlink ref="J12" r:id="rId7" location="Anexos!B64" display="Ver anexo"/>
    <hyperlink ref="J13" r:id="rId8" location="Anexos!C64" display="Ver anexo"/>
    <hyperlink ref="J14" r:id="rId9" location="Anexos!D64" display="Ver anexo"/>
    <hyperlink ref="J15" r:id="rId10" location="Anexos!E64" display="Ver anexo"/>
    <hyperlink ref="J16" r:id="rId11" location="Anexos!F64" display="Ver anex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58"/>
    <col collapsed="false" customWidth="true" hidden="false" outlineLevel="0" max="9" min="9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2.05" hidden="false" customHeight="false" outlineLevel="0" collapsed="false">
      <c r="A2" s="1"/>
      <c r="B2" s="19" t="s">
        <v>53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3" t="s">
        <v>54</v>
      </c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21.75" hidden="false" customHeight="true" outlineLevel="0" collapsed="false">
      <c r="A5" s="1"/>
      <c r="B5" s="36" t="s">
        <v>55</v>
      </c>
      <c r="C5" s="36" t="s">
        <v>56</v>
      </c>
      <c r="D5" s="36" t="s">
        <v>57</v>
      </c>
      <c r="E5" s="36" t="s">
        <v>58</v>
      </c>
      <c r="F5" s="36" t="s">
        <v>59</v>
      </c>
      <c r="G5" s="36" t="s">
        <v>60</v>
      </c>
      <c r="H5" s="1"/>
      <c r="I5" s="1"/>
    </row>
    <row r="6" customFormat="false" ht="18" hidden="false" customHeight="true" outlineLevel="0" collapsed="false">
      <c r="A6" s="1"/>
      <c r="B6" s="37" t="s">
        <v>21</v>
      </c>
      <c r="C6" s="37" t="s">
        <v>26</v>
      </c>
      <c r="D6" s="37" t="s">
        <v>29</v>
      </c>
      <c r="E6" s="37" t="s">
        <v>32</v>
      </c>
      <c r="F6" s="37" t="s">
        <v>32</v>
      </c>
      <c r="G6" s="37" t="s">
        <v>36</v>
      </c>
      <c r="H6" s="1"/>
      <c r="I6" s="1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6.15" hidden="false" customHeight="false" outlineLevel="0" collapsed="false">
      <c r="A62" s="1"/>
      <c r="B62" s="38" t="s">
        <v>61</v>
      </c>
      <c r="C62" s="1"/>
      <c r="D62" s="1"/>
      <c r="E62" s="1"/>
      <c r="F62" s="1"/>
      <c r="G62" s="1"/>
      <c r="H62" s="1"/>
      <c r="I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21.75" hidden="false" customHeight="true" outlineLevel="0" collapsed="false">
      <c r="A64" s="1"/>
      <c r="B64" s="36" t="s">
        <v>62</v>
      </c>
      <c r="C64" s="36" t="s">
        <v>63</v>
      </c>
      <c r="D64" s="36" t="s">
        <v>64</v>
      </c>
      <c r="E64" s="36" t="s">
        <v>65</v>
      </c>
      <c r="F64" s="36" t="s">
        <v>66</v>
      </c>
      <c r="G64" s="1"/>
      <c r="H64" s="1"/>
      <c r="I64" s="1"/>
    </row>
    <row r="65" customFormat="false" ht="18" hidden="false" customHeight="true" outlineLevel="0" collapsed="false">
      <c r="A65" s="1"/>
      <c r="B65" s="37" t="s">
        <v>39</v>
      </c>
      <c r="C65" s="37" t="s">
        <v>39</v>
      </c>
      <c r="D65" s="37" t="s">
        <v>39</v>
      </c>
      <c r="E65" s="37" t="s">
        <v>45</v>
      </c>
      <c r="F65" s="37" t="s">
        <v>49</v>
      </c>
      <c r="G65" s="1"/>
      <c r="H65" s="1"/>
      <c r="I65" s="1"/>
    </row>
    <row r="66" customFormat="false" ht="7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2026-09-27T00:11:36Z</dcterms:created>
  <dc:creator>openpyxl</dc:creator>
  <dc:description/>
  <dc:language>en-US</dc:language>
  <cp:lastModifiedBy/>
  <dcterms:modified xsi:type="dcterms:W3CDTF">2026-09-27T00:11:36Z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