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fermi\Downloads\"/>
    </mc:Choice>
  </mc:AlternateContent>
  <xr:revisionPtr revIDLastSave="0" documentId="13_ncr:1_{D67B1207-F78F-445D-BB09-5187D4013F5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Foglio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2" i="1" l="1"/>
  <c r="I41" i="1" s="1"/>
  <c r="I40" i="1" s="1"/>
  <c r="I39" i="1" s="1"/>
  <c r="I38" i="1" s="1"/>
  <c r="I37" i="1" s="1"/>
  <c r="I36" i="1" s="1"/>
  <c r="I35" i="1" s="1"/>
  <c r="D35" i="1"/>
  <c r="D36" i="1" s="1"/>
  <c r="D37" i="1" s="1"/>
  <c r="D38" i="1" s="1"/>
  <c r="D39" i="1" s="1"/>
  <c r="D40" i="1" s="1"/>
  <c r="D41" i="1" s="1"/>
  <c r="D42" i="1" s="1"/>
  <c r="H41" i="1"/>
  <c r="H40" i="1" s="1"/>
  <c r="H39" i="1" s="1"/>
  <c r="H38" i="1" s="1"/>
  <c r="H37" i="1" s="1"/>
  <c r="H36" i="1" s="1"/>
  <c r="H35" i="1" s="1"/>
  <c r="C36" i="1"/>
  <c r="G35" i="1"/>
  <c r="G36" i="1"/>
  <c r="G37" i="1"/>
  <c r="G38" i="1" s="1"/>
  <c r="G39" i="1" s="1"/>
  <c r="G40" i="1" s="1"/>
  <c r="G41" i="1" s="1"/>
  <c r="G42" i="1" s="1"/>
  <c r="F35" i="1"/>
  <c r="H42" i="1"/>
  <c r="F36" i="1"/>
  <c r="F37" i="1"/>
  <c r="F38" i="1" s="1"/>
  <c r="F39" i="1" s="1"/>
  <c r="F40" i="1" s="1"/>
  <c r="F41" i="1" s="1"/>
  <c r="F42" i="1" s="1"/>
</calcChain>
</file>

<file path=xl/sharedStrings.xml><?xml version="1.0" encoding="utf-8"?>
<sst xmlns="http://schemas.openxmlformats.org/spreadsheetml/2006/main" count="44" uniqueCount="42">
  <si>
    <t>issue chiuse</t>
  </si>
  <si>
    <t>ore lavorate</t>
  </si>
  <si>
    <t>effort stimato:</t>
  </si>
  <si>
    <t>day 0</t>
  </si>
  <si>
    <t>linea ideale</t>
  </si>
  <si>
    <t>done total</t>
  </si>
  <si>
    <t>Ore lavorate effettive</t>
  </si>
  <si>
    <t>dom</t>
  </si>
  <si>
    <t>lun</t>
  </si>
  <si>
    <t>mar</t>
  </si>
  <si>
    <t>mer</t>
  </si>
  <si>
    <t>gio</t>
  </si>
  <si>
    <t>ven</t>
  </si>
  <si>
    <t>sab</t>
  </si>
  <si>
    <t>Done</t>
  </si>
  <si>
    <t>#32</t>
  </si>
  <si>
    <t>#11, #12</t>
  </si>
  <si>
    <t>#7</t>
  </si>
  <si>
    <t xml:space="preserve"> #17, #14, #15</t>
  </si>
  <si>
    <t>#7, #11, #12</t>
  </si>
  <si>
    <t>#33, #16</t>
  </si>
  <si>
    <t xml:space="preserve"> #17, #14, #15, #32</t>
  </si>
  <si>
    <t>day 1 - D</t>
  </si>
  <si>
    <t>day 2 - L</t>
  </si>
  <si>
    <t>day 3 - M</t>
  </si>
  <si>
    <t>day 4 - M</t>
  </si>
  <si>
    <t>day 5 - G</t>
  </si>
  <si>
    <t>day 6 -V</t>
  </si>
  <si>
    <t>day 7 -S</t>
  </si>
  <si>
    <t>Progress</t>
  </si>
  <si>
    <t>to be Review</t>
  </si>
  <si>
    <t>zero</t>
  </si>
  <si>
    <t>issue totali:</t>
  </si>
  <si>
    <t>#7, #11, #12 15</t>
  </si>
  <si>
    <t>t</t>
  </si>
  <si>
    <t>38 e9 40 41</t>
  </si>
  <si>
    <t>togliere</t>
  </si>
  <si>
    <t>ore eff tot</t>
  </si>
  <si>
    <t>linea effettiva</t>
  </si>
  <si>
    <t>#16, #34</t>
  </si>
  <si>
    <t>#32, #33</t>
  </si>
  <si>
    <t>#15, #14, #17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</si>
</sst>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4"/>
      <name val="Calibri"/>
      <family val="2"/>
      <scheme val="minor"/>
    </font>
    <font>
      <sz val="11"/>
      <color theme="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2" fontId="0" fillId="0" borderId="0" xfId="0" applyNumberFormat="1"/>
    <xf numFmtId="0" fontId="2" fillId="0" borderId="0" xfId="0" applyFont="1" applyAlignment="1">
      <alignment horizontal="left" indent="1"/>
    </xf>
    <xf numFmtId="0" fontId="2" fillId="0" borderId="0" xfId="0" applyFont="1"/>
    <xf numFmtId="0" fontId="3" fillId="0" borderId="0" xfId="0" applyFont="1"/>
    <xf numFmtId="2" fontId="3" fillId="0" borderId="0" xfId="0" applyNumberFormat="1" applyFont="1"/>
    <xf numFmtId="16" fontId="3" fillId="0" borderId="0" xfId="0" applyNumberFormat="1" applyFont="1"/>
    <xf numFmtId="0" fontId="4" fillId="0" borderId="0" xfId="0" applyFont="1"/>
    <xf numFmtId="0" fontId="4" fillId="0" borderId="0" xfId="0" applyFont="1" applyAlignment="1">
      <alignment horizontal="left" indent="1"/>
    </xf>
    <xf numFmtId="0" fontId="3" fillId="0" borderId="0" xfId="0" applyFont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BurnUpChart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4.5895332475075594E-2"/>
          <c:y val="1.6999441922127424E-2"/>
          <c:w val="0.92405217408660423"/>
          <c:h val="0.73505606367449194"/>
        </c:manualLayout>
      </c:layout>
      <c:barChart>
        <c:barDir val="col"/>
        <c:grouping val="stacked"/>
        <c:varyColors val="0"/>
        <c:ser>
          <c:idx val="3"/>
          <c:order val="3"/>
          <c:tx>
            <c:strRef>
              <c:f>Foglio1!$E$34</c:f>
              <c:strCache>
                <c:ptCount val="1"/>
                <c:pt idx="0">
                  <c:v>issue chiuse</c:v>
                </c:pt>
              </c:strCache>
            </c:strRef>
          </c:tx>
          <c:spPr>
            <a:solidFill>
              <a:schemeClr val="accent6">
                <a:alpha val="46000"/>
              </a:schemeClr>
            </a:solidFill>
            <a:ln w="9525">
              <a:solidFill>
                <a:schemeClr val="tx1"/>
              </a:solidFill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ABF2-40BB-8106-DD377F62C500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ABF2-40BB-8106-DD377F62C50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6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Foglio1!$E$35:$E$42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BF2-40BB-8106-DD377F62C50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450"/>
        <c:overlap val="100"/>
        <c:axId val="1263151679"/>
        <c:axId val="1224410575"/>
      </c:barChart>
      <c:lineChart>
        <c:grouping val="standard"/>
        <c:varyColors val="0"/>
        <c:ser>
          <c:idx val="0"/>
          <c:order val="0"/>
          <c:tx>
            <c:strRef>
              <c:f>Foglio1!$F$34</c:f>
              <c:strCache>
                <c:ptCount val="1"/>
                <c:pt idx="0">
                  <c:v>Ore lavorate effettive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2"/>
            <c:spPr>
              <a:noFill/>
              <a:ln w="95250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Foglio1!$B$35:$B$42</c:f>
              <c:strCache>
                <c:ptCount val="8"/>
                <c:pt idx="0">
                  <c:v>day 0</c:v>
                </c:pt>
                <c:pt idx="1">
                  <c:v>day 1 - D</c:v>
                </c:pt>
                <c:pt idx="2">
                  <c:v>day 2 - L</c:v>
                </c:pt>
                <c:pt idx="3">
                  <c:v>day 3 - M</c:v>
                </c:pt>
                <c:pt idx="4">
                  <c:v>day 4 - M</c:v>
                </c:pt>
                <c:pt idx="5">
                  <c:v>day 5 - G</c:v>
                </c:pt>
                <c:pt idx="6">
                  <c:v>day 6 -V</c:v>
                </c:pt>
                <c:pt idx="7">
                  <c:v>day 7 -S</c:v>
                </c:pt>
              </c:strCache>
            </c:strRef>
          </c:cat>
          <c:val>
            <c:numRef>
              <c:f>Foglio1!$F$35:$F$42</c:f>
              <c:numCache>
                <c:formatCode>General</c:formatCode>
                <c:ptCount val="8"/>
                <c:pt idx="0">
                  <c:v>0</c:v>
                </c:pt>
                <c:pt idx="1">
                  <c:v>9</c:v>
                </c:pt>
                <c:pt idx="2">
                  <c:v>19</c:v>
                </c:pt>
                <c:pt idx="3">
                  <c:v>32</c:v>
                </c:pt>
                <c:pt idx="4">
                  <c:v>43</c:v>
                </c:pt>
                <c:pt idx="5">
                  <c:v>55</c:v>
                </c:pt>
                <c:pt idx="6">
                  <c:v>76</c:v>
                </c:pt>
                <c:pt idx="7">
                  <c:v>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F2-40BB-8106-DD377F62C500}"/>
            </c:ext>
          </c:extLst>
        </c:ser>
        <c:ser>
          <c:idx val="4"/>
          <c:order val="4"/>
          <c:tx>
            <c:strRef>
              <c:f>Foglio1!$I$34</c:f>
              <c:strCache>
                <c:ptCount val="1"/>
                <c:pt idx="0">
                  <c:v>linea effettiva</c:v>
                </c:pt>
              </c:strCache>
            </c:strRef>
          </c:tx>
          <c:spPr>
            <a:ln w="31750" cap="rnd">
              <a:solidFill>
                <a:schemeClr val="accent5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Foglio1!$I$35:$I$42</c:f>
              <c:numCache>
                <c:formatCode>0.00</c:formatCode>
                <c:ptCount val="8"/>
                <c:pt idx="0">
                  <c:v>1.7763568394002505E-14</c:v>
                </c:pt>
                <c:pt idx="1">
                  <c:v>13.14285714285716</c:v>
                </c:pt>
                <c:pt idx="2">
                  <c:v>26.285714285714302</c:v>
                </c:pt>
                <c:pt idx="3">
                  <c:v>39.428571428571445</c:v>
                </c:pt>
                <c:pt idx="4">
                  <c:v>52.571428571428584</c:v>
                </c:pt>
                <c:pt idx="5">
                  <c:v>65.714285714285722</c:v>
                </c:pt>
                <c:pt idx="6">
                  <c:v>78.857142857142861</c:v>
                </c:pt>
                <c:pt idx="7">
                  <c:v>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BF-4C30-BAFB-2064095993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6061135"/>
        <c:axId val="1246066543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Foglio1!$H$34</c15:sqref>
                        </c15:formulaRef>
                      </c:ext>
                    </c:extLst>
                    <c:strCache>
                      <c:ptCount val="1"/>
                      <c:pt idx="0">
                        <c:v>linea ideale</c:v>
                      </c:pt>
                    </c:strCache>
                  </c:strRef>
                </c:tx>
                <c:spPr>
                  <a:ln w="31750" cap="rnd">
                    <a:solidFill>
                      <a:schemeClr val="tx2"/>
                    </a:solidFill>
                    <a:prstDash val="sysDash"/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Foglio1!$B$35:$B$42</c15:sqref>
                        </c15:formulaRef>
                      </c:ext>
                    </c:extLst>
                    <c:strCache>
                      <c:ptCount val="8"/>
                      <c:pt idx="0">
                        <c:v>day 0</c:v>
                      </c:pt>
                      <c:pt idx="1">
                        <c:v>day 1 - D</c:v>
                      </c:pt>
                      <c:pt idx="2">
                        <c:v>day 2 - L</c:v>
                      </c:pt>
                      <c:pt idx="3">
                        <c:v>day 3 - M</c:v>
                      </c:pt>
                      <c:pt idx="4">
                        <c:v>day 4 - M</c:v>
                      </c:pt>
                      <c:pt idx="5">
                        <c:v>day 5 - G</c:v>
                      </c:pt>
                      <c:pt idx="6">
                        <c:v>day 6 -V</c:v>
                      </c:pt>
                      <c:pt idx="7">
                        <c:v>day 7 -S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Foglio1!$H$35:$H$42</c15:sqref>
                        </c15:formulaRef>
                      </c:ext>
                    </c:extLst>
                    <c:numCache>
                      <c:formatCode>0.00</c:formatCode>
                      <c:ptCount val="8"/>
                      <c:pt idx="0">
                        <c:v>0</c:v>
                      </c:pt>
                      <c:pt idx="1">
                        <c:v>8</c:v>
                      </c:pt>
                      <c:pt idx="2">
                        <c:v>16</c:v>
                      </c:pt>
                      <c:pt idx="3">
                        <c:v>24</c:v>
                      </c:pt>
                      <c:pt idx="4">
                        <c:v>32</c:v>
                      </c:pt>
                      <c:pt idx="5">
                        <c:v>40</c:v>
                      </c:pt>
                      <c:pt idx="6">
                        <c:v>48</c:v>
                      </c:pt>
                      <c:pt idx="7">
                        <c:v>56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ABF2-40BB-8106-DD377F62C500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1"/>
          <c:order val="1"/>
          <c:tx>
            <c:strRef>
              <c:f>Foglio1!$G$34</c:f>
              <c:strCache>
                <c:ptCount val="1"/>
                <c:pt idx="0">
                  <c:v>done total</c:v>
                </c:pt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Foglio1!$G$35:$G$42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3</c:v>
                </c:pt>
                <c:pt idx="4">
                  <c:v>4</c:v>
                </c:pt>
                <c:pt idx="5">
                  <c:v>6</c:v>
                </c:pt>
                <c:pt idx="6">
                  <c:v>7</c:v>
                </c:pt>
                <c:pt idx="7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F2-40BB-8106-DD377F62C50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263151679"/>
        <c:axId val="1224410575"/>
      </c:lineChart>
      <c:catAx>
        <c:axId val="1246061135"/>
        <c:scaling>
          <c:orientation val="minMax"/>
        </c:scaling>
        <c:delete val="0"/>
        <c:axPos val="b"/>
        <c:minorGridlines>
          <c:spPr>
            <a:ln>
              <a:solidFill>
                <a:schemeClr val="tx2">
                  <a:lumMod val="5000"/>
                  <a:lumOff val="95000"/>
                </a:schemeClr>
              </a:solidFill>
            </a:ln>
            <a:effectLst/>
          </c:spPr>
        </c:minorGridlines>
        <c:numFmt formatCode="@" sourceLinked="0"/>
        <c:majorTickMark val="out"/>
        <c:minorTickMark val="none"/>
        <c:tickLblPos val="nextTo"/>
        <c:spPr>
          <a:noFill/>
          <a:ln w="9525" cap="flat" cmpd="sng" algn="ctr">
            <a:noFill/>
            <a:round/>
            <a:head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46066543"/>
        <c:crosses val="autoZero"/>
        <c:auto val="1"/>
        <c:lblAlgn val="ctr"/>
        <c:lblOffset val="100"/>
        <c:noMultiLvlLbl val="0"/>
      </c:catAx>
      <c:valAx>
        <c:axId val="1246066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46061135"/>
        <c:crosses val="autoZero"/>
        <c:crossBetween val="between"/>
      </c:valAx>
      <c:valAx>
        <c:axId val="122441057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high"/>
        <c:spPr>
          <a:noFill/>
          <a:ln>
            <a:noFill/>
          </a:ln>
          <a:effectLst>
            <a:glow rad="63500">
              <a:schemeClr val="bg1">
                <a:alpha val="40000"/>
              </a:schemeClr>
            </a:glow>
          </a:effectLst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ln>
                  <a:noFill/>
                </a:ln>
                <a:solidFill>
                  <a:srgbClr val="00B050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63151679"/>
        <c:crosses val="max"/>
        <c:crossBetween val="between"/>
      </c:valAx>
      <c:catAx>
        <c:axId val="1263151679"/>
        <c:scaling>
          <c:orientation val="minMax"/>
        </c:scaling>
        <c:delete val="1"/>
        <c:axPos val="t"/>
        <c:numFmt formatCode="@" sourceLinked="1"/>
        <c:majorTickMark val="out"/>
        <c:minorTickMark val="none"/>
        <c:tickLblPos val="low"/>
        <c:crossAx val="1224410575"/>
        <c:crosses val="max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6668</xdr:colOff>
      <xdr:row>1</xdr:row>
      <xdr:rowOff>175260</xdr:rowOff>
    </xdr:from>
    <xdr:to>
      <xdr:col>14</xdr:col>
      <xdr:colOff>456248</xdr:colOff>
      <xdr:row>24</xdr:row>
      <xdr:rowOff>72390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BE661E4-9087-B595-16F3-8DDBAF2B0E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2:P48"/>
  <sheetViews>
    <sheetView tabSelected="1" workbookViewId="0">
      <selection activeCell="K29" sqref="K29"/>
    </sheetView>
  </sheetViews>
  <sheetFormatPr defaultRowHeight="14.4" x14ac:dyDescent="0.3"/>
  <cols>
    <col min="2" max="2" width="13" bestFit="1" customWidth="1"/>
    <col min="3" max="3" width="11" bestFit="1" customWidth="1"/>
    <col min="4" max="4" width="11" customWidth="1"/>
    <col min="5" max="5" width="10.44140625" bestFit="1" customWidth="1"/>
    <col min="8" max="8" width="12.21875" customWidth="1"/>
    <col min="9" max="9" width="13.44140625" bestFit="1" customWidth="1"/>
    <col min="10" max="10" width="13.44140625" customWidth="1"/>
    <col min="14" max="14" width="10" bestFit="1" customWidth="1"/>
    <col min="15" max="15" width="17.44140625" customWidth="1"/>
    <col min="16" max="16" width="12.33203125" bestFit="1" customWidth="1"/>
  </cols>
  <sheetData>
    <row r="32" spans="2:4" x14ac:dyDescent="0.3">
      <c r="B32" s="3" t="s">
        <v>2</v>
      </c>
      <c r="C32" s="7">
        <v>56</v>
      </c>
      <c r="D32" s="7"/>
    </row>
    <row r="33" spans="2:16" x14ac:dyDescent="0.3">
      <c r="B33" s="3" t="s">
        <v>32</v>
      </c>
      <c r="C33" s="7">
        <v>7</v>
      </c>
      <c r="D33" s="7"/>
    </row>
    <row r="34" spans="2:16" x14ac:dyDescent="0.3">
      <c r="C34" s="3" t="s">
        <v>1</v>
      </c>
      <c r="D34" s="3" t="s">
        <v>37</v>
      </c>
      <c r="E34" s="3" t="s">
        <v>0</v>
      </c>
      <c r="F34" s="3" t="s">
        <v>6</v>
      </c>
      <c r="G34" s="3" t="s">
        <v>5</v>
      </c>
      <c r="H34" s="3" t="s">
        <v>4</v>
      </c>
      <c r="I34" s="3" t="s">
        <v>38</v>
      </c>
      <c r="J34" s="3"/>
      <c r="N34" s="2" t="s">
        <v>29</v>
      </c>
      <c r="O34" s="2" t="s">
        <v>30</v>
      </c>
      <c r="P34" s="2" t="s">
        <v>14</v>
      </c>
    </row>
    <row r="35" spans="2:16" x14ac:dyDescent="0.3">
      <c r="B35" s="4" t="s">
        <v>3</v>
      </c>
      <c r="C35" s="7">
        <v>0</v>
      </c>
      <c r="D35" s="7">
        <f>C35</f>
        <v>0</v>
      </c>
      <c r="E35" s="7">
        <v>0</v>
      </c>
      <c r="F35" s="4">
        <f>C35</f>
        <v>0</v>
      </c>
      <c r="G35" s="4">
        <f>E35</f>
        <v>0</v>
      </c>
      <c r="H35" s="5">
        <f t="shared" ref="H35:I41" si="0">H36-($C$32/7)</f>
        <v>0</v>
      </c>
      <c r="I35" s="5">
        <f>I36-($D$42/7)</f>
        <v>1.7763568394002505E-14</v>
      </c>
      <c r="K35" s="9" t="s">
        <v>31</v>
      </c>
      <c r="L35" s="9"/>
      <c r="N35" s="2"/>
      <c r="O35" s="2"/>
      <c r="P35" s="2"/>
    </row>
    <row r="36" spans="2:16" x14ac:dyDescent="0.3">
      <c r="B36" s="4" t="s">
        <v>22</v>
      </c>
      <c r="C36" s="7">
        <f>6+3</f>
        <v>9</v>
      </c>
      <c r="D36" s="7">
        <f>D35+C36</f>
        <v>9</v>
      </c>
      <c r="E36" s="7">
        <v>0</v>
      </c>
      <c r="F36" s="4">
        <f>F35+C36</f>
        <v>9</v>
      </c>
      <c r="G36" s="4">
        <f t="shared" ref="G36:G42" si="1">G35+E36</f>
        <v>0</v>
      </c>
      <c r="H36" s="5">
        <f t="shared" si="0"/>
        <v>8</v>
      </c>
      <c r="I36" s="5">
        <f t="shared" ref="I36:I41" si="2">I37-($D$42/7)</f>
        <v>13.14285714285716</v>
      </c>
      <c r="K36" s="4" t="s">
        <v>7</v>
      </c>
      <c r="L36" s="6">
        <v>44941</v>
      </c>
      <c r="M36" t="s">
        <v>34</v>
      </c>
      <c r="N36" s="7"/>
      <c r="O36" s="7"/>
      <c r="P36" s="7"/>
    </row>
    <row r="37" spans="2:16" x14ac:dyDescent="0.3">
      <c r="B37" s="4" t="s">
        <v>23</v>
      </c>
      <c r="C37" s="7">
        <v>10</v>
      </c>
      <c r="D37" s="7">
        <f t="shared" ref="D37:D42" si="3">D36+C37</f>
        <v>19</v>
      </c>
      <c r="E37" s="7">
        <v>1</v>
      </c>
      <c r="F37" s="4">
        <f>F36+C37</f>
        <v>19</v>
      </c>
      <c r="G37" s="4">
        <f t="shared" si="1"/>
        <v>1</v>
      </c>
      <c r="H37" s="5">
        <f t="shared" si="0"/>
        <v>16</v>
      </c>
      <c r="I37" s="5">
        <f t="shared" si="2"/>
        <v>26.285714285714302</v>
      </c>
      <c r="K37" s="4" t="s">
        <v>8</v>
      </c>
      <c r="L37" s="6">
        <v>44942</v>
      </c>
      <c r="N37" s="8" t="s">
        <v>15</v>
      </c>
      <c r="O37" s="8" t="s">
        <v>16</v>
      </c>
      <c r="P37" s="8" t="s">
        <v>17</v>
      </c>
    </row>
    <row r="38" spans="2:16" x14ac:dyDescent="0.3">
      <c r="B38" s="4" t="s">
        <v>24</v>
      </c>
      <c r="C38" s="7">
        <v>13</v>
      </c>
      <c r="D38" s="7">
        <f t="shared" si="3"/>
        <v>32</v>
      </c>
      <c r="E38" s="7">
        <v>2</v>
      </c>
      <c r="F38" s="4">
        <f>F37+C38</f>
        <v>32</v>
      </c>
      <c r="G38" s="4">
        <f t="shared" si="1"/>
        <v>3</v>
      </c>
      <c r="H38" s="5">
        <f t="shared" si="0"/>
        <v>24</v>
      </c>
      <c r="I38" s="5">
        <f t="shared" si="2"/>
        <v>39.428571428571445</v>
      </c>
      <c r="K38" s="4" t="s">
        <v>9</v>
      </c>
      <c r="L38" s="6">
        <v>44943</v>
      </c>
      <c r="N38" s="8" t="s">
        <v>15</v>
      </c>
      <c r="O38" s="8" t="s">
        <v>18</v>
      </c>
      <c r="P38" s="8" t="s">
        <v>19</v>
      </c>
    </row>
    <row r="39" spans="2:16" x14ac:dyDescent="0.3">
      <c r="B39" s="4" t="s">
        <v>25</v>
      </c>
      <c r="C39" s="7">
        <v>11</v>
      </c>
      <c r="D39" s="7">
        <f t="shared" si="3"/>
        <v>43</v>
      </c>
      <c r="E39" s="7">
        <v>1</v>
      </c>
      <c r="F39" s="4">
        <f>F38+C39</f>
        <v>43</v>
      </c>
      <c r="G39" s="4">
        <f t="shared" si="1"/>
        <v>4</v>
      </c>
      <c r="H39" s="5">
        <f t="shared" si="0"/>
        <v>32</v>
      </c>
      <c r="I39" s="5">
        <f t="shared" si="2"/>
        <v>52.571428571428584</v>
      </c>
      <c r="K39" s="4" t="s">
        <v>10</v>
      </c>
      <c r="L39" s="6">
        <v>44944</v>
      </c>
      <c r="N39" s="7" t="s">
        <v>20</v>
      </c>
      <c r="O39" s="8" t="s">
        <v>21</v>
      </c>
      <c r="P39" s="8" t="s">
        <v>33</v>
      </c>
    </row>
    <row r="40" spans="2:16" x14ac:dyDescent="0.3">
      <c r="B40" s="4" t="s">
        <v>26</v>
      </c>
      <c r="C40" s="7">
        <v>12</v>
      </c>
      <c r="D40" s="7">
        <f t="shared" si="3"/>
        <v>55</v>
      </c>
      <c r="E40" s="7">
        <v>2</v>
      </c>
      <c r="F40" s="4">
        <f>F39+C40</f>
        <v>55</v>
      </c>
      <c r="G40" s="4">
        <f t="shared" si="1"/>
        <v>6</v>
      </c>
      <c r="H40" s="5">
        <f t="shared" si="0"/>
        <v>40</v>
      </c>
      <c r="I40" s="5">
        <f t="shared" si="2"/>
        <v>65.714285714285722</v>
      </c>
      <c r="K40" s="4" t="s">
        <v>11</v>
      </c>
      <c r="L40" s="6">
        <v>44945</v>
      </c>
      <c r="N40" s="7" t="s">
        <v>39</v>
      </c>
      <c r="O40" s="7" t="s">
        <v>40</v>
      </c>
      <c r="P40" s="7" t="s">
        <v>41</v>
      </c>
    </row>
    <row r="41" spans="2:16" x14ac:dyDescent="0.3">
      <c r="B41" s="4" t="s">
        <v>27</v>
      </c>
      <c r="C41" s="7">
        <v>21</v>
      </c>
      <c r="D41" s="7">
        <f t="shared" si="3"/>
        <v>76</v>
      </c>
      <c r="E41" s="7">
        <v>1</v>
      </c>
      <c r="F41" s="4">
        <f>F40+C41</f>
        <v>76</v>
      </c>
      <c r="G41" s="4">
        <f t="shared" si="1"/>
        <v>7</v>
      </c>
      <c r="H41" s="5">
        <f t="shared" si="0"/>
        <v>48</v>
      </c>
      <c r="I41" s="5">
        <f t="shared" si="2"/>
        <v>78.857142857142861</v>
      </c>
      <c r="K41" s="4" t="s">
        <v>12</v>
      </c>
      <c r="L41" s="6">
        <v>44946</v>
      </c>
      <c r="N41" s="7"/>
      <c r="O41" s="7"/>
      <c r="P41" s="7" t="s">
        <v>15</v>
      </c>
    </row>
    <row r="42" spans="2:16" x14ac:dyDescent="0.3">
      <c r="B42" s="4" t="s">
        <v>28</v>
      </c>
      <c r="C42" s="7">
        <v>16</v>
      </c>
      <c r="D42" s="7">
        <f t="shared" si="3"/>
        <v>92</v>
      </c>
      <c r="E42" s="7">
        <v>0</v>
      </c>
      <c r="F42" s="4">
        <f>F41+C42</f>
        <v>92</v>
      </c>
      <c r="G42" s="4">
        <f t="shared" si="1"/>
        <v>7</v>
      </c>
      <c r="H42" s="5">
        <f>C32</f>
        <v>56</v>
      </c>
      <c r="I42" s="5">
        <f>D42</f>
        <v>92</v>
      </c>
      <c r="K42" s="4" t="s">
        <v>13</v>
      </c>
      <c r="L42" s="6">
        <v>44947</v>
      </c>
      <c r="N42" s="7"/>
      <c r="O42" s="7"/>
      <c r="P42" s="7"/>
    </row>
    <row r="43" spans="2:16" x14ac:dyDescent="0.3">
      <c r="I43" s="1"/>
      <c r="J43" s="1"/>
    </row>
    <row r="48" spans="2:16" x14ac:dyDescent="0.3">
      <c r="F48">
        <v>37</v>
      </c>
      <c r="G48" t="s">
        <v>35</v>
      </c>
      <c r="I48" t="s">
        <v>36</v>
      </c>
    </row>
  </sheetData>
  <mergeCells count="1">
    <mergeCell ref="K35:L35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>Rcs Lab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Davide Fermi</dc:creator>
  <cp:lastModifiedBy>Davide Fermi</cp:lastModifiedBy>
  <dcterms:created xsi:type="dcterms:W3CDTF">2023-01-18T13:47:49Z</dcterms:created>
  <dcterms:modified xsi:type="dcterms:W3CDTF">2023-01-24T09:18:17Z</dcterms:modified>
</cp:coreProperties>
</file>