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le/Desktop/"/>
    </mc:Choice>
  </mc:AlternateContent>
  <xr:revisionPtr revIDLastSave="0" documentId="13_ncr:1_{54633CF3-DB13-7749-95D4-8AE12DA4AEA4}" xr6:coauthVersionLast="47" xr6:coauthVersionMax="47" xr10:uidLastSave="{00000000-0000-0000-0000-000000000000}"/>
  <bookViews>
    <workbookView xWindow="1380" yWindow="760" windowWidth="28000" windowHeight="17800" activeTab="3" xr2:uid="{D015F297-C8E8-428F-B032-2A2BA690B337}"/>
  </bookViews>
  <sheets>
    <sheet name="Batch ID" sheetId="2" r:id="rId1"/>
    <sheet name="Random Sample - Cetereath 25" sheetId="1" r:id="rId2"/>
    <sheet name="Data Analysis" sheetId="3" r:id="rId3"/>
    <sheet name="23J771" sheetId="12" r:id="rId4"/>
    <sheet name="27Y920" sheetId="13" r:id="rId5"/>
    <sheet name="36H401" sheetId="14" r:id="rId6"/>
    <sheet name="37A124" sheetId="15" r:id="rId7"/>
    <sheet name="42V425" sheetId="16" r:id="rId8"/>
  </sheets>
  <definedNames>
    <definedName name="_xlnm._FilterDatabase" localSheetId="3" hidden="1">'23J771'!$B$6:$J$26</definedName>
    <definedName name="_xlnm._FilterDatabase" localSheetId="4" hidden="1">'27Y920'!$B$6:$J$45</definedName>
    <definedName name="_xlnm._FilterDatabase" localSheetId="5" hidden="1">'36H401'!$B$6:$J$48</definedName>
    <definedName name="_xlnm._FilterDatabase" localSheetId="6" hidden="1">'37A124'!$B$5:$J$25</definedName>
    <definedName name="_xlnm._FilterDatabase" localSheetId="7" hidden="1">'42V425'!$B$5:$J$30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6" l="1"/>
  <c r="E13" i="16" s="1"/>
  <c r="D13" i="16"/>
  <c r="D6" i="16"/>
  <c r="D29" i="16"/>
  <c r="D21" i="16"/>
  <c r="D26" i="16"/>
  <c r="D18" i="16"/>
  <c r="D14" i="16"/>
  <c r="D23" i="16"/>
  <c r="D19" i="16"/>
  <c r="D28" i="16"/>
  <c r="D12" i="16"/>
  <c r="D15" i="16"/>
  <c r="D24" i="16"/>
  <c r="D9" i="16"/>
  <c r="D10" i="16"/>
  <c r="D11" i="16"/>
  <c r="D17" i="16"/>
  <c r="D30" i="16"/>
  <c r="D27" i="16"/>
  <c r="D20" i="16"/>
  <c r="D7" i="16"/>
  <c r="D22" i="16"/>
  <c r="D8" i="16"/>
  <c r="D16" i="16"/>
  <c r="D25" i="16"/>
  <c r="J12" i="15"/>
  <c r="I13" i="15"/>
  <c r="J13" i="15"/>
  <c r="J20" i="15"/>
  <c r="J11" i="15"/>
  <c r="I14" i="15"/>
  <c r="J14" i="15"/>
  <c r="I6" i="15"/>
  <c r="J6" i="15"/>
  <c r="J25" i="15"/>
  <c r="H21" i="15"/>
  <c r="H15" i="15"/>
  <c r="H17" i="15"/>
  <c r="H6" i="15"/>
  <c r="H9" i="15"/>
  <c r="G22" i="15"/>
  <c r="G11" i="15"/>
  <c r="G14" i="15"/>
  <c r="G19" i="15"/>
  <c r="F12" i="15"/>
  <c r="F13" i="15"/>
  <c r="F21" i="15"/>
  <c r="F18" i="15"/>
  <c r="F25" i="15"/>
  <c r="F16" i="15"/>
  <c r="E20" i="15"/>
  <c r="E10" i="15"/>
  <c r="E24" i="15"/>
  <c r="D2" i="15"/>
  <c r="E9" i="15" s="1"/>
  <c r="D22" i="15"/>
  <c r="D8" i="15"/>
  <c r="D12" i="15"/>
  <c r="D13" i="15"/>
  <c r="D21" i="15"/>
  <c r="D15" i="15"/>
  <c r="D17" i="15"/>
  <c r="D20" i="15"/>
  <c r="D10" i="15"/>
  <c r="D11" i="15"/>
  <c r="D14" i="15"/>
  <c r="D23" i="15"/>
  <c r="D24" i="15"/>
  <c r="D18" i="15"/>
  <c r="D19" i="15"/>
  <c r="D6" i="15"/>
  <c r="D7" i="15"/>
  <c r="D25" i="15"/>
  <c r="D16" i="15"/>
  <c r="D9" i="15"/>
  <c r="D3" i="14"/>
  <c r="J10" i="14" s="1"/>
  <c r="D10" i="14"/>
  <c r="D19" i="14"/>
  <c r="D15" i="14"/>
  <c r="D35" i="14"/>
  <c r="D44" i="14"/>
  <c r="D22" i="14"/>
  <c r="D13" i="14"/>
  <c r="D17" i="14"/>
  <c r="D30" i="14"/>
  <c r="D31" i="14"/>
  <c r="D33" i="14"/>
  <c r="D9" i="14"/>
  <c r="D27" i="14"/>
  <c r="D42" i="14"/>
  <c r="D32" i="14"/>
  <c r="D41" i="14"/>
  <c r="D29" i="14"/>
  <c r="D26" i="14"/>
  <c r="D36" i="14"/>
  <c r="D43" i="14"/>
  <c r="D37" i="14"/>
  <c r="D28" i="14"/>
  <c r="D48" i="14"/>
  <c r="D34" i="14"/>
  <c r="D46" i="14"/>
  <c r="D39" i="14"/>
  <c r="D45" i="14"/>
  <c r="D25" i="14"/>
  <c r="D40" i="14"/>
  <c r="D24" i="14"/>
  <c r="D38" i="14"/>
  <c r="D7" i="14"/>
  <c r="D18" i="14"/>
  <c r="D21" i="14"/>
  <c r="D11" i="14"/>
  <c r="D23" i="14"/>
  <c r="D12" i="14"/>
  <c r="D8" i="14"/>
  <c r="D16" i="14"/>
  <c r="D14" i="14"/>
  <c r="D20" i="14"/>
  <c r="D47" i="14"/>
  <c r="H36" i="13"/>
  <c r="H14" i="13"/>
  <c r="H35" i="13"/>
  <c r="H28" i="13"/>
  <c r="H33" i="13"/>
  <c r="H11" i="13"/>
  <c r="H20" i="13"/>
  <c r="H19" i="13"/>
  <c r="H9" i="13"/>
  <c r="H7" i="13"/>
  <c r="H24" i="13"/>
  <c r="H13" i="13"/>
  <c r="H41" i="13"/>
  <c r="H38" i="13"/>
  <c r="H12" i="13"/>
  <c r="H29" i="13"/>
  <c r="H15" i="13"/>
  <c r="H21" i="13"/>
  <c r="H27" i="13"/>
  <c r="H31" i="13"/>
  <c r="H32" i="13"/>
  <c r="H45" i="13"/>
  <c r="H42" i="13"/>
  <c r="H18" i="13"/>
  <c r="H34" i="13"/>
  <c r="H30" i="13"/>
  <c r="H10" i="13"/>
  <c r="H8" i="13"/>
  <c r="H23" i="13"/>
  <c r="H16" i="13"/>
  <c r="H17" i="13"/>
  <c r="H25" i="13"/>
  <c r="H44" i="13"/>
  <c r="H43" i="13"/>
  <c r="H37" i="13"/>
  <c r="H40" i="13"/>
  <c r="H26" i="13"/>
  <c r="H39" i="13"/>
  <c r="H22" i="13"/>
  <c r="J11" i="13"/>
  <c r="J20" i="13"/>
  <c r="J38" i="13"/>
  <c r="J45" i="13"/>
  <c r="J22" i="13"/>
  <c r="I36" i="13"/>
  <c r="I14" i="13"/>
  <c r="I35" i="13"/>
  <c r="I28" i="13"/>
  <c r="I33" i="13"/>
  <c r="I11" i="13"/>
  <c r="I20" i="13"/>
  <c r="I19" i="13"/>
  <c r="I9" i="13"/>
  <c r="I7" i="13"/>
  <c r="I24" i="13"/>
  <c r="I13" i="13"/>
  <c r="I41" i="13"/>
  <c r="I38" i="13"/>
  <c r="I12" i="13"/>
  <c r="I29" i="13"/>
  <c r="I15" i="13"/>
  <c r="I21" i="13"/>
  <c r="I27" i="13"/>
  <c r="I31" i="13"/>
  <c r="I32" i="13"/>
  <c r="I45" i="13"/>
  <c r="I42" i="13"/>
  <c r="I18" i="13"/>
  <c r="I34" i="13"/>
  <c r="I30" i="13"/>
  <c r="I10" i="13"/>
  <c r="I8" i="13"/>
  <c r="I23" i="13"/>
  <c r="I16" i="13"/>
  <c r="I17" i="13"/>
  <c r="I25" i="13"/>
  <c r="I44" i="13"/>
  <c r="I43" i="13"/>
  <c r="I37" i="13"/>
  <c r="I40" i="13"/>
  <c r="I26" i="13"/>
  <c r="I39" i="13"/>
  <c r="I22" i="13"/>
  <c r="F11" i="13"/>
  <c r="F20" i="13"/>
  <c r="F19" i="13"/>
  <c r="F9" i="13"/>
  <c r="F45" i="13"/>
  <c r="F42" i="13"/>
  <c r="F18" i="13"/>
  <c r="F34" i="13"/>
  <c r="F22" i="13"/>
  <c r="E12" i="13"/>
  <c r="E29" i="13"/>
  <c r="E8" i="13"/>
  <c r="E22" i="13"/>
  <c r="D36" i="13"/>
  <c r="J36" i="13" s="1"/>
  <c r="D14" i="13"/>
  <c r="J14" i="13" s="1"/>
  <c r="D35" i="13"/>
  <c r="J35" i="13" s="1"/>
  <c r="D28" i="13"/>
  <c r="F28" i="13" s="1"/>
  <c r="D33" i="13"/>
  <c r="E33" i="13" s="1"/>
  <c r="D11" i="13"/>
  <c r="E11" i="13" s="1"/>
  <c r="D20" i="13"/>
  <c r="E20" i="13" s="1"/>
  <c r="D19" i="13"/>
  <c r="J19" i="13" s="1"/>
  <c r="D9" i="13"/>
  <c r="J9" i="13" s="1"/>
  <c r="D7" i="13"/>
  <c r="J7" i="13" s="1"/>
  <c r="D24" i="13"/>
  <c r="J24" i="13" s="1"/>
  <c r="D13" i="13"/>
  <c r="F13" i="13" s="1"/>
  <c r="D41" i="13"/>
  <c r="E41" i="13" s="1"/>
  <c r="D38" i="13"/>
  <c r="E38" i="13" s="1"/>
  <c r="D12" i="13"/>
  <c r="J12" i="13" s="1"/>
  <c r="D29" i="13"/>
  <c r="J29" i="13" s="1"/>
  <c r="D15" i="13"/>
  <c r="J15" i="13" s="1"/>
  <c r="D21" i="13"/>
  <c r="J21" i="13" s="1"/>
  <c r="D27" i="13"/>
  <c r="J27" i="13" s="1"/>
  <c r="D31" i="13"/>
  <c r="F31" i="13" s="1"/>
  <c r="D32" i="13"/>
  <c r="E32" i="13" s="1"/>
  <c r="D45" i="13"/>
  <c r="E45" i="13" s="1"/>
  <c r="D42" i="13"/>
  <c r="J42" i="13" s="1"/>
  <c r="D18" i="13"/>
  <c r="J18" i="13" s="1"/>
  <c r="D34" i="13"/>
  <c r="J34" i="13" s="1"/>
  <c r="D30" i="13"/>
  <c r="J30" i="13" s="1"/>
  <c r="D10" i="13"/>
  <c r="J10" i="13" s="1"/>
  <c r="D8" i="13"/>
  <c r="F8" i="13" s="1"/>
  <c r="D23" i="13"/>
  <c r="E23" i="13" s="1"/>
  <c r="D16" i="13"/>
  <c r="E16" i="13" s="1"/>
  <c r="D17" i="13"/>
  <c r="J17" i="13" s="1"/>
  <c r="D25" i="13"/>
  <c r="J25" i="13" s="1"/>
  <c r="D44" i="13"/>
  <c r="J44" i="13" s="1"/>
  <c r="D43" i="13"/>
  <c r="J43" i="13" s="1"/>
  <c r="D37" i="13"/>
  <c r="J37" i="13" s="1"/>
  <c r="D40" i="13"/>
  <c r="F40" i="13" s="1"/>
  <c r="D26" i="13"/>
  <c r="E26" i="13" s="1"/>
  <c r="D39" i="13"/>
  <c r="E39" i="13" s="1"/>
  <c r="D22" i="13"/>
  <c r="E18" i="15" l="1"/>
  <c r="F9" i="15"/>
  <c r="F15" i="15"/>
  <c r="G6" i="15"/>
  <c r="G8" i="15"/>
  <c r="H20" i="15"/>
  <c r="I16" i="15"/>
  <c r="I23" i="15"/>
  <c r="J15" i="15"/>
  <c r="E17" i="15"/>
  <c r="F8" i="15"/>
  <c r="H19" i="15"/>
  <c r="H13" i="15"/>
  <c r="I12" i="15"/>
  <c r="E7" i="15"/>
  <c r="E15" i="15"/>
  <c r="F23" i="15"/>
  <c r="G16" i="15"/>
  <c r="G20" i="15"/>
  <c r="H18" i="15"/>
  <c r="I9" i="15"/>
  <c r="I19" i="15"/>
  <c r="I20" i="15"/>
  <c r="J8" i="15"/>
  <c r="E6" i="15"/>
  <c r="E21" i="15"/>
  <c r="F14" i="15"/>
  <c r="G25" i="15"/>
  <c r="G17" i="15"/>
  <c r="H24" i="15"/>
  <c r="J9" i="15"/>
  <c r="J18" i="15"/>
  <c r="J17" i="15"/>
  <c r="F24" i="15"/>
  <c r="G10" i="15"/>
  <c r="J19" i="15"/>
  <c r="E19" i="15"/>
  <c r="E22" i="15"/>
  <c r="F11" i="15"/>
  <c r="G7" i="15"/>
  <c r="G12" i="15"/>
  <c r="H23" i="15"/>
  <c r="J16" i="15"/>
  <c r="J23" i="15"/>
  <c r="I17" i="15"/>
  <c r="H45" i="14"/>
  <c r="E35" i="14"/>
  <c r="F22" i="14"/>
  <c r="H11" i="14"/>
  <c r="J38" i="14"/>
  <c r="E7" i="14"/>
  <c r="G7" i="14"/>
  <c r="G20" i="14"/>
  <c r="H7" i="14"/>
  <c r="E23" i="14"/>
  <c r="F8" i="14"/>
  <c r="H33" i="14"/>
  <c r="F38" i="14"/>
  <c r="H15" i="14"/>
  <c r="F24" i="14"/>
  <c r="I12" i="14"/>
  <c r="E37" i="14"/>
  <c r="F48" i="14"/>
  <c r="G41" i="14"/>
  <c r="I40" i="14"/>
  <c r="F7" i="14"/>
  <c r="E43" i="14"/>
  <c r="F42" i="14"/>
  <c r="G30" i="14"/>
  <c r="I37" i="14"/>
  <c r="F16" i="14"/>
  <c r="J48" i="14"/>
  <c r="G14" i="14"/>
  <c r="J32" i="14"/>
  <c r="E40" i="14"/>
  <c r="G18" i="14"/>
  <c r="J13" i="14"/>
  <c r="E25" i="14"/>
  <c r="G29" i="14"/>
  <c r="E27" i="14"/>
  <c r="F13" i="14"/>
  <c r="G10" i="14"/>
  <c r="I27" i="14"/>
  <c r="E9" i="14"/>
  <c r="F28" i="14"/>
  <c r="G46" i="14"/>
  <c r="H36" i="14"/>
  <c r="I44" i="14"/>
  <c r="E12" i="14"/>
  <c r="E44" i="14"/>
  <c r="F32" i="14"/>
  <c r="G34" i="14"/>
  <c r="H26" i="14"/>
  <c r="J16" i="14"/>
  <c r="E30" i="13"/>
  <c r="E36" i="13"/>
  <c r="G36" i="13"/>
  <c r="E13" i="13"/>
  <c r="J39" i="13"/>
  <c r="E14" i="13"/>
  <c r="E25" i="13"/>
  <c r="E21" i="13"/>
  <c r="F17" i="13"/>
  <c r="F12" i="13"/>
  <c r="G34" i="13"/>
  <c r="E17" i="13"/>
  <c r="E15" i="13"/>
  <c r="E28" i="13"/>
  <c r="F16" i="13"/>
  <c r="F38" i="13"/>
  <c r="G15" i="13"/>
  <c r="G9" i="13"/>
  <c r="E34" i="13"/>
  <c r="E40" i="13"/>
  <c r="E18" i="13"/>
  <c r="E7" i="13"/>
  <c r="F39" i="13"/>
  <c r="E43" i="13"/>
  <c r="E42" i="13"/>
  <c r="E9" i="13"/>
  <c r="F44" i="13"/>
  <c r="F15" i="13"/>
  <c r="F36" i="13"/>
  <c r="J16" i="13"/>
  <c r="E44" i="13"/>
  <c r="E31" i="13"/>
  <c r="E19" i="13"/>
  <c r="F25" i="13"/>
  <c r="F29" i="13"/>
  <c r="G44" i="13"/>
  <c r="I16" i="16"/>
  <c r="I11" i="16"/>
  <c r="E9" i="16"/>
  <c r="G12" i="16"/>
  <c r="I23" i="16"/>
  <c r="I21" i="16"/>
  <c r="H16" i="16"/>
  <c r="H20" i="16"/>
  <c r="H11" i="16"/>
  <c r="H15" i="16"/>
  <c r="H23" i="16"/>
  <c r="J13" i="16"/>
  <c r="I7" i="16"/>
  <c r="I17" i="16"/>
  <c r="G15" i="16"/>
  <c r="G21" i="16"/>
  <c r="J16" i="16"/>
  <c r="H8" i="16"/>
  <c r="F22" i="16"/>
  <c r="J20" i="16"/>
  <c r="H27" i="16"/>
  <c r="F30" i="16"/>
  <c r="J11" i="16"/>
  <c r="H10" i="16"/>
  <c r="F9" i="16"/>
  <c r="J15" i="16"/>
  <c r="H12" i="16"/>
  <c r="F28" i="16"/>
  <c r="J23" i="16"/>
  <c r="H14" i="16"/>
  <c r="F18" i="16"/>
  <c r="J21" i="16"/>
  <c r="H29" i="16"/>
  <c r="F6" i="16"/>
  <c r="E8" i="16"/>
  <c r="I24" i="16"/>
  <c r="G23" i="16"/>
  <c r="E29" i="16"/>
  <c r="I13" i="16"/>
  <c r="H13" i="16"/>
  <c r="I30" i="16"/>
  <c r="E22" i="16"/>
  <c r="G27" i="16"/>
  <c r="G10" i="16"/>
  <c r="E28" i="16"/>
  <c r="G14" i="16"/>
  <c r="E6" i="16"/>
  <c r="E25" i="16"/>
  <c r="J7" i="16"/>
  <c r="J17" i="16"/>
  <c r="J24" i="16"/>
  <c r="F12" i="16"/>
  <c r="F14" i="16"/>
  <c r="F29" i="16"/>
  <c r="G16" i="16"/>
  <c r="E27" i="16"/>
  <c r="E10" i="16"/>
  <c r="I19" i="16"/>
  <c r="I26" i="16"/>
  <c r="F16" i="16"/>
  <c r="F20" i="16"/>
  <c r="F11" i="16"/>
  <c r="H24" i="16"/>
  <c r="J28" i="16"/>
  <c r="H19" i="16"/>
  <c r="J6" i="16"/>
  <c r="H25" i="16"/>
  <c r="I22" i="16"/>
  <c r="E20" i="16"/>
  <c r="G17" i="16"/>
  <c r="I9" i="16"/>
  <c r="E15" i="16"/>
  <c r="G19" i="16"/>
  <c r="I18" i="16"/>
  <c r="G26" i="16"/>
  <c r="I6" i="16"/>
  <c r="I25" i="16"/>
  <c r="J8" i="16"/>
  <c r="H22" i="16"/>
  <c r="F7" i="16"/>
  <c r="J27" i="16"/>
  <c r="H30" i="16"/>
  <c r="F17" i="16"/>
  <c r="J10" i="16"/>
  <c r="H9" i="16"/>
  <c r="F24" i="16"/>
  <c r="J12" i="16"/>
  <c r="H28" i="16"/>
  <c r="F19" i="16"/>
  <c r="J14" i="16"/>
  <c r="H18" i="16"/>
  <c r="F26" i="16"/>
  <c r="J29" i="16"/>
  <c r="H6" i="16"/>
  <c r="F13" i="16"/>
  <c r="G8" i="16"/>
  <c r="I20" i="16"/>
  <c r="E30" i="16"/>
  <c r="I15" i="16"/>
  <c r="E18" i="16"/>
  <c r="G29" i="16"/>
  <c r="F8" i="16"/>
  <c r="F27" i="16"/>
  <c r="F10" i="16"/>
  <c r="J19" i="16"/>
  <c r="J26" i="16"/>
  <c r="H21" i="16"/>
  <c r="F25" i="16"/>
  <c r="G20" i="16"/>
  <c r="G11" i="16"/>
  <c r="E12" i="16"/>
  <c r="E14" i="16"/>
  <c r="G25" i="16"/>
  <c r="J22" i="16"/>
  <c r="H7" i="16"/>
  <c r="J30" i="16"/>
  <c r="H17" i="16"/>
  <c r="J9" i="16"/>
  <c r="F15" i="16"/>
  <c r="F23" i="16"/>
  <c r="J18" i="16"/>
  <c r="H26" i="16"/>
  <c r="F21" i="16"/>
  <c r="E16" i="16"/>
  <c r="G7" i="16"/>
  <c r="E11" i="16"/>
  <c r="G24" i="16"/>
  <c r="I28" i="16"/>
  <c r="E23" i="16"/>
  <c r="E21" i="16"/>
  <c r="G13" i="16"/>
  <c r="J25" i="16"/>
  <c r="I8" i="16"/>
  <c r="G22" i="16"/>
  <c r="E7" i="16"/>
  <c r="I27" i="16"/>
  <c r="G30" i="16"/>
  <c r="E17" i="16"/>
  <c r="I10" i="16"/>
  <c r="G9" i="16"/>
  <c r="E24" i="16"/>
  <c r="I12" i="16"/>
  <c r="G28" i="16"/>
  <c r="E19" i="16"/>
  <c r="I14" i="16"/>
  <c r="G18" i="16"/>
  <c r="E26" i="16"/>
  <c r="I29" i="16"/>
  <c r="G6" i="16"/>
  <c r="E13" i="15"/>
  <c r="F7" i="15"/>
  <c r="F10" i="15"/>
  <c r="F22" i="15"/>
  <c r="G15" i="15"/>
  <c r="H16" i="15"/>
  <c r="H14" i="15"/>
  <c r="H12" i="15"/>
  <c r="I25" i="15"/>
  <c r="I18" i="15"/>
  <c r="I11" i="15"/>
  <c r="I15" i="15"/>
  <c r="E16" i="15"/>
  <c r="E14" i="15"/>
  <c r="E12" i="15"/>
  <c r="F6" i="15"/>
  <c r="F20" i="15"/>
  <c r="G24" i="15"/>
  <c r="G21" i="15"/>
  <c r="H25" i="15"/>
  <c r="H11" i="15"/>
  <c r="H8" i="15"/>
  <c r="J7" i="15"/>
  <c r="J24" i="15"/>
  <c r="J10" i="15"/>
  <c r="J21" i="15"/>
  <c r="J22" i="15"/>
  <c r="E23" i="15"/>
  <c r="G18" i="15"/>
  <c r="I8" i="15"/>
  <c r="E25" i="15"/>
  <c r="E11" i="15"/>
  <c r="E8" i="15"/>
  <c r="F19" i="15"/>
  <c r="F17" i="15"/>
  <c r="G9" i="15"/>
  <c r="G23" i="15"/>
  <c r="G13" i="15"/>
  <c r="H7" i="15"/>
  <c r="H10" i="15"/>
  <c r="H22" i="15"/>
  <c r="I7" i="15"/>
  <c r="I24" i="15"/>
  <c r="I10" i="15"/>
  <c r="I21" i="15"/>
  <c r="I22" i="15"/>
  <c r="G17" i="14"/>
  <c r="H39" i="14"/>
  <c r="I23" i="14"/>
  <c r="J28" i="14"/>
  <c r="E45" i="14"/>
  <c r="F27" i="14"/>
  <c r="E47" i="14"/>
  <c r="E26" i="14"/>
  <c r="F23" i="14"/>
  <c r="F35" i="14"/>
  <c r="G42" i="14"/>
  <c r="I39" i="14"/>
  <c r="J25" i="14"/>
  <c r="E8" i="14"/>
  <c r="E24" i="14"/>
  <c r="E28" i="14"/>
  <c r="E42" i="14"/>
  <c r="E22" i="14"/>
  <c r="F14" i="14"/>
  <c r="F34" i="14"/>
  <c r="F41" i="14"/>
  <c r="F17" i="14"/>
  <c r="G47" i="14"/>
  <c r="G21" i="14"/>
  <c r="G39" i="14"/>
  <c r="G26" i="14"/>
  <c r="G31" i="14"/>
  <c r="G19" i="14"/>
  <c r="H23" i="14"/>
  <c r="H25" i="14"/>
  <c r="H43" i="14"/>
  <c r="H9" i="14"/>
  <c r="H35" i="14"/>
  <c r="I8" i="14"/>
  <c r="I24" i="14"/>
  <c r="I28" i="14"/>
  <c r="I42" i="14"/>
  <c r="I22" i="14"/>
  <c r="J14" i="14"/>
  <c r="J7" i="14"/>
  <c r="J34" i="14"/>
  <c r="J41" i="14"/>
  <c r="J17" i="14"/>
  <c r="I43" i="14"/>
  <c r="I9" i="14"/>
  <c r="I35" i="14"/>
  <c r="J42" i="14"/>
  <c r="J22" i="14"/>
  <c r="E33" i="14"/>
  <c r="E15" i="14"/>
  <c r="F40" i="14"/>
  <c r="F44" i="14"/>
  <c r="G16" i="14"/>
  <c r="G38" i="14"/>
  <c r="G48" i="14"/>
  <c r="G32" i="14"/>
  <c r="G13" i="14"/>
  <c r="H20" i="14"/>
  <c r="H18" i="14"/>
  <c r="H46" i="14"/>
  <c r="H29" i="14"/>
  <c r="H30" i="14"/>
  <c r="H10" i="14"/>
  <c r="I11" i="14"/>
  <c r="I45" i="14"/>
  <c r="I36" i="14"/>
  <c r="I33" i="14"/>
  <c r="I15" i="14"/>
  <c r="J12" i="14"/>
  <c r="J40" i="14"/>
  <c r="J37" i="14"/>
  <c r="J27" i="14"/>
  <c r="J44" i="14"/>
  <c r="E31" i="14"/>
  <c r="F43" i="14"/>
  <c r="G24" i="14"/>
  <c r="H14" i="14"/>
  <c r="H34" i="14"/>
  <c r="H41" i="14"/>
  <c r="H17" i="14"/>
  <c r="I26" i="14"/>
  <c r="I19" i="14"/>
  <c r="J23" i="14"/>
  <c r="J35" i="14"/>
  <c r="F33" i="14"/>
  <c r="H21" i="14"/>
  <c r="H19" i="14"/>
  <c r="J8" i="14"/>
  <c r="E36" i="14"/>
  <c r="F37" i="14"/>
  <c r="E39" i="14"/>
  <c r="F25" i="14"/>
  <c r="G8" i="14"/>
  <c r="G22" i="14"/>
  <c r="I47" i="14"/>
  <c r="I31" i="14"/>
  <c r="J9" i="14"/>
  <c r="E20" i="14"/>
  <c r="E46" i="14"/>
  <c r="E30" i="14"/>
  <c r="F11" i="14"/>
  <c r="F36" i="14"/>
  <c r="G12" i="14"/>
  <c r="G37" i="14"/>
  <c r="G44" i="14"/>
  <c r="H38" i="14"/>
  <c r="H13" i="14"/>
  <c r="I18" i="14"/>
  <c r="I29" i="14"/>
  <c r="J11" i="14"/>
  <c r="J36" i="14"/>
  <c r="J15" i="14"/>
  <c r="E14" i="14"/>
  <c r="E34" i="14"/>
  <c r="E41" i="14"/>
  <c r="E17" i="14"/>
  <c r="F47" i="14"/>
  <c r="F21" i="14"/>
  <c r="F39" i="14"/>
  <c r="F26" i="14"/>
  <c r="F31" i="14"/>
  <c r="F19" i="14"/>
  <c r="G23" i="14"/>
  <c r="G25" i="14"/>
  <c r="G43" i="14"/>
  <c r="G9" i="14"/>
  <c r="G35" i="14"/>
  <c r="H8" i="14"/>
  <c r="H24" i="14"/>
  <c r="H28" i="14"/>
  <c r="H42" i="14"/>
  <c r="H22" i="14"/>
  <c r="I14" i="14"/>
  <c r="I7" i="14"/>
  <c r="I34" i="14"/>
  <c r="I41" i="14"/>
  <c r="I17" i="14"/>
  <c r="J47" i="14"/>
  <c r="J21" i="14"/>
  <c r="J39" i="14"/>
  <c r="J26" i="14"/>
  <c r="J31" i="14"/>
  <c r="J19" i="14"/>
  <c r="H47" i="14"/>
  <c r="H31" i="14"/>
  <c r="I25" i="14"/>
  <c r="J24" i="14"/>
  <c r="E11" i="14"/>
  <c r="F12" i="14"/>
  <c r="E21" i="14"/>
  <c r="E19" i="14"/>
  <c r="F9" i="14"/>
  <c r="G28" i="14"/>
  <c r="I21" i="14"/>
  <c r="J43" i="14"/>
  <c r="E18" i="14"/>
  <c r="E29" i="14"/>
  <c r="E10" i="14"/>
  <c r="F45" i="14"/>
  <c r="F15" i="14"/>
  <c r="G40" i="14"/>
  <c r="G27" i="14"/>
  <c r="H16" i="14"/>
  <c r="H48" i="14"/>
  <c r="H32" i="14"/>
  <c r="I20" i="14"/>
  <c r="I46" i="14"/>
  <c r="I30" i="14"/>
  <c r="I10" i="14"/>
  <c r="J45" i="14"/>
  <c r="J33" i="14"/>
  <c r="E16" i="14"/>
  <c r="E38" i="14"/>
  <c r="E48" i="14"/>
  <c r="E32" i="14"/>
  <c r="E13" i="14"/>
  <c r="F20" i="14"/>
  <c r="F18" i="14"/>
  <c r="F46" i="14"/>
  <c r="F29" i="14"/>
  <c r="F30" i="14"/>
  <c r="F10" i="14"/>
  <c r="G11" i="14"/>
  <c r="G45" i="14"/>
  <c r="G36" i="14"/>
  <c r="G33" i="14"/>
  <c r="G15" i="14"/>
  <c r="H12" i="14"/>
  <c r="H40" i="14"/>
  <c r="H37" i="14"/>
  <c r="H27" i="14"/>
  <c r="H44" i="14"/>
  <c r="I16" i="14"/>
  <c r="I38" i="14"/>
  <c r="I48" i="14"/>
  <c r="I32" i="14"/>
  <c r="I13" i="14"/>
  <c r="J20" i="14"/>
  <c r="J18" i="14"/>
  <c r="J46" i="14"/>
  <c r="J29" i="14"/>
  <c r="J30" i="14"/>
  <c r="F37" i="13"/>
  <c r="F10" i="13"/>
  <c r="F27" i="13"/>
  <c r="F24" i="13"/>
  <c r="F35" i="13"/>
  <c r="G37" i="13"/>
  <c r="G10" i="13"/>
  <c r="G27" i="13"/>
  <c r="G24" i="13"/>
  <c r="G35" i="13"/>
  <c r="E37" i="13"/>
  <c r="E10" i="13"/>
  <c r="E27" i="13"/>
  <c r="E24" i="13"/>
  <c r="E35" i="13"/>
  <c r="F43" i="13"/>
  <c r="F30" i="13"/>
  <c r="F21" i="13"/>
  <c r="F7" i="13"/>
  <c r="F14" i="13"/>
  <c r="G43" i="13"/>
  <c r="G30" i="13"/>
  <c r="G21" i="13"/>
  <c r="G7" i="13"/>
  <c r="G14" i="13"/>
  <c r="J41" i="13"/>
  <c r="G29" i="13"/>
  <c r="G20" i="13"/>
  <c r="J23" i="13"/>
  <c r="G39" i="13"/>
  <c r="G45" i="13"/>
  <c r="G11" i="13"/>
  <c r="J40" i="13"/>
  <c r="J8" i="13"/>
  <c r="J31" i="13"/>
  <c r="J13" i="13"/>
  <c r="J28" i="13"/>
  <c r="F26" i="13"/>
  <c r="F23" i="13"/>
  <c r="F32" i="13"/>
  <c r="F41" i="13"/>
  <c r="F33" i="13"/>
  <c r="G26" i="13"/>
  <c r="G23" i="13"/>
  <c r="G32" i="13"/>
  <c r="G41" i="13"/>
  <c r="G33" i="13"/>
  <c r="G25" i="13"/>
  <c r="G18" i="13"/>
  <c r="G19" i="13"/>
  <c r="G22" i="13"/>
  <c r="G17" i="13"/>
  <c r="G42" i="13"/>
  <c r="G12" i="13"/>
  <c r="J26" i="13"/>
  <c r="J32" i="13"/>
  <c r="J33" i="13"/>
  <c r="G16" i="13"/>
  <c r="G38" i="13"/>
  <c r="G40" i="13"/>
  <c r="G8" i="13"/>
  <c r="G31" i="13"/>
  <c r="G13" i="13"/>
  <c r="G28" i="13"/>
  <c r="H38" i="3" l="1"/>
  <c r="H39" i="3" s="1"/>
  <c r="H36" i="3"/>
  <c r="C14" i="3" l="1"/>
  <c r="C15" i="3"/>
  <c r="C18" i="3" s="1"/>
  <c r="C25" i="3"/>
  <c r="C26" i="3"/>
  <c r="C29" i="3" s="1"/>
  <c r="C36" i="3"/>
  <c r="C37" i="3"/>
  <c r="C40" i="3" s="1"/>
  <c r="C47" i="3"/>
  <c r="C54" i="3" s="1"/>
  <c r="C48" i="3"/>
  <c r="C51" i="3" s="1"/>
  <c r="C58" i="3"/>
  <c r="C59" i="3"/>
  <c r="C62" i="3" s="1"/>
  <c r="I9" i="3"/>
  <c r="I8" i="3"/>
  <c r="I7" i="3"/>
  <c r="I6" i="3"/>
  <c r="I5" i="3"/>
  <c r="C32" i="3" l="1"/>
  <c r="C43" i="3"/>
  <c r="C21" i="3"/>
  <c r="C65" i="3"/>
  <c r="C52" i="3"/>
  <c r="C30" i="3"/>
  <c r="C41" i="3"/>
  <c r="C19" i="3"/>
  <c r="C20" i="3"/>
  <c r="C42" i="3"/>
  <c r="C64" i="3"/>
  <c r="C53" i="3"/>
  <c r="C63" i="3"/>
  <c r="C31" i="3"/>
</calcChain>
</file>

<file path=xl/sharedStrings.xml><?xml version="1.0" encoding="utf-8"?>
<sst xmlns="http://schemas.openxmlformats.org/spreadsheetml/2006/main" count="231" uniqueCount="57">
  <si>
    <t>23J771</t>
  </si>
  <si>
    <t>Cetereath-25</t>
  </si>
  <si>
    <t>27Y920</t>
  </si>
  <si>
    <t>36H401</t>
  </si>
  <si>
    <t>37A124</t>
  </si>
  <si>
    <t>42V425</t>
  </si>
  <si>
    <t>Batch ID</t>
  </si>
  <si>
    <t>Standard Deviation</t>
  </si>
  <si>
    <t>Company's Cetereath-25 Standards</t>
  </si>
  <si>
    <t xml:space="preserve">Standard Deviation </t>
  </si>
  <si>
    <t>Ceterreath-25 Level</t>
  </si>
  <si>
    <t>Samples</t>
  </si>
  <si>
    <t>X-Bar</t>
  </si>
  <si>
    <t>Confidence Lelevl</t>
  </si>
  <si>
    <t>Confidence Level</t>
  </si>
  <si>
    <t>Standard Upper Bound</t>
  </si>
  <si>
    <t>Standard Lower Bound</t>
  </si>
  <si>
    <t xml:space="preserve">Variance </t>
  </si>
  <si>
    <t>s</t>
  </si>
  <si>
    <t>Sample Standard Deviation</t>
  </si>
  <si>
    <t xml:space="preserve">Thresold for Red Tones </t>
  </si>
  <si>
    <t>ml</t>
  </si>
  <si>
    <t>Desired std</t>
  </si>
  <si>
    <t xml:space="preserve"> ml per liter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</si>
  <si>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</si>
  <si>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</si>
  <si>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</si>
  <si>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</si>
  <si>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</si>
  <si>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</si>
  <si>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</si>
  <si>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</si>
  <si>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</si>
  <si>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</si>
  <si>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</si>
  <si>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</si>
  <si>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</si>
  <si>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Total Production Volume</t>
  </si>
  <si>
    <t>Batch 36H401 Production Volume</t>
  </si>
  <si>
    <t>36H401 % Over Total Production Volume</t>
  </si>
  <si>
    <t>Prob. Above 55.7 ml per liter</t>
  </si>
  <si>
    <t xml:space="preserve"> Defective Bottles in batch 36H401</t>
  </si>
  <si>
    <t>UCL</t>
  </si>
  <si>
    <t>LCL</t>
  </si>
  <si>
    <t>alpha 1-tail test</t>
  </si>
  <si>
    <t xml:space="preserve"> alpha = 5%</t>
  </si>
  <si>
    <t>mean</t>
  </si>
  <si>
    <t>1 ST</t>
  </si>
  <si>
    <t>2ND</t>
  </si>
  <si>
    <t>(1ST)</t>
  </si>
  <si>
    <t>(2ND)</t>
  </si>
  <si>
    <t>ST DEV</t>
  </si>
  <si>
    <t>MEAN</t>
  </si>
  <si>
    <t>Std</t>
  </si>
  <si>
    <t>% of Defective Bottles Over Total Production Volume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</si>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</sst>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00000"/>
    <numFmt numFmtId="166" formatCode="0.0%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31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/>
    <xf numFmtId="0" fontId="1" fillId="0" borderId="0" xfId="0" applyFont="1" applyAlignment="1">
      <alignment horizontal="right" wrapText="1"/>
    </xf>
    <xf numFmtId="0" fontId="8" fillId="0" borderId="0" xfId="0" applyFont="1"/>
    <xf numFmtId="0" fontId="1" fillId="0" borderId="0" xfId="0" applyFont="1"/>
    <xf numFmtId="43" fontId="1" fillId="0" borderId="0" xfId="1" applyFont="1" applyAlignment="1">
      <alignment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18" xfId="0" applyFont="1" applyBorder="1"/>
    <xf numFmtId="0" fontId="2" fillId="0" borderId="19" xfId="0" applyFont="1" applyBorder="1"/>
    <xf numFmtId="0" fontId="1" fillId="0" borderId="18" xfId="0" applyFont="1" applyBorder="1"/>
    <xf numFmtId="0" fontId="0" fillId="0" borderId="13" xfId="0" applyBorder="1"/>
    <xf numFmtId="0" fontId="0" fillId="0" borderId="16" xfId="0" applyBorder="1"/>
    <xf numFmtId="0" fontId="0" fillId="0" borderId="8" xfId="0" applyBorder="1"/>
    <xf numFmtId="2" fontId="1" fillId="0" borderId="1" xfId="0" applyNumberFormat="1" applyFont="1" applyBorder="1" applyAlignment="1">
      <alignment horizontal="right" vertical="center" wrapText="1"/>
    </xf>
    <xf numFmtId="0" fontId="0" fillId="0" borderId="21" xfId="0" applyBorder="1"/>
    <xf numFmtId="10" fontId="7" fillId="0" borderId="0" xfId="2" applyNumberFormat="1" applyFont="1"/>
    <xf numFmtId="0" fontId="11" fillId="0" borderId="0" xfId="0" applyFont="1" applyAlignment="1">
      <alignment horizontal="right"/>
    </xf>
    <xf numFmtId="2" fontId="0" fillId="0" borderId="0" xfId="0" applyNumberFormat="1"/>
    <xf numFmtId="43" fontId="7" fillId="0" borderId="0" xfId="0" applyNumberFormat="1" applyFont="1"/>
    <xf numFmtId="0" fontId="12" fillId="0" borderId="0" xfId="0" applyFont="1" applyAlignment="1" applyProtection="1">
      <alignment horizontal="right" vertical="center"/>
      <protection locked="0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67" fontId="11" fillId="0" borderId="0" xfId="1" applyNumberFormat="1" applyFont="1" applyAlignment="1">
      <alignment horizontal="right" vertical="center"/>
    </xf>
    <xf numFmtId="167" fontId="0" fillId="0" borderId="0" xfId="1" applyNumberFormat="1" applyFont="1" applyFill="1" applyAlignment="1" applyProtection="1">
      <alignment horizontal="right" vertical="center"/>
      <protection locked="0"/>
    </xf>
    <xf numFmtId="0" fontId="7" fillId="0" borderId="0" xfId="0" applyFont="1" applyAlignment="1">
      <alignment horizontal="right" vertical="center"/>
    </xf>
    <xf numFmtId="10" fontId="7" fillId="0" borderId="0" xfId="2" applyNumberFormat="1" applyFon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6" fontId="7" fillId="0" borderId="0" xfId="0" applyNumberFormat="1" applyFont="1" applyAlignment="1">
      <alignment horizontal="right" vertical="center"/>
    </xf>
    <xf numFmtId="43" fontId="7" fillId="0" borderId="0" xfId="0" applyNumberFormat="1" applyFont="1" applyAlignment="1">
      <alignment horizontal="right" vertical="center"/>
    </xf>
    <xf numFmtId="167" fontId="11" fillId="0" borderId="8" xfId="1" applyNumberFormat="1" applyFont="1" applyBorder="1"/>
    <xf numFmtId="167" fontId="0" fillId="0" borderId="8" xfId="1" applyNumberFormat="1" applyFont="1" applyFill="1" applyBorder="1" applyProtection="1">
      <protection locked="0"/>
    </xf>
    <xf numFmtId="0" fontId="7" fillId="0" borderId="8" xfId="0" applyFont="1" applyBorder="1"/>
    <xf numFmtId="10" fontId="7" fillId="0" borderId="8" xfId="2" applyNumberFormat="1" applyFont="1" applyBorder="1"/>
    <xf numFmtId="0" fontId="11" fillId="0" borderId="8" xfId="0" applyFont="1" applyBorder="1" applyAlignment="1">
      <alignment horizontal="right"/>
    </xf>
    <xf numFmtId="166" fontId="7" fillId="0" borderId="8" xfId="0" applyNumberFormat="1" applyFont="1" applyBorder="1"/>
    <xf numFmtId="167" fontId="0" fillId="0" borderId="8" xfId="1" applyNumberFormat="1" applyFont="1" applyBorder="1"/>
    <xf numFmtId="10" fontId="7" fillId="0" borderId="8" xfId="0" applyNumberFormat="1" applyFont="1" applyBorder="1"/>
    <xf numFmtId="0" fontId="9" fillId="0" borderId="6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3" fillId="0" borderId="8" xfId="0" applyFont="1" applyBorder="1"/>
    <xf numFmtId="0" fontId="13" fillId="0" borderId="1" xfId="0" applyFont="1" applyBorder="1"/>
    <xf numFmtId="0" fontId="9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wrapText="1"/>
    </xf>
    <xf numFmtId="0" fontId="9" fillId="0" borderId="8" xfId="0" applyFont="1" applyBorder="1"/>
    <xf numFmtId="0" fontId="9" fillId="0" borderId="4" xfId="0" applyFont="1" applyBorder="1" applyAlignment="1">
      <alignment wrapText="1"/>
    </xf>
    <xf numFmtId="0" fontId="9" fillId="0" borderId="26" xfId="0" applyFont="1" applyBorder="1" applyAlignment="1">
      <alignment wrapText="1"/>
    </xf>
    <xf numFmtId="0" fontId="0" fillId="0" borderId="19" xfId="0" applyBorder="1"/>
    <xf numFmtId="0" fontId="0" fillId="0" borderId="25" xfId="0" applyBorder="1" applyAlignment="1">
      <alignment horizontal="left" vertical="center" wrapText="1"/>
    </xf>
    <xf numFmtId="164" fontId="0" fillId="0" borderId="23" xfId="0" applyNumberForma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164" fontId="0" fillId="0" borderId="9" xfId="0" applyNumberFormat="1" applyBorder="1" applyAlignment="1">
      <alignment horizontal="left" vertical="center" wrapText="1"/>
    </xf>
    <xf numFmtId="0" fontId="0" fillId="0" borderId="12" xfId="0" applyBorder="1"/>
    <xf numFmtId="0" fontId="0" fillId="0" borderId="14" xfId="0" applyBorder="1"/>
    <xf numFmtId="0" fontId="0" fillId="0" borderId="7" xfId="0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/>
    </xf>
    <xf numFmtId="164" fontId="0" fillId="0" borderId="6" xfId="0" applyNumberFormat="1" applyBorder="1" applyAlignment="1">
      <alignment horizontal="left" vertical="center" wrapText="1"/>
    </xf>
    <xf numFmtId="164" fontId="7" fillId="0" borderId="6" xfId="0" applyNumberFormat="1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164" fontId="7" fillId="0" borderId="23" xfId="0" applyNumberFormat="1" applyFon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164" fontId="0" fillId="0" borderId="2" xfId="0" applyNumberFormat="1" applyBorder="1" applyAlignment="1">
      <alignment horizontal="left" vertical="center" wrapText="1"/>
    </xf>
    <xf numFmtId="0" fontId="0" fillId="0" borderId="15" xfId="0" applyBorder="1"/>
    <xf numFmtId="2" fontId="14" fillId="0" borderId="1" xfId="0" applyNumberFormat="1" applyFont="1" applyBorder="1" applyAlignment="1">
      <alignment horizontal="right" vertical="center" wrapText="1"/>
    </xf>
    <xf numFmtId="0" fontId="6" fillId="5" borderId="17" xfId="0" applyFont="1" applyFill="1" applyBorder="1"/>
    <xf numFmtId="0" fontId="15" fillId="5" borderId="16" xfId="0" applyFont="1" applyFill="1" applyBorder="1" applyAlignment="1">
      <alignment horizontal="center" wrapText="1"/>
    </xf>
    <xf numFmtId="0" fontId="15" fillId="5" borderId="14" xfId="0" applyFont="1" applyFill="1" applyBorder="1" applyAlignment="1">
      <alignment horizontal="left" wrapText="1"/>
    </xf>
    <xf numFmtId="0" fontId="15" fillId="5" borderId="5" xfId="0" applyFont="1" applyFill="1" applyBorder="1" applyAlignment="1">
      <alignment horizontal="center" wrapText="1"/>
    </xf>
    <xf numFmtId="0" fontId="15" fillId="5" borderId="4" xfId="0" applyFont="1" applyFill="1" applyBorder="1" applyAlignment="1">
      <alignment horizontal="center" wrapText="1"/>
    </xf>
    <xf numFmtId="0" fontId="15" fillId="5" borderId="14" xfId="0" applyFont="1" applyFill="1" applyBorder="1" applyAlignment="1">
      <alignment horizontal="center" wrapText="1"/>
    </xf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164" fontId="0" fillId="0" borderId="0" xfId="0" applyNumberFormat="1" applyAlignment="1">
      <alignment horizontal="left" indent="5"/>
    </xf>
    <xf numFmtId="164" fontId="0" fillId="0" borderId="15" xfId="0" applyNumberFormat="1" applyBorder="1" applyAlignment="1">
      <alignment horizontal="left" indent="5"/>
    </xf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13" fillId="5" borderId="8" xfId="0" applyFont="1" applyFill="1" applyBorder="1"/>
    <xf numFmtId="9" fontId="0" fillId="0" borderId="0" xfId="2" applyFont="1"/>
    <xf numFmtId="9" fontId="7" fillId="0" borderId="0" xfId="2" applyFont="1"/>
    <xf numFmtId="0" fontId="8" fillId="0" borderId="1" xfId="0" applyFont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9" fontId="8" fillId="0" borderId="1" xfId="0" applyNumberFormat="1" applyFont="1" applyBorder="1" applyAlignment="1">
      <alignment horizontal="right" vertical="center" wrapText="1"/>
    </xf>
    <xf numFmtId="43" fontId="8" fillId="0" borderId="1" xfId="1" applyFont="1" applyBorder="1" applyAlignment="1">
      <alignment horizontal="right" vertical="center" wrapText="1"/>
    </xf>
    <xf numFmtId="43" fontId="8" fillId="0" borderId="20" xfId="1" applyFont="1" applyBorder="1" applyAlignment="1">
      <alignment horizontal="right" vertical="center"/>
    </xf>
    <xf numFmtId="166" fontId="16" fillId="3" borderId="8" xfId="3" applyNumberFormat="1" applyFont="1" applyBorder="1" applyAlignment="1">
      <alignment horizontal="right" vertical="center"/>
    </xf>
    <xf numFmtId="9" fontId="16" fillId="3" borderId="8" xfId="3" applyNumberFormat="1" applyFont="1" applyBorder="1" applyAlignment="1">
      <alignment horizontal="right" vertical="center" wrapText="1"/>
    </xf>
    <xf numFmtId="9" fontId="17" fillId="4" borderId="8" xfId="4" applyNumberFormat="1" applyFont="1" applyBorder="1" applyAlignment="1">
      <alignment horizontal="right" vertical="center" wrapText="1"/>
    </xf>
    <xf numFmtId="43" fontId="8" fillId="0" borderId="20" xfId="1" applyFont="1" applyBorder="1" applyAlignment="1">
      <alignment horizontal="left" vertical="center" indent="1"/>
    </xf>
    <xf numFmtId="9" fontId="16" fillId="3" borderId="8" xfId="3" applyNumberFormat="1" applyFont="1" applyBorder="1" applyAlignment="1">
      <alignment horizontal="right" vertical="center"/>
    </xf>
    <xf numFmtId="165" fontId="16" fillId="3" borderId="19" xfId="3" applyNumberFormat="1" applyFont="1" applyBorder="1" applyAlignment="1"/>
    <xf numFmtId="0" fontId="16" fillId="3" borderId="8" xfId="3" applyFont="1" applyBorder="1" applyAlignment="1">
      <alignment wrapText="1"/>
    </xf>
    <xf numFmtId="0" fontId="17" fillId="4" borderId="8" xfId="4" applyFont="1" applyBorder="1" applyAlignment="1">
      <alignment wrapText="1"/>
    </xf>
    <xf numFmtId="0" fontId="16" fillId="3" borderId="17" xfId="3" applyFont="1" applyBorder="1" applyAlignment="1">
      <alignment wrapText="1"/>
    </xf>
    <xf numFmtId="0" fontId="3" fillId="5" borderId="8" xfId="0" applyFont="1" applyFill="1" applyBorder="1"/>
    <xf numFmtId="0" fontId="16" fillId="3" borderId="19" xfId="3" applyFont="1" applyBorder="1"/>
    <xf numFmtId="0" fontId="16" fillId="3" borderId="8" xfId="3" applyFont="1" applyBorder="1"/>
    <xf numFmtId="0" fontId="17" fillId="4" borderId="8" xfId="4" applyFont="1" applyBorder="1"/>
    <xf numFmtId="0" fontId="16" fillId="3" borderId="17" xfId="3" applyFont="1" applyBorder="1"/>
    <xf numFmtId="0" fontId="6" fillId="6" borderId="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9" fillId="5" borderId="23" xfId="0" applyFont="1" applyFill="1" applyBorder="1" applyAlignment="1">
      <alignment horizontal="center" wrapText="1"/>
    </xf>
    <xf numFmtId="0" fontId="9" fillId="5" borderId="24" xfId="0" applyFont="1" applyFill="1" applyBorder="1" applyAlignment="1">
      <alignment horizontal="center" wrapText="1"/>
    </xf>
    <xf numFmtId="0" fontId="9" fillId="5" borderId="25" xfId="0" applyFont="1" applyFill="1" applyBorder="1" applyAlignment="1">
      <alignment horizontal="center" wrapText="1"/>
    </xf>
    <xf numFmtId="0" fontId="9" fillId="5" borderId="8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wrapText="1"/>
    </xf>
    <xf numFmtId="43" fontId="8" fillId="0" borderId="1" xfId="1" applyFont="1" applyBorder="1" applyAlignment="1">
      <alignment horizontal="left"/>
    </xf>
    <xf numFmtId="43" fontId="8" fillId="0" borderId="6" xfId="1" applyFont="1" applyBorder="1" applyAlignment="1">
      <alignment horizontal="left"/>
    </xf>
    <xf numFmtId="43" fontId="8" fillId="0" borderId="26" xfId="1" applyFont="1" applyBorder="1" applyAlignment="1">
      <alignment horizontal="left"/>
    </xf>
    <xf numFmtId="43" fontId="8" fillId="0" borderId="4" xfId="1" applyFont="1" applyBorder="1" applyAlignment="1">
      <alignment horizontal="left"/>
    </xf>
    <xf numFmtId="43" fontId="8" fillId="0" borderId="1" xfId="1" applyFont="1" applyBorder="1" applyAlignment="1">
      <alignment horizontal="left" vertical="center"/>
    </xf>
    <xf numFmtId="43" fontId="8" fillId="0" borderId="6" xfId="1" applyFont="1" applyBorder="1" applyAlignment="1">
      <alignment horizontal="left" vertical="center"/>
    </xf>
    <xf numFmtId="0" fontId="12" fillId="0" borderId="23" xfId="0" applyFont="1" applyBorder="1" applyAlignment="1" applyProtection="1">
      <alignment horizontal="right"/>
      <protection locked="0"/>
    </xf>
    <xf numFmtId="0" fontId="12" fillId="0" borderId="24" xfId="0" applyFont="1" applyBorder="1" applyAlignment="1" applyProtection="1">
      <alignment horizontal="right"/>
      <protection locked="0"/>
    </xf>
    <xf numFmtId="0" fontId="12" fillId="0" borderId="25" xfId="0" applyFont="1" applyBorder="1" applyAlignment="1" applyProtection="1">
      <alignment horizontal="right"/>
      <protection locked="0"/>
    </xf>
    <xf numFmtId="0" fontId="11" fillId="0" borderId="23" xfId="0" applyFont="1" applyBorder="1" applyAlignment="1">
      <alignment horizontal="right"/>
    </xf>
    <xf numFmtId="0" fontId="11" fillId="0" borderId="24" xfId="0" applyFont="1" applyBorder="1" applyAlignment="1">
      <alignment horizontal="right"/>
    </xf>
    <xf numFmtId="0" fontId="11" fillId="0" borderId="25" xfId="0" applyFont="1" applyBorder="1" applyAlignment="1">
      <alignment horizontal="right"/>
    </xf>
    <xf numFmtId="0" fontId="11" fillId="0" borderId="23" xfId="0" applyFont="1" applyBorder="1" applyAlignment="1">
      <alignment horizontal="right" vertical="center"/>
    </xf>
    <xf numFmtId="0" fontId="11" fillId="0" borderId="24" xfId="0" applyFont="1" applyBorder="1" applyAlignment="1">
      <alignment horizontal="right" vertical="center"/>
    </xf>
    <xf numFmtId="0" fontId="11" fillId="0" borderId="25" xfId="0" applyFont="1" applyBorder="1" applyAlignment="1">
      <alignment horizontal="right" vertical="center"/>
    </xf>
    <xf numFmtId="0" fontId="10" fillId="5" borderId="22" xfId="0" applyFont="1" applyFill="1" applyBorder="1" applyAlignment="1">
      <alignment horizontal="center"/>
    </xf>
  </cellXfs>
  <cellStyles count="5">
    <cellStyle name="Bad" xfId="4" builtinId="27"/>
    <cellStyle name="Comma" xfId="1" builtinId="3"/>
    <cellStyle name="Good" xfId="3" builtinId="26"/>
    <cellStyle name="Normal" xfId="0" builtinId="0"/>
    <cellStyle name="Per 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0.0000"/>
      <alignment horizontal="left" vertical="center" textRotation="0" wrapText="0" indent="0" justifyLastLine="0" shrinkToFit="0" readingOrder="0"/>
      <border diagonalUp="0" diagonalDown="0">
        <left style="thin">
          <color theme="1" tint="0.34998626667073579"/>
        </left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border outline="0">
        <top style="thin">
          <color theme="1" tint="0.34998626667073579"/>
        </top>
      </border>
    </dxf>
    <dxf>
      <border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 outline="0">
        <bottom style="thin">
          <color theme="1" tint="0.34998626667073579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alignment horizontal="left" vertical="center" textRotation="0" wrapText="1" indent="0" justifyLastLine="0" shrinkToFit="0" readingOrder="0"/>
      <border diagonalUp="0" diagonalDown="0">
        <left style="thin">
          <color theme="1" tint="0.34998626667073579"/>
        </left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border outline="0">
        <top style="thin">
          <color theme="1" tint="0.34998626667073579"/>
        </top>
      </border>
    </dxf>
    <dxf>
      <border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 outline="0">
        <bottom style="thin">
          <color theme="1" tint="0.34998626667073579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0.0000"/>
      <alignment horizontal="left" vertical="center" textRotation="0" wrapText="0" indent="0" justifyLastLine="0" shrinkToFit="0" readingOrder="0"/>
      <border diagonalUp="0" diagonalDown="0">
        <left style="thin">
          <color theme="1" tint="0.34998626667073579"/>
        </left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border outline="0">
        <top style="thin">
          <color theme="1" tint="0.34998626667073579"/>
        </top>
      </border>
    </dxf>
    <dxf>
      <border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 outline="0">
        <bottom style="thin">
          <color theme="1" tint="0.34998626667073579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0.00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alignment horizontal="left" vertical="center" textRotation="0" wrapText="1" indent="0" justifyLastLine="0" shrinkToFit="0" readingOrder="0"/>
      <border diagonalUp="0" diagonalDown="0">
        <left style="thin">
          <color theme="1" tint="0.34998626667073579"/>
        </left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border outline="0">
        <top style="thin">
          <color theme="1" tint="0.34998626667073579"/>
        </top>
      </border>
    </dxf>
    <dxf>
      <border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 outline="0">
        <bottom style="thin">
          <color theme="1" tint="0.34998626667073579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8" tint="0.59999389629810485"/>
        </patternFill>
      </fill>
    </dxf>
  </dxfs>
  <tableStyles count="0" defaultTableStyle="TableStyleMedium2" defaultPivotStyle="PivotStyleLight16"/>
  <colors>
    <mruColors>
      <color rgb="FFD113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Control Chart Batch 23J771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'23J771'!$C$6</c:f>
              <c:strCache>
                <c:ptCount val="1"/>
                <c:pt idx="0">
                  <c:v>Cetereath-25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'23J771'!$C$7:$C$26</c:f>
              <c:numCache>
                <c:formatCode>General</c:formatCode>
                <c:ptCount val="20"/>
                <c:pt idx="0">
                  <c:v>52.807429999999997</c:v>
                </c:pt>
                <c:pt idx="1">
                  <c:v>53.038040000000002</c:v>
                </c:pt>
                <c:pt idx="2">
                  <c:v>52.86336</c:v>
                </c:pt>
                <c:pt idx="3">
                  <c:v>53.111330000000002</c:v>
                </c:pt>
                <c:pt idx="4">
                  <c:v>53.165309999999998</c:v>
                </c:pt>
                <c:pt idx="5">
                  <c:v>52.93777</c:v>
                </c:pt>
                <c:pt idx="6">
                  <c:v>53.050080000000001</c:v>
                </c:pt>
                <c:pt idx="7">
                  <c:v>53.044110000000003</c:v>
                </c:pt>
                <c:pt idx="8">
                  <c:v>53.173740000000002</c:v>
                </c:pt>
                <c:pt idx="9">
                  <c:v>53.173740000000002</c:v>
                </c:pt>
                <c:pt idx="10">
                  <c:v>53.139180000000003</c:v>
                </c:pt>
                <c:pt idx="11">
                  <c:v>52.999139999999997</c:v>
                </c:pt>
                <c:pt idx="12">
                  <c:v>53.29271</c:v>
                </c:pt>
                <c:pt idx="13">
                  <c:v>52.601880000000001</c:v>
                </c:pt>
                <c:pt idx="14">
                  <c:v>52.87632</c:v>
                </c:pt>
                <c:pt idx="15">
                  <c:v>53.168999999999997</c:v>
                </c:pt>
                <c:pt idx="16">
                  <c:v>52.720120000000001</c:v>
                </c:pt>
                <c:pt idx="17">
                  <c:v>52.922339999999998</c:v>
                </c:pt>
                <c:pt idx="18">
                  <c:v>53.269460000000002</c:v>
                </c:pt>
                <c:pt idx="19">
                  <c:v>53.293080000000003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3-2C44-A44C-ADC55E38BE3D}"/>
            </c:ext>
          </c:extLst>
        </c:ser>
        <c:ser>
          <c:idx val="1"/>
          <c:order val="1"/>
          <c:tx>
            <c:strRef>
              <c:f>'23J771'!$D$6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'23J771'!$D$7:$D$26</c:f>
              <c:numCache>
                <c:formatCode>General</c:formatCode>
                <c:ptCount val="20"/>
                <c:pt idx="0">
                  <c:v>53.032406999999992</c:v>
                </c:pt>
                <c:pt idx="1">
                  <c:v>53.032406999999992</c:v>
                </c:pt>
                <c:pt idx="2">
                  <c:v>53.032406999999992</c:v>
                </c:pt>
                <c:pt idx="3">
                  <c:v>53.032406999999992</c:v>
                </c:pt>
                <c:pt idx="4">
                  <c:v>53.032406999999992</c:v>
                </c:pt>
                <c:pt idx="5">
                  <c:v>53.032406999999992</c:v>
                </c:pt>
                <c:pt idx="6">
                  <c:v>53.032406999999992</c:v>
                </c:pt>
                <c:pt idx="7">
                  <c:v>53.032406999999992</c:v>
                </c:pt>
                <c:pt idx="8">
                  <c:v>53.032406999999992</c:v>
                </c:pt>
                <c:pt idx="9">
                  <c:v>53.032406999999992</c:v>
                </c:pt>
                <c:pt idx="10">
                  <c:v>53.032406999999992</c:v>
                </c:pt>
                <c:pt idx="11">
                  <c:v>53.032406999999992</c:v>
                </c:pt>
                <c:pt idx="12">
                  <c:v>53.032406999999992</c:v>
                </c:pt>
                <c:pt idx="13">
                  <c:v>53.032406999999992</c:v>
                </c:pt>
                <c:pt idx="14">
                  <c:v>53.032406999999992</c:v>
                </c:pt>
                <c:pt idx="15">
                  <c:v>53.032406999999992</c:v>
                </c:pt>
                <c:pt idx="16">
                  <c:v>53.032406999999992</c:v>
                </c:pt>
                <c:pt idx="17">
                  <c:v>53.032406999999992</c:v>
                </c:pt>
                <c:pt idx="18">
                  <c:v>53.032406999999992</c:v>
                </c:pt>
                <c:pt idx="19">
                  <c:v>53.032406999999992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3-2C44-A44C-ADC55E38BE3D}"/>
            </c:ext>
          </c:extLst>
        </c:ser>
        <c:ser>
          <c:idx val="2"/>
          <c:order val="2"/>
          <c:tx>
            <c:strRef>
              <c:f>'23J771'!$E$6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'23J771'!$E$7:$E$26</c:f>
              <c:numCache>
                <c:formatCode>General</c:formatCode>
                <c:ptCount val="20"/>
                <c:pt idx="0">
                  <c:v>53.602406999999992</c:v>
                </c:pt>
                <c:pt idx="1">
                  <c:v>53.602406999999992</c:v>
                </c:pt>
                <c:pt idx="2">
                  <c:v>53.602406999999992</c:v>
                </c:pt>
                <c:pt idx="3">
                  <c:v>53.602406999999992</c:v>
                </c:pt>
                <c:pt idx="4">
                  <c:v>53.602406999999992</c:v>
                </c:pt>
                <c:pt idx="5">
                  <c:v>53.602406999999992</c:v>
                </c:pt>
                <c:pt idx="6">
                  <c:v>53.602406999999992</c:v>
                </c:pt>
                <c:pt idx="7">
                  <c:v>53.602406999999992</c:v>
                </c:pt>
                <c:pt idx="8">
                  <c:v>53.602406999999992</c:v>
                </c:pt>
                <c:pt idx="9">
                  <c:v>53.602406999999992</c:v>
                </c:pt>
                <c:pt idx="10">
                  <c:v>53.602406999999992</c:v>
                </c:pt>
                <c:pt idx="11">
                  <c:v>53.602406999999992</c:v>
                </c:pt>
                <c:pt idx="12">
                  <c:v>53.602406999999992</c:v>
                </c:pt>
                <c:pt idx="13">
                  <c:v>53.602406999999992</c:v>
                </c:pt>
                <c:pt idx="14">
                  <c:v>53.602406999999992</c:v>
                </c:pt>
                <c:pt idx="15">
                  <c:v>53.602406999999992</c:v>
                </c:pt>
                <c:pt idx="16">
                  <c:v>53.602406999999992</c:v>
                </c:pt>
                <c:pt idx="17">
                  <c:v>53.602406999999992</c:v>
                </c:pt>
                <c:pt idx="18">
                  <c:v>53.602406999999992</c:v>
                </c:pt>
                <c:pt idx="19">
                  <c:v>53.602406999999992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3-2C44-A44C-ADC55E38BE3D}"/>
            </c:ext>
          </c:extLst>
        </c:ser>
        <c:ser>
          <c:idx val="3"/>
          <c:order val="3"/>
          <c:tx>
            <c:strRef>
              <c:f>'23J771'!$F$6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'23J771'!$F$7:$F$26</c:f>
              <c:numCache>
                <c:formatCode>General</c:formatCode>
                <c:ptCount val="20"/>
                <c:pt idx="0">
                  <c:v>52.462406999999992</c:v>
                </c:pt>
                <c:pt idx="1">
                  <c:v>52.462406999999992</c:v>
                </c:pt>
                <c:pt idx="2">
                  <c:v>52.462406999999992</c:v>
                </c:pt>
                <c:pt idx="3">
                  <c:v>52.462406999999992</c:v>
                </c:pt>
                <c:pt idx="4">
                  <c:v>52.462406999999992</c:v>
                </c:pt>
                <c:pt idx="5">
                  <c:v>52.462406999999992</c:v>
                </c:pt>
                <c:pt idx="6">
                  <c:v>52.462406999999992</c:v>
                </c:pt>
                <c:pt idx="7">
                  <c:v>52.462406999999992</c:v>
                </c:pt>
                <c:pt idx="8">
                  <c:v>52.462406999999992</c:v>
                </c:pt>
                <c:pt idx="9">
                  <c:v>52.462406999999992</c:v>
                </c:pt>
                <c:pt idx="10">
                  <c:v>52.462406999999992</c:v>
                </c:pt>
                <c:pt idx="11">
                  <c:v>52.462406999999992</c:v>
                </c:pt>
                <c:pt idx="12">
                  <c:v>52.462406999999992</c:v>
                </c:pt>
                <c:pt idx="13">
                  <c:v>52.462406999999992</c:v>
                </c:pt>
                <c:pt idx="14">
                  <c:v>52.462406999999992</c:v>
                </c:pt>
                <c:pt idx="15">
                  <c:v>52.462406999999992</c:v>
                </c:pt>
                <c:pt idx="16">
                  <c:v>52.462406999999992</c:v>
                </c:pt>
                <c:pt idx="17">
                  <c:v>52.462406999999992</c:v>
                </c:pt>
                <c:pt idx="18">
                  <c:v>52.462406999999992</c:v>
                </c:pt>
                <c:pt idx="19">
                  <c:v>52.462406999999992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3-2C44-A44C-ADC55E38BE3D}"/>
            </c:ext>
          </c:extLst>
        </c:ser>
        <c:ser>
          <c:idx val="4"/>
          <c:order val="4"/>
          <c:tx>
            <c:strRef>
              <c:f>'23J771'!$G$6</c:f>
              <c:strCache>
                <c:ptCount val="1"/>
                <c:pt idx="0">
                  <c:v>1 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'23J771'!$G$7:$G$26</c:f>
              <c:numCache>
                <c:formatCode>General</c:formatCode>
                <c:ptCount val="20"/>
                <c:pt idx="0">
                  <c:v>53.22240699999999</c:v>
                </c:pt>
                <c:pt idx="1">
                  <c:v>53.22240699999999</c:v>
                </c:pt>
                <c:pt idx="2">
                  <c:v>53.22240699999999</c:v>
                </c:pt>
                <c:pt idx="3">
                  <c:v>53.22240699999999</c:v>
                </c:pt>
                <c:pt idx="4">
                  <c:v>53.22240699999999</c:v>
                </c:pt>
                <c:pt idx="5">
                  <c:v>53.22240699999999</c:v>
                </c:pt>
                <c:pt idx="6">
                  <c:v>53.22240699999999</c:v>
                </c:pt>
                <c:pt idx="7">
                  <c:v>53.22240699999999</c:v>
                </c:pt>
                <c:pt idx="8">
                  <c:v>53.22240699999999</c:v>
                </c:pt>
                <c:pt idx="9">
                  <c:v>53.22240699999999</c:v>
                </c:pt>
                <c:pt idx="10">
                  <c:v>53.22240699999999</c:v>
                </c:pt>
                <c:pt idx="11">
                  <c:v>53.22240699999999</c:v>
                </c:pt>
                <c:pt idx="12">
                  <c:v>53.22240699999999</c:v>
                </c:pt>
                <c:pt idx="13">
                  <c:v>53.22240699999999</c:v>
                </c:pt>
                <c:pt idx="14">
                  <c:v>53.22240699999999</c:v>
                </c:pt>
                <c:pt idx="15">
                  <c:v>53.22240699999999</c:v>
                </c:pt>
                <c:pt idx="16">
                  <c:v>53.22240699999999</c:v>
                </c:pt>
                <c:pt idx="17">
                  <c:v>53.22240699999999</c:v>
                </c:pt>
                <c:pt idx="18">
                  <c:v>53.22240699999999</c:v>
                </c:pt>
                <c:pt idx="19">
                  <c:v>53.22240699999999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D3-2C44-A44C-ADC55E38BE3D}"/>
            </c:ext>
          </c:extLst>
        </c:ser>
        <c:ser>
          <c:idx val="5"/>
          <c:order val="5"/>
          <c:tx>
            <c:strRef>
              <c:f>'23J771'!$H$6</c:f>
              <c:strCache>
                <c:ptCount val="1"/>
                <c:pt idx="0">
                  <c:v>2ND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'23J771'!$H$7:$H$26</c:f>
              <c:numCache>
                <c:formatCode>General</c:formatCode>
                <c:ptCount val="20"/>
                <c:pt idx="0">
                  <c:v>53.412406999999995</c:v>
                </c:pt>
                <c:pt idx="1">
                  <c:v>53.412406999999995</c:v>
                </c:pt>
                <c:pt idx="2">
                  <c:v>53.412406999999995</c:v>
                </c:pt>
                <c:pt idx="3">
                  <c:v>53.412406999999995</c:v>
                </c:pt>
                <c:pt idx="4">
                  <c:v>53.412406999999995</c:v>
                </c:pt>
                <c:pt idx="5">
                  <c:v>53.412406999999995</c:v>
                </c:pt>
                <c:pt idx="6">
                  <c:v>53.412406999999995</c:v>
                </c:pt>
                <c:pt idx="7">
                  <c:v>53.412406999999995</c:v>
                </c:pt>
                <c:pt idx="8">
                  <c:v>53.412406999999995</c:v>
                </c:pt>
                <c:pt idx="9">
                  <c:v>53.412406999999995</c:v>
                </c:pt>
                <c:pt idx="10">
                  <c:v>53.412406999999995</c:v>
                </c:pt>
                <c:pt idx="11">
                  <c:v>53.412406999999995</c:v>
                </c:pt>
                <c:pt idx="12">
                  <c:v>53.412406999999995</c:v>
                </c:pt>
                <c:pt idx="13">
                  <c:v>53.412406999999995</c:v>
                </c:pt>
                <c:pt idx="14">
                  <c:v>53.412406999999995</c:v>
                </c:pt>
                <c:pt idx="15">
                  <c:v>53.412406999999995</c:v>
                </c:pt>
                <c:pt idx="16">
                  <c:v>53.412406999999995</c:v>
                </c:pt>
                <c:pt idx="17">
                  <c:v>53.412406999999995</c:v>
                </c:pt>
                <c:pt idx="18">
                  <c:v>53.412406999999995</c:v>
                </c:pt>
                <c:pt idx="19">
                  <c:v>53.412406999999995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D3-2C44-A44C-ADC55E38BE3D}"/>
            </c:ext>
          </c:extLst>
        </c:ser>
        <c:ser>
          <c:idx val="6"/>
          <c:order val="6"/>
          <c:tx>
            <c:strRef>
              <c:f>'23J771'!$I$6</c:f>
              <c:strCache>
                <c:ptCount val="1"/>
                <c:pt idx="0">
                  <c:v>(1ST)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'23J771'!$I$7:$I$26</c:f>
              <c:numCache>
                <c:formatCode>General</c:formatCode>
                <c:ptCount val="20"/>
                <c:pt idx="0">
                  <c:v>52.842406999999994</c:v>
                </c:pt>
                <c:pt idx="1">
                  <c:v>52.842406999999994</c:v>
                </c:pt>
                <c:pt idx="2">
                  <c:v>52.842406999999994</c:v>
                </c:pt>
                <c:pt idx="3">
                  <c:v>52.842406999999994</c:v>
                </c:pt>
                <c:pt idx="4">
                  <c:v>52.842406999999994</c:v>
                </c:pt>
                <c:pt idx="5">
                  <c:v>52.842406999999994</c:v>
                </c:pt>
                <c:pt idx="6">
                  <c:v>52.842406999999994</c:v>
                </c:pt>
                <c:pt idx="7">
                  <c:v>52.842406999999994</c:v>
                </c:pt>
                <c:pt idx="8">
                  <c:v>52.842406999999994</c:v>
                </c:pt>
                <c:pt idx="9">
                  <c:v>52.842406999999994</c:v>
                </c:pt>
                <c:pt idx="10">
                  <c:v>52.842406999999994</c:v>
                </c:pt>
                <c:pt idx="11">
                  <c:v>52.842406999999994</c:v>
                </c:pt>
                <c:pt idx="12">
                  <c:v>52.842406999999994</c:v>
                </c:pt>
                <c:pt idx="13">
                  <c:v>52.842406999999994</c:v>
                </c:pt>
                <c:pt idx="14">
                  <c:v>52.842406999999994</c:v>
                </c:pt>
                <c:pt idx="15">
                  <c:v>52.842406999999994</c:v>
                </c:pt>
                <c:pt idx="16">
                  <c:v>52.842406999999994</c:v>
                </c:pt>
                <c:pt idx="17">
                  <c:v>52.842406999999994</c:v>
                </c:pt>
                <c:pt idx="18">
                  <c:v>52.842406999999994</c:v>
                </c:pt>
                <c:pt idx="19">
                  <c:v>52.842406999999994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D3-2C44-A44C-ADC55E38BE3D}"/>
            </c:ext>
          </c:extLst>
        </c:ser>
        <c:ser>
          <c:idx val="7"/>
          <c:order val="7"/>
          <c:tx>
            <c:strRef>
              <c:f>'23J771'!$J$6</c:f>
              <c:strCache>
                <c:ptCount val="1"/>
                <c:pt idx="0">
                  <c:v>(2ND)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'23J771'!$J$7:$J$26</c:f>
              <c:numCache>
                <c:formatCode>General</c:formatCode>
                <c:ptCount val="20"/>
                <c:pt idx="0">
                  <c:v>52.65240699999999</c:v>
                </c:pt>
                <c:pt idx="1">
                  <c:v>52.65240699999999</c:v>
                </c:pt>
                <c:pt idx="2">
                  <c:v>52.65240699999999</c:v>
                </c:pt>
                <c:pt idx="3">
                  <c:v>52.65240699999999</c:v>
                </c:pt>
                <c:pt idx="4">
                  <c:v>52.65240699999999</c:v>
                </c:pt>
                <c:pt idx="5">
                  <c:v>52.65240699999999</c:v>
                </c:pt>
                <c:pt idx="6">
                  <c:v>52.65240699999999</c:v>
                </c:pt>
                <c:pt idx="7">
                  <c:v>52.65240699999999</c:v>
                </c:pt>
                <c:pt idx="8">
                  <c:v>52.65240699999999</c:v>
                </c:pt>
                <c:pt idx="9">
                  <c:v>52.65240699999999</c:v>
                </c:pt>
                <c:pt idx="10">
                  <c:v>52.65240699999999</c:v>
                </c:pt>
                <c:pt idx="11">
                  <c:v>52.65240699999999</c:v>
                </c:pt>
                <c:pt idx="12">
                  <c:v>52.65240699999999</c:v>
                </c:pt>
                <c:pt idx="13">
                  <c:v>52.65240699999999</c:v>
                </c:pt>
                <c:pt idx="14">
                  <c:v>52.65240699999999</c:v>
                </c:pt>
                <c:pt idx="15">
                  <c:v>52.65240699999999</c:v>
                </c:pt>
                <c:pt idx="16">
                  <c:v>52.65240699999999</c:v>
                </c:pt>
                <c:pt idx="17">
                  <c:v>52.65240699999999</c:v>
                </c:pt>
                <c:pt idx="18">
                  <c:v>52.65240699999999</c:v>
                </c:pt>
                <c:pt idx="19">
                  <c:v>52.65240699999999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D3-2C44-A44C-ADC55E38B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876608"/>
        <c:axId val="1238360512"/>
      </c:lineChart>
      <c:catAx>
        <c:axId val="154687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0512"/>
        <c:crosses val="autoZero"/>
        <c:auto val="1"/>
        <c:lblAlgn val="ctr"/>
        <c:lblOffset val="100"/>
        <c:noMultiLvlLbl val="0"/>
      </c:catAx>
      <c:valAx>
        <c:axId val="12383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Control Chart Batch 27Y920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'27Y920'!$C$7:$C$45</c:f>
              <c:numCache>
                <c:formatCode>General</c:formatCode>
                <c:ptCount val="39"/>
                <c:pt idx="0">
                  <c:v>52.851230000000001</c:v>
                </c:pt>
                <c:pt idx="1">
                  <c:v>53.187150000000003</c:v>
                </c:pt>
                <c:pt idx="2">
                  <c:v>52.840159999999997</c:v>
                </c:pt>
                <c:pt idx="3">
                  <c:v>53.160200000000003</c:v>
                </c:pt>
                <c:pt idx="4">
                  <c:v>52.784550000000003</c:v>
                </c:pt>
                <c:pt idx="5">
                  <c:v>52.979660000000003</c:v>
                </c:pt>
                <c:pt idx="6">
                  <c:v>52.869079999999997</c:v>
                </c:pt>
                <c:pt idx="7">
                  <c:v>52.56906</c:v>
                </c:pt>
                <c:pt idx="8">
                  <c:v>53.012369999999997</c:v>
                </c:pt>
                <c:pt idx="9">
                  <c:v>53.243049999999997</c:v>
                </c:pt>
                <c:pt idx="10">
                  <c:v>53.244120000000002</c:v>
                </c:pt>
                <c:pt idx="11">
                  <c:v>53.100949999999997</c:v>
                </c:pt>
                <c:pt idx="12">
                  <c:v>52.811439999999997</c:v>
                </c:pt>
                <c:pt idx="13">
                  <c:v>52.78922</c:v>
                </c:pt>
                <c:pt idx="14">
                  <c:v>53.015979999999999</c:v>
                </c:pt>
                <c:pt idx="15">
                  <c:v>52.30686</c:v>
                </c:pt>
                <c:pt idx="16">
                  <c:v>53.202689999999997</c:v>
                </c:pt>
                <c:pt idx="17">
                  <c:v>52.855440000000002</c:v>
                </c:pt>
                <c:pt idx="18">
                  <c:v>53.254710000000003</c:v>
                </c:pt>
                <c:pt idx="19">
                  <c:v>53.41048</c:v>
                </c:pt>
                <c:pt idx="20">
                  <c:v>53.017749999999999</c:v>
                </c:pt>
                <c:pt idx="21">
                  <c:v>52.750190000000003</c:v>
                </c:pt>
                <c:pt idx="22">
                  <c:v>52.989750000000001</c:v>
                </c:pt>
                <c:pt idx="23">
                  <c:v>53.142600000000002</c:v>
                </c:pt>
                <c:pt idx="24">
                  <c:v>53.02581</c:v>
                </c:pt>
                <c:pt idx="25">
                  <c:v>53.059510000000003</c:v>
                </c:pt>
                <c:pt idx="26">
                  <c:v>52.754989999999999</c:v>
                </c:pt>
                <c:pt idx="27">
                  <c:v>53.135950000000001</c:v>
                </c:pt>
                <c:pt idx="28">
                  <c:v>52.720100000000002</c:v>
                </c:pt>
                <c:pt idx="29">
                  <c:v>52.552810000000001</c:v>
                </c:pt>
                <c:pt idx="30">
                  <c:v>53.338540000000002</c:v>
                </c:pt>
                <c:pt idx="31">
                  <c:v>52.96799</c:v>
                </c:pt>
                <c:pt idx="32">
                  <c:v>53.473260000000003</c:v>
                </c:pt>
                <c:pt idx="33">
                  <c:v>53.376480000000001</c:v>
                </c:pt>
                <c:pt idx="34">
                  <c:v>52.9621</c:v>
                </c:pt>
                <c:pt idx="35">
                  <c:v>53.0944</c:v>
                </c:pt>
                <c:pt idx="36">
                  <c:v>53.332360000000001</c:v>
                </c:pt>
                <c:pt idx="37">
                  <c:v>53.279679999999999</c:v>
                </c:pt>
                <c:pt idx="38">
                  <c:v>53.088059999999999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7-8049-BDAF-4B617528F4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'27Y920'!$D$7:$D$45</c:f>
              <c:numCache>
                <c:formatCode>General</c:formatCode>
                <c:ptCount val="39"/>
                <c:pt idx="0">
                  <c:v>53.014121282051278</c:v>
                </c:pt>
                <c:pt idx="1">
                  <c:v>53.014121282051278</c:v>
                </c:pt>
                <c:pt idx="2">
                  <c:v>53.014121282051278</c:v>
                </c:pt>
                <c:pt idx="3">
                  <c:v>53.014121282051278</c:v>
                </c:pt>
                <c:pt idx="4">
                  <c:v>53.014121282051278</c:v>
                </c:pt>
                <c:pt idx="5">
                  <c:v>53.014121282051278</c:v>
                </c:pt>
                <c:pt idx="6">
                  <c:v>53.014121282051278</c:v>
                </c:pt>
                <c:pt idx="7">
                  <c:v>53.014121282051278</c:v>
                </c:pt>
                <c:pt idx="8">
                  <c:v>53.014121282051278</c:v>
                </c:pt>
                <c:pt idx="9">
                  <c:v>53.014121282051278</c:v>
                </c:pt>
                <c:pt idx="10">
                  <c:v>53.014121282051278</c:v>
                </c:pt>
                <c:pt idx="11">
                  <c:v>53.014121282051278</c:v>
                </c:pt>
                <c:pt idx="12">
                  <c:v>53.014121282051278</c:v>
                </c:pt>
                <c:pt idx="13">
                  <c:v>53.014121282051278</c:v>
                </c:pt>
                <c:pt idx="14">
                  <c:v>53.014121282051278</c:v>
                </c:pt>
                <c:pt idx="15">
                  <c:v>53.014121282051278</c:v>
                </c:pt>
                <c:pt idx="16">
                  <c:v>53.014121282051278</c:v>
                </c:pt>
                <c:pt idx="17">
                  <c:v>53.014121282051278</c:v>
                </c:pt>
                <c:pt idx="18">
                  <c:v>53.014121282051278</c:v>
                </c:pt>
                <c:pt idx="19">
                  <c:v>53.014121282051278</c:v>
                </c:pt>
                <c:pt idx="20">
                  <c:v>53.014121282051278</c:v>
                </c:pt>
                <c:pt idx="21">
                  <c:v>53.014121282051278</c:v>
                </c:pt>
                <c:pt idx="22">
                  <c:v>53.014121282051278</c:v>
                </c:pt>
                <c:pt idx="23">
                  <c:v>53.014121282051278</c:v>
                </c:pt>
                <c:pt idx="24">
                  <c:v>53.014121282051278</c:v>
                </c:pt>
                <c:pt idx="25">
                  <c:v>53.014121282051278</c:v>
                </c:pt>
                <c:pt idx="26">
                  <c:v>53.014121282051278</c:v>
                </c:pt>
                <c:pt idx="27">
                  <c:v>53.014121282051278</c:v>
                </c:pt>
                <c:pt idx="28">
                  <c:v>53.014121282051278</c:v>
                </c:pt>
                <c:pt idx="29">
                  <c:v>53.014121282051278</c:v>
                </c:pt>
                <c:pt idx="30">
                  <c:v>53.014121282051278</c:v>
                </c:pt>
                <c:pt idx="31">
                  <c:v>53.014121282051278</c:v>
                </c:pt>
                <c:pt idx="32">
                  <c:v>53.014121282051278</c:v>
                </c:pt>
                <c:pt idx="33">
                  <c:v>53.014121282051278</c:v>
                </c:pt>
                <c:pt idx="34">
                  <c:v>53.014121282051278</c:v>
                </c:pt>
                <c:pt idx="35">
                  <c:v>53.014121282051278</c:v>
                </c:pt>
                <c:pt idx="36">
                  <c:v>53.014121282051278</c:v>
                </c:pt>
                <c:pt idx="37">
                  <c:v>53.014121282051278</c:v>
                </c:pt>
                <c:pt idx="38">
                  <c:v>53.014121282051278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7-8049-BDAF-4B617528F4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'27Y920'!$E$7:$E$45</c:f>
              <c:numCache>
                <c:formatCode>General</c:formatCode>
                <c:ptCount val="39"/>
                <c:pt idx="0">
                  <c:v>53.764121282051278</c:v>
                </c:pt>
                <c:pt idx="1">
                  <c:v>53.764121282051278</c:v>
                </c:pt>
                <c:pt idx="2">
                  <c:v>53.764121282051278</c:v>
                </c:pt>
                <c:pt idx="3">
                  <c:v>53.764121282051278</c:v>
                </c:pt>
                <c:pt idx="4">
                  <c:v>53.764121282051278</c:v>
                </c:pt>
                <c:pt idx="5">
                  <c:v>53.764121282051278</c:v>
                </c:pt>
                <c:pt idx="6">
                  <c:v>53.764121282051278</c:v>
                </c:pt>
                <c:pt idx="7">
                  <c:v>53.764121282051278</c:v>
                </c:pt>
                <c:pt idx="8">
                  <c:v>53.764121282051278</c:v>
                </c:pt>
                <c:pt idx="9">
                  <c:v>53.764121282051278</c:v>
                </c:pt>
                <c:pt idx="10">
                  <c:v>53.764121282051278</c:v>
                </c:pt>
                <c:pt idx="11">
                  <c:v>53.764121282051278</c:v>
                </c:pt>
                <c:pt idx="12">
                  <c:v>53.764121282051278</c:v>
                </c:pt>
                <c:pt idx="13">
                  <c:v>53.764121282051278</c:v>
                </c:pt>
                <c:pt idx="14">
                  <c:v>53.764121282051278</c:v>
                </c:pt>
                <c:pt idx="15">
                  <c:v>53.764121282051278</c:v>
                </c:pt>
                <c:pt idx="16">
                  <c:v>53.764121282051278</c:v>
                </c:pt>
                <c:pt idx="17">
                  <c:v>53.764121282051278</c:v>
                </c:pt>
                <c:pt idx="18">
                  <c:v>53.764121282051278</c:v>
                </c:pt>
                <c:pt idx="19">
                  <c:v>53.764121282051278</c:v>
                </c:pt>
                <c:pt idx="20">
                  <c:v>53.764121282051278</c:v>
                </c:pt>
                <c:pt idx="21">
                  <c:v>53.764121282051278</c:v>
                </c:pt>
                <c:pt idx="22">
                  <c:v>53.764121282051278</c:v>
                </c:pt>
                <c:pt idx="23">
                  <c:v>53.764121282051278</c:v>
                </c:pt>
                <c:pt idx="24">
                  <c:v>53.764121282051278</c:v>
                </c:pt>
                <c:pt idx="25">
                  <c:v>53.764121282051278</c:v>
                </c:pt>
                <c:pt idx="26">
                  <c:v>53.764121282051278</c:v>
                </c:pt>
                <c:pt idx="27">
                  <c:v>53.764121282051278</c:v>
                </c:pt>
                <c:pt idx="28">
                  <c:v>53.764121282051278</c:v>
                </c:pt>
                <c:pt idx="29">
                  <c:v>53.764121282051278</c:v>
                </c:pt>
                <c:pt idx="30">
                  <c:v>53.764121282051278</c:v>
                </c:pt>
                <c:pt idx="31">
                  <c:v>53.764121282051278</c:v>
                </c:pt>
                <c:pt idx="32">
                  <c:v>53.764121282051278</c:v>
                </c:pt>
                <c:pt idx="33">
                  <c:v>53.764121282051278</c:v>
                </c:pt>
                <c:pt idx="34">
                  <c:v>53.764121282051278</c:v>
                </c:pt>
                <c:pt idx="35">
                  <c:v>53.764121282051278</c:v>
                </c:pt>
                <c:pt idx="36">
                  <c:v>53.764121282051278</c:v>
                </c:pt>
                <c:pt idx="37">
                  <c:v>53.764121282051278</c:v>
                </c:pt>
                <c:pt idx="38">
                  <c:v>53.764121282051278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7-8049-BDAF-4B617528F4D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'27Y920'!$F$7:$F$45</c:f>
              <c:numCache>
                <c:formatCode>General</c:formatCode>
                <c:ptCount val="39"/>
                <c:pt idx="0">
                  <c:v>52.264121282051278</c:v>
                </c:pt>
                <c:pt idx="1">
                  <c:v>52.264121282051278</c:v>
                </c:pt>
                <c:pt idx="2">
                  <c:v>52.264121282051278</c:v>
                </c:pt>
                <c:pt idx="3">
                  <c:v>52.264121282051278</c:v>
                </c:pt>
                <c:pt idx="4">
                  <c:v>52.264121282051278</c:v>
                </c:pt>
                <c:pt idx="5">
                  <c:v>52.264121282051278</c:v>
                </c:pt>
                <c:pt idx="6">
                  <c:v>52.264121282051278</c:v>
                </c:pt>
                <c:pt idx="7">
                  <c:v>52.264121282051278</c:v>
                </c:pt>
                <c:pt idx="8">
                  <c:v>52.264121282051278</c:v>
                </c:pt>
                <c:pt idx="9">
                  <c:v>52.264121282051278</c:v>
                </c:pt>
                <c:pt idx="10">
                  <c:v>52.264121282051278</c:v>
                </c:pt>
                <c:pt idx="11">
                  <c:v>52.264121282051278</c:v>
                </c:pt>
                <c:pt idx="12">
                  <c:v>52.264121282051278</c:v>
                </c:pt>
                <c:pt idx="13">
                  <c:v>52.264121282051278</c:v>
                </c:pt>
                <c:pt idx="14">
                  <c:v>52.264121282051278</c:v>
                </c:pt>
                <c:pt idx="15">
                  <c:v>52.264121282051278</c:v>
                </c:pt>
                <c:pt idx="16">
                  <c:v>52.264121282051278</c:v>
                </c:pt>
                <c:pt idx="17">
                  <c:v>52.264121282051278</c:v>
                </c:pt>
                <c:pt idx="18">
                  <c:v>52.264121282051278</c:v>
                </c:pt>
                <c:pt idx="19">
                  <c:v>52.264121282051278</c:v>
                </c:pt>
                <c:pt idx="20">
                  <c:v>52.264121282051278</c:v>
                </c:pt>
                <c:pt idx="21">
                  <c:v>52.264121282051278</c:v>
                </c:pt>
                <c:pt idx="22">
                  <c:v>52.264121282051278</c:v>
                </c:pt>
                <c:pt idx="23">
                  <c:v>52.264121282051278</c:v>
                </c:pt>
                <c:pt idx="24">
                  <c:v>52.264121282051278</c:v>
                </c:pt>
                <c:pt idx="25">
                  <c:v>52.264121282051278</c:v>
                </c:pt>
                <c:pt idx="26">
                  <c:v>52.264121282051278</c:v>
                </c:pt>
                <c:pt idx="27">
                  <c:v>52.264121282051278</c:v>
                </c:pt>
                <c:pt idx="28">
                  <c:v>52.264121282051278</c:v>
                </c:pt>
                <c:pt idx="29">
                  <c:v>52.264121282051278</c:v>
                </c:pt>
                <c:pt idx="30">
                  <c:v>52.264121282051278</c:v>
                </c:pt>
                <c:pt idx="31">
                  <c:v>52.264121282051278</c:v>
                </c:pt>
                <c:pt idx="32">
                  <c:v>52.264121282051278</c:v>
                </c:pt>
                <c:pt idx="33">
                  <c:v>52.264121282051278</c:v>
                </c:pt>
                <c:pt idx="34">
                  <c:v>52.264121282051278</c:v>
                </c:pt>
                <c:pt idx="35">
                  <c:v>52.264121282051278</c:v>
                </c:pt>
                <c:pt idx="36">
                  <c:v>52.264121282051278</c:v>
                </c:pt>
                <c:pt idx="37">
                  <c:v>52.264121282051278</c:v>
                </c:pt>
                <c:pt idx="38">
                  <c:v>52.264121282051278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7-8049-BDAF-4B617528F4D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'27Y920'!$G$7:$G$45</c:f>
              <c:numCache>
                <c:formatCode>General</c:formatCode>
                <c:ptCount val="39"/>
                <c:pt idx="0">
                  <c:v>53.264121282051278</c:v>
                </c:pt>
                <c:pt idx="1">
                  <c:v>53.264121282051278</c:v>
                </c:pt>
                <c:pt idx="2">
                  <c:v>53.264121282051278</c:v>
                </c:pt>
                <c:pt idx="3">
                  <c:v>53.264121282051278</c:v>
                </c:pt>
                <c:pt idx="4">
                  <c:v>53.264121282051278</c:v>
                </c:pt>
                <c:pt idx="5">
                  <c:v>53.264121282051278</c:v>
                </c:pt>
                <c:pt idx="6">
                  <c:v>53.264121282051278</c:v>
                </c:pt>
                <c:pt idx="7">
                  <c:v>53.264121282051278</c:v>
                </c:pt>
                <c:pt idx="8">
                  <c:v>53.264121282051278</c:v>
                </c:pt>
                <c:pt idx="9">
                  <c:v>53.264121282051278</c:v>
                </c:pt>
                <c:pt idx="10">
                  <c:v>53.264121282051278</c:v>
                </c:pt>
                <c:pt idx="11">
                  <c:v>53.264121282051278</c:v>
                </c:pt>
                <c:pt idx="12">
                  <c:v>53.264121282051278</c:v>
                </c:pt>
                <c:pt idx="13">
                  <c:v>53.264121282051278</c:v>
                </c:pt>
                <c:pt idx="14">
                  <c:v>53.264121282051278</c:v>
                </c:pt>
                <c:pt idx="15">
                  <c:v>53.264121282051278</c:v>
                </c:pt>
                <c:pt idx="16">
                  <c:v>53.264121282051278</c:v>
                </c:pt>
                <c:pt idx="17">
                  <c:v>53.264121282051278</c:v>
                </c:pt>
                <c:pt idx="18">
                  <c:v>53.264121282051278</c:v>
                </c:pt>
                <c:pt idx="19">
                  <c:v>53.264121282051278</c:v>
                </c:pt>
                <c:pt idx="20">
                  <c:v>53.264121282051278</c:v>
                </c:pt>
                <c:pt idx="21">
                  <c:v>53.264121282051278</c:v>
                </c:pt>
                <c:pt idx="22">
                  <c:v>53.264121282051278</c:v>
                </c:pt>
                <c:pt idx="23">
                  <c:v>53.264121282051278</c:v>
                </c:pt>
                <c:pt idx="24">
                  <c:v>53.264121282051278</c:v>
                </c:pt>
                <c:pt idx="25">
                  <c:v>53.264121282051278</c:v>
                </c:pt>
                <c:pt idx="26">
                  <c:v>53.264121282051278</c:v>
                </c:pt>
                <c:pt idx="27">
                  <c:v>53.264121282051278</c:v>
                </c:pt>
                <c:pt idx="28">
                  <c:v>53.264121282051278</c:v>
                </c:pt>
                <c:pt idx="29">
                  <c:v>53.264121282051278</c:v>
                </c:pt>
                <c:pt idx="30">
                  <c:v>53.264121282051278</c:v>
                </c:pt>
                <c:pt idx="31">
                  <c:v>53.264121282051278</c:v>
                </c:pt>
                <c:pt idx="32">
                  <c:v>53.264121282051278</c:v>
                </c:pt>
                <c:pt idx="33">
                  <c:v>53.264121282051278</c:v>
                </c:pt>
                <c:pt idx="34">
                  <c:v>53.264121282051278</c:v>
                </c:pt>
                <c:pt idx="35">
                  <c:v>53.264121282051278</c:v>
                </c:pt>
                <c:pt idx="36">
                  <c:v>53.264121282051278</c:v>
                </c:pt>
                <c:pt idx="37">
                  <c:v>53.264121282051278</c:v>
                </c:pt>
                <c:pt idx="38">
                  <c:v>53.264121282051278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77-8049-BDAF-4B617528F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'27Y920'!$H$7:$H$45</c:f>
              <c:numCache>
                <c:formatCode>General</c:formatCode>
                <c:ptCount val="39"/>
                <c:pt idx="0">
                  <c:v>53.514121282051292</c:v>
                </c:pt>
                <c:pt idx="1">
                  <c:v>53.514121282051292</c:v>
                </c:pt>
                <c:pt idx="2">
                  <c:v>53.514121282051292</c:v>
                </c:pt>
                <c:pt idx="3">
                  <c:v>53.514121282051292</c:v>
                </c:pt>
                <c:pt idx="4">
                  <c:v>53.514121282051292</c:v>
                </c:pt>
                <c:pt idx="5">
                  <c:v>53.514121282051292</c:v>
                </c:pt>
                <c:pt idx="6">
                  <c:v>53.514121282051292</c:v>
                </c:pt>
                <c:pt idx="7">
                  <c:v>53.514121282051292</c:v>
                </c:pt>
                <c:pt idx="8">
                  <c:v>53.514121282051292</c:v>
                </c:pt>
                <c:pt idx="9">
                  <c:v>53.514121282051292</c:v>
                </c:pt>
                <c:pt idx="10">
                  <c:v>53.514121282051292</c:v>
                </c:pt>
                <c:pt idx="11">
                  <c:v>53.514121282051292</c:v>
                </c:pt>
                <c:pt idx="12">
                  <c:v>53.514121282051292</c:v>
                </c:pt>
                <c:pt idx="13">
                  <c:v>53.514121282051292</c:v>
                </c:pt>
                <c:pt idx="14">
                  <c:v>53.514121282051292</c:v>
                </c:pt>
                <c:pt idx="15">
                  <c:v>53.514121282051292</c:v>
                </c:pt>
                <c:pt idx="16">
                  <c:v>53.514121282051292</c:v>
                </c:pt>
                <c:pt idx="17">
                  <c:v>53.514121282051292</c:v>
                </c:pt>
                <c:pt idx="18">
                  <c:v>53.514121282051292</c:v>
                </c:pt>
                <c:pt idx="19">
                  <c:v>53.514121282051292</c:v>
                </c:pt>
                <c:pt idx="20">
                  <c:v>53.514121282051292</c:v>
                </c:pt>
                <c:pt idx="21">
                  <c:v>53.514121282051292</c:v>
                </c:pt>
                <c:pt idx="22">
                  <c:v>53.514121282051292</c:v>
                </c:pt>
                <c:pt idx="23">
                  <c:v>53.514121282051292</c:v>
                </c:pt>
                <c:pt idx="24">
                  <c:v>53.514121282051292</c:v>
                </c:pt>
                <c:pt idx="25">
                  <c:v>53.514121282051292</c:v>
                </c:pt>
                <c:pt idx="26">
                  <c:v>53.514121282051292</c:v>
                </c:pt>
                <c:pt idx="27">
                  <c:v>53.514121282051292</c:v>
                </c:pt>
                <c:pt idx="28">
                  <c:v>53.514121282051292</c:v>
                </c:pt>
                <c:pt idx="29">
                  <c:v>53.514121282051292</c:v>
                </c:pt>
                <c:pt idx="30">
                  <c:v>53.514121282051292</c:v>
                </c:pt>
                <c:pt idx="31">
                  <c:v>53.514121282051292</c:v>
                </c:pt>
                <c:pt idx="32">
                  <c:v>53.514121282051292</c:v>
                </c:pt>
                <c:pt idx="33">
                  <c:v>53.514121282051292</c:v>
                </c:pt>
                <c:pt idx="34">
                  <c:v>53.514121282051292</c:v>
                </c:pt>
                <c:pt idx="35">
                  <c:v>53.514121282051292</c:v>
                </c:pt>
                <c:pt idx="36">
                  <c:v>53.514121282051292</c:v>
                </c:pt>
                <c:pt idx="37">
                  <c:v>53.514121282051292</c:v>
                </c:pt>
                <c:pt idx="38">
                  <c:v>53.514121282051292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77-8049-BDAF-4B617528F4D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'27Y920'!$I$7:$I$45</c:f>
              <c:numCache>
                <c:formatCode>0.0000</c:formatCode>
                <c:ptCount val="39"/>
                <c:pt idx="0">
                  <c:v>52.764121282051292</c:v>
                </c:pt>
                <c:pt idx="1">
                  <c:v>52.764121282051292</c:v>
                </c:pt>
                <c:pt idx="2">
                  <c:v>52.764121282051292</c:v>
                </c:pt>
                <c:pt idx="3">
                  <c:v>52.764121282051292</c:v>
                </c:pt>
                <c:pt idx="4">
                  <c:v>52.764121282051292</c:v>
                </c:pt>
                <c:pt idx="5">
                  <c:v>52.764121282051292</c:v>
                </c:pt>
                <c:pt idx="6">
                  <c:v>52.764121282051292</c:v>
                </c:pt>
                <c:pt idx="7">
                  <c:v>52.764121282051292</c:v>
                </c:pt>
                <c:pt idx="8">
                  <c:v>52.764121282051292</c:v>
                </c:pt>
                <c:pt idx="9">
                  <c:v>52.764121282051292</c:v>
                </c:pt>
                <c:pt idx="10">
                  <c:v>52.764121282051292</c:v>
                </c:pt>
                <c:pt idx="11">
                  <c:v>52.764121282051292</c:v>
                </c:pt>
                <c:pt idx="12">
                  <c:v>52.764121282051292</c:v>
                </c:pt>
                <c:pt idx="13">
                  <c:v>52.764121282051292</c:v>
                </c:pt>
                <c:pt idx="14">
                  <c:v>52.764121282051292</c:v>
                </c:pt>
                <c:pt idx="15">
                  <c:v>52.764121282051292</c:v>
                </c:pt>
                <c:pt idx="16">
                  <c:v>52.764121282051292</c:v>
                </c:pt>
                <c:pt idx="17">
                  <c:v>52.764121282051292</c:v>
                </c:pt>
                <c:pt idx="18">
                  <c:v>52.764121282051292</c:v>
                </c:pt>
                <c:pt idx="19">
                  <c:v>52.764121282051292</c:v>
                </c:pt>
                <c:pt idx="20">
                  <c:v>52.764121282051292</c:v>
                </c:pt>
                <c:pt idx="21">
                  <c:v>52.764121282051292</c:v>
                </c:pt>
                <c:pt idx="22">
                  <c:v>52.764121282051292</c:v>
                </c:pt>
                <c:pt idx="23">
                  <c:v>52.764121282051292</c:v>
                </c:pt>
                <c:pt idx="24">
                  <c:v>52.764121282051292</c:v>
                </c:pt>
                <c:pt idx="25">
                  <c:v>52.764121282051292</c:v>
                </c:pt>
                <c:pt idx="26">
                  <c:v>52.764121282051292</c:v>
                </c:pt>
                <c:pt idx="27">
                  <c:v>52.764121282051292</c:v>
                </c:pt>
                <c:pt idx="28">
                  <c:v>52.764121282051292</c:v>
                </c:pt>
                <c:pt idx="29">
                  <c:v>52.764121282051292</c:v>
                </c:pt>
                <c:pt idx="30">
                  <c:v>52.764121282051292</c:v>
                </c:pt>
                <c:pt idx="31">
                  <c:v>52.764121282051292</c:v>
                </c:pt>
                <c:pt idx="32">
                  <c:v>52.764121282051292</c:v>
                </c:pt>
                <c:pt idx="33">
                  <c:v>52.764121282051292</c:v>
                </c:pt>
                <c:pt idx="34">
                  <c:v>52.764121282051292</c:v>
                </c:pt>
                <c:pt idx="35">
                  <c:v>52.764121282051292</c:v>
                </c:pt>
                <c:pt idx="36">
                  <c:v>52.764121282051292</c:v>
                </c:pt>
                <c:pt idx="37">
                  <c:v>52.764121282051292</c:v>
                </c:pt>
                <c:pt idx="38">
                  <c:v>52.764121282051292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77-8049-BDAF-4B617528F4D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'27Y920'!$J$7:$J$45</c:f>
              <c:numCache>
                <c:formatCode>General</c:formatCode>
                <c:ptCount val="39"/>
                <c:pt idx="0">
                  <c:v>52.514121282051278</c:v>
                </c:pt>
                <c:pt idx="1">
                  <c:v>52.514121282051278</c:v>
                </c:pt>
                <c:pt idx="2">
                  <c:v>52.514121282051278</c:v>
                </c:pt>
                <c:pt idx="3">
                  <c:v>52.514121282051278</c:v>
                </c:pt>
                <c:pt idx="4">
                  <c:v>52.514121282051278</c:v>
                </c:pt>
                <c:pt idx="5">
                  <c:v>52.514121282051278</c:v>
                </c:pt>
                <c:pt idx="6">
                  <c:v>52.514121282051278</c:v>
                </c:pt>
                <c:pt idx="7">
                  <c:v>52.514121282051278</c:v>
                </c:pt>
                <c:pt idx="8">
                  <c:v>52.514121282051278</c:v>
                </c:pt>
                <c:pt idx="9">
                  <c:v>52.514121282051278</c:v>
                </c:pt>
                <c:pt idx="10">
                  <c:v>52.514121282051278</c:v>
                </c:pt>
                <c:pt idx="11">
                  <c:v>52.514121282051278</c:v>
                </c:pt>
                <c:pt idx="12">
                  <c:v>52.514121282051278</c:v>
                </c:pt>
                <c:pt idx="13">
                  <c:v>52.514121282051278</c:v>
                </c:pt>
                <c:pt idx="14">
                  <c:v>52.514121282051278</c:v>
                </c:pt>
                <c:pt idx="15">
                  <c:v>52.514121282051278</c:v>
                </c:pt>
                <c:pt idx="16">
                  <c:v>52.514121282051278</c:v>
                </c:pt>
                <c:pt idx="17">
                  <c:v>52.514121282051278</c:v>
                </c:pt>
                <c:pt idx="18">
                  <c:v>52.514121282051278</c:v>
                </c:pt>
                <c:pt idx="19">
                  <c:v>52.514121282051278</c:v>
                </c:pt>
                <c:pt idx="20">
                  <c:v>52.514121282051278</c:v>
                </c:pt>
                <c:pt idx="21">
                  <c:v>52.514121282051278</c:v>
                </c:pt>
                <c:pt idx="22">
                  <c:v>52.514121282051278</c:v>
                </c:pt>
                <c:pt idx="23">
                  <c:v>52.514121282051278</c:v>
                </c:pt>
                <c:pt idx="24">
                  <c:v>52.514121282051278</c:v>
                </c:pt>
                <c:pt idx="25">
                  <c:v>52.514121282051278</c:v>
                </c:pt>
                <c:pt idx="26">
                  <c:v>52.514121282051278</c:v>
                </c:pt>
                <c:pt idx="27">
                  <c:v>52.514121282051278</c:v>
                </c:pt>
                <c:pt idx="28">
                  <c:v>52.514121282051278</c:v>
                </c:pt>
                <c:pt idx="29">
                  <c:v>52.514121282051278</c:v>
                </c:pt>
                <c:pt idx="30">
                  <c:v>52.514121282051278</c:v>
                </c:pt>
                <c:pt idx="31">
                  <c:v>52.514121282051278</c:v>
                </c:pt>
                <c:pt idx="32">
                  <c:v>52.514121282051278</c:v>
                </c:pt>
                <c:pt idx="33">
                  <c:v>52.514121282051278</c:v>
                </c:pt>
                <c:pt idx="34">
                  <c:v>52.514121282051278</c:v>
                </c:pt>
                <c:pt idx="35">
                  <c:v>52.514121282051278</c:v>
                </c:pt>
                <c:pt idx="36">
                  <c:v>52.514121282051278</c:v>
                </c:pt>
                <c:pt idx="37">
                  <c:v>52.514121282051278</c:v>
                </c:pt>
                <c:pt idx="38">
                  <c:v>52.514121282051278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77-8049-BDAF-4B617528F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229600"/>
        <c:axId val="1547153136"/>
      </c:lineChart>
      <c:catAx>
        <c:axId val="150822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53136"/>
        <c:crosses val="autoZero"/>
        <c:auto val="1"/>
        <c:lblAlgn val="ctr"/>
        <c:lblOffset val="100"/>
        <c:noMultiLvlLbl val="0"/>
      </c:catAx>
      <c:valAx>
        <c:axId val="15471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Control Chart Batch 36H401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'36H401'!$C$6</c:f>
              <c:strCache>
                <c:ptCount val="1"/>
                <c:pt idx="0">
                  <c:v>Cetereath-25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'36H401'!$C$7:$C$48</c:f>
              <c:numCache>
                <c:formatCode>General</c:formatCode>
                <c:ptCount val="42"/>
                <c:pt idx="0">
                  <c:v>55.013489999999997</c:v>
                </c:pt>
                <c:pt idx="1">
                  <c:v>56.11694</c:v>
                </c:pt>
                <c:pt idx="2">
                  <c:v>52.91225</c:v>
                </c:pt>
                <c:pt idx="3">
                  <c:v>52.562420000000003</c:v>
                </c:pt>
                <c:pt idx="4">
                  <c:v>55.078530000000001</c:v>
                </c:pt>
                <c:pt idx="5">
                  <c:v>55.17409</c:v>
                </c:pt>
                <c:pt idx="6">
                  <c:v>52.844340000000003</c:v>
                </c:pt>
                <c:pt idx="7">
                  <c:v>57.218040000000002</c:v>
                </c:pt>
                <c:pt idx="8">
                  <c:v>52.703139999999998</c:v>
                </c:pt>
                <c:pt idx="9">
                  <c:v>57.191789999999997</c:v>
                </c:pt>
                <c:pt idx="10">
                  <c:v>52.876040000000003</c:v>
                </c:pt>
                <c:pt idx="11">
                  <c:v>55.045459999999999</c:v>
                </c:pt>
                <c:pt idx="12">
                  <c:v>52.600529999999999</c:v>
                </c:pt>
                <c:pt idx="13">
                  <c:v>57.403379999999999</c:v>
                </c:pt>
                <c:pt idx="14">
                  <c:v>55.061509999999998</c:v>
                </c:pt>
                <c:pt idx="15">
                  <c:v>52.801499999999997</c:v>
                </c:pt>
                <c:pt idx="16">
                  <c:v>55.105440000000002</c:v>
                </c:pt>
                <c:pt idx="17">
                  <c:v>53.280999999999999</c:v>
                </c:pt>
                <c:pt idx="18">
                  <c:v>53.21855</c:v>
                </c:pt>
                <c:pt idx="19">
                  <c:v>53.044609999999999</c:v>
                </c:pt>
                <c:pt idx="20">
                  <c:v>52.93956</c:v>
                </c:pt>
                <c:pt idx="21">
                  <c:v>53.090629999999997</c:v>
                </c:pt>
                <c:pt idx="22">
                  <c:v>52.985340000000001</c:v>
                </c:pt>
                <c:pt idx="23">
                  <c:v>52.889360000000003</c:v>
                </c:pt>
                <c:pt idx="24">
                  <c:v>52.897930000000002</c:v>
                </c:pt>
                <c:pt idx="25">
                  <c:v>52.96405</c:v>
                </c:pt>
                <c:pt idx="26">
                  <c:v>52.90643</c:v>
                </c:pt>
                <c:pt idx="27">
                  <c:v>53.148429999999998</c:v>
                </c:pt>
                <c:pt idx="28">
                  <c:v>52.716560000000001</c:v>
                </c:pt>
                <c:pt idx="29">
                  <c:v>53.052959999999999</c:v>
                </c:pt>
                <c:pt idx="30">
                  <c:v>53.086599999999997</c:v>
                </c:pt>
                <c:pt idx="31">
                  <c:v>53.322760000000002</c:v>
                </c:pt>
                <c:pt idx="32">
                  <c:v>53.177489999999999</c:v>
                </c:pt>
                <c:pt idx="33">
                  <c:v>53.277729999999998</c:v>
                </c:pt>
                <c:pt idx="34">
                  <c:v>52.983820000000001</c:v>
                </c:pt>
                <c:pt idx="35">
                  <c:v>52.941960000000002</c:v>
                </c:pt>
                <c:pt idx="36">
                  <c:v>53.0627</c:v>
                </c:pt>
                <c:pt idx="37">
                  <c:v>52.749180000000003</c:v>
                </c:pt>
                <c:pt idx="38">
                  <c:v>53.186070000000001</c:v>
                </c:pt>
                <c:pt idx="39">
                  <c:v>53.149679999999996</c:v>
                </c:pt>
                <c:pt idx="40">
                  <c:v>52.495640000000002</c:v>
                </c:pt>
                <c:pt idx="41">
                  <c:v>53.144039999999997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C-8646-92E6-48947CDE5A87}"/>
            </c:ext>
          </c:extLst>
        </c:ser>
        <c:ser>
          <c:idx val="1"/>
          <c:order val="1"/>
          <c:tx>
            <c:strRef>
              <c:f>'36H401'!$D$6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'36H401'!$D$7:$D$48</c:f>
              <c:numCache>
                <c:formatCode>General</c:formatCode>
                <c:ptCount val="42"/>
                <c:pt idx="0">
                  <c:v>53.652904047619053</c:v>
                </c:pt>
                <c:pt idx="1">
                  <c:v>53.652904047619053</c:v>
                </c:pt>
                <c:pt idx="2">
                  <c:v>53.652904047619053</c:v>
                </c:pt>
                <c:pt idx="3">
                  <c:v>53.652904047619053</c:v>
                </c:pt>
                <c:pt idx="4">
                  <c:v>53.652904047619053</c:v>
                </c:pt>
                <c:pt idx="5">
                  <c:v>53.652904047619053</c:v>
                </c:pt>
                <c:pt idx="6">
                  <c:v>53.652904047619053</c:v>
                </c:pt>
                <c:pt idx="7">
                  <c:v>53.652904047619053</c:v>
                </c:pt>
                <c:pt idx="8">
                  <c:v>53.652904047619053</c:v>
                </c:pt>
                <c:pt idx="9">
                  <c:v>53.652904047619053</c:v>
                </c:pt>
                <c:pt idx="10">
                  <c:v>53.652904047619053</c:v>
                </c:pt>
                <c:pt idx="11">
                  <c:v>53.652904047619053</c:v>
                </c:pt>
                <c:pt idx="12">
                  <c:v>53.652904047619053</c:v>
                </c:pt>
                <c:pt idx="13">
                  <c:v>53.652904047619053</c:v>
                </c:pt>
                <c:pt idx="14">
                  <c:v>53.652904047619053</c:v>
                </c:pt>
                <c:pt idx="15">
                  <c:v>53.652904047619053</c:v>
                </c:pt>
                <c:pt idx="16">
                  <c:v>53.652904047619053</c:v>
                </c:pt>
                <c:pt idx="17">
                  <c:v>53.652904047619053</c:v>
                </c:pt>
                <c:pt idx="18">
                  <c:v>53.652904047619053</c:v>
                </c:pt>
                <c:pt idx="19">
                  <c:v>53.652904047619053</c:v>
                </c:pt>
                <c:pt idx="20">
                  <c:v>53.652904047619053</c:v>
                </c:pt>
                <c:pt idx="21">
                  <c:v>53.652904047619053</c:v>
                </c:pt>
                <c:pt idx="22">
                  <c:v>53.652904047619053</c:v>
                </c:pt>
                <c:pt idx="23">
                  <c:v>53.652904047619053</c:v>
                </c:pt>
                <c:pt idx="24">
                  <c:v>53.652904047619053</c:v>
                </c:pt>
                <c:pt idx="25">
                  <c:v>53.652904047619053</c:v>
                </c:pt>
                <c:pt idx="26">
                  <c:v>53.652904047619053</c:v>
                </c:pt>
                <c:pt idx="27">
                  <c:v>53.652904047619053</c:v>
                </c:pt>
                <c:pt idx="28">
                  <c:v>53.652904047619053</c:v>
                </c:pt>
                <c:pt idx="29">
                  <c:v>53.652904047619053</c:v>
                </c:pt>
                <c:pt idx="30">
                  <c:v>53.652904047619053</c:v>
                </c:pt>
                <c:pt idx="31">
                  <c:v>53.652904047619053</c:v>
                </c:pt>
                <c:pt idx="32">
                  <c:v>53.652904047619053</c:v>
                </c:pt>
                <c:pt idx="33">
                  <c:v>53.652904047619053</c:v>
                </c:pt>
                <c:pt idx="34">
                  <c:v>53.652904047619053</c:v>
                </c:pt>
                <c:pt idx="35">
                  <c:v>53.652904047619053</c:v>
                </c:pt>
                <c:pt idx="36">
                  <c:v>53.652904047619053</c:v>
                </c:pt>
                <c:pt idx="37">
                  <c:v>53.652904047619053</c:v>
                </c:pt>
                <c:pt idx="38">
                  <c:v>53.652904047619053</c:v>
                </c:pt>
                <c:pt idx="39">
                  <c:v>53.652904047619053</c:v>
                </c:pt>
                <c:pt idx="40">
                  <c:v>53.652904047619053</c:v>
                </c:pt>
                <c:pt idx="41">
                  <c:v>53.652904047619053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C-8646-92E6-48947CDE5A87}"/>
            </c:ext>
          </c:extLst>
        </c:ser>
        <c:ser>
          <c:idx val="2"/>
          <c:order val="2"/>
          <c:tx>
            <c:strRef>
              <c:f>'36H401'!$E$6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'36H401'!$E$7:$E$48</c:f>
              <c:numCache>
                <c:formatCode>General</c:formatCode>
                <c:ptCount val="42"/>
                <c:pt idx="0">
                  <c:v>57.672904047619056</c:v>
                </c:pt>
                <c:pt idx="1">
                  <c:v>57.672904047619056</c:v>
                </c:pt>
                <c:pt idx="2">
                  <c:v>57.672904047619056</c:v>
                </c:pt>
                <c:pt idx="3">
                  <c:v>57.672904047619056</c:v>
                </c:pt>
                <c:pt idx="4">
                  <c:v>57.672904047619056</c:v>
                </c:pt>
                <c:pt idx="5">
                  <c:v>57.672904047619056</c:v>
                </c:pt>
                <c:pt idx="6">
                  <c:v>57.672904047619056</c:v>
                </c:pt>
                <c:pt idx="7">
                  <c:v>57.672904047619056</c:v>
                </c:pt>
                <c:pt idx="8">
                  <c:v>57.672904047619056</c:v>
                </c:pt>
                <c:pt idx="9">
                  <c:v>57.672904047619056</c:v>
                </c:pt>
                <c:pt idx="10">
                  <c:v>57.672904047619056</c:v>
                </c:pt>
                <c:pt idx="11">
                  <c:v>57.672904047619056</c:v>
                </c:pt>
                <c:pt idx="12">
                  <c:v>57.672904047619056</c:v>
                </c:pt>
                <c:pt idx="13">
                  <c:v>57.672904047619056</c:v>
                </c:pt>
                <c:pt idx="14">
                  <c:v>57.672904047619056</c:v>
                </c:pt>
                <c:pt idx="15">
                  <c:v>57.672904047619056</c:v>
                </c:pt>
                <c:pt idx="16">
                  <c:v>57.672904047619056</c:v>
                </c:pt>
                <c:pt idx="17">
                  <c:v>57.672904047619056</c:v>
                </c:pt>
                <c:pt idx="18">
                  <c:v>57.672904047619056</c:v>
                </c:pt>
                <c:pt idx="19">
                  <c:v>57.672904047619056</c:v>
                </c:pt>
                <c:pt idx="20">
                  <c:v>57.672904047619056</c:v>
                </c:pt>
                <c:pt idx="21">
                  <c:v>57.672904047619056</c:v>
                </c:pt>
                <c:pt idx="22">
                  <c:v>57.672904047619056</c:v>
                </c:pt>
                <c:pt idx="23">
                  <c:v>57.672904047619056</c:v>
                </c:pt>
                <c:pt idx="24">
                  <c:v>57.672904047619056</c:v>
                </c:pt>
                <c:pt idx="25">
                  <c:v>57.672904047619056</c:v>
                </c:pt>
                <c:pt idx="26">
                  <c:v>57.672904047619056</c:v>
                </c:pt>
                <c:pt idx="27">
                  <c:v>57.672904047619056</c:v>
                </c:pt>
                <c:pt idx="28">
                  <c:v>57.672904047619056</c:v>
                </c:pt>
                <c:pt idx="29">
                  <c:v>57.672904047619056</c:v>
                </c:pt>
                <c:pt idx="30">
                  <c:v>57.672904047619056</c:v>
                </c:pt>
                <c:pt idx="31">
                  <c:v>57.672904047619056</c:v>
                </c:pt>
                <c:pt idx="32">
                  <c:v>57.672904047619056</c:v>
                </c:pt>
                <c:pt idx="33">
                  <c:v>57.672904047619056</c:v>
                </c:pt>
                <c:pt idx="34">
                  <c:v>57.672904047619056</c:v>
                </c:pt>
                <c:pt idx="35">
                  <c:v>57.672904047619056</c:v>
                </c:pt>
                <c:pt idx="36">
                  <c:v>57.672904047619056</c:v>
                </c:pt>
                <c:pt idx="37">
                  <c:v>57.672904047619056</c:v>
                </c:pt>
                <c:pt idx="38">
                  <c:v>57.672904047619056</c:v>
                </c:pt>
                <c:pt idx="39">
                  <c:v>57.672904047619056</c:v>
                </c:pt>
                <c:pt idx="40">
                  <c:v>57.672904047619056</c:v>
                </c:pt>
                <c:pt idx="41">
                  <c:v>57.672904047619056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C-8646-92E6-48947CDE5A87}"/>
            </c:ext>
          </c:extLst>
        </c:ser>
        <c:ser>
          <c:idx val="3"/>
          <c:order val="3"/>
          <c:tx>
            <c:strRef>
              <c:f>'36H401'!$F$6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'36H401'!$F$7:$F$48</c:f>
              <c:numCache>
                <c:formatCode>General</c:formatCode>
                <c:ptCount val="42"/>
                <c:pt idx="0">
                  <c:v>49.63290404761905</c:v>
                </c:pt>
                <c:pt idx="1">
                  <c:v>49.63290404761905</c:v>
                </c:pt>
                <c:pt idx="2">
                  <c:v>49.63290404761905</c:v>
                </c:pt>
                <c:pt idx="3">
                  <c:v>49.63290404761905</c:v>
                </c:pt>
                <c:pt idx="4">
                  <c:v>49.63290404761905</c:v>
                </c:pt>
                <c:pt idx="5">
                  <c:v>49.63290404761905</c:v>
                </c:pt>
                <c:pt idx="6">
                  <c:v>49.63290404761905</c:v>
                </c:pt>
                <c:pt idx="7">
                  <c:v>49.63290404761905</c:v>
                </c:pt>
                <c:pt idx="8">
                  <c:v>49.63290404761905</c:v>
                </c:pt>
                <c:pt idx="9">
                  <c:v>49.63290404761905</c:v>
                </c:pt>
                <c:pt idx="10">
                  <c:v>49.63290404761905</c:v>
                </c:pt>
                <c:pt idx="11">
                  <c:v>49.63290404761905</c:v>
                </c:pt>
                <c:pt idx="12">
                  <c:v>49.63290404761905</c:v>
                </c:pt>
                <c:pt idx="13">
                  <c:v>49.63290404761905</c:v>
                </c:pt>
                <c:pt idx="14">
                  <c:v>49.63290404761905</c:v>
                </c:pt>
                <c:pt idx="15">
                  <c:v>49.63290404761905</c:v>
                </c:pt>
                <c:pt idx="16">
                  <c:v>49.63290404761905</c:v>
                </c:pt>
                <c:pt idx="17">
                  <c:v>49.63290404761905</c:v>
                </c:pt>
                <c:pt idx="18">
                  <c:v>49.63290404761905</c:v>
                </c:pt>
                <c:pt idx="19">
                  <c:v>49.63290404761905</c:v>
                </c:pt>
                <c:pt idx="20">
                  <c:v>49.63290404761905</c:v>
                </c:pt>
                <c:pt idx="21">
                  <c:v>49.63290404761905</c:v>
                </c:pt>
                <c:pt idx="22">
                  <c:v>49.63290404761905</c:v>
                </c:pt>
                <c:pt idx="23">
                  <c:v>49.63290404761905</c:v>
                </c:pt>
                <c:pt idx="24">
                  <c:v>49.63290404761905</c:v>
                </c:pt>
                <c:pt idx="25">
                  <c:v>49.63290404761905</c:v>
                </c:pt>
                <c:pt idx="26">
                  <c:v>49.63290404761905</c:v>
                </c:pt>
                <c:pt idx="27">
                  <c:v>49.63290404761905</c:v>
                </c:pt>
                <c:pt idx="28">
                  <c:v>49.63290404761905</c:v>
                </c:pt>
                <c:pt idx="29">
                  <c:v>49.63290404761905</c:v>
                </c:pt>
                <c:pt idx="30">
                  <c:v>49.63290404761905</c:v>
                </c:pt>
                <c:pt idx="31">
                  <c:v>49.63290404761905</c:v>
                </c:pt>
                <c:pt idx="32">
                  <c:v>49.63290404761905</c:v>
                </c:pt>
                <c:pt idx="33">
                  <c:v>49.63290404761905</c:v>
                </c:pt>
                <c:pt idx="34">
                  <c:v>49.63290404761905</c:v>
                </c:pt>
                <c:pt idx="35">
                  <c:v>49.63290404761905</c:v>
                </c:pt>
                <c:pt idx="36">
                  <c:v>49.63290404761905</c:v>
                </c:pt>
                <c:pt idx="37">
                  <c:v>49.63290404761905</c:v>
                </c:pt>
                <c:pt idx="38">
                  <c:v>49.63290404761905</c:v>
                </c:pt>
                <c:pt idx="39">
                  <c:v>49.63290404761905</c:v>
                </c:pt>
                <c:pt idx="40">
                  <c:v>49.63290404761905</c:v>
                </c:pt>
                <c:pt idx="41">
                  <c:v>49.63290404761905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C-8646-92E6-48947CDE5A87}"/>
            </c:ext>
          </c:extLst>
        </c:ser>
        <c:ser>
          <c:idx val="4"/>
          <c:order val="4"/>
          <c:tx>
            <c:strRef>
              <c:f>'36H401'!$G$6</c:f>
              <c:strCache>
                <c:ptCount val="1"/>
                <c:pt idx="0">
                  <c:v>1 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'36H401'!$G$7:$G$48</c:f>
              <c:numCache>
                <c:formatCode>General</c:formatCode>
                <c:ptCount val="42"/>
                <c:pt idx="0">
                  <c:v>54.992904047619056</c:v>
                </c:pt>
                <c:pt idx="1">
                  <c:v>54.992904047619056</c:v>
                </c:pt>
                <c:pt idx="2">
                  <c:v>54.992904047619056</c:v>
                </c:pt>
                <c:pt idx="3">
                  <c:v>54.992904047619056</c:v>
                </c:pt>
                <c:pt idx="4">
                  <c:v>54.992904047619056</c:v>
                </c:pt>
                <c:pt idx="5">
                  <c:v>54.992904047619056</c:v>
                </c:pt>
                <c:pt idx="6">
                  <c:v>54.992904047619056</c:v>
                </c:pt>
                <c:pt idx="7">
                  <c:v>54.992904047619056</c:v>
                </c:pt>
                <c:pt idx="8">
                  <c:v>54.992904047619056</c:v>
                </c:pt>
                <c:pt idx="9">
                  <c:v>54.992904047619056</c:v>
                </c:pt>
                <c:pt idx="10">
                  <c:v>54.992904047619056</c:v>
                </c:pt>
                <c:pt idx="11">
                  <c:v>54.992904047619056</c:v>
                </c:pt>
                <c:pt idx="12">
                  <c:v>54.992904047619056</c:v>
                </c:pt>
                <c:pt idx="13">
                  <c:v>54.992904047619056</c:v>
                </c:pt>
                <c:pt idx="14">
                  <c:v>54.992904047619056</c:v>
                </c:pt>
                <c:pt idx="15">
                  <c:v>54.992904047619056</c:v>
                </c:pt>
                <c:pt idx="16">
                  <c:v>54.992904047619056</c:v>
                </c:pt>
                <c:pt idx="17">
                  <c:v>54.992904047619056</c:v>
                </c:pt>
                <c:pt idx="18">
                  <c:v>54.992904047619056</c:v>
                </c:pt>
                <c:pt idx="19">
                  <c:v>54.992904047619056</c:v>
                </c:pt>
                <c:pt idx="20">
                  <c:v>54.992904047619056</c:v>
                </c:pt>
                <c:pt idx="21">
                  <c:v>54.992904047619056</c:v>
                </c:pt>
                <c:pt idx="22">
                  <c:v>54.992904047619056</c:v>
                </c:pt>
                <c:pt idx="23">
                  <c:v>54.992904047619056</c:v>
                </c:pt>
                <c:pt idx="24">
                  <c:v>54.992904047619056</c:v>
                </c:pt>
                <c:pt idx="25">
                  <c:v>54.992904047619056</c:v>
                </c:pt>
                <c:pt idx="26">
                  <c:v>54.992904047619056</c:v>
                </c:pt>
                <c:pt idx="27">
                  <c:v>54.992904047619056</c:v>
                </c:pt>
                <c:pt idx="28">
                  <c:v>54.992904047619056</c:v>
                </c:pt>
                <c:pt idx="29">
                  <c:v>54.992904047619056</c:v>
                </c:pt>
                <c:pt idx="30">
                  <c:v>54.992904047619056</c:v>
                </c:pt>
                <c:pt idx="31">
                  <c:v>54.992904047619056</c:v>
                </c:pt>
                <c:pt idx="32">
                  <c:v>54.992904047619056</c:v>
                </c:pt>
                <c:pt idx="33">
                  <c:v>54.992904047619056</c:v>
                </c:pt>
                <c:pt idx="34">
                  <c:v>54.992904047619056</c:v>
                </c:pt>
                <c:pt idx="35">
                  <c:v>54.992904047619056</c:v>
                </c:pt>
                <c:pt idx="36">
                  <c:v>54.992904047619056</c:v>
                </c:pt>
                <c:pt idx="37">
                  <c:v>54.992904047619056</c:v>
                </c:pt>
                <c:pt idx="38">
                  <c:v>54.992904047619056</c:v>
                </c:pt>
                <c:pt idx="39">
                  <c:v>54.992904047619056</c:v>
                </c:pt>
                <c:pt idx="40">
                  <c:v>54.992904047619056</c:v>
                </c:pt>
                <c:pt idx="41">
                  <c:v>54.992904047619056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6C-8646-92E6-48947CDE5A87}"/>
            </c:ext>
          </c:extLst>
        </c:ser>
        <c:ser>
          <c:idx val="5"/>
          <c:order val="5"/>
          <c:tx>
            <c:strRef>
              <c:f>'36H401'!$H$6</c:f>
              <c:strCache>
                <c:ptCount val="1"/>
                <c:pt idx="0">
                  <c:v>2ND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'36H401'!$H$7:$H$48</c:f>
              <c:numCache>
                <c:formatCode>General</c:formatCode>
                <c:ptCount val="42"/>
                <c:pt idx="0">
                  <c:v>56.332904047619053</c:v>
                </c:pt>
                <c:pt idx="1">
                  <c:v>56.332904047619053</c:v>
                </c:pt>
                <c:pt idx="2">
                  <c:v>56.332904047619053</c:v>
                </c:pt>
                <c:pt idx="3">
                  <c:v>56.332904047619053</c:v>
                </c:pt>
                <c:pt idx="4">
                  <c:v>56.332904047619053</c:v>
                </c:pt>
                <c:pt idx="5">
                  <c:v>56.332904047619053</c:v>
                </c:pt>
                <c:pt idx="6">
                  <c:v>56.332904047619053</c:v>
                </c:pt>
                <c:pt idx="7">
                  <c:v>56.332904047619053</c:v>
                </c:pt>
                <c:pt idx="8">
                  <c:v>56.332904047619053</c:v>
                </c:pt>
                <c:pt idx="9">
                  <c:v>56.332904047619053</c:v>
                </c:pt>
                <c:pt idx="10">
                  <c:v>56.332904047619053</c:v>
                </c:pt>
                <c:pt idx="11">
                  <c:v>56.332904047619053</c:v>
                </c:pt>
                <c:pt idx="12">
                  <c:v>56.332904047619053</c:v>
                </c:pt>
                <c:pt idx="13">
                  <c:v>56.332904047619053</c:v>
                </c:pt>
                <c:pt idx="14">
                  <c:v>56.332904047619053</c:v>
                </c:pt>
                <c:pt idx="15">
                  <c:v>56.332904047619053</c:v>
                </c:pt>
                <c:pt idx="16">
                  <c:v>56.332904047619053</c:v>
                </c:pt>
                <c:pt idx="17">
                  <c:v>56.332904047619053</c:v>
                </c:pt>
                <c:pt idx="18">
                  <c:v>56.332904047619053</c:v>
                </c:pt>
                <c:pt idx="19">
                  <c:v>56.332904047619053</c:v>
                </c:pt>
                <c:pt idx="20">
                  <c:v>56.332904047619053</c:v>
                </c:pt>
                <c:pt idx="21">
                  <c:v>56.332904047619053</c:v>
                </c:pt>
                <c:pt idx="22">
                  <c:v>56.332904047619053</c:v>
                </c:pt>
                <c:pt idx="23">
                  <c:v>56.332904047619053</c:v>
                </c:pt>
                <c:pt idx="24">
                  <c:v>56.332904047619053</c:v>
                </c:pt>
                <c:pt idx="25">
                  <c:v>56.332904047619053</c:v>
                </c:pt>
                <c:pt idx="26">
                  <c:v>56.332904047619053</c:v>
                </c:pt>
                <c:pt idx="27">
                  <c:v>56.332904047619053</c:v>
                </c:pt>
                <c:pt idx="28">
                  <c:v>56.332904047619053</c:v>
                </c:pt>
                <c:pt idx="29">
                  <c:v>56.332904047619053</c:v>
                </c:pt>
                <c:pt idx="30">
                  <c:v>56.332904047619053</c:v>
                </c:pt>
                <c:pt idx="31">
                  <c:v>56.332904047619053</c:v>
                </c:pt>
                <c:pt idx="32">
                  <c:v>56.332904047619053</c:v>
                </c:pt>
                <c:pt idx="33">
                  <c:v>56.332904047619053</c:v>
                </c:pt>
                <c:pt idx="34">
                  <c:v>56.332904047619053</c:v>
                </c:pt>
                <c:pt idx="35">
                  <c:v>56.332904047619053</c:v>
                </c:pt>
                <c:pt idx="36">
                  <c:v>56.332904047619053</c:v>
                </c:pt>
                <c:pt idx="37">
                  <c:v>56.332904047619053</c:v>
                </c:pt>
                <c:pt idx="38">
                  <c:v>56.332904047619053</c:v>
                </c:pt>
                <c:pt idx="39">
                  <c:v>56.332904047619053</c:v>
                </c:pt>
                <c:pt idx="40">
                  <c:v>56.332904047619053</c:v>
                </c:pt>
                <c:pt idx="41">
                  <c:v>56.332904047619053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6C-8646-92E6-48947CDE5A87}"/>
            </c:ext>
          </c:extLst>
        </c:ser>
        <c:ser>
          <c:idx val="6"/>
          <c:order val="6"/>
          <c:tx>
            <c:strRef>
              <c:f>'36H401'!$I$6</c:f>
              <c:strCache>
                <c:ptCount val="1"/>
                <c:pt idx="0">
                  <c:v>(1ST)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'36H401'!$I$7:$I$48</c:f>
              <c:numCache>
                <c:formatCode>General</c:formatCode>
                <c:ptCount val="42"/>
                <c:pt idx="0">
                  <c:v>52.31290404761905</c:v>
                </c:pt>
                <c:pt idx="1">
                  <c:v>52.31290404761905</c:v>
                </c:pt>
                <c:pt idx="2">
                  <c:v>52.31290404761905</c:v>
                </c:pt>
                <c:pt idx="3">
                  <c:v>52.31290404761905</c:v>
                </c:pt>
                <c:pt idx="4">
                  <c:v>52.31290404761905</c:v>
                </c:pt>
                <c:pt idx="5">
                  <c:v>52.31290404761905</c:v>
                </c:pt>
                <c:pt idx="6">
                  <c:v>52.31290404761905</c:v>
                </c:pt>
                <c:pt idx="7">
                  <c:v>52.31290404761905</c:v>
                </c:pt>
                <c:pt idx="8">
                  <c:v>52.31290404761905</c:v>
                </c:pt>
                <c:pt idx="9">
                  <c:v>52.31290404761905</c:v>
                </c:pt>
                <c:pt idx="10">
                  <c:v>52.31290404761905</c:v>
                </c:pt>
                <c:pt idx="11">
                  <c:v>52.31290404761905</c:v>
                </c:pt>
                <c:pt idx="12">
                  <c:v>52.31290404761905</c:v>
                </c:pt>
                <c:pt idx="13">
                  <c:v>52.31290404761905</c:v>
                </c:pt>
                <c:pt idx="14">
                  <c:v>52.31290404761905</c:v>
                </c:pt>
                <c:pt idx="15">
                  <c:v>52.31290404761905</c:v>
                </c:pt>
                <c:pt idx="16">
                  <c:v>52.31290404761905</c:v>
                </c:pt>
                <c:pt idx="17">
                  <c:v>52.31290404761905</c:v>
                </c:pt>
                <c:pt idx="18">
                  <c:v>52.31290404761905</c:v>
                </c:pt>
                <c:pt idx="19">
                  <c:v>52.31290404761905</c:v>
                </c:pt>
                <c:pt idx="20">
                  <c:v>52.31290404761905</c:v>
                </c:pt>
                <c:pt idx="21">
                  <c:v>52.31290404761905</c:v>
                </c:pt>
                <c:pt idx="22">
                  <c:v>52.31290404761905</c:v>
                </c:pt>
                <c:pt idx="23">
                  <c:v>52.31290404761905</c:v>
                </c:pt>
                <c:pt idx="24">
                  <c:v>52.31290404761905</c:v>
                </c:pt>
                <c:pt idx="25">
                  <c:v>52.31290404761905</c:v>
                </c:pt>
                <c:pt idx="26">
                  <c:v>52.31290404761905</c:v>
                </c:pt>
                <c:pt idx="27">
                  <c:v>52.31290404761905</c:v>
                </c:pt>
                <c:pt idx="28">
                  <c:v>52.31290404761905</c:v>
                </c:pt>
                <c:pt idx="29">
                  <c:v>52.31290404761905</c:v>
                </c:pt>
                <c:pt idx="30">
                  <c:v>52.31290404761905</c:v>
                </c:pt>
                <c:pt idx="31">
                  <c:v>52.31290404761905</c:v>
                </c:pt>
                <c:pt idx="32">
                  <c:v>52.31290404761905</c:v>
                </c:pt>
                <c:pt idx="33">
                  <c:v>52.31290404761905</c:v>
                </c:pt>
                <c:pt idx="34">
                  <c:v>52.31290404761905</c:v>
                </c:pt>
                <c:pt idx="35">
                  <c:v>52.31290404761905</c:v>
                </c:pt>
                <c:pt idx="36">
                  <c:v>52.31290404761905</c:v>
                </c:pt>
                <c:pt idx="37">
                  <c:v>52.31290404761905</c:v>
                </c:pt>
                <c:pt idx="38">
                  <c:v>52.31290404761905</c:v>
                </c:pt>
                <c:pt idx="39">
                  <c:v>52.31290404761905</c:v>
                </c:pt>
                <c:pt idx="40">
                  <c:v>52.31290404761905</c:v>
                </c:pt>
                <c:pt idx="41">
                  <c:v>52.31290404761905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6C-8646-92E6-48947CDE5A87}"/>
            </c:ext>
          </c:extLst>
        </c:ser>
        <c:ser>
          <c:idx val="7"/>
          <c:order val="7"/>
          <c:tx>
            <c:strRef>
              <c:f>'36H401'!$J$6</c:f>
              <c:strCache>
                <c:ptCount val="1"/>
                <c:pt idx="0">
                  <c:v>(2ND)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'36H401'!$J$7:$J$48</c:f>
              <c:numCache>
                <c:formatCode>General</c:formatCode>
                <c:ptCount val="42"/>
                <c:pt idx="0">
                  <c:v>50.972904047619053</c:v>
                </c:pt>
                <c:pt idx="1">
                  <c:v>50.972904047619053</c:v>
                </c:pt>
                <c:pt idx="2">
                  <c:v>50.972904047619053</c:v>
                </c:pt>
                <c:pt idx="3">
                  <c:v>50.972904047619053</c:v>
                </c:pt>
                <c:pt idx="4">
                  <c:v>50.972904047619053</c:v>
                </c:pt>
                <c:pt idx="5">
                  <c:v>50.972904047619053</c:v>
                </c:pt>
                <c:pt idx="6">
                  <c:v>50.972904047619053</c:v>
                </c:pt>
                <c:pt idx="7">
                  <c:v>50.972904047619053</c:v>
                </c:pt>
                <c:pt idx="8">
                  <c:v>50.972904047619053</c:v>
                </c:pt>
                <c:pt idx="9">
                  <c:v>50.972904047619053</c:v>
                </c:pt>
                <c:pt idx="10">
                  <c:v>50.972904047619053</c:v>
                </c:pt>
                <c:pt idx="11">
                  <c:v>50.972904047619053</c:v>
                </c:pt>
                <c:pt idx="12">
                  <c:v>50.972904047619053</c:v>
                </c:pt>
                <c:pt idx="13">
                  <c:v>50.972904047619053</c:v>
                </c:pt>
                <c:pt idx="14">
                  <c:v>50.972904047619053</c:v>
                </c:pt>
                <c:pt idx="15">
                  <c:v>50.972904047619053</c:v>
                </c:pt>
                <c:pt idx="16">
                  <c:v>50.972904047619053</c:v>
                </c:pt>
                <c:pt idx="17">
                  <c:v>50.972904047619053</c:v>
                </c:pt>
                <c:pt idx="18">
                  <c:v>50.972904047619053</c:v>
                </c:pt>
                <c:pt idx="19">
                  <c:v>50.972904047619053</c:v>
                </c:pt>
                <c:pt idx="20">
                  <c:v>50.972904047619053</c:v>
                </c:pt>
                <c:pt idx="21">
                  <c:v>50.972904047619053</c:v>
                </c:pt>
                <c:pt idx="22">
                  <c:v>50.972904047619053</c:v>
                </c:pt>
                <c:pt idx="23">
                  <c:v>50.972904047619053</c:v>
                </c:pt>
                <c:pt idx="24">
                  <c:v>50.972904047619053</c:v>
                </c:pt>
                <c:pt idx="25">
                  <c:v>50.972904047619053</c:v>
                </c:pt>
                <c:pt idx="26">
                  <c:v>50.972904047619053</c:v>
                </c:pt>
                <c:pt idx="27">
                  <c:v>50.972904047619053</c:v>
                </c:pt>
                <c:pt idx="28">
                  <c:v>50.972904047619053</c:v>
                </c:pt>
                <c:pt idx="29">
                  <c:v>50.972904047619053</c:v>
                </c:pt>
                <c:pt idx="30">
                  <c:v>50.972904047619053</c:v>
                </c:pt>
                <c:pt idx="31">
                  <c:v>50.972904047619053</c:v>
                </c:pt>
                <c:pt idx="32">
                  <c:v>50.972904047619053</c:v>
                </c:pt>
                <c:pt idx="33">
                  <c:v>50.972904047619053</c:v>
                </c:pt>
                <c:pt idx="34">
                  <c:v>50.972904047619053</c:v>
                </c:pt>
                <c:pt idx="35">
                  <c:v>50.972904047619053</c:v>
                </c:pt>
                <c:pt idx="36">
                  <c:v>50.972904047619053</c:v>
                </c:pt>
                <c:pt idx="37">
                  <c:v>50.972904047619053</c:v>
                </c:pt>
                <c:pt idx="38">
                  <c:v>50.972904047619053</c:v>
                </c:pt>
                <c:pt idx="39">
                  <c:v>50.972904047619053</c:v>
                </c:pt>
                <c:pt idx="40">
                  <c:v>50.972904047619053</c:v>
                </c:pt>
                <c:pt idx="41">
                  <c:v>50.972904047619053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6C-8646-92E6-48947CDE5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708160"/>
        <c:axId val="1749467696"/>
      </c:lineChart>
      <c:catAx>
        <c:axId val="171570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67696"/>
        <c:crosses val="autoZero"/>
        <c:auto val="1"/>
        <c:lblAlgn val="ctr"/>
        <c:lblOffset val="100"/>
        <c:noMultiLvlLbl val="0"/>
      </c:catAx>
      <c:valAx>
        <c:axId val="17494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Control Chart Batch 37A124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'37A124'!$C$5</c:f>
              <c:strCache>
                <c:ptCount val="1"/>
                <c:pt idx="0">
                  <c:v>Cetereath-25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'37A124'!$C$6:$C$25</c:f>
              <c:numCache>
                <c:formatCode>General</c:formatCode>
                <c:ptCount val="20"/>
                <c:pt idx="0">
                  <c:v>53.207999999999998</c:v>
                </c:pt>
                <c:pt idx="1">
                  <c:v>53.207999999999998</c:v>
                </c:pt>
                <c:pt idx="2">
                  <c:v>52.666890000000002</c:v>
                </c:pt>
                <c:pt idx="3">
                  <c:v>52.620699999999999</c:v>
                </c:pt>
                <c:pt idx="4">
                  <c:v>53.005319999999998</c:v>
                </c:pt>
                <c:pt idx="5">
                  <c:v>53.005319999999998</c:v>
                </c:pt>
                <c:pt idx="6">
                  <c:v>52.759099999999997</c:v>
                </c:pt>
                <c:pt idx="7">
                  <c:v>52.759099999999997</c:v>
                </c:pt>
                <c:pt idx="8">
                  <c:v>53.082410000000003</c:v>
                </c:pt>
                <c:pt idx="9">
                  <c:v>52.952390000000001</c:v>
                </c:pt>
                <c:pt idx="10">
                  <c:v>53.46264</c:v>
                </c:pt>
                <c:pt idx="11">
                  <c:v>52.993749999999999</c:v>
                </c:pt>
                <c:pt idx="12">
                  <c:v>53.177160000000001</c:v>
                </c:pt>
                <c:pt idx="13">
                  <c:v>53.181849999999997</c:v>
                </c:pt>
                <c:pt idx="14">
                  <c:v>53.001300000000001</c:v>
                </c:pt>
                <c:pt idx="15">
                  <c:v>52.845829999999999</c:v>
                </c:pt>
                <c:pt idx="16">
                  <c:v>52.660029999999999</c:v>
                </c:pt>
                <c:pt idx="17">
                  <c:v>53.116320000000002</c:v>
                </c:pt>
                <c:pt idx="18">
                  <c:v>53.116320000000002</c:v>
                </c:pt>
                <c:pt idx="19">
                  <c:v>53.2102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1-6F43-92EC-687AD72E8E21}"/>
            </c:ext>
          </c:extLst>
        </c:ser>
        <c:ser>
          <c:idx val="1"/>
          <c:order val="1"/>
          <c:tx>
            <c:strRef>
              <c:f>'37A124'!$D$5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'37A124'!$D$6:$D$25</c:f>
              <c:numCache>
                <c:formatCode>General</c:formatCode>
                <c:ptCount val="20"/>
                <c:pt idx="0">
                  <c:v>53.001631499999995</c:v>
                </c:pt>
                <c:pt idx="1">
                  <c:v>53.001631499999995</c:v>
                </c:pt>
                <c:pt idx="2">
                  <c:v>53.001631499999995</c:v>
                </c:pt>
                <c:pt idx="3">
                  <c:v>53.001631499999995</c:v>
                </c:pt>
                <c:pt idx="4">
                  <c:v>53.001631499999995</c:v>
                </c:pt>
                <c:pt idx="5">
                  <c:v>53.001631499999995</c:v>
                </c:pt>
                <c:pt idx="6">
                  <c:v>53.001631499999995</c:v>
                </c:pt>
                <c:pt idx="7">
                  <c:v>53.001631499999995</c:v>
                </c:pt>
                <c:pt idx="8">
                  <c:v>53.001631499999995</c:v>
                </c:pt>
                <c:pt idx="9">
                  <c:v>53.001631499999995</c:v>
                </c:pt>
                <c:pt idx="10">
                  <c:v>53.001631499999995</c:v>
                </c:pt>
                <c:pt idx="11">
                  <c:v>53.001631499999995</c:v>
                </c:pt>
                <c:pt idx="12">
                  <c:v>53.001631499999995</c:v>
                </c:pt>
                <c:pt idx="13">
                  <c:v>53.001631499999995</c:v>
                </c:pt>
                <c:pt idx="14">
                  <c:v>53.001631499999995</c:v>
                </c:pt>
                <c:pt idx="15">
                  <c:v>53.001631499999995</c:v>
                </c:pt>
                <c:pt idx="16">
                  <c:v>53.001631499999995</c:v>
                </c:pt>
                <c:pt idx="17">
                  <c:v>53.001631499999995</c:v>
                </c:pt>
                <c:pt idx="18">
                  <c:v>53.001631499999995</c:v>
                </c:pt>
                <c:pt idx="19">
                  <c:v>53.001631499999995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1-6F43-92EC-687AD72E8E21}"/>
            </c:ext>
          </c:extLst>
        </c:ser>
        <c:ser>
          <c:idx val="2"/>
          <c:order val="2"/>
          <c:tx>
            <c:strRef>
              <c:f>'37A124'!$E$5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'37A124'!$E$6:$E$25</c:f>
              <c:numCache>
                <c:formatCode>General</c:formatCode>
                <c:ptCount val="20"/>
                <c:pt idx="0">
                  <c:v>53.661631499999991</c:v>
                </c:pt>
                <c:pt idx="1">
                  <c:v>53.661631499999991</c:v>
                </c:pt>
                <c:pt idx="2">
                  <c:v>53.661631499999991</c:v>
                </c:pt>
                <c:pt idx="3">
                  <c:v>53.661631499999991</c:v>
                </c:pt>
                <c:pt idx="4">
                  <c:v>53.661631499999991</c:v>
                </c:pt>
                <c:pt idx="5">
                  <c:v>53.661631499999991</c:v>
                </c:pt>
                <c:pt idx="6">
                  <c:v>53.661631499999991</c:v>
                </c:pt>
                <c:pt idx="7">
                  <c:v>53.661631499999991</c:v>
                </c:pt>
                <c:pt idx="8">
                  <c:v>53.661631499999991</c:v>
                </c:pt>
                <c:pt idx="9">
                  <c:v>53.661631499999991</c:v>
                </c:pt>
                <c:pt idx="10">
                  <c:v>53.661631499999991</c:v>
                </c:pt>
                <c:pt idx="11">
                  <c:v>53.661631499999991</c:v>
                </c:pt>
                <c:pt idx="12">
                  <c:v>53.661631499999991</c:v>
                </c:pt>
                <c:pt idx="13">
                  <c:v>53.661631499999991</c:v>
                </c:pt>
                <c:pt idx="14">
                  <c:v>53.661631499999991</c:v>
                </c:pt>
                <c:pt idx="15">
                  <c:v>53.661631499999991</c:v>
                </c:pt>
                <c:pt idx="16">
                  <c:v>53.661631499999991</c:v>
                </c:pt>
                <c:pt idx="17">
                  <c:v>53.661631499999991</c:v>
                </c:pt>
                <c:pt idx="18">
                  <c:v>53.661631499999991</c:v>
                </c:pt>
                <c:pt idx="19">
                  <c:v>53.661631499999991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1-6F43-92EC-687AD72E8E21}"/>
            </c:ext>
          </c:extLst>
        </c:ser>
        <c:ser>
          <c:idx val="3"/>
          <c:order val="3"/>
          <c:tx>
            <c:strRef>
              <c:f>'37A124'!$F$5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'37A124'!$F$6:$F$25</c:f>
              <c:numCache>
                <c:formatCode>General</c:formatCode>
                <c:ptCount val="20"/>
                <c:pt idx="0">
                  <c:v>52.341631499999998</c:v>
                </c:pt>
                <c:pt idx="1">
                  <c:v>52.341631499999998</c:v>
                </c:pt>
                <c:pt idx="2">
                  <c:v>52.341631499999998</c:v>
                </c:pt>
                <c:pt idx="3">
                  <c:v>52.341631499999998</c:v>
                </c:pt>
                <c:pt idx="4">
                  <c:v>52.341631499999998</c:v>
                </c:pt>
                <c:pt idx="5">
                  <c:v>52.341631499999998</c:v>
                </c:pt>
                <c:pt idx="6">
                  <c:v>52.341631499999998</c:v>
                </c:pt>
                <c:pt idx="7">
                  <c:v>52.341631499999998</c:v>
                </c:pt>
                <c:pt idx="8">
                  <c:v>52.341631499999998</c:v>
                </c:pt>
                <c:pt idx="9">
                  <c:v>52.341631499999998</c:v>
                </c:pt>
                <c:pt idx="10">
                  <c:v>52.341631499999998</c:v>
                </c:pt>
                <c:pt idx="11">
                  <c:v>52.341631499999998</c:v>
                </c:pt>
                <c:pt idx="12">
                  <c:v>52.341631499999998</c:v>
                </c:pt>
                <c:pt idx="13">
                  <c:v>52.341631499999998</c:v>
                </c:pt>
                <c:pt idx="14">
                  <c:v>52.341631499999998</c:v>
                </c:pt>
                <c:pt idx="15">
                  <c:v>52.341631499999998</c:v>
                </c:pt>
                <c:pt idx="16">
                  <c:v>52.341631499999998</c:v>
                </c:pt>
                <c:pt idx="17">
                  <c:v>52.341631499999998</c:v>
                </c:pt>
                <c:pt idx="18">
                  <c:v>52.341631499999998</c:v>
                </c:pt>
                <c:pt idx="19">
                  <c:v>52.341631499999998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1-6F43-92EC-687AD72E8E21}"/>
            </c:ext>
          </c:extLst>
        </c:ser>
        <c:ser>
          <c:idx val="4"/>
          <c:order val="4"/>
          <c:tx>
            <c:strRef>
              <c:f>'37A124'!$G$5</c:f>
              <c:strCache>
                <c:ptCount val="1"/>
                <c:pt idx="0">
                  <c:v>1 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'37A124'!$G$6:$G$25</c:f>
              <c:numCache>
                <c:formatCode>General</c:formatCode>
                <c:ptCount val="20"/>
                <c:pt idx="0">
                  <c:v>53.221631499999994</c:v>
                </c:pt>
                <c:pt idx="1">
                  <c:v>53.221631499999994</c:v>
                </c:pt>
                <c:pt idx="2">
                  <c:v>53.221631499999994</c:v>
                </c:pt>
                <c:pt idx="3">
                  <c:v>53.221631499999994</c:v>
                </c:pt>
                <c:pt idx="4">
                  <c:v>53.221631499999994</c:v>
                </c:pt>
                <c:pt idx="5">
                  <c:v>53.221631499999994</c:v>
                </c:pt>
                <c:pt idx="6">
                  <c:v>53.221631499999994</c:v>
                </c:pt>
                <c:pt idx="7">
                  <c:v>53.221631499999994</c:v>
                </c:pt>
                <c:pt idx="8">
                  <c:v>53.221631499999994</c:v>
                </c:pt>
                <c:pt idx="9">
                  <c:v>53.221631499999994</c:v>
                </c:pt>
                <c:pt idx="10">
                  <c:v>53.221631499999994</c:v>
                </c:pt>
                <c:pt idx="11">
                  <c:v>53.221631499999994</c:v>
                </c:pt>
                <c:pt idx="12">
                  <c:v>53.221631499999994</c:v>
                </c:pt>
                <c:pt idx="13">
                  <c:v>53.221631499999994</c:v>
                </c:pt>
                <c:pt idx="14">
                  <c:v>53.221631499999994</c:v>
                </c:pt>
                <c:pt idx="15">
                  <c:v>53.221631499999994</c:v>
                </c:pt>
                <c:pt idx="16">
                  <c:v>53.221631499999994</c:v>
                </c:pt>
                <c:pt idx="17">
                  <c:v>53.221631499999994</c:v>
                </c:pt>
                <c:pt idx="18">
                  <c:v>53.221631499999994</c:v>
                </c:pt>
                <c:pt idx="19">
                  <c:v>53.221631499999994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1-6F43-92EC-687AD72E8E21}"/>
            </c:ext>
          </c:extLst>
        </c:ser>
        <c:ser>
          <c:idx val="5"/>
          <c:order val="5"/>
          <c:tx>
            <c:strRef>
              <c:f>'37A124'!$H$5</c:f>
              <c:strCache>
                <c:ptCount val="1"/>
                <c:pt idx="0">
                  <c:v>2ND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'37A124'!$H$6:$H$25</c:f>
              <c:numCache>
                <c:formatCode>General</c:formatCode>
                <c:ptCount val="20"/>
                <c:pt idx="0">
                  <c:v>53.441631499999993</c:v>
                </c:pt>
                <c:pt idx="1">
                  <c:v>53.441631499999993</c:v>
                </c:pt>
                <c:pt idx="2">
                  <c:v>53.441631499999993</c:v>
                </c:pt>
                <c:pt idx="3">
                  <c:v>53.441631499999993</c:v>
                </c:pt>
                <c:pt idx="4">
                  <c:v>53.441631499999993</c:v>
                </c:pt>
                <c:pt idx="5">
                  <c:v>53.441631499999993</c:v>
                </c:pt>
                <c:pt idx="6">
                  <c:v>53.441631499999993</c:v>
                </c:pt>
                <c:pt idx="7">
                  <c:v>53.441631499999993</c:v>
                </c:pt>
                <c:pt idx="8">
                  <c:v>53.441631499999993</c:v>
                </c:pt>
                <c:pt idx="9">
                  <c:v>53.441631499999993</c:v>
                </c:pt>
                <c:pt idx="10">
                  <c:v>53.441631499999993</c:v>
                </c:pt>
                <c:pt idx="11">
                  <c:v>53.441631499999993</c:v>
                </c:pt>
                <c:pt idx="12">
                  <c:v>53.441631499999993</c:v>
                </c:pt>
                <c:pt idx="13">
                  <c:v>53.441631499999993</c:v>
                </c:pt>
                <c:pt idx="14">
                  <c:v>53.441631499999993</c:v>
                </c:pt>
                <c:pt idx="15">
                  <c:v>53.441631499999993</c:v>
                </c:pt>
                <c:pt idx="16">
                  <c:v>53.441631499999993</c:v>
                </c:pt>
                <c:pt idx="17">
                  <c:v>53.441631499999993</c:v>
                </c:pt>
                <c:pt idx="18">
                  <c:v>53.441631499999993</c:v>
                </c:pt>
                <c:pt idx="19">
                  <c:v>53.441631499999993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B1-6F43-92EC-687AD72E8E21}"/>
            </c:ext>
          </c:extLst>
        </c:ser>
        <c:ser>
          <c:idx val="6"/>
          <c:order val="6"/>
          <c:tx>
            <c:strRef>
              <c:f>'37A124'!$I$5</c:f>
              <c:strCache>
                <c:ptCount val="1"/>
                <c:pt idx="0">
                  <c:v>(1ST)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'37A124'!$I$6:$I$25</c:f>
              <c:numCache>
                <c:formatCode>General</c:formatCode>
                <c:ptCount val="20"/>
                <c:pt idx="0">
                  <c:v>52.781631499999996</c:v>
                </c:pt>
                <c:pt idx="1">
                  <c:v>52.781631499999996</c:v>
                </c:pt>
                <c:pt idx="2">
                  <c:v>52.781631499999996</c:v>
                </c:pt>
                <c:pt idx="3">
                  <c:v>52.781631499999996</c:v>
                </c:pt>
                <c:pt idx="4">
                  <c:v>52.781631499999996</c:v>
                </c:pt>
                <c:pt idx="5">
                  <c:v>52.781631499999996</c:v>
                </c:pt>
                <c:pt idx="6">
                  <c:v>52.781631499999996</c:v>
                </c:pt>
                <c:pt idx="7">
                  <c:v>52.781631499999996</c:v>
                </c:pt>
                <c:pt idx="8">
                  <c:v>52.781631499999996</c:v>
                </c:pt>
                <c:pt idx="9">
                  <c:v>52.781631499999996</c:v>
                </c:pt>
                <c:pt idx="10">
                  <c:v>52.781631499999996</c:v>
                </c:pt>
                <c:pt idx="11">
                  <c:v>52.781631499999996</c:v>
                </c:pt>
                <c:pt idx="12">
                  <c:v>52.781631499999996</c:v>
                </c:pt>
                <c:pt idx="13">
                  <c:v>52.781631499999996</c:v>
                </c:pt>
                <c:pt idx="14">
                  <c:v>52.781631499999996</c:v>
                </c:pt>
                <c:pt idx="15">
                  <c:v>52.781631499999996</c:v>
                </c:pt>
                <c:pt idx="16">
                  <c:v>52.781631499999996</c:v>
                </c:pt>
                <c:pt idx="17">
                  <c:v>52.781631499999996</c:v>
                </c:pt>
                <c:pt idx="18">
                  <c:v>52.781631499999996</c:v>
                </c:pt>
                <c:pt idx="19">
                  <c:v>52.781631499999996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B1-6F43-92EC-687AD72E8E21}"/>
            </c:ext>
          </c:extLst>
        </c:ser>
        <c:ser>
          <c:idx val="7"/>
          <c:order val="7"/>
          <c:tx>
            <c:strRef>
              <c:f>'37A124'!$J$5</c:f>
              <c:strCache>
                <c:ptCount val="1"/>
                <c:pt idx="0">
                  <c:v>(2ND)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'37A124'!$J$6:$J$25</c:f>
              <c:numCache>
                <c:formatCode>General</c:formatCode>
                <c:ptCount val="20"/>
                <c:pt idx="0">
                  <c:v>52.561631499999997</c:v>
                </c:pt>
                <c:pt idx="1">
                  <c:v>52.561631499999997</c:v>
                </c:pt>
                <c:pt idx="2">
                  <c:v>52.561631499999997</c:v>
                </c:pt>
                <c:pt idx="3">
                  <c:v>52.561631499999997</c:v>
                </c:pt>
                <c:pt idx="4">
                  <c:v>52.561631499999997</c:v>
                </c:pt>
                <c:pt idx="5">
                  <c:v>52.561631499999997</c:v>
                </c:pt>
                <c:pt idx="6">
                  <c:v>52.561631499999997</c:v>
                </c:pt>
                <c:pt idx="7">
                  <c:v>52.561631499999997</c:v>
                </c:pt>
                <c:pt idx="8">
                  <c:v>52.561631499999997</c:v>
                </c:pt>
                <c:pt idx="9">
                  <c:v>52.561631499999997</c:v>
                </c:pt>
                <c:pt idx="10">
                  <c:v>52.561631499999997</c:v>
                </c:pt>
                <c:pt idx="11">
                  <c:v>52.561631499999997</c:v>
                </c:pt>
                <c:pt idx="12">
                  <c:v>52.561631499999997</c:v>
                </c:pt>
                <c:pt idx="13">
                  <c:v>52.561631499999997</c:v>
                </c:pt>
                <c:pt idx="14">
                  <c:v>52.561631499999997</c:v>
                </c:pt>
                <c:pt idx="15">
                  <c:v>52.561631499999997</c:v>
                </c:pt>
                <c:pt idx="16">
                  <c:v>52.561631499999997</c:v>
                </c:pt>
                <c:pt idx="17">
                  <c:v>52.561631499999997</c:v>
                </c:pt>
                <c:pt idx="18">
                  <c:v>52.561631499999997</c:v>
                </c:pt>
                <c:pt idx="19">
                  <c:v>52.561631499999997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B1-6F43-92EC-687AD72E8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133152"/>
        <c:axId val="1716157392"/>
      </c:lineChart>
      <c:catAx>
        <c:axId val="171613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57392"/>
        <c:crosses val="autoZero"/>
        <c:auto val="1"/>
        <c:lblAlgn val="ctr"/>
        <c:lblOffset val="100"/>
        <c:noMultiLvlLbl val="0"/>
      </c:catAx>
      <c:valAx>
        <c:axId val="17161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3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Control Chart Batch 42V425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'42V425'!$C$5</c:f>
              <c:strCache>
                <c:ptCount val="1"/>
                <c:pt idx="0">
                  <c:v>Cetereath-25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'42V425'!$C$6:$C$30</c:f>
              <c:numCache>
                <c:formatCode>General</c:formatCode>
                <c:ptCount val="25"/>
                <c:pt idx="0">
                  <c:v>52.676749999999998</c:v>
                </c:pt>
                <c:pt idx="1">
                  <c:v>53.188459999999999</c:v>
                </c:pt>
                <c:pt idx="2">
                  <c:v>53.253860000000003</c:v>
                </c:pt>
                <c:pt idx="3">
                  <c:v>53.040289999999999</c:v>
                </c:pt>
                <c:pt idx="4">
                  <c:v>53.049599999999998</c:v>
                </c:pt>
                <c:pt idx="5">
                  <c:v>53.049599999999998</c:v>
                </c:pt>
                <c:pt idx="6">
                  <c:v>52.970779999999998</c:v>
                </c:pt>
                <c:pt idx="7">
                  <c:v>52.67192</c:v>
                </c:pt>
                <c:pt idx="8">
                  <c:v>52.90681</c:v>
                </c:pt>
                <c:pt idx="9">
                  <c:v>53.00217</c:v>
                </c:pt>
                <c:pt idx="10">
                  <c:v>53.425519999999999</c:v>
                </c:pt>
                <c:pt idx="11">
                  <c:v>53.05556</c:v>
                </c:pt>
                <c:pt idx="12">
                  <c:v>52.855910000000002</c:v>
                </c:pt>
                <c:pt idx="13">
                  <c:v>52.932310000000001</c:v>
                </c:pt>
                <c:pt idx="14">
                  <c:v>53.157200000000003</c:v>
                </c:pt>
                <c:pt idx="15">
                  <c:v>52.802329999999998</c:v>
                </c:pt>
                <c:pt idx="16">
                  <c:v>53.23321</c:v>
                </c:pt>
                <c:pt idx="17">
                  <c:v>52.91395</c:v>
                </c:pt>
                <c:pt idx="18">
                  <c:v>53.032420000000002</c:v>
                </c:pt>
                <c:pt idx="19">
                  <c:v>52.618220000000001</c:v>
                </c:pt>
                <c:pt idx="20">
                  <c:v>52.8127</c:v>
                </c:pt>
                <c:pt idx="21">
                  <c:v>53.091090000000001</c:v>
                </c:pt>
                <c:pt idx="22">
                  <c:v>52.96996</c:v>
                </c:pt>
                <c:pt idx="23">
                  <c:v>52.710160000000002</c:v>
                </c:pt>
                <c:pt idx="24">
                  <c:v>53.059310000000004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F-B04B-B84E-A0CFA06983E6}"/>
            </c:ext>
          </c:extLst>
        </c:ser>
        <c:ser>
          <c:idx val="1"/>
          <c:order val="1"/>
          <c:tx>
            <c:strRef>
              <c:f>'42V425'!$D$5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'42V425'!$D$6:$D$30</c:f>
              <c:numCache>
                <c:formatCode>General</c:formatCode>
                <c:ptCount val="25"/>
                <c:pt idx="0">
                  <c:v>52.979203599999998</c:v>
                </c:pt>
                <c:pt idx="1">
                  <c:v>52.979203599999998</c:v>
                </c:pt>
                <c:pt idx="2">
                  <c:v>52.979203599999998</c:v>
                </c:pt>
                <c:pt idx="3">
                  <c:v>52.979203599999998</c:v>
                </c:pt>
                <c:pt idx="4">
                  <c:v>52.979203599999998</c:v>
                </c:pt>
                <c:pt idx="5">
                  <c:v>52.979203599999998</c:v>
                </c:pt>
                <c:pt idx="6">
                  <c:v>52.979203599999998</c:v>
                </c:pt>
                <c:pt idx="7">
                  <c:v>52.979203599999998</c:v>
                </c:pt>
                <c:pt idx="8">
                  <c:v>52.979203599999998</c:v>
                </c:pt>
                <c:pt idx="9">
                  <c:v>52.979203599999998</c:v>
                </c:pt>
                <c:pt idx="10">
                  <c:v>52.979203599999998</c:v>
                </c:pt>
                <c:pt idx="11">
                  <c:v>52.979203599999998</c:v>
                </c:pt>
                <c:pt idx="12">
                  <c:v>52.979203599999998</c:v>
                </c:pt>
                <c:pt idx="13">
                  <c:v>52.979203599999998</c:v>
                </c:pt>
                <c:pt idx="14">
                  <c:v>52.979203599999998</c:v>
                </c:pt>
                <c:pt idx="15">
                  <c:v>52.979203599999998</c:v>
                </c:pt>
                <c:pt idx="16">
                  <c:v>52.979203599999998</c:v>
                </c:pt>
                <c:pt idx="17">
                  <c:v>52.979203599999998</c:v>
                </c:pt>
                <c:pt idx="18">
                  <c:v>52.979203599999998</c:v>
                </c:pt>
                <c:pt idx="19">
                  <c:v>52.979203599999998</c:v>
                </c:pt>
                <c:pt idx="20">
                  <c:v>52.979203599999998</c:v>
                </c:pt>
                <c:pt idx="21">
                  <c:v>52.979203599999998</c:v>
                </c:pt>
                <c:pt idx="22">
                  <c:v>52.979203599999998</c:v>
                </c:pt>
                <c:pt idx="23">
                  <c:v>52.979203599999998</c:v>
                </c:pt>
                <c:pt idx="24">
                  <c:v>52.979203599999998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F-B04B-B84E-A0CFA06983E6}"/>
            </c:ext>
          </c:extLst>
        </c:ser>
        <c:ser>
          <c:idx val="2"/>
          <c:order val="2"/>
          <c:tx>
            <c:strRef>
              <c:f>'42V425'!$E$5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'42V425'!$E$6:$E$30</c:f>
              <c:numCache>
                <c:formatCode>General</c:formatCode>
                <c:ptCount val="25"/>
                <c:pt idx="0">
                  <c:v>53.5792036</c:v>
                </c:pt>
                <c:pt idx="1">
                  <c:v>53.5792036</c:v>
                </c:pt>
                <c:pt idx="2">
                  <c:v>53.5792036</c:v>
                </c:pt>
                <c:pt idx="3">
                  <c:v>53.5792036</c:v>
                </c:pt>
                <c:pt idx="4">
                  <c:v>53.5792036</c:v>
                </c:pt>
                <c:pt idx="5">
                  <c:v>53.5792036</c:v>
                </c:pt>
                <c:pt idx="6">
                  <c:v>53.5792036</c:v>
                </c:pt>
                <c:pt idx="7">
                  <c:v>53.5792036</c:v>
                </c:pt>
                <c:pt idx="8">
                  <c:v>53.5792036</c:v>
                </c:pt>
                <c:pt idx="9">
                  <c:v>53.5792036</c:v>
                </c:pt>
                <c:pt idx="10">
                  <c:v>53.5792036</c:v>
                </c:pt>
                <c:pt idx="11">
                  <c:v>53.5792036</c:v>
                </c:pt>
                <c:pt idx="12">
                  <c:v>53.5792036</c:v>
                </c:pt>
                <c:pt idx="13">
                  <c:v>53.5792036</c:v>
                </c:pt>
                <c:pt idx="14">
                  <c:v>53.5792036</c:v>
                </c:pt>
                <c:pt idx="15">
                  <c:v>53.5792036</c:v>
                </c:pt>
                <c:pt idx="16">
                  <c:v>53.5792036</c:v>
                </c:pt>
                <c:pt idx="17">
                  <c:v>53.5792036</c:v>
                </c:pt>
                <c:pt idx="18">
                  <c:v>53.5792036</c:v>
                </c:pt>
                <c:pt idx="19">
                  <c:v>53.5792036</c:v>
                </c:pt>
                <c:pt idx="20">
                  <c:v>53.5792036</c:v>
                </c:pt>
                <c:pt idx="21">
                  <c:v>53.5792036</c:v>
                </c:pt>
                <c:pt idx="22">
                  <c:v>53.5792036</c:v>
                </c:pt>
                <c:pt idx="23">
                  <c:v>53.5792036</c:v>
                </c:pt>
                <c:pt idx="24">
                  <c:v>53.5792036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F-B04B-B84E-A0CFA06983E6}"/>
            </c:ext>
          </c:extLst>
        </c:ser>
        <c:ser>
          <c:idx val="3"/>
          <c:order val="3"/>
          <c:tx>
            <c:strRef>
              <c:f>'42V425'!$F$5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'42V425'!$F$6:$F$30</c:f>
              <c:numCache>
                <c:formatCode>General</c:formatCode>
                <c:ptCount val="25"/>
                <c:pt idx="0">
                  <c:v>52.379203599999997</c:v>
                </c:pt>
                <c:pt idx="1">
                  <c:v>52.379203599999997</c:v>
                </c:pt>
                <c:pt idx="2">
                  <c:v>52.379203599999997</c:v>
                </c:pt>
                <c:pt idx="3">
                  <c:v>52.379203599999997</c:v>
                </c:pt>
                <c:pt idx="4">
                  <c:v>52.379203599999997</c:v>
                </c:pt>
                <c:pt idx="5">
                  <c:v>52.379203599999997</c:v>
                </c:pt>
                <c:pt idx="6">
                  <c:v>52.379203599999997</c:v>
                </c:pt>
                <c:pt idx="7">
                  <c:v>52.379203599999997</c:v>
                </c:pt>
                <c:pt idx="8">
                  <c:v>52.379203599999997</c:v>
                </c:pt>
                <c:pt idx="9">
                  <c:v>52.379203599999997</c:v>
                </c:pt>
                <c:pt idx="10">
                  <c:v>52.379203599999997</c:v>
                </c:pt>
                <c:pt idx="11">
                  <c:v>52.379203599999997</c:v>
                </c:pt>
                <c:pt idx="12">
                  <c:v>52.379203599999997</c:v>
                </c:pt>
                <c:pt idx="13">
                  <c:v>52.379203599999997</c:v>
                </c:pt>
                <c:pt idx="14">
                  <c:v>52.379203599999997</c:v>
                </c:pt>
                <c:pt idx="15">
                  <c:v>52.379203599999997</c:v>
                </c:pt>
                <c:pt idx="16">
                  <c:v>52.379203599999997</c:v>
                </c:pt>
                <c:pt idx="17">
                  <c:v>52.379203599999997</c:v>
                </c:pt>
                <c:pt idx="18">
                  <c:v>52.379203599999997</c:v>
                </c:pt>
                <c:pt idx="19">
                  <c:v>52.379203599999997</c:v>
                </c:pt>
                <c:pt idx="20">
                  <c:v>52.379203599999997</c:v>
                </c:pt>
                <c:pt idx="21">
                  <c:v>52.379203599999997</c:v>
                </c:pt>
                <c:pt idx="22">
                  <c:v>52.379203599999997</c:v>
                </c:pt>
                <c:pt idx="23">
                  <c:v>52.379203599999997</c:v>
                </c:pt>
                <c:pt idx="24">
                  <c:v>52.379203599999997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7F-B04B-B84E-A0CFA06983E6}"/>
            </c:ext>
          </c:extLst>
        </c:ser>
        <c:ser>
          <c:idx val="4"/>
          <c:order val="4"/>
          <c:tx>
            <c:strRef>
              <c:f>'42V425'!$G$5</c:f>
              <c:strCache>
                <c:ptCount val="1"/>
                <c:pt idx="0">
                  <c:v>1 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'42V425'!$G$6:$G$30</c:f>
              <c:numCache>
                <c:formatCode>General</c:formatCode>
                <c:ptCount val="25"/>
                <c:pt idx="0">
                  <c:v>53.179203600000001</c:v>
                </c:pt>
                <c:pt idx="1">
                  <c:v>53.179203600000001</c:v>
                </c:pt>
                <c:pt idx="2">
                  <c:v>53.179203600000001</c:v>
                </c:pt>
                <c:pt idx="3">
                  <c:v>53.179203600000001</c:v>
                </c:pt>
                <c:pt idx="4">
                  <c:v>53.179203600000001</c:v>
                </c:pt>
                <c:pt idx="5">
                  <c:v>53.179203600000001</c:v>
                </c:pt>
                <c:pt idx="6">
                  <c:v>53.179203600000001</c:v>
                </c:pt>
                <c:pt idx="7">
                  <c:v>53.179203600000001</c:v>
                </c:pt>
                <c:pt idx="8">
                  <c:v>53.179203600000001</c:v>
                </c:pt>
                <c:pt idx="9">
                  <c:v>53.179203600000001</c:v>
                </c:pt>
                <c:pt idx="10">
                  <c:v>53.179203600000001</c:v>
                </c:pt>
                <c:pt idx="11">
                  <c:v>53.179203600000001</c:v>
                </c:pt>
                <c:pt idx="12">
                  <c:v>53.179203600000001</c:v>
                </c:pt>
                <c:pt idx="13">
                  <c:v>53.179203600000001</c:v>
                </c:pt>
                <c:pt idx="14">
                  <c:v>53.179203600000001</c:v>
                </c:pt>
                <c:pt idx="15">
                  <c:v>53.179203600000001</c:v>
                </c:pt>
                <c:pt idx="16">
                  <c:v>53.179203600000001</c:v>
                </c:pt>
                <c:pt idx="17">
                  <c:v>53.179203600000001</c:v>
                </c:pt>
                <c:pt idx="18">
                  <c:v>53.179203600000001</c:v>
                </c:pt>
                <c:pt idx="19">
                  <c:v>53.179203600000001</c:v>
                </c:pt>
                <c:pt idx="20">
                  <c:v>53.179203600000001</c:v>
                </c:pt>
                <c:pt idx="21">
                  <c:v>53.179203600000001</c:v>
                </c:pt>
                <c:pt idx="22">
                  <c:v>53.179203600000001</c:v>
                </c:pt>
                <c:pt idx="23">
                  <c:v>53.179203600000001</c:v>
                </c:pt>
                <c:pt idx="24">
                  <c:v>53.179203600000001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7F-B04B-B84E-A0CFA06983E6}"/>
            </c:ext>
          </c:extLst>
        </c:ser>
        <c:ser>
          <c:idx val="5"/>
          <c:order val="5"/>
          <c:tx>
            <c:strRef>
              <c:f>'42V425'!$H$5</c:f>
              <c:strCache>
                <c:ptCount val="1"/>
                <c:pt idx="0">
                  <c:v>2ND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'42V425'!$H$6:$H$30</c:f>
              <c:numCache>
                <c:formatCode>General</c:formatCode>
                <c:ptCount val="25"/>
                <c:pt idx="0">
                  <c:v>53.379203599999997</c:v>
                </c:pt>
                <c:pt idx="1">
                  <c:v>53.379203599999997</c:v>
                </c:pt>
                <c:pt idx="2">
                  <c:v>53.379203599999997</c:v>
                </c:pt>
                <c:pt idx="3">
                  <c:v>53.379203599999997</c:v>
                </c:pt>
                <c:pt idx="4">
                  <c:v>53.379203599999997</c:v>
                </c:pt>
                <c:pt idx="5">
                  <c:v>53.379203599999997</c:v>
                </c:pt>
                <c:pt idx="6">
                  <c:v>53.379203599999997</c:v>
                </c:pt>
                <c:pt idx="7">
                  <c:v>53.379203599999997</c:v>
                </c:pt>
                <c:pt idx="8">
                  <c:v>53.379203599999997</c:v>
                </c:pt>
                <c:pt idx="9">
                  <c:v>53.379203599999997</c:v>
                </c:pt>
                <c:pt idx="10">
                  <c:v>53.379203599999997</c:v>
                </c:pt>
                <c:pt idx="11">
                  <c:v>53.379203599999997</c:v>
                </c:pt>
                <c:pt idx="12">
                  <c:v>53.379203599999997</c:v>
                </c:pt>
                <c:pt idx="13">
                  <c:v>53.379203599999997</c:v>
                </c:pt>
                <c:pt idx="14">
                  <c:v>53.379203599999997</c:v>
                </c:pt>
                <c:pt idx="15">
                  <c:v>53.379203599999997</c:v>
                </c:pt>
                <c:pt idx="16">
                  <c:v>53.379203599999997</c:v>
                </c:pt>
                <c:pt idx="17">
                  <c:v>53.379203599999997</c:v>
                </c:pt>
                <c:pt idx="18">
                  <c:v>53.379203599999997</c:v>
                </c:pt>
                <c:pt idx="19">
                  <c:v>53.379203599999997</c:v>
                </c:pt>
                <c:pt idx="20">
                  <c:v>53.379203599999997</c:v>
                </c:pt>
                <c:pt idx="21">
                  <c:v>53.379203599999997</c:v>
                </c:pt>
                <c:pt idx="22">
                  <c:v>53.379203599999997</c:v>
                </c:pt>
                <c:pt idx="23">
                  <c:v>53.379203599999997</c:v>
                </c:pt>
                <c:pt idx="24">
                  <c:v>53.379203599999997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7F-B04B-B84E-A0CFA06983E6}"/>
            </c:ext>
          </c:extLst>
        </c:ser>
        <c:ser>
          <c:idx val="6"/>
          <c:order val="6"/>
          <c:tx>
            <c:strRef>
              <c:f>'42V425'!$I$5</c:f>
              <c:strCache>
                <c:ptCount val="1"/>
                <c:pt idx="0">
                  <c:v>(1ST)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'42V425'!$I$6:$I$30</c:f>
              <c:numCache>
                <c:formatCode>General</c:formatCode>
                <c:ptCount val="25"/>
                <c:pt idx="0">
                  <c:v>52.779203599999995</c:v>
                </c:pt>
                <c:pt idx="1">
                  <c:v>52.779203599999995</c:v>
                </c:pt>
                <c:pt idx="2">
                  <c:v>52.779203599999995</c:v>
                </c:pt>
                <c:pt idx="3">
                  <c:v>52.779203599999995</c:v>
                </c:pt>
                <c:pt idx="4">
                  <c:v>52.779203599999995</c:v>
                </c:pt>
                <c:pt idx="5">
                  <c:v>52.779203599999995</c:v>
                </c:pt>
                <c:pt idx="6">
                  <c:v>52.779203599999995</c:v>
                </c:pt>
                <c:pt idx="7">
                  <c:v>52.779203599999995</c:v>
                </c:pt>
                <c:pt idx="8">
                  <c:v>52.779203599999995</c:v>
                </c:pt>
                <c:pt idx="9">
                  <c:v>52.779203599999995</c:v>
                </c:pt>
                <c:pt idx="10">
                  <c:v>52.779203599999995</c:v>
                </c:pt>
                <c:pt idx="11">
                  <c:v>52.779203599999995</c:v>
                </c:pt>
                <c:pt idx="12">
                  <c:v>52.779203599999995</c:v>
                </c:pt>
                <c:pt idx="13">
                  <c:v>52.779203599999995</c:v>
                </c:pt>
                <c:pt idx="14">
                  <c:v>52.779203599999995</c:v>
                </c:pt>
                <c:pt idx="15">
                  <c:v>52.779203599999995</c:v>
                </c:pt>
                <c:pt idx="16">
                  <c:v>52.779203599999995</c:v>
                </c:pt>
                <c:pt idx="17">
                  <c:v>52.779203599999995</c:v>
                </c:pt>
                <c:pt idx="18">
                  <c:v>52.779203599999995</c:v>
                </c:pt>
                <c:pt idx="19">
                  <c:v>52.779203599999995</c:v>
                </c:pt>
                <c:pt idx="20">
                  <c:v>52.779203599999995</c:v>
                </c:pt>
                <c:pt idx="21">
                  <c:v>52.779203599999995</c:v>
                </c:pt>
                <c:pt idx="22">
                  <c:v>52.779203599999995</c:v>
                </c:pt>
                <c:pt idx="23">
                  <c:v>52.779203599999995</c:v>
                </c:pt>
                <c:pt idx="24">
                  <c:v>52.779203599999995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7F-B04B-B84E-A0CFA06983E6}"/>
            </c:ext>
          </c:extLst>
        </c:ser>
        <c:ser>
          <c:idx val="7"/>
          <c:order val="7"/>
          <c:tx>
            <c:strRef>
              <c:f>'42V425'!$J$5</c:f>
              <c:strCache>
                <c:ptCount val="1"/>
                <c:pt idx="0">
                  <c:v>(2ND)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'42V425'!$J$6:$J$30</c:f>
              <c:numCache>
                <c:formatCode>General</c:formatCode>
                <c:ptCount val="25"/>
                <c:pt idx="0">
                  <c:v>52.5792036</c:v>
                </c:pt>
                <c:pt idx="1">
                  <c:v>52.5792036</c:v>
                </c:pt>
                <c:pt idx="2">
                  <c:v>52.5792036</c:v>
                </c:pt>
                <c:pt idx="3">
                  <c:v>52.5792036</c:v>
                </c:pt>
                <c:pt idx="4">
                  <c:v>52.5792036</c:v>
                </c:pt>
                <c:pt idx="5">
                  <c:v>52.5792036</c:v>
                </c:pt>
                <c:pt idx="6">
                  <c:v>52.5792036</c:v>
                </c:pt>
                <c:pt idx="7">
                  <c:v>52.5792036</c:v>
                </c:pt>
                <c:pt idx="8">
                  <c:v>52.5792036</c:v>
                </c:pt>
                <c:pt idx="9">
                  <c:v>52.5792036</c:v>
                </c:pt>
                <c:pt idx="10">
                  <c:v>52.5792036</c:v>
                </c:pt>
                <c:pt idx="11">
                  <c:v>52.5792036</c:v>
                </c:pt>
                <c:pt idx="12">
                  <c:v>52.5792036</c:v>
                </c:pt>
                <c:pt idx="13">
                  <c:v>52.5792036</c:v>
                </c:pt>
                <c:pt idx="14">
                  <c:v>52.5792036</c:v>
                </c:pt>
                <c:pt idx="15">
                  <c:v>52.5792036</c:v>
                </c:pt>
                <c:pt idx="16">
                  <c:v>52.5792036</c:v>
                </c:pt>
                <c:pt idx="17">
                  <c:v>52.5792036</c:v>
                </c:pt>
                <c:pt idx="18">
                  <c:v>52.5792036</c:v>
                </c:pt>
                <c:pt idx="19">
                  <c:v>52.5792036</c:v>
                </c:pt>
                <c:pt idx="20">
                  <c:v>52.5792036</c:v>
                </c:pt>
                <c:pt idx="21">
                  <c:v>52.5792036</c:v>
                </c:pt>
                <c:pt idx="22">
                  <c:v>52.5792036</c:v>
                </c:pt>
                <c:pt idx="23">
                  <c:v>52.5792036</c:v>
                </c:pt>
                <c:pt idx="24">
                  <c:v>52.5792036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7F-B04B-B84E-A0CFA0698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011744"/>
        <c:axId val="1750159136"/>
      </c:lineChart>
      <c:catAx>
        <c:axId val="152001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59136"/>
        <c:crosses val="autoZero"/>
        <c:auto val="1"/>
        <c:lblAlgn val="ctr"/>
        <c:lblOffset val="100"/>
        <c:noMultiLvlLbl val="0"/>
      </c:catAx>
      <c:valAx>
        <c:axId val="17501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26831</xdr:colOff>
      <xdr:row>5</xdr:row>
      <xdr:rowOff>1</xdr:rowOff>
    </xdr:from>
    <xdr:to>
      <xdr:col>20</xdr:col>
      <xdr:colOff>17886</xdr:colOff>
      <xdr:row>25</xdr:row>
      <xdr:rowOff>169929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D9C5E9-37DB-0DC2-3791-924343B49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8466</xdr:colOff>
      <xdr:row>7</xdr:row>
      <xdr:rowOff>40765</xdr:rowOff>
    </xdr:from>
    <xdr:to>
      <xdr:col>25</xdr:col>
      <xdr:colOff>107245</xdr:colOff>
      <xdr:row>42</xdr:row>
      <xdr:rowOff>3136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3EF3E4-17CC-DA07-AD0D-34BE99642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7815</xdr:colOff>
      <xdr:row>8</xdr:row>
      <xdr:rowOff>28332</xdr:rowOff>
    </xdr:from>
    <xdr:to>
      <xdr:col>28</xdr:col>
      <xdr:colOff>803031</xdr:colOff>
      <xdr:row>44</xdr:row>
      <xdr:rowOff>41032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91BD1-D6CE-6336-36D9-C97151DD3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3</xdr:row>
      <xdr:rowOff>152400</xdr:rowOff>
    </xdr:from>
    <xdr:to>
      <xdr:col>20</xdr:col>
      <xdr:colOff>800100</xdr:colOff>
      <xdr:row>25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742DF9-1221-02E9-F6B2-8A45A2DEE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4</xdr:row>
      <xdr:rowOff>50800</xdr:rowOff>
    </xdr:from>
    <xdr:to>
      <xdr:col>22</xdr:col>
      <xdr:colOff>63500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0520A-892F-CE68-1E51-C633F260D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146D70-F6D1-DE49-A541-06F9396BDCC0}" name="Table2" displayName="Table2" ref="B2:C22" totalsRowShown="0" headerRowDxfId="29" headerRowBorderDxfId="28" tableBorderDxfId="27" totalsRowBorderDxfId="26">
  <autoFilter ref="B2:C22" xr:uid="{EC146D70-F6D1-DE49-A541-06F9396BDCC0}"/>
  <sortState xmlns:xlrd2="http://schemas.microsoft.com/office/spreadsheetml/2017/richdata2" ref="B3:C22">
    <sortCondition ref="C2:C22"/>
  </sortState>
  <tableColumns count="2">
    <tableColumn id="1" xr3:uid="{8751632C-D806-3342-81A9-2AB9C8C7A80C}" name="23J771" dataDxfId="25"/>
    <tableColumn id="2" xr3:uid="{E6BBF8B1-2318-C742-BD2C-7CA0AF283941}" name="Cetereath-25" dataDxfId="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95553E-F0C6-9947-B5B9-4A52D15B39DA}" name="Table3" displayName="Table3" ref="E2:F41" totalsRowShown="0" headerRowDxfId="23" headerRowBorderDxfId="22" tableBorderDxfId="21" totalsRowBorderDxfId="20">
  <autoFilter ref="E2:F41" xr:uid="{DC95553E-F0C6-9947-B5B9-4A52D15B39DA}"/>
  <sortState xmlns:xlrd2="http://schemas.microsoft.com/office/spreadsheetml/2017/richdata2" ref="E3:F41">
    <sortCondition ref="F2:F41"/>
  </sortState>
  <tableColumns count="2">
    <tableColumn id="1" xr3:uid="{3B41CDED-5C60-2340-B37F-258AE2405F87}" name="27Y920" dataDxfId="19"/>
    <tableColumn id="2" xr3:uid="{0052E7E9-5B07-9F46-8456-4C81AD47A0C9}" name="Cetereath-25" dataDxfId="1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56DE4E-D901-C349-A440-EA93CD793378}" name="Table4" displayName="Table4" ref="H2:I44" totalsRowShown="0" headerRowDxfId="17" headerRowBorderDxfId="16" tableBorderDxfId="15" totalsRowBorderDxfId="14">
  <autoFilter ref="H2:I44" xr:uid="{5956DE4E-D901-C349-A440-EA93CD793378}"/>
  <sortState xmlns:xlrd2="http://schemas.microsoft.com/office/spreadsheetml/2017/richdata2" ref="H3:I44">
    <sortCondition ref="I2:I44"/>
  </sortState>
  <tableColumns count="2">
    <tableColumn id="1" xr3:uid="{DBC1E7E3-18F7-044F-A5B8-113CE1BD0867}" name="36H401" dataDxfId="13"/>
    <tableColumn id="2" xr3:uid="{1D24128A-6AA0-C540-83F1-E3433CA26F91}" name="Cetereath-25" dataDxfId="1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A8CA92-8C51-5A4A-930F-55D1C47F1CBA}" name="Table5" displayName="Table5" ref="K2:L22" totalsRowShown="0" headerRowDxfId="11" headerRowBorderDxfId="10" tableBorderDxfId="9" totalsRowBorderDxfId="8">
  <autoFilter ref="K2:L22" xr:uid="{8AA8CA92-8C51-5A4A-930F-55D1C47F1CBA}"/>
  <sortState xmlns:xlrd2="http://schemas.microsoft.com/office/spreadsheetml/2017/richdata2" ref="K3:L22">
    <sortCondition ref="L2:L22"/>
  </sortState>
  <tableColumns count="2">
    <tableColumn id="1" xr3:uid="{A03D16ED-FCE1-BD40-9072-0303EDA8D4E5}" name="37A124" dataDxfId="7"/>
    <tableColumn id="2" xr3:uid="{48CB196E-2BD0-5D47-9882-B97A885F9D94}" name="Cetereath-25" dataDxfId="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0DE30B-4EFA-CE47-9057-3979E05E8899}" name="Table6" displayName="Table6" ref="N2:O27" totalsRowShown="0" headerRowDxfId="5" headerRowBorderDxfId="4" tableBorderDxfId="3" totalsRowBorderDxfId="2">
  <autoFilter ref="N2:O27" xr:uid="{7B0DE30B-4EFA-CE47-9057-3979E05E8899}"/>
  <sortState xmlns:xlrd2="http://schemas.microsoft.com/office/spreadsheetml/2017/richdata2" ref="N3:O27">
    <sortCondition ref="O2:O27"/>
  </sortState>
  <tableColumns count="2">
    <tableColumn id="1" xr3:uid="{4123B0C3-6F56-F542-B551-951DA84C4907}" name="42V425" dataDxfId="1"/>
    <tableColumn id="2" xr3:uid="{98B1F605-448D-FD41-86E2-1FB21F33A81A}" name="Cetereath-2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A4DF-8FEE-9344-853E-136345CEE9BA}">
  <dimension ref="B2:F139"/>
  <sheetViews>
    <sheetView workbookViewId="0">
      <selection activeCell="K21" sqref="K21"/>
    </sheetView>
  </sheetViews>
  <sheetFormatPr baseColWidth="10" defaultRowHeight="15" x14ac:dyDescent="0.2"/>
  <sheetData>
    <row r="2" spans="2:6" x14ac:dyDescent="0.2">
      <c r="B2" s="107" t="s">
        <v>6</v>
      </c>
      <c r="C2" s="108"/>
      <c r="D2" s="108"/>
      <c r="E2" s="108"/>
      <c r="F2" s="109"/>
    </row>
    <row r="3" spans="2:6" x14ac:dyDescent="0.2">
      <c r="B3" s="71" t="s">
        <v>0</v>
      </c>
      <c r="C3" s="71" t="s">
        <v>2</v>
      </c>
      <c r="D3" s="71" t="s">
        <v>3</v>
      </c>
      <c r="E3" s="71" t="s">
        <v>4</v>
      </c>
      <c r="F3" s="71" t="s">
        <v>5</v>
      </c>
    </row>
    <row r="4" spans="2:6" x14ac:dyDescent="0.2">
      <c r="B4" s="10">
        <v>2068</v>
      </c>
      <c r="C4" s="10">
        <v>1231</v>
      </c>
      <c r="D4" s="12">
        <v>1</v>
      </c>
      <c r="E4" s="10">
        <v>962</v>
      </c>
      <c r="F4" s="10">
        <v>1490</v>
      </c>
    </row>
    <row r="5" spans="2:6" x14ac:dyDescent="0.2">
      <c r="B5" s="10">
        <v>2069</v>
      </c>
      <c r="C5" s="10">
        <v>1232</v>
      </c>
      <c r="D5" s="10">
        <v>2</v>
      </c>
      <c r="E5" s="10">
        <v>963</v>
      </c>
      <c r="F5" s="10">
        <v>1491</v>
      </c>
    </row>
    <row r="6" spans="2:6" x14ac:dyDescent="0.2">
      <c r="B6" s="10">
        <v>2070</v>
      </c>
      <c r="C6" s="10">
        <v>1233</v>
      </c>
      <c r="D6" s="12">
        <v>3</v>
      </c>
      <c r="E6" s="10">
        <v>964</v>
      </c>
      <c r="F6" s="10">
        <v>1492</v>
      </c>
    </row>
    <row r="7" spans="2:6" x14ac:dyDescent="0.2">
      <c r="B7" s="10">
        <v>2071</v>
      </c>
      <c r="C7" s="10">
        <v>1234</v>
      </c>
      <c r="D7" s="10">
        <v>4</v>
      </c>
      <c r="E7" s="10">
        <v>965</v>
      </c>
      <c r="F7" s="10">
        <v>1493</v>
      </c>
    </row>
    <row r="8" spans="2:6" x14ac:dyDescent="0.2">
      <c r="B8" s="10">
        <v>2072</v>
      </c>
      <c r="C8" s="10">
        <v>1235</v>
      </c>
      <c r="D8" s="12">
        <v>5</v>
      </c>
      <c r="E8" s="10">
        <v>966</v>
      </c>
      <c r="F8" s="10">
        <v>1494</v>
      </c>
    </row>
    <row r="9" spans="2:6" x14ac:dyDescent="0.2">
      <c r="B9" s="10">
        <v>2073</v>
      </c>
      <c r="C9" s="10">
        <v>1236</v>
      </c>
      <c r="D9" s="10">
        <v>6</v>
      </c>
      <c r="E9" s="10">
        <v>967</v>
      </c>
      <c r="F9" s="10">
        <v>1495</v>
      </c>
    </row>
    <row r="10" spans="2:6" x14ac:dyDescent="0.2">
      <c r="B10" s="10">
        <v>2074</v>
      </c>
      <c r="C10" s="10">
        <v>1237</v>
      </c>
      <c r="D10" s="12">
        <v>7</v>
      </c>
      <c r="E10" s="10">
        <v>968</v>
      </c>
      <c r="F10" s="10">
        <v>1496</v>
      </c>
    </row>
    <row r="11" spans="2:6" x14ac:dyDescent="0.2">
      <c r="B11" s="10">
        <v>2075</v>
      </c>
      <c r="C11" s="10">
        <v>1238</v>
      </c>
      <c r="D11" s="10">
        <v>8</v>
      </c>
      <c r="E11" s="10">
        <v>969</v>
      </c>
      <c r="F11" s="10">
        <v>1497</v>
      </c>
    </row>
    <row r="12" spans="2:6" x14ac:dyDescent="0.2">
      <c r="B12" s="10">
        <v>2076</v>
      </c>
      <c r="C12" s="10">
        <v>1239</v>
      </c>
      <c r="D12" s="12">
        <v>9</v>
      </c>
      <c r="E12" s="10">
        <v>970</v>
      </c>
      <c r="F12" s="10">
        <v>1498</v>
      </c>
    </row>
    <row r="13" spans="2:6" x14ac:dyDescent="0.2">
      <c r="B13" s="10">
        <v>2077</v>
      </c>
      <c r="C13" s="10">
        <v>1240</v>
      </c>
      <c r="D13" s="10">
        <v>10</v>
      </c>
      <c r="E13" s="10">
        <v>971</v>
      </c>
      <c r="F13" s="10">
        <v>1499</v>
      </c>
    </row>
    <row r="14" spans="2:6" x14ac:dyDescent="0.2">
      <c r="B14" s="10">
        <v>2078</v>
      </c>
      <c r="C14" s="10">
        <v>1241</v>
      </c>
      <c r="D14" s="12">
        <v>11</v>
      </c>
      <c r="E14" s="10">
        <v>972</v>
      </c>
      <c r="F14" s="10">
        <v>1500</v>
      </c>
    </row>
    <row r="15" spans="2:6" x14ac:dyDescent="0.2">
      <c r="B15" s="10">
        <v>2079</v>
      </c>
      <c r="C15" s="10">
        <v>1242</v>
      </c>
      <c r="D15" s="10">
        <v>12</v>
      </c>
      <c r="E15" s="10">
        <v>973</v>
      </c>
      <c r="F15" s="10">
        <v>1501</v>
      </c>
    </row>
    <row r="16" spans="2:6" x14ac:dyDescent="0.2">
      <c r="B16" s="10">
        <v>2080</v>
      </c>
      <c r="C16" s="10">
        <v>1243</v>
      </c>
      <c r="D16" s="12">
        <v>13</v>
      </c>
      <c r="E16" s="10">
        <v>974</v>
      </c>
      <c r="F16" s="10">
        <v>1502</v>
      </c>
    </row>
    <row r="17" spans="2:6" x14ac:dyDescent="0.2">
      <c r="B17" s="10">
        <v>2081</v>
      </c>
      <c r="C17" s="10">
        <v>1244</v>
      </c>
      <c r="D17" s="10">
        <v>14</v>
      </c>
      <c r="E17" s="10">
        <v>975</v>
      </c>
      <c r="F17" s="10">
        <v>1503</v>
      </c>
    </row>
    <row r="18" spans="2:6" x14ac:dyDescent="0.2">
      <c r="B18" s="10">
        <v>2082</v>
      </c>
      <c r="C18" s="10">
        <v>1245</v>
      </c>
      <c r="D18" s="12">
        <v>15</v>
      </c>
      <c r="E18" s="10">
        <v>976</v>
      </c>
      <c r="F18" s="10">
        <v>1504</v>
      </c>
    </row>
    <row r="19" spans="2:6" x14ac:dyDescent="0.2">
      <c r="B19" s="10">
        <v>2083</v>
      </c>
      <c r="C19" s="10">
        <v>1246</v>
      </c>
      <c r="D19" s="10">
        <v>16</v>
      </c>
      <c r="E19" s="10">
        <v>977</v>
      </c>
      <c r="F19" s="10">
        <v>1505</v>
      </c>
    </row>
    <row r="20" spans="2:6" x14ac:dyDescent="0.2">
      <c r="B20" s="10">
        <v>2084</v>
      </c>
      <c r="C20" s="10">
        <v>1247</v>
      </c>
      <c r="D20" s="12">
        <v>17</v>
      </c>
      <c r="E20" s="10">
        <v>978</v>
      </c>
      <c r="F20" s="10">
        <v>1506</v>
      </c>
    </row>
    <row r="21" spans="2:6" x14ac:dyDescent="0.2">
      <c r="B21" s="10">
        <v>2085</v>
      </c>
      <c r="C21" s="10">
        <v>1248</v>
      </c>
      <c r="D21" s="10">
        <v>18</v>
      </c>
      <c r="E21" s="10">
        <v>979</v>
      </c>
      <c r="F21" s="10">
        <v>1507</v>
      </c>
    </row>
    <row r="22" spans="2:6" x14ac:dyDescent="0.2">
      <c r="B22" s="10">
        <v>2086</v>
      </c>
      <c r="C22" s="10">
        <v>1249</v>
      </c>
      <c r="D22" s="12">
        <v>19</v>
      </c>
      <c r="E22" s="10">
        <v>980</v>
      </c>
      <c r="F22" s="10">
        <v>1508</v>
      </c>
    </row>
    <row r="23" spans="2:6" x14ac:dyDescent="0.2">
      <c r="B23" s="10">
        <v>2087</v>
      </c>
      <c r="C23" s="10">
        <v>1250</v>
      </c>
      <c r="D23" s="10">
        <v>20</v>
      </c>
      <c r="E23" s="10">
        <v>981</v>
      </c>
      <c r="F23" s="10">
        <v>1509</v>
      </c>
    </row>
    <row r="24" spans="2:6" x14ac:dyDescent="0.2">
      <c r="B24" s="10">
        <v>2088</v>
      </c>
      <c r="C24" s="10">
        <v>1251</v>
      </c>
      <c r="D24" s="12">
        <v>21</v>
      </c>
      <c r="E24" s="10">
        <v>982</v>
      </c>
      <c r="F24" s="10">
        <v>1510</v>
      </c>
    </row>
    <row r="25" spans="2:6" x14ac:dyDescent="0.2">
      <c r="B25" s="10">
        <v>2089</v>
      </c>
      <c r="C25" s="10">
        <v>1252</v>
      </c>
      <c r="D25" s="10">
        <v>22</v>
      </c>
      <c r="E25" s="10">
        <v>983</v>
      </c>
      <c r="F25" s="10">
        <v>1511</v>
      </c>
    </row>
    <row r="26" spans="2:6" x14ac:dyDescent="0.2">
      <c r="B26" s="10">
        <v>2090</v>
      </c>
      <c r="C26" s="10">
        <v>1253</v>
      </c>
      <c r="D26" s="12">
        <v>23</v>
      </c>
      <c r="E26" s="10">
        <v>984</v>
      </c>
      <c r="F26" s="10">
        <v>1512</v>
      </c>
    </row>
    <row r="27" spans="2:6" x14ac:dyDescent="0.2">
      <c r="B27" s="10">
        <v>2091</v>
      </c>
      <c r="C27" s="10">
        <v>1254</v>
      </c>
      <c r="D27" s="10">
        <v>24</v>
      </c>
      <c r="E27" s="10">
        <v>985</v>
      </c>
      <c r="F27" s="10">
        <v>1513</v>
      </c>
    </row>
    <row r="28" spans="2:6" x14ac:dyDescent="0.2">
      <c r="B28" s="10">
        <v>2092</v>
      </c>
      <c r="C28" s="10">
        <v>1255</v>
      </c>
      <c r="D28" s="12">
        <v>25</v>
      </c>
      <c r="E28" s="10">
        <v>986</v>
      </c>
      <c r="F28" s="10">
        <v>1514</v>
      </c>
    </row>
    <row r="29" spans="2:6" x14ac:dyDescent="0.2">
      <c r="B29" s="10">
        <v>2093</v>
      </c>
      <c r="C29" s="10">
        <v>1256</v>
      </c>
      <c r="D29" s="10">
        <v>26</v>
      </c>
      <c r="E29" s="10">
        <v>987</v>
      </c>
      <c r="F29" s="10">
        <v>1515</v>
      </c>
    </row>
    <row r="30" spans="2:6" x14ac:dyDescent="0.2">
      <c r="B30" s="10">
        <v>2094</v>
      </c>
      <c r="C30" s="10">
        <v>1257</v>
      </c>
      <c r="D30" s="12">
        <v>27</v>
      </c>
      <c r="E30" s="10">
        <v>988</v>
      </c>
      <c r="F30" s="10">
        <v>1516</v>
      </c>
    </row>
    <row r="31" spans="2:6" x14ac:dyDescent="0.2">
      <c r="B31" s="10">
        <v>2095</v>
      </c>
      <c r="C31" s="10">
        <v>1258</v>
      </c>
      <c r="D31" s="10">
        <v>28</v>
      </c>
      <c r="E31" s="10">
        <v>989</v>
      </c>
      <c r="F31" s="10">
        <v>1517</v>
      </c>
    </row>
    <row r="32" spans="2:6" x14ac:dyDescent="0.2">
      <c r="B32" s="10">
        <v>2096</v>
      </c>
      <c r="C32" s="10">
        <v>1259</v>
      </c>
      <c r="D32" s="12">
        <v>29</v>
      </c>
      <c r="E32" s="10">
        <v>990</v>
      </c>
      <c r="F32" s="10">
        <v>1518</v>
      </c>
    </row>
    <row r="33" spans="2:6" x14ac:dyDescent="0.2">
      <c r="B33" s="10">
        <v>2097</v>
      </c>
      <c r="C33" s="10">
        <v>1260</v>
      </c>
      <c r="D33" s="10">
        <v>30</v>
      </c>
      <c r="E33" s="10">
        <v>991</v>
      </c>
      <c r="F33" s="10">
        <v>1519</v>
      </c>
    </row>
    <row r="34" spans="2:6" x14ac:dyDescent="0.2">
      <c r="B34" s="10">
        <v>2098</v>
      </c>
      <c r="C34" s="10">
        <v>1261</v>
      </c>
      <c r="D34" s="12">
        <v>31</v>
      </c>
      <c r="E34" s="10">
        <v>992</v>
      </c>
      <c r="F34" s="10">
        <v>1520</v>
      </c>
    </row>
    <row r="35" spans="2:6" x14ac:dyDescent="0.2">
      <c r="B35" s="10">
        <v>2099</v>
      </c>
      <c r="C35" s="10">
        <v>1262</v>
      </c>
      <c r="D35" s="10">
        <v>32</v>
      </c>
      <c r="E35" s="10">
        <v>993</v>
      </c>
      <c r="F35" s="10">
        <v>1521</v>
      </c>
    </row>
    <row r="36" spans="2:6" x14ac:dyDescent="0.2">
      <c r="B36" s="10">
        <v>2100</v>
      </c>
      <c r="C36" s="10">
        <v>1263</v>
      </c>
      <c r="D36" s="12">
        <v>33</v>
      </c>
      <c r="E36" s="10">
        <v>994</v>
      </c>
      <c r="F36" s="10">
        <v>1522</v>
      </c>
    </row>
    <row r="37" spans="2:6" x14ac:dyDescent="0.2">
      <c r="B37" s="10">
        <v>2101</v>
      </c>
      <c r="C37" s="10">
        <v>1264</v>
      </c>
      <c r="D37" s="10">
        <v>34</v>
      </c>
      <c r="E37" s="10">
        <v>995</v>
      </c>
      <c r="F37" s="10">
        <v>1523</v>
      </c>
    </row>
    <row r="38" spans="2:6" x14ac:dyDescent="0.2">
      <c r="B38" s="10">
        <v>2102</v>
      </c>
      <c r="C38" s="10">
        <v>1265</v>
      </c>
      <c r="D38" s="12">
        <v>35</v>
      </c>
      <c r="E38" s="10">
        <v>996</v>
      </c>
      <c r="F38" s="10">
        <v>1524</v>
      </c>
    </row>
    <row r="39" spans="2:6" x14ac:dyDescent="0.2">
      <c r="B39" s="10">
        <v>2103</v>
      </c>
      <c r="C39" s="10">
        <v>1266</v>
      </c>
      <c r="D39" s="10">
        <v>36</v>
      </c>
      <c r="E39" s="10">
        <v>997</v>
      </c>
      <c r="F39" s="10">
        <v>1525</v>
      </c>
    </row>
    <row r="40" spans="2:6" x14ac:dyDescent="0.2">
      <c r="B40" s="10">
        <v>2104</v>
      </c>
      <c r="C40" s="10">
        <v>1267</v>
      </c>
      <c r="D40" s="12">
        <v>37</v>
      </c>
      <c r="E40" s="10">
        <v>998</v>
      </c>
      <c r="F40" s="10">
        <v>1526</v>
      </c>
    </row>
    <row r="41" spans="2:6" x14ac:dyDescent="0.2">
      <c r="B41" s="10">
        <v>2105</v>
      </c>
      <c r="C41" s="10">
        <v>1268</v>
      </c>
      <c r="D41" s="10">
        <v>38</v>
      </c>
      <c r="E41" s="10">
        <v>999</v>
      </c>
      <c r="F41" s="10">
        <v>1527</v>
      </c>
    </row>
    <row r="42" spans="2:6" x14ac:dyDescent="0.2">
      <c r="B42" s="10">
        <v>2106</v>
      </c>
      <c r="C42" s="10">
        <v>1269</v>
      </c>
      <c r="D42" s="12">
        <v>39</v>
      </c>
      <c r="E42" s="10">
        <v>1000</v>
      </c>
      <c r="F42" s="10">
        <v>1528</v>
      </c>
    </row>
    <row r="43" spans="2:6" x14ac:dyDescent="0.2">
      <c r="B43" s="10">
        <v>2107</v>
      </c>
      <c r="C43" s="10">
        <v>1270</v>
      </c>
      <c r="D43" s="10">
        <v>40</v>
      </c>
      <c r="E43" s="10">
        <v>1001</v>
      </c>
      <c r="F43" s="10">
        <v>1529</v>
      </c>
    </row>
    <row r="44" spans="2:6" x14ac:dyDescent="0.2">
      <c r="B44" s="10">
        <v>2108</v>
      </c>
      <c r="C44" s="10">
        <v>1271</v>
      </c>
      <c r="D44" s="12">
        <v>41</v>
      </c>
      <c r="E44" s="10">
        <v>1002</v>
      </c>
      <c r="F44" s="10">
        <v>1530</v>
      </c>
    </row>
    <row r="45" spans="2:6" x14ac:dyDescent="0.2">
      <c r="B45" s="10">
        <v>2109</v>
      </c>
      <c r="C45" s="10">
        <v>1272</v>
      </c>
      <c r="D45" s="10">
        <v>42</v>
      </c>
      <c r="E45" s="10">
        <v>1003</v>
      </c>
      <c r="F45" s="10">
        <v>1531</v>
      </c>
    </row>
    <row r="46" spans="2:6" x14ac:dyDescent="0.2">
      <c r="B46" s="10">
        <v>2110</v>
      </c>
      <c r="C46" s="10">
        <v>1273</v>
      </c>
      <c r="D46" s="12">
        <v>43</v>
      </c>
      <c r="E46" s="10">
        <v>1004</v>
      </c>
      <c r="F46" s="10">
        <v>1532</v>
      </c>
    </row>
    <row r="47" spans="2:6" x14ac:dyDescent="0.2">
      <c r="B47" s="10">
        <v>2111</v>
      </c>
      <c r="C47" s="10">
        <v>1274</v>
      </c>
      <c r="D47" s="10">
        <v>44</v>
      </c>
      <c r="E47" s="10">
        <v>1005</v>
      </c>
      <c r="F47" s="10">
        <v>1533</v>
      </c>
    </row>
    <row r="48" spans="2:6" x14ac:dyDescent="0.2">
      <c r="B48" s="10">
        <v>2112</v>
      </c>
      <c r="C48" s="10">
        <v>1275</v>
      </c>
      <c r="D48" s="12">
        <v>45</v>
      </c>
      <c r="E48" s="10">
        <v>1006</v>
      </c>
      <c r="F48" s="10">
        <v>1534</v>
      </c>
    </row>
    <row r="49" spans="2:6" x14ac:dyDescent="0.2">
      <c r="B49" s="10">
        <v>2113</v>
      </c>
      <c r="C49" s="10">
        <v>1276</v>
      </c>
      <c r="D49" s="10">
        <v>46</v>
      </c>
      <c r="E49" s="10">
        <v>1007</v>
      </c>
      <c r="F49" s="10">
        <v>1535</v>
      </c>
    </row>
    <row r="50" spans="2:6" x14ac:dyDescent="0.2">
      <c r="B50" s="10">
        <v>2114</v>
      </c>
      <c r="C50" s="10">
        <v>1277</v>
      </c>
      <c r="D50" s="12">
        <v>47</v>
      </c>
      <c r="E50" s="10">
        <v>1008</v>
      </c>
      <c r="F50" s="10">
        <v>1536</v>
      </c>
    </row>
    <row r="51" spans="2:6" x14ac:dyDescent="0.2">
      <c r="B51" s="10">
        <v>2115</v>
      </c>
      <c r="C51" s="10">
        <v>1278</v>
      </c>
      <c r="D51" s="10">
        <v>48</v>
      </c>
      <c r="E51" s="10">
        <v>1009</v>
      </c>
      <c r="F51" s="10">
        <v>1537</v>
      </c>
    </row>
    <row r="52" spans="2:6" x14ac:dyDescent="0.2">
      <c r="B52" s="10">
        <v>2116</v>
      </c>
      <c r="C52" s="10">
        <v>1279</v>
      </c>
      <c r="D52" s="12">
        <v>49</v>
      </c>
      <c r="E52" s="10">
        <v>1010</v>
      </c>
      <c r="F52" s="10">
        <v>1538</v>
      </c>
    </row>
    <row r="53" spans="2:6" x14ac:dyDescent="0.2">
      <c r="B53" s="10">
        <v>2117</v>
      </c>
      <c r="C53" s="10">
        <v>1280</v>
      </c>
      <c r="D53" s="10">
        <v>50</v>
      </c>
      <c r="E53" s="10">
        <v>1011</v>
      </c>
      <c r="F53" s="10">
        <v>1539</v>
      </c>
    </row>
    <row r="54" spans="2:6" x14ac:dyDescent="0.2">
      <c r="B54" s="10">
        <v>2118</v>
      </c>
      <c r="C54" s="10">
        <v>1281</v>
      </c>
      <c r="D54" s="12">
        <v>51</v>
      </c>
      <c r="E54" s="10">
        <v>1012</v>
      </c>
      <c r="F54" s="10">
        <v>1540</v>
      </c>
    </row>
    <row r="55" spans="2:6" x14ac:dyDescent="0.2">
      <c r="B55" s="10">
        <v>2119</v>
      </c>
      <c r="C55" s="10">
        <v>1282</v>
      </c>
      <c r="D55" s="10">
        <v>52</v>
      </c>
      <c r="E55" s="10">
        <v>1013</v>
      </c>
      <c r="F55" s="10">
        <v>1541</v>
      </c>
    </row>
    <row r="56" spans="2:6" x14ac:dyDescent="0.2">
      <c r="B56" s="10">
        <v>2120</v>
      </c>
      <c r="C56" s="10">
        <v>1283</v>
      </c>
      <c r="D56" s="12">
        <v>53</v>
      </c>
      <c r="E56" s="10">
        <v>1014</v>
      </c>
      <c r="F56" s="10">
        <v>1542</v>
      </c>
    </row>
    <row r="57" spans="2:6" x14ac:dyDescent="0.2">
      <c r="B57" s="10">
        <v>2121</v>
      </c>
      <c r="C57" s="10">
        <v>1284</v>
      </c>
      <c r="D57" s="10">
        <v>54</v>
      </c>
      <c r="E57" s="10">
        <v>1015</v>
      </c>
      <c r="F57" s="10">
        <v>1543</v>
      </c>
    </row>
    <row r="58" spans="2:6" x14ac:dyDescent="0.2">
      <c r="B58" s="10">
        <v>2122</v>
      </c>
      <c r="C58" s="10">
        <v>1285</v>
      </c>
      <c r="D58" s="12">
        <v>55</v>
      </c>
      <c r="E58" s="10">
        <v>1016</v>
      </c>
      <c r="F58" s="10">
        <v>1544</v>
      </c>
    </row>
    <row r="59" spans="2:6" x14ac:dyDescent="0.2">
      <c r="B59" s="10">
        <v>2123</v>
      </c>
      <c r="C59" s="10">
        <v>1286</v>
      </c>
      <c r="D59" s="10">
        <v>56</v>
      </c>
      <c r="E59" s="10">
        <v>1017</v>
      </c>
      <c r="F59" s="10">
        <v>1545</v>
      </c>
    </row>
    <row r="60" spans="2:6" x14ac:dyDescent="0.2">
      <c r="B60" s="10">
        <v>2124</v>
      </c>
      <c r="C60" s="10">
        <v>1287</v>
      </c>
      <c r="D60" s="12">
        <v>57</v>
      </c>
      <c r="E60" s="10">
        <v>1018</v>
      </c>
      <c r="F60" s="10">
        <v>1546</v>
      </c>
    </row>
    <row r="61" spans="2:6" x14ac:dyDescent="0.2">
      <c r="B61" s="10">
        <v>2125</v>
      </c>
      <c r="C61" s="10">
        <v>1288</v>
      </c>
      <c r="D61" s="10">
        <v>58</v>
      </c>
      <c r="E61" s="10">
        <v>1019</v>
      </c>
      <c r="F61" s="10">
        <v>1547</v>
      </c>
    </row>
    <row r="62" spans="2:6" x14ac:dyDescent="0.2">
      <c r="B62" s="10">
        <v>2126</v>
      </c>
      <c r="C62" s="10">
        <v>1289</v>
      </c>
      <c r="D62" s="12">
        <v>59</v>
      </c>
      <c r="E62" s="10">
        <v>1020</v>
      </c>
      <c r="F62" s="10">
        <v>1548</v>
      </c>
    </row>
    <row r="63" spans="2:6" x14ac:dyDescent="0.2">
      <c r="B63" s="10">
        <v>2127</v>
      </c>
      <c r="C63" s="10">
        <v>1290</v>
      </c>
      <c r="D63" s="10">
        <v>60</v>
      </c>
      <c r="E63" s="10">
        <v>1021</v>
      </c>
      <c r="F63" s="10">
        <v>1549</v>
      </c>
    </row>
    <row r="64" spans="2:6" x14ac:dyDescent="0.2">
      <c r="B64" s="10">
        <v>2128</v>
      </c>
      <c r="C64" s="10">
        <v>1291</v>
      </c>
      <c r="D64" s="12">
        <v>61</v>
      </c>
      <c r="E64" s="10">
        <v>1022</v>
      </c>
      <c r="F64" s="10">
        <v>1550</v>
      </c>
    </row>
    <row r="65" spans="2:6" x14ac:dyDescent="0.2">
      <c r="B65" s="10">
        <v>2129</v>
      </c>
      <c r="C65" s="10">
        <v>1292</v>
      </c>
      <c r="D65" s="10">
        <v>62</v>
      </c>
      <c r="E65" s="10">
        <v>1023</v>
      </c>
      <c r="F65" s="10">
        <v>1551</v>
      </c>
    </row>
    <row r="66" spans="2:6" x14ac:dyDescent="0.2">
      <c r="B66" s="10">
        <v>2130</v>
      </c>
      <c r="C66" s="10">
        <v>1293</v>
      </c>
      <c r="D66" s="12">
        <v>63</v>
      </c>
      <c r="E66" s="10">
        <v>1024</v>
      </c>
      <c r="F66" s="10">
        <v>1552</v>
      </c>
    </row>
    <row r="67" spans="2:6" x14ac:dyDescent="0.2">
      <c r="B67" s="10">
        <v>2131</v>
      </c>
      <c r="C67" s="10">
        <v>1294</v>
      </c>
      <c r="D67" s="10">
        <v>64</v>
      </c>
      <c r="E67" s="10">
        <v>1025</v>
      </c>
      <c r="F67" s="10">
        <v>1553</v>
      </c>
    </row>
    <row r="68" spans="2:6" x14ac:dyDescent="0.2">
      <c r="B68" s="10">
        <v>2132</v>
      </c>
      <c r="C68" s="10">
        <v>1295</v>
      </c>
      <c r="D68" s="12">
        <v>65</v>
      </c>
      <c r="E68" s="10">
        <v>1026</v>
      </c>
      <c r="F68" s="10">
        <v>1554</v>
      </c>
    </row>
    <row r="69" spans="2:6" x14ac:dyDescent="0.2">
      <c r="B69" s="10">
        <v>2133</v>
      </c>
      <c r="C69" s="10">
        <v>1296</v>
      </c>
      <c r="D69" s="10">
        <v>66</v>
      </c>
      <c r="E69" s="10">
        <v>1027</v>
      </c>
      <c r="F69" s="10">
        <v>1555</v>
      </c>
    </row>
    <row r="70" spans="2:6" x14ac:dyDescent="0.2">
      <c r="B70" s="10">
        <v>2134</v>
      </c>
      <c r="C70" s="10">
        <v>1297</v>
      </c>
      <c r="D70" s="12">
        <v>67</v>
      </c>
      <c r="E70" s="10">
        <v>1028</v>
      </c>
      <c r="F70" s="10">
        <v>1556</v>
      </c>
    </row>
    <row r="71" spans="2:6" x14ac:dyDescent="0.2">
      <c r="B71" s="10">
        <v>2135</v>
      </c>
      <c r="C71" s="10">
        <v>1298</v>
      </c>
      <c r="D71" s="10">
        <v>68</v>
      </c>
      <c r="E71" s="10">
        <v>1029</v>
      </c>
      <c r="F71" s="10">
        <v>1557</v>
      </c>
    </row>
    <row r="72" spans="2:6" x14ac:dyDescent="0.2">
      <c r="B72" s="10">
        <v>2136</v>
      </c>
      <c r="C72" s="10">
        <v>1299</v>
      </c>
      <c r="D72" s="12">
        <v>69</v>
      </c>
      <c r="E72" s="10">
        <v>1030</v>
      </c>
      <c r="F72" s="10">
        <v>1558</v>
      </c>
    </row>
    <row r="73" spans="2:6" x14ac:dyDescent="0.2">
      <c r="B73" s="10">
        <v>2137</v>
      </c>
      <c r="C73" s="10">
        <v>1300</v>
      </c>
      <c r="D73" s="10">
        <v>70</v>
      </c>
      <c r="E73" s="10">
        <v>1031</v>
      </c>
      <c r="F73" s="10">
        <v>1559</v>
      </c>
    </row>
    <row r="74" spans="2:6" x14ac:dyDescent="0.2">
      <c r="B74" s="10">
        <v>2138</v>
      </c>
      <c r="C74" s="10">
        <v>1301</v>
      </c>
      <c r="D74" s="12">
        <v>71</v>
      </c>
      <c r="E74" s="10">
        <v>1032</v>
      </c>
      <c r="F74" s="10">
        <v>1560</v>
      </c>
    </row>
    <row r="75" spans="2:6" x14ac:dyDescent="0.2">
      <c r="B75" s="10">
        <v>2139</v>
      </c>
      <c r="C75" s="10">
        <v>1302</v>
      </c>
      <c r="D75" s="10">
        <v>72</v>
      </c>
      <c r="E75" s="10">
        <v>1033</v>
      </c>
      <c r="F75" s="10">
        <v>1561</v>
      </c>
    </row>
    <row r="76" spans="2:6" x14ac:dyDescent="0.2">
      <c r="B76" s="10">
        <v>2140</v>
      </c>
      <c r="C76" s="10">
        <v>1303</v>
      </c>
      <c r="D76" s="12">
        <v>73</v>
      </c>
      <c r="E76" s="10">
        <v>1034</v>
      </c>
      <c r="F76" s="10">
        <v>1562</v>
      </c>
    </row>
    <row r="77" spans="2:6" x14ac:dyDescent="0.2">
      <c r="B77" s="10">
        <v>2141</v>
      </c>
      <c r="C77" s="10">
        <v>1304</v>
      </c>
      <c r="D77" s="10">
        <v>74</v>
      </c>
      <c r="E77" s="10">
        <v>1035</v>
      </c>
      <c r="F77" s="10">
        <v>1563</v>
      </c>
    </row>
    <row r="78" spans="2:6" x14ac:dyDescent="0.2">
      <c r="B78" s="10">
        <v>2142</v>
      </c>
      <c r="C78" s="10">
        <v>1305</v>
      </c>
      <c r="D78" s="12">
        <v>75</v>
      </c>
      <c r="E78" s="10">
        <v>1036</v>
      </c>
      <c r="F78" s="10">
        <v>1564</v>
      </c>
    </row>
    <row r="79" spans="2:6" x14ac:dyDescent="0.2">
      <c r="B79" s="10">
        <v>2143</v>
      </c>
      <c r="C79" s="10">
        <v>1306</v>
      </c>
      <c r="D79" s="10">
        <v>76</v>
      </c>
      <c r="E79" s="10">
        <v>1037</v>
      </c>
      <c r="F79" s="10">
        <v>1565</v>
      </c>
    </row>
    <row r="80" spans="2:6" x14ac:dyDescent="0.2">
      <c r="B80" s="10">
        <v>2144</v>
      </c>
      <c r="C80" s="10">
        <v>1307</v>
      </c>
      <c r="D80" s="12">
        <v>77</v>
      </c>
      <c r="E80" s="10">
        <v>1038</v>
      </c>
      <c r="F80" s="10">
        <v>1566</v>
      </c>
    </row>
    <row r="81" spans="2:6" x14ac:dyDescent="0.2">
      <c r="B81" s="10">
        <v>2145</v>
      </c>
      <c r="C81" s="10">
        <v>1308</v>
      </c>
      <c r="D81" s="10">
        <v>78</v>
      </c>
      <c r="E81" s="10">
        <v>1039</v>
      </c>
      <c r="F81" s="10">
        <v>1567</v>
      </c>
    </row>
    <row r="82" spans="2:6" x14ac:dyDescent="0.2">
      <c r="B82" s="10">
        <v>2146</v>
      </c>
      <c r="C82" s="10">
        <v>1309</v>
      </c>
      <c r="D82" s="12">
        <v>79</v>
      </c>
      <c r="E82" s="10">
        <v>1040</v>
      </c>
      <c r="F82" s="10">
        <v>1568</v>
      </c>
    </row>
    <row r="83" spans="2:6" x14ac:dyDescent="0.2">
      <c r="B83" s="10">
        <v>2147</v>
      </c>
      <c r="C83" s="10">
        <v>1310</v>
      </c>
      <c r="D83" s="10">
        <v>80</v>
      </c>
      <c r="E83" s="10">
        <v>1041</v>
      </c>
      <c r="F83" s="10">
        <v>1569</v>
      </c>
    </row>
    <row r="84" spans="2:6" x14ac:dyDescent="0.2">
      <c r="B84" s="10">
        <v>2148</v>
      </c>
      <c r="C84" s="10">
        <v>1311</v>
      </c>
      <c r="D84" s="12">
        <v>81</v>
      </c>
      <c r="E84" s="10">
        <v>1042</v>
      </c>
      <c r="F84" s="10">
        <v>1570</v>
      </c>
    </row>
    <row r="85" spans="2:6" x14ac:dyDescent="0.2">
      <c r="B85" s="10">
        <v>2149</v>
      </c>
      <c r="C85" s="10">
        <v>1312</v>
      </c>
      <c r="D85" s="10">
        <v>82</v>
      </c>
      <c r="E85" s="10">
        <v>1043</v>
      </c>
      <c r="F85" s="10">
        <v>1571</v>
      </c>
    </row>
    <row r="86" spans="2:6" x14ac:dyDescent="0.2">
      <c r="B86" s="10">
        <v>2150</v>
      </c>
      <c r="C86" s="10">
        <v>1313</v>
      </c>
      <c r="D86" s="12">
        <v>83</v>
      </c>
      <c r="E86" s="10">
        <v>1044</v>
      </c>
      <c r="F86" s="10">
        <v>1572</v>
      </c>
    </row>
    <row r="87" spans="2:6" x14ac:dyDescent="0.2">
      <c r="B87" s="10">
        <v>2151</v>
      </c>
      <c r="C87" s="10">
        <v>1314</v>
      </c>
      <c r="D87" s="10">
        <v>84</v>
      </c>
      <c r="E87" s="10">
        <v>1045</v>
      </c>
      <c r="F87" s="10">
        <v>1573</v>
      </c>
    </row>
    <row r="88" spans="2:6" x14ac:dyDescent="0.2">
      <c r="B88" s="10">
        <v>2152</v>
      </c>
      <c r="C88" s="10">
        <v>1315</v>
      </c>
      <c r="D88" s="12">
        <v>85</v>
      </c>
      <c r="E88" s="10">
        <v>1046</v>
      </c>
      <c r="F88" s="10">
        <v>1574</v>
      </c>
    </row>
    <row r="89" spans="2:6" x14ac:dyDescent="0.2">
      <c r="B89" s="10">
        <v>2153</v>
      </c>
      <c r="C89" s="10">
        <v>1316</v>
      </c>
      <c r="D89" s="10">
        <v>86</v>
      </c>
      <c r="E89" s="10">
        <v>1047</v>
      </c>
      <c r="F89" s="10">
        <v>1575</v>
      </c>
    </row>
    <row r="90" spans="2:6" x14ac:dyDescent="0.2">
      <c r="B90" s="10">
        <v>2154</v>
      </c>
      <c r="C90" s="10">
        <v>1317</v>
      </c>
      <c r="D90" s="12">
        <v>87</v>
      </c>
      <c r="E90" s="10">
        <v>1048</v>
      </c>
      <c r="F90" s="10">
        <v>1576</v>
      </c>
    </row>
    <row r="91" spans="2:6" x14ac:dyDescent="0.2">
      <c r="B91" s="10">
        <v>2155</v>
      </c>
      <c r="C91" s="10">
        <v>1318</v>
      </c>
      <c r="D91" s="10">
        <v>88</v>
      </c>
      <c r="E91" s="10">
        <v>1049</v>
      </c>
      <c r="F91" s="10">
        <v>1577</v>
      </c>
    </row>
    <row r="92" spans="2:6" x14ac:dyDescent="0.2">
      <c r="B92" s="10">
        <v>2156</v>
      </c>
      <c r="C92" s="10">
        <v>1319</v>
      </c>
      <c r="D92" s="12">
        <v>89</v>
      </c>
      <c r="E92" s="10">
        <v>1050</v>
      </c>
      <c r="F92" s="10">
        <v>1578</v>
      </c>
    </row>
    <row r="93" spans="2:6" x14ac:dyDescent="0.2">
      <c r="B93" s="10">
        <v>2157</v>
      </c>
      <c r="C93" s="10">
        <v>1320</v>
      </c>
      <c r="D93" s="10">
        <v>90</v>
      </c>
      <c r="E93" s="10">
        <v>1051</v>
      </c>
      <c r="F93" s="10">
        <v>1579</v>
      </c>
    </row>
    <row r="94" spans="2:6" x14ac:dyDescent="0.2">
      <c r="B94" s="10">
        <v>2158</v>
      </c>
      <c r="C94" s="10">
        <v>1321</v>
      </c>
      <c r="D94" s="12">
        <v>91</v>
      </c>
      <c r="E94" s="10">
        <v>1052</v>
      </c>
      <c r="F94" s="10">
        <v>1580</v>
      </c>
    </row>
    <row r="95" spans="2:6" x14ac:dyDescent="0.2">
      <c r="B95" s="10">
        <v>2159</v>
      </c>
      <c r="C95" s="10">
        <v>1322</v>
      </c>
      <c r="D95" s="10">
        <v>92</v>
      </c>
      <c r="E95" s="10">
        <v>1053</v>
      </c>
      <c r="F95" s="10">
        <v>1581</v>
      </c>
    </row>
    <row r="96" spans="2:6" x14ac:dyDescent="0.2">
      <c r="B96" s="10">
        <v>2160</v>
      </c>
      <c r="C96" s="10">
        <v>1323</v>
      </c>
      <c r="D96" s="12">
        <v>93</v>
      </c>
      <c r="E96" s="10">
        <v>1054</v>
      </c>
      <c r="F96" s="10">
        <v>1582</v>
      </c>
    </row>
    <row r="97" spans="2:6" x14ac:dyDescent="0.2">
      <c r="B97" s="10">
        <v>2161</v>
      </c>
      <c r="C97" s="10">
        <v>1324</v>
      </c>
      <c r="D97" s="10">
        <v>94</v>
      </c>
      <c r="E97" s="10">
        <v>1055</v>
      </c>
      <c r="F97" s="10">
        <v>1583</v>
      </c>
    </row>
    <row r="98" spans="2:6" x14ac:dyDescent="0.2">
      <c r="B98" s="10">
        <v>2162</v>
      </c>
      <c r="C98" s="10">
        <v>1325</v>
      </c>
      <c r="D98" s="12">
        <v>95</v>
      </c>
      <c r="E98" s="10">
        <v>1056</v>
      </c>
      <c r="F98" s="10">
        <v>1584</v>
      </c>
    </row>
    <row r="99" spans="2:6" x14ac:dyDescent="0.2">
      <c r="B99" s="10">
        <v>2163</v>
      </c>
      <c r="C99" s="10">
        <v>1326</v>
      </c>
      <c r="D99" s="10">
        <v>96</v>
      </c>
      <c r="E99" s="10">
        <v>1057</v>
      </c>
      <c r="F99" s="10">
        <v>1585</v>
      </c>
    </row>
    <row r="100" spans="2:6" x14ac:dyDescent="0.2">
      <c r="B100" s="10">
        <v>2164</v>
      </c>
      <c r="C100" s="10">
        <v>1327</v>
      </c>
      <c r="D100" s="12">
        <v>97</v>
      </c>
      <c r="E100" s="10">
        <v>1058</v>
      </c>
      <c r="F100" s="10">
        <v>1586</v>
      </c>
    </row>
    <row r="101" spans="2:6" x14ac:dyDescent="0.2">
      <c r="B101" s="10">
        <v>2165</v>
      </c>
      <c r="C101" s="10">
        <v>1328</v>
      </c>
      <c r="D101" s="10">
        <v>98</v>
      </c>
      <c r="E101" s="10">
        <v>1059</v>
      </c>
      <c r="F101" s="10">
        <v>1587</v>
      </c>
    </row>
    <row r="102" spans="2:6" x14ac:dyDescent="0.2">
      <c r="B102" s="10">
        <v>2166</v>
      </c>
      <c r="C102" s="10">
        <v>1329</v>
      </c>
      <c r="D102" s="12">
        <v>99</v>
      </c>
      <c r="E102" s="10">
        <v>1060</v>
      </c>
      <c r="F102" s="10">
        <v>1588</v>
      </c>
    </row>
    <row r="103" spans="2:6" x14ac:dyDescent="0.2">
      <c r="B103" s="10">
        <v>2167</v>
      </c>
      <c r="C103" s="10">
        <v>1330</v>
      </c>
      <c r="D103" s="10">
        <v>100</v>
      </c>
      <c r="E103" s="10">
        <v>1061</v>
      </c>
      <c r="F103" s="10">
        <v>1589</v>
      </c>
    </row>
    <row r="104" spans="2:6" x14ac:dyDescent="0.2">
      <c r="B104" s="10">
        <v>2168</v>
      </c>
      <c r="C104" s="10">
        <v>1331</v>
      </c>
      <c r="D104" s="12">
        <v>101</v>
      </c>
      <c r="E104" s="10">
        <v>1062</v>
      </c>
      <c r="F104" s="10">
        <v>1590</v>
      </c>
    </row>
    <row r="105" spans="2:6" x14ac:dyDescent="0.2">
      <c r="B105" s="10">
        <v>2169</v>
      </c>
      <c r="C105" s="10">
        <v>1332</v>
      </c>
      <c r="D105" s="10">
        <v>102</v>
      </c>
      <c r="E105" s="10">
        <v>1063</v>
      </c>
      <c r="F105" s="10">
        <v>1591</v>
      </c>
    </row>
    <row r="106" spans="2:6" x14ac:dyDescent="0.2">
      <c r="B106" s="10">
        <v>2170</v>
      </c>
      <c r="C106" s="10">
        <v>1333</v>
      </c>
      <c r="D106" s="12">
        <v>103</v>
      </c>
      <c r="E106" s="10">
        <v>1064</v>
      </c>
      <c r="F106" s="10">
        <v>1592</v>
      </c>
    </row>
    <row r="107" spans="2:6" x14ac:dyDescent="0.2">
      <c r="B107" s="10">
        <v>2171</v>
      </c>
      <c r="C107" s="10">
        <v>1334</v>
      </c>
      <c r="D107" s="10">
        <v>104</v>
      </c>
      <c r="E107" s="10">
        <v>1065</v>
      </c>
      <c r="F107" s="10">
        <v>1593</v>
      </c>
    </row>
    <row r="108" spans="2:6" x14ac:dyDescent="0.2">
      <c r="B108" s="10">
        <v>2172</v>
      </c>
      <c r="C108" s="10">
        <v>1335</v>
      </c>
      <c r="D108" s="12">
        <v>105</v>
      </c>
      <c r="E108" s="10">
        <v>1066</v>
      </c>
      <c r="F108" s="10">
        <v>1594</v>
      </c>
    </row>
    <row r="109" spans="2:6" x14ac:dyDescent="0.2">
      <c r="B109" s="10">
        <v>2173</v>
      </c>
      <c r="C109" s="10">
        <v>1336</v>
      </c>
      <c r="D109" s="10">
        <v>106</v>
      </c>
      <c r="E109" s="10">
        <v>1067</v>
      </c>
      <c r="F109" s="10">
        <v>1595</v>
      </c>
    </row>
    <row r="110" spans="2:6" x14ac:dyDescent="0.2">
      <c r="B110" s="10">
        <v>2174</v>
      </c>
      <c r="C110" s="10">
        <v>1337</v>
      </c>
      <c r="D110" s="12">
        <v>107</v>
      </c>
      <c r="E110" s="10">
        <v>1068</v>
      </c>
      <c r="F110" s="10">
        <v>1596</v>
      </c>
    </row>
    <row r="111" spans="2:6" x14ac:dyDescent="0.2">
      <c r="B111" s="10">
        <v>2175</v>
      </c>
      <c r="C111" s="10">
        <v>1338</v>
      </c>
      <c r="D111" s="10">
        <v>108</v>
      </c>
      <c r="E111" s="10">
        <v>1069</v>
      </c>
      <c r="F111" s="10">
        <v>1597</v>
      </c>
    </row>
    <row r="112" spans="2:6" x14ac:dyDescent="0.2">
      <c r="B112" s="10">
        <v>2176</v>
      </c>
      <c r="C112" s="10">
        <v>1339</v>
      </c>
      <c r="D112" s="12">
        <v>109</v>
      </c>
      <c r="E112" s="10">
        <v>1070</v>
      </c>
      <c r="F112" s="10">
        <v>1598</v>
      </c>
    </row>
    <row r="113" spans="2:6" x14ac:dyDescent="0.2">
      <c r="B113" s="10">
        <v>2177</v>
      </c>
      <c r="C113" s="10">
        <v>1340</v>
      </c>
      <c r="D113" s="10">
        <v>110</v>
      </c>
      <c r="E113" s="10">
        <v>1071</v>
      </c>
      <c r="F113" s="10">
        <v>1599</v>
      </c>
    </row>
    <row r="114" spans="2:6" x14ac:dyDescent="0.2">
      <c r="B114" s="10">
        <v>2178</v>
      </c>
      <c r="C114" s="10">
        <v>1341</v>
      </c>
      <c r="D114" s="12">
        <v>111</v>
      </c>
      <c r="E114" s="10">
        <v>1072</v>
      </c>
      <c r="F114" s="10">
        <v>1600</v>
      </c>
    </row>
    <row r="115" spans="2:6" x14ac:dyDescent="0.2">
      <c r="B115" s="10">
        <v>2179</v>
      </c>
      <c r="C115" s="10">
        <v>1342</v>
      </c>
      <c r="D115" s="10">
        <v>112</v>
      </c>
      <c r="E115" s="10">
        <v>1073</v>
      </c>
      <c r="F115" s="10">
        <v>1601</v>
      </c>
    </row>
    <row r="116" spans="2:6" x14ac:dyDescent="0.2">
      <c r="B116" s="10">
        <v>2180</v>
      </c>
      <c r="C116" s="10">
        <v>1343</v>
      </c>
      <c r="D116" s="12">
        <v>113</v>
      </c>
      <c r="E116" s="10">
        <v>1074</v>
      </c>
      <c r="F116" s="10">
        <v>1602</v>
      </c>
    </row>
    <row r="117" spans="2:6" x14ac:dyDescent="0.2">
      <c r="B117" s="10">
        <v>2181</v>
      </c>
      <c r="C117" s="10">
        <v>1344</v>
      </c>
      <c r="D117" s="10">
        <v>114</v>
      </c>
      <c r="E117" s="10">
        <v>1075</v>
      </c>
      <c r="F117" s="10">
        <v>1603</v>
      </c>
    </row>
    <row r="118" spans="2:6" x14ac:dyDescent="0.2">
      <c r="B118" s="10">
        <v>2182</v>
      </c>
      <c r="C118" s="10">
        <v>1345</v>
      </c>
      <c r="D118" s="12">
        <v>115</v>
      </c>
      <c r="E118" s="10">
        <v>1076</v>
      </c>
      <c r="F118" s="10">
        <v>1604</v>
      </c>
    </row>
    <row r="119" spans="2:6" x14ac:dyDescent="0.2">
      <c r="B119" s="10">
        <v>2183</v>
      </c>
      <c r="C119" s="10">
        <v>1346</v>
      </c>
      <c r="D119" s="10">
        <v>116</v>
      </c>
      <c r="E119" s="10">
        <v>1077</v>
      </c>
      <c r="F119" s="10">
        <v>1605</v>
      </c>
    </row>
    <row r="120" spans="2:6" x14ac:dyDescent="0.2">
      <c r="B120" s="10">
        <v>2184</v>
      </c>
      <c r="C120" s="10">
        <v>1347</v>
      </c>
      <c r="D120" s="12">
        <v>117</v>
      </c>
      <c r="E120" s="10">
        <v>1078</v>
      </c>
      <c r="F120" s="10">
        <v>1606</v>
      </c>
    </row>
    <row r="121" spans="2:6" x14ac:dyDescent="0.2">
      <c r="B121" s="10">
        <v>2185</v>
      </c>
      <c r="C121" s="10">
        <v>1348</v>
      </c>
      <c r="D121" s="10">
        <v>118</v>
      </c>
      <c r="E121" s="10">
        <v>1079</v>
      </c>
      <c r="F121" s="10">
        <v>1607</v>
      </c>
    </row>
    <row r="122" spans="2:6" x14ac:dyDescent="0.2">
      <c r="B122" s="10">
        <v>2186</v>
      </c>
      <c r="C122" s="10">
        <v>1349</v>
      </c>
      <c r="D122" s="12">
        <v>119</v>
      </c>
      <c r="E122" s="10">
        <v>1080</v>
      </c>
      <c r="F122" s="10">
        <v>1608</v>
      </c>
    </row>
    <row r="123" spans="2:6" x14ac:dyDescent="0.2">
      <c r="B123" s="10">
        <v>2187</v>
      </c>
      <c r="C123" s="10">
        <v>1350</v>
      </c>
      <c r="D123" s="10">
        <v>120</v>
      </c>
      <c r="E123" s="10">
        <v>1081</v>
      </c>
      <c r="F123" s="10">
        <v>1609</v>
      </c>
    </row>
    <row r="124" spans="2:6" x14ac:dyDescent="0.2">
      <c r="B124" s="10">
        <v>2188</v>
      </c>
      <c r="C124" s="10">
        <v>1351</v>
      </c>
      <c r="D124" s="12">
        <v>121</v>
      </c>
      <c r="E124" s="10">
        <v>1082</v>
      </c>
      <c r="F124" s="10">
        <v>1610</v>
      </c>
    </row>
    <row r="125" spans="2:6" x14ac:dyDescent="0.2">
      <c r="B125" s="10">
        <v>2189</v>
      </c>
      <c r="C125" s="10">
        <v>1352</v>
      </c>
      <c r="D125" s="10">
        <v>122</v>
      </c>
      <c r="E125" s="10">
        <v>1083</v>
      </c>
      <c r="F125" s="10">
        <v>1611</v>
      </c>
    </row>
    <row r="126" spans="2:6" x14ac:dyDescent="0.2">
      <c r="B126" s="10">
        <v>2190</v>
      </c>
      <c r="C126" s="10">
        <v>1353</v>
      </c>
      <c r="D126" s="12">
        <v>123</v>
      </c>
      <c r="E126" s="10">
        <v>1084</v>
      </c>
      <c r="F126" s="10">
        <v>1612</v>
      </c>
    </row>
    <row r="127" spans="2:6" x14ac:dyDescent="0.2">
      <c r="B127" s="10">
        <v>2191</v>
      </c>
      <c r="C127" s="10">
        <v>1354</v>
      </c>
      <c r="D127" s="10">
        <v>124</v>
      </c>
      <c r="E127" s="10">
        <v>1085</v>
      </c>
      <c r="F127" s="10">
        <v>1613</v>
      </c>
    </row>
    <row r="128" spans="2:6" x14ac:dyDescent="0.2">
      <c r="B128" s="10">
        <v>2192</v>
      </c>
      <c r="C128" s="10">
        <v>1355</v>
      </c>
      <c r="D128" s="12">
        <v>125</v>
      </c>
      <c r="E128" s="10">
        <v>1086</v>
      </c>
      <c r="F128" s="10">
        <v>1614</v>
      </c>
    </row>
    <row r="129" spans="2:6" x14ac:dyDescent="0.2">
      <c r="B129" s="10">
        <v>2193</v>
      </c>
      <c r="C129" s="10">
        <v>1356</v>
      </c>
      <c r="D129" s="10">
        <v>126</v>
      </c>
      <c r="E129" s="10">
        <v>1087</v>
      </c>
      <c r="F129" s="10">
        <v>1615</v>
      </c>
    </row>
    <row r="130" spans="2:6" x14ac:dyDescent="0.2">
      <c r="B130" s="10">
        <v>2194</v>
      </c>
      <c r="C130" s="10">
        <v>1357</v>
      </c>
      <c r="D130" s="12">
        <v>127</v>
      </c>
      <c r="E130" s="10">
        <v>1088</v>
      </c>
      <c r="F130" s="10">
        <v>1616</v>
      </c>
    </row>
    <row r="131" spans="2:6" x14ac:dyDescent="0.2">
      <c r="B131" s="10">
        <v>2195</v>
      </c>
      <c r="C131" s="10">
        <v>1358</v>
      </c>
      <c r="D131" s="10">
        <v>128</v>
      </c>
      <c r="E131" s="10">
        <v>1089</v>
      </c>
      <c r="F131" s="10">
        <v>1617</v>
      </c>
    </row>
    <row r="132" spans="2:6" x14ac:dyDescent="0.2">
      <c r="B132" s="10">
        <v>2196</v>
      </c>
      <c r="C132" s="10">
        <v>1359</v>
      </c>
      <c r="D132" s="12">
        <v>129</v>
      </c>
      <c r="E132" s="10">
        <v>1090</v>
      </c>
      <c r="F132" s="10">
        <v>1618</v>
      </c>
    </row>
    <row r="133" spans="2:6" x14ac:dyDescent="0.2">
      <c r="B133" s="10">
        <v>2197</v>
      </c>
      <c r="C133" s="10">
        <v>1360</v>
      </c>
      <c r="D133" s="10">
        <v>130</v>
      </c>
      <c r="E133" s="10">
        <v>1091</v>
      </c>
      <c r="F133" s="10">
        <v>1619</v>
      </c>
    </row>
    <row r="134" spans="2:6" x14ac:dyDescent="0.2">
      <c r="B134" s="10">
        <v>2198</v>
      </c>
      <c r="C134" s="10">
        <v>1361</v>
      </c>
      <c r="D134" s="12">
        <v>131</v>
      </c>
      <c r="E134" s="10">
        <v>1092</v>
      </c>
      <c r="F134" s="10">
        <v>1620</v>
      </c>
    </row>
    <row r="135" spans="2:6" x14ac:dyDescent="0.2">
      <c r="B135" s="10">
        <v>2199</v>
      </c>
      <c r="C135" s="10">
        <v>1362</v>
      </c>
      <c r="D135" s="10">
        <v>132</v>
      </c>
      <c r="E135" s="10">
        <v>1093</v>
      </c>
      <c r="F135" s="10">
        <v>1621</v>
      </c>
    </row>
    <row r="136" spans="2:6" x14ac:dyDescent="0.2">
      <c r="B136" s="10">
        <v>2200</v>
      </c>
      <c r="C136" s="10">
        <v>1363</v>
      </c>
      <c r="D136" s="12">
        <v>133</v>
      </c>
      <c r="E136" s="10">
        <v>1094</v>
      </c>
      <c r="F136" s="10">
        <v>1622</v>
      </c>
    </row>
    <row r="137" spans="2:6" x14ac:dyDescent="0.2">
      <c r="B137" s="10">
        <v>2201</v>
      </c>
      <c r="C137" s="10">
        <v>1364</v>
      </c>
      <c r="D137" s="10">
        <v>134</v>
      </c>
      <c r="E137" s="10">
        <v>1095</v>
      </c>
      <c r="F137" s="10">
        <v>1623</v>
      </c>
    </row>
    <row r="138" spans="2:6" x14ac:dyDescent="0.2">
      <c r="B138" s="10">
        <v>2202</v>
      </c>
      <c r="C138" s="10">
        <v>1365</v>
      </c>
      <c r="D138" s="12">
        <v>135</v>
      </c>
      <c r="E138" s="10">
        <v>1096</v>
      </c>
      <c r="F138" s="10">
        <v>1624</v>
      </c>
    </row>
    <row r="139" spans="2:6" x14ac:dyDescent="0.2">
      <c r="B139" s="11">
        <v>2203</v>
      </c>
      <c r="C139" s="11">
        <v>1366</v>
      </c>
      <c r="D139" s="11">
        <v>136</v>
      </c>
      <c r="E139" s="11">
        <v>1097</v>
      </c>
      <c r="F139" s="11">
        <v>1625</v>
      </c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E4CF-4F2A-4BC1-B851-BC02F9E9A90C}">
  <dimension ref="B2:AG1001"/>
  <sheetViews>
    <sheetView zoomScale="114" zoomScaleNormal="130" workbookViewId="0">
      <selection activeCell="D7" sqref="D7"/>
    </sheetView>
  </sheetViews>
  <sheetFormatPr baseColWidth="10" defaultColWidth="8.83203125" defaultRowHeight="15" x14ac:dyDescent="0.2"/>
  <cols>
    <col min="2" max="2" width="11.83203125" bestFit="1" customWidth="1"/>
    <col min="3" max="3" width="14.33203125" bestFit="1" customWidth="1"/>
    <col min="5" max="5" width="12.1640625" bestFit="1" customWidth="1"/>
    <col min="6" max="6" width="16.83203125" bestFit="1" customWidth="1"/>
    <col min="8" max="8" width="12.5" bestFit="1" customWidth="1"/>
    <col min="9" max="9" width="16.83203125" bestFit="1" customWidth="1"/>
    <col min="11" max="11" width="12.33203125" bestFit="1" customWidth="1"/>
    <col min="12" max="12" width="16.83203125" bestFit="1" customWidth="1"/>
    <col min="14" max="14" width="12.33203125" bestFit="1" customWidth="1"/>
    <col min="15" max="15" width="16.83203125" bestFit="1" customWidth="1"/>
    <col min="21" max="21" width="8" customWidth="1"/>
    <col min="22" max="22" width="15.33203125" customWidth="1"/>
    <col min="23" max="23" width="12.6640625" bestFit="1" customWidth="1"/>
    <col min="25" max="25" width="19.33203125" bestFit="1" customWidth="1"/>
  </cols>
  <sheetData>
    <row r="2" spans="2:33" ht="17" x14ac:dyDescent="0.2">
      <c r="B2" s="72" t="s">
        <v>0</v>
      </c>
      <c r="C2" s="73" t="s">
        <v>1</v>
      </c>
      <c r="D2" s="1"/>
      <c r="E2" s="74" t="s">
        <v>2</v>
      </c>
      <c r="F2" s="75" t="s">
        <v>1</v>
      </c>
      <c r="G2" s="1"/>
      <c r="H2" s="72" t="s">
        <v>3</v>
      </c>
      <c r="I2" s="76" t="s">
        <v>1</v>
      </c>
      <c r="J2" s="1"/>
      <c r="K2" s="72" t="s">
        <v>4</v>
      </c>
      <c r="L2" s="76" t="s">
        <v>1</v>
      </c>
      <c r="M2" s="2"/>
      <c r="N2" s="72" t="s">
        <v>5</v>
      </c>
      <c r="O2" s="76" t="s">
        <v>1</v>
      </c>
      <c r="P2" s="2"/>
      <c r="Q2" s="2"/>
      <c r="R2" s="2"/>
      <c r="S2" s="2"/>
      <c r="T2" s="2"/>
      <c r="U2" s="2"/>
      <c r="V2" s="2"/>
      <c r="W2" s="1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2:33" x14ac:dyDescent="0.2">
      <c r="B3" s="55">
        <v>2151</v>
      </c>
      <c r="C3" s="56">
        <v>52.601880000000001</v>
      </c>
      <c r="D3" s="9"/>
      <c r="E3" s="62">
        <v>1293</v>
      </c>
      <c r="F3" s="64">
        <v>52.30686</v>
      </c>
      <c r="G3" s="9"/>
      <c r="H3" s="55">
        <v>251</v>
      </c>
      <c r="I3" s="56">
        <v>52.495640000000002</v>
      </c>
      <c r="J3" s="9"/>
      <c r="K3" s="55">
        <v>969</v>
      </c>
      <c r="L3" s="56">
        <v>52.620699999999999</v>
      </c>
      <c r="M3" s="9"/>
      <c r="N3" s="55">
        <v>1618</v>
      </c>
      <c r="O3" s="56">
        <v>52.618220000000001</v>
      </c>
      <c r="P3" s="2"/>
      <c r="Q3" s="2"/>
      <c r="R3" s="2"/>
      <c r="S3" s="2"/>
      <c r="T3" s="2"/>
      <c r="U3" s="2"/>
      <c r="V3" s="2"/>
      <c r="W3" s="1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2:33" x14ac:dyDescent="0.2">
      <c r="B4" s="55">
        <v>2180</v>
      </c>
      <c r="C4" s="56">
        <v>52.720120000000001</v>
      </c>
      <c r="D4" s="9"/>
      <c r="E4" s="61">
        <v>1384</v>
      </c>
      <c r="F4" s="63">
        <v>52.552810000000001</v>
      </c>
      <c r="G4" s="9"/>
      <c r="H4" s="65">
        <v>20</v>
      </c>
      <c r="I4" s="66">
        <v>52.562420000000003</v>
      </c>
      <c r="J4" s="9"/>
      <c r="K4" s="55">
        <v>1056</v>
      </c>
      <c r="L4" s="56">
        <v>52.660029999999999</v>
      </c>
      <c r="M4" s="9"/>
      <c r="N4" s="55">
        <v>1532</v>
      </c>
      <c r="O4" s="56">
        <v>52.67192</v>
      </c>
      <c r="P4" s="2"/>
      <c r="Q4" s="2"/>
      <c r="R4" s="2"/>
      <c r="S4" s="2"/>
      <c r="T4" s="2"/>
      <c r="U4" s="2"/>
      <c r="V4" s="2"/>
      <c r="W4" s="1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2:33" x14ac:dyDescent="0.2">
      <c r="B5" s="55">
        <v>2070</v>
      </c>
      <c r="C5" s="56">
        <v>52.807429999999997</v>
      </c>
      <c r="D5" s="9"/>
      <c r="E5" s="61">
        <v>1259</v>
      </c>
      <c r="F5" s="63">
        <v>52.56906</v>
      </c>
      <c r="G5" s="9"/>
      <c r="H5" s="65">
        <v>83</v>
      </c>
      <c r="I5" s="66">
        <v>52.600529999999999</v>
      </c>
      <c r="J5" s="9"/>
      <c r="K5" s="55">
        <v>967</v>
      </c>
      <c r="L5" s="56">
        <v>52.666890000000002</v>
      </c>
      <c r="M5" s="9"/>
      <c r="N5" s="65">
        <v>1490</v>
      </c>
      <c r="O5" s="66">
        <v>52.676749999999998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2:33" ht="15" customHeight="1" x14ac:dyDescent="0.2">
      <c r="B6" s="55">
        <v>2080</v>
      </c>
      <c r="C6" s="56">
        <v>52.86336</v>
      </c>
      <c r="D6" s="9"/>
      <c r="E6" s="61">
        <v>1381</v>
      </c>
      <c r="F6" s="63">
        <v>52.720100000000002</v>
      </c>
      <c r="G6" s="9"/>
      <c r="H6" s="65">
        <v>74</v>
      </c>
      <c r="I6" s="66">
        <v>52.703139999999998</v>
      </c>
      <c r="J6" s="9"/>
      <c r="K6" s="55">
        <v>988</v>
      </c>
      <c r="L6" s="56">
        <v>52.759099999999997</v>
      </c>
      <c r="M6" s="9"/>
      <c r="N6" s="55">
        <v>1641</v>
      </c>
      <c r="O6" s="56">
        <v>52.710160000000002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2:33" x14ac:dyDescent="0.2">
      <c r="B7" s="55">
        <v>2167</v>
      </c>
      <c r="C7" s="56">
        <v>52.87632</v>
      </c>
      <c r="D7" s="9"/>
      <c r="E7" s="62">
        <v>1309</v>
      </c>
      <c r="F7" s="64">
        <v>52.750190000000003</v>
      </c>
      <c r="G7" s="9"/>
      <c r="H7" s="55">
        <v>192</v>
      </c>
      <c r="I7" s="56">
        <v>52.716560000000001</v>
      </c>
      <c r="J7" s="9"/>
      <c r="K7" s="55">
        <v>988</v>
      </c>
      <c r="L7" s="56">
        <v>52.759099999999997</v>
      </c>
      <c r="M7" s="9"/>
      <c r="N7" s="55">
        <v>1586</v>
      </c>
      <c r="O7" s="56">
        <v>52.802329999999998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2:33" x14ac:dyDescent="0.2">
      <c r="B8" s="55">
        <v>2181</v>
      </c>
      <c r="C8" s="56">
        <v>52.922339999999998</v>
      </c>
      <c r="D8" s="9"/>
      <c r="E8" s="62">
        <v>1360</v>
      </c>
      <c r="F8" s="64">
        <v>52.754989999999999</v>
      </c>
      <c r="G8" s="9"/>
      <c r="H8" s="65">
        <v>230</v>
      </c>
      <c r="I8" s="66">
        <v>52.749180000000003</v>
      </c>
      <c r="J8" s="9"/>
      <c r="K8" s="55">
        <v>1043</v>
      </c>
      <c r="L8" s="56">
        <v>52.845829999999999</v>
      </c>
      <c r="M8" s="9"/>
      <c r="N8" s="65">
        <v>1622</v>
      </c>
      <c r="O8" s="66">
        <v>52.8127</v>
      </c>
      <c r="P8" s="2"/>
      <c r="Q8" s="2"/>
      <c r="R8" s="2"/>
      <c r="S8" s="2"/>
      <c r="T8" s="2"/>
      <c r="U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2:33" ht="15" customHeight="1" x14ac:dyDescent="0.2">
      <c r="B9" s="55">
        <v>2095</v>
      </c>
      <c r="C9" s="56">
        <v>52.93777</v>
      </c>
      <c r="D9" s="9"/>
      <c r="E9" s="62">
        <v>1254</v>
      </c>
      <c r="F9" s="64">
        <v>52.784550000000003</v>
      </c>
      <c r="G9" s="9"/>
      <c r="H9" s="65">
        <v>91</v>
      </c>
      <c r="I9" s="66">
        <v>52.801499999999997</v>
      </c>
      <c r="J9" s="9"/>
      <c r="K9" s="55">
        <v>996</v>
      </c>
      <c r="L9" s="56">
        <v>52.952390000000001</v>
      </c>
      <c r="M9" s="9"/>
      <c r="N9" s="55">
        <v>1570</v>
      </c>
      <c r="O9" s="56">
        <v>52.855910000000002</v>
      </c>
      <c r="P9" s="2"/>
      <c r="Q9" s="2"/>
      <c r="R9" s="2"/>
      <c r="S9" s="2"/>
      <c r="T9" s="2"/>
      <c r="U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2:33" x14ac:dyDescent="0.2">
      <c r="B10" s="55">
        <v>2141</v>
      </c>
      <c r="C10" s="56">
        <v>52.999139999999997</v>
      </c>
      <c r="D10" s="9"/>
      <c r="E10" s="61">
        <v>1288</v>
      </c>
      <c r="F10" s="63">
        <v>52.78922</v>
      </c>
      <c r="G10" s="9"/>
      <c r="H10" s="55">
        <v>36</v>
      </c>
      <c r="I10" s="56">
        <v>52.844340000000003</v>
      </c>
      <c r="J10" s="9"/>
      <c r="K10" s="55">
        <v>1011</v>
      </c>
      <c r="L10" s="56">
        <v>52.993749999999999</v>
      </c>
      <c r="M10" s="9"/>
      <c r="N10" s="55">
        <v>1539</v>
      </c>
      <c r="O10" s="56">
        <v>52.90681</v>
      </c>
      <c r="P10" s="2"/>
      <c r="Q10" s="2"/>
      <c r="R10" s="2"/>
      <c r="S10" s="2"/>
      <c r="T10" s="2"/>
      <c r="U10" s="5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2:33" x14ac:dyDescent="0.2">
      <c r="B11" s="55">
        <v>2073</v>
      </c>
      <c r="C11" s="56">
        <v>53.038040000000002</v>
      </c>
      <c r="D11" s="9"/>
      <c r="E11" s="61">
        <v>1285</v>
      </c>
      <c r="F11" s="63">
        <v>52.811439999999997</v>
      </c>
      <c r="G11" s="9"/>
      <c r="H11" s="65">
        <v>80</v>
      </c>
      <c r="I11" s="66">
        <v>52.876040000000003</v>
      </c>
      <c r="J11" s="9"/>
      <c r="K11" s="55">
        <v>1042</v>
      </c>
      <c r="L11" s="56">
        <v>53.001300000000001</v>
      </c>
      <c r="M11" s="9"/>
      <c r="N11" s="55">
        <v>1593</v>
      </c>
      <c r="O11" s="56">
        <v>52.91395</v>
      </c>
      <c r="P11" s="2"/>
      <c r="Q11" s="2"/>
      <c r="R11" s="2"/>
      <c r="U11" s="6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2:33" x14ac:dyDescent="0.2">
      <c r="B12" s="55">
        <v>2104</v>
      </c>
      <c r="C12" s="56">
        <v>53.044110000000003</v>
      </c>
      <c r="D12" s="9"/>
      <c r="E12" s="62">
        <v>1241</v>
      </c>
      <c r="F12" s="64">
        <v>52.840159999999997</v>
      </c>
      <c r="G12" s="9"/>
      <c r="H12" s="55">
        <v>160</v>
      </c>
      <c r="I12" s="56">
        <v>52.889360000000003</v>
      </c>
      <c r="J12" s="9"/>
      <c r="K12" s="55">
        <v>978</v>
      </c>
      <c r="L12" s="56">
        <v>53.005319999999998</v>
      </c>
      <c r="M12" s="9"/>
      <c r="N12" s="55">
        <v>1579</v>
      </c>
      <c r="O12" s="56">
        <v>52.932310000000001</v>
      </c>
      <c r="P12" s="2"/>
      <c r="Q12" s="2"/>
      <c r="R12" s="2"/>
      <c r="U12" s="6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2:33" x14ac:dyDescent="0.2">
      <c r="B13" s="55">
        <v>2096</v>
      </c>
      <c r="C13" s="56">
        <v>53.050080000000001</v>
      </c>
      <c r="D13" s="9"/>
      <c r="E13" s="61">
        <v>1231</v>
      </c>
      <c r="F13" s="63">
        <v>52.851230000000001</v>
      </c>
      <c r="G13" s="9"/>
      <c r="H13" s="55">
        <v>173</v>
      </c>
      <c r="I13" s="56">
        <v>52.897930000000002</v>
      </c>
      <c r="J13" s="9"/>
      <c r="K13" s="55">
        <v>978</v>
      </c>
      <c r="L13" s="56">
        <v>53.005319999999998</v>
      </c>
      <c r="M13" s="9"/>
      <c r="N13" s="65">
        <v>1639</v>
      </c>
      <c r="O13" s="66">
        <v>52.96996</v>
      </c>
      <c r="P13" s="2"/>
      <c r="Q13" s="2"/>
      <c r="R13" s="2"/>
      <c r="U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2:33" x14ac:dyDescent="0.2">
      <c r="B14" s="55">
        <v>2084</v>
      </c>
      <c r="C14" s="56">
        <v>53.111330000000002</v>
      </c>
      <c r="D14" s="9"/>
      <c r="E14" s="62">
        <v>1298</v>
      </c>
      <c r="F14" s="64">
        <v>52.855440000000002</v>
      </c>
      <c r="G14" s="9"/>
      <c r="H14" s="65">
        <v>184</v>
      </c>
      <c r="I14" s="66">
        <v>52.90643</v>
      </c>
      <c r="J14" s="9"/>
      <c r="K14" s="55">
        <v>995</v>
      </c>
      <c r="L14" s="56">
        <v>53.082410000000003</v>
      </c>
      <c r="M14" s="9"/>
      <c r="N14" s="55">
        <v>1526</v>
      </c>
      <c r="O14" s="56">
        <v>52.970779999999998</v>
      </c>
      <c r="P14" s="2"/>
      <c r="Q14" s="2"/>
      <c r="R14" s="2"/>
      <c r="U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2:33" x14ac:dyDescent="0.2">
      <c r="B15" s="55">
        <v>2117</v>
      </c>
      <c r="C15" s="56">
        <v>53.139180000000003</v>
      </c>
      <c r="D15" s="9"/>
      <c r="E15" s="62">
        <v>1257</v>
      </c>
      <c r="F15" s="64">
        <v>52.869079999999997</v>
      </c>
      <c r="G15" s="9"/>
      <c r="H15" s="65">
        <v>12</v>
      </c>
      <c r="I15" s="66">
        <v>52.91225</v>
      </c>
      <c r="J15" s="9"/>
      <c r="K15" s="55">
        <v>1084</v>
      </c>
      <c r="L15" s="56">
        <v>53.116320000000002</v>
      </c>
      <c r="M15" s="9"/>
      <c r="N15" s="55">
        <v>1547</v>
      </c>
      <c r="O15" s="56">
        <v>53.00217</v>
      </c>
      <c r="P15" s="2"/>
      <c r="Q15" s="2"/>
      <c r="R15" s="2"/>
      <c r="U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2:33" x14ac:dyDescent="0.2">
      <c r="B16" s="55">
        <v>2087</v>
      </c>
      <c r="C16" s="56">
        <v>53.165309999999998</v>
      </c>
      <c r="D16" s="9"/>
      <c r="E16" s="61">
        <v>1448</v>
      </c>
      <c r="F16" s="63">
        <v>52.9621</v>
      </c>
      <c r="G16" s="9"/>
      <c r="H16" s="65">
        <v>141</v>
      </c>
      <c r="I16" s="66">
        <v>52.93956</v>
      </c>
      <c r="J16" s="9"/>
      <c r="K16" s="55">
        <v>1084</v>
      </c>
      <c r="L16" s="56">
        <v>53.116320000000002</v>
      </c>
      <c r="M16" s="9"/>
      <c r="N16" s="55">
        <v>1613</v>
      </c>
      <c r="O16" s="56">
        <v>53.032420000000002</v>
      </c>
      <c r="P16" s="2"/>
      <c r="Q16" s="2"/>
      <c r="R16" s="2"/>
      <c r="U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2:33" x14ac:dyDescent="0.2">
      <c r="B17" s="55">
        <v>2175</v>
      </c>
      <c r="C17" s="56">
        <v>53.168999999999997</v>
      </c>
      <c r="D17" s="9"/>
      <c r="E17" s="61">
        <v>1405</v>
      </c>
      <c r="F17" s="63">
        <v>52.96799</v>
      </c>
      <c r="G17" s="9"/>
      <c r="H17" s="55">
        <v>228</v>
      </c>
      <c r="I17" s="56">
        <v>52.941960000000002</v>
      </c>
      <c r="J17" s="9"/>
      <c r="K17" s="55">
        <v>1034</v>
      </c>
      <c r="L17" s="56">
        <v>53.177160000000001</v>
      </c>
      <c r="M17" s="9"/>
      <c r="N17" s="55">
        <v>1518</v>
      </c>
      <c r="O17" s="56">
        <v>53.040289999999999</v>
      </c>
      <c r="P17" s="2"/>
      <c r="Q17" s="2"/>
      <c r="R17" s="2"/>
      <c r="S17" s="2"/>
      <c r="T17" s="2"/>
      <c r="U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2:33" x14ac:dyDescent="0.2">
      <c r="B18" s="55">
        <v>2109</v>
      </c>
      <c r="C18" s="56">
        <v>53.173740000000002</v>
      </c>
      <c r="D18" s="9"/>
      <c r="E18" s="61">
        <v>1255</v>
      </c>
      <c r="F18" s="63">
        <v>52.979660000000003</v>
      </c>
      <c r="G18" s="9"/>
      <c r="H18" s="65">
        <v>174</v>
      </c>
      <c r="I18" s="66">
        <v>52.96405</v>
      </c>
      <c r="J18" s="9"/>
      <c r="K18" s="55">
        <v>1036</v>
      </c>
      <c r="L18" s="56">
        <v>53.181849999999997</v>
      </c>
      <c r="M18" s="9"/>
      <c r="N18" s="55">
        <v>1523</v>
      </c>
      <c r="O18" s="56">
        <v>53.049599999999998</v>
      </c>
      <c r="P18" s="2"/>
      <c r="Q18" s="2"/>
      <c r="R18" s="2"/>
      <c r="S18" s="2"/>
      <c r="T18" s="2"/>
      <c r="U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2:33" x14ac:dyDescent="0.2">
      <c r="B19" s="55">
        <v>2109</v>
      </c>
      <c r="C19" s="56">
        <v>53.173740000000002</v>
      </c>
      <c r="D19" s="9"/>
      <c r="E19" s="61">
        <v>1324</v>
      </c>
      <c r="F19" s="63">
        <v>52.989750000000001</v>
      </c>
      <c r="G19" s="9"/>
      <c r="H19" s="55">
        <v>220</v>
      </c>
      <c r="I19" s="56">
        <v>52.983820000000001</v>
      </c>
      <c r="J19" s="9"/>
      <c r="K19" s="55">
        <v>964</v>
      </c>
      <c r="L19" s="56">
        <v>53.207999999999998</v>
      </c>
      <c r="M19" s="9"/>
      <c r="N19" s="55">
        <v>1523</v>
      </c>
      <c r="O19" s="56">
        <v>53.049599999999998</v>
      </c>
      <c r="P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2:33" x14ac:dyDescent="0.2">
      <c r="B20" s="55">
        <v>2182</v>
      </c>
      <c r="C20" s="56">
        <v>53.269460000000002</v>
      </c>
      <c r="D20" s="9"/>
      <c r="E20" s="62">
        <v>1262</v>
      </c>
      <c r="F20" s="64">
        <v>53.012369999999997</v>
      </c>
      <c r="G20" s="9"/>
      <c r="H20" s="55">
        <v>148</v>
      </c>
      <c r="I20" s="56">
        <v>52.985340000000001</v>
      </c>
      <c r="J20" s="9"/>
      <c r="K20" s="55">
        <v>964</v>
      </c>
      <c r="L20" s="56">
        <v>53.207999999999998</v>
      </c>
      <c r="M20" s="9"/>
      <c r="N20" s="55">
        <v>1564</v>
      </c>
      <c r="O20" s="56">
        <v>53.05556</v>
      </c>
      <c r="P20" s="2"/>
      <c r="Q20" s="2"/>
      <c r="R20" s="2"/>
      <c r="S20" s="2"/>
      <c r="T20" s="2"/>
      <c r="U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2:33" x14ac:dyDescent="0.2">
      <c r="B21" s="55">
        <v>2145</v>
      </c>
      <c r="C21" s="56">
        <v>53.29271</v>
      </c>
      <c r="D21" s="9"/>
      <c r="E21" s="62">
        <v>1290</v>
      </c>
      <c r="F21" s="64">
        <v>53.015979999999999</v>
      </c>
      <c r="G21" s="9"/>
      <c r="H21" s="65">
        <v>135</v>
      </c>
      <c r="I21" s="66">
        <v>53.044609999999999</v>
      </c>
      <c r="J21" s="9"/>
      <c r="K21" s="55">
        <v>1088</v>
      </c>
      <c r="L21" s="56">
        <v>53.2102</v>
      </c>
      <c r="M21" s="9"/>
      <c r="N21" s="55">
        <v>1649</v>
      </c>
      <c r="O21" s="56">
        <v>53.059310000000004</v>
      </c>
      <c r="P21" s="2"/>
      <c r="Q21" s="2"/>
      <c r="R21" s="2"/>
      <c r="S21" s="2"/>
      <c r="T21" s="2"/>
      <c r="U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2:33" x14ac:dyDescent="0.2">
      <c r="B22" s="57">
        <v>2203</v>
      </c>
      <c r="C22" s="58">
        <v>53.293080000000003</v>
      </c>
      <c r="D22" s="9"/>
      <c r="E22" s="62">
        <v>1308</v>
      </c>
      <c r="F22" s="64">
        <v>53.017749999999999</v>
      </c>
      <c r="G22" s="9"/>
      <c r="H22" s="55">
        <v>196</v>
      </c>
      <c r="I22" s="56">
        <v>53.052959999999999</v>
      </c>
      <c r="J22" s="9"/>
      <c r="K22" s="57">
        <v>1005</v>
      </c>
      <c r="L22" s="58">
        <v>53.46264</v>
      </c>
      <c r="M22" s="9"/>
      <c r="N22" s="55">
        <v>1632</v>
      </c>
      <c r="O22" s="56">
        <v>53.091090000000001</v>
      </c>
      <c r="P22" s="2"/>
      <c r="Q22" s="2"/>
      <c r="R22" s="2"/>
      <c r="S22" s="2"/>
      <c r="T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2:33" x14ac:dyDescent="0.2">
      <c r="B23" s="9"/>
      <c r="C23" s="9"/>
      <c r="D23" s="9"/>
      <c r="E23" s="62">
        <v>1348</v>
      </c>
      <c r="F23" s="64">
        <v>53.02581</v>
      </c>
      <c r="G23" s="9"/>
      <c r="H23" s="55">
        <v>229</v>
      </c>
      <c r="I23" s="56">
        <v>53.0627</v>
      </c>
      <c r="J23" s="9"/>
      <c r="K23" s="9"/>
      <c r="L23" s="9"/>
      <c r="M23" s="9"/>
      <c r="N23" s="55">
        <v>1582</v>
      </c>
      <c r="O23" s="56">
        <v>53.157200000000003</v>
      </c>
      <c r="P23" s="2"/>
      <c r="Q23" s="2"/>
      <c r="R23" s="2"/>
      <c r="S23" s="2"/>
      <c r="T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2:33" x14ac:dyDescent="0.2">
      <c r="B24" s="9"/>
      <c r="C24" s="9"/>
      <c r="D24" s="9"/>
      <c r="E24" s="62">
        <v>1353</v>
      </c>
      <c r="F24" s="64">
        <v>53.059510000000003</v>
      </c>
      <c r="G24" s="9"/>
      <c r="H24" s="65">
        <v>197</v>
      </c>
      <c r="I24" s="66">
        <v>53.086599999999997</v>
      </c>
      <c r="J24" s="9"/>
      <c r="K24" s="9"/>
      <c r="L24" s="9"/>
      <c r="M24" s="9"/>
      <c r="N24" s="65">
        <v>1498</v>
      </c>
      <c r="O24" s="66">
        <v>53.188459999999999</v>
      </c>
      <c r="P24" s="2"/>
      <c r="Q24" s="2"/>
      <c r="R24" s="2"/>
      <c r="S24" s="2"/>
      <c r="T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2:33" x14ac:dyDescent="0.2">
      <c r="B25" s="9"/>
      <c r="C25" s="9"/>
      <c r="D25" s="9"/>
      <c r="E25" s="61">
        <v>1487</v>
      </c>
      <c r="F25" s="63">
        <v>53.088059999999999</v>
      </c>
      <c r="G25" s="9"/>
      <c r="H25" s="65">
        <v>142</v>
      </c>
      <c r="I25" s="66">
        <v>53.090629999999997</v>
      </c>
      <c r="J25" s="9"/>
      <c r="K25" s="9"/>
      <c r="L25" s="9"/>
      <c r="M25" s="9"/>
      <c r="N25" s="65">
        <v>1588</v>
      </c>
      <c r="O25" s="66">
        <v>53.23321</v>
      </c>
      <c r="P25" s="2"/>
      <c r="Q25" s="2"/>
      <c r="R25" s="2"/>
      <c r="S25" s="2"/>
      <c r="T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2:33" x14ac:dyDescent="0.2">
      <c r="B26" s="9"/>
      <c r="C26" s="9"/>
      <c r="D26" s="9"/>
      <c r="E26" s="61">
        <v>1455</v>
      </c>
      <c r="F26" s="63">
        <v>53.0944</v>
      </c>
      <c r="G26" s="9"/>
      <c r="H26" s="55">
        <v>255</v>
      </c>
      <c r="I26" s="56">
        <v>53.144039999999997</v>
      </c>
      <c r="J26" s="9"/>
      <c r="K26" s="9"/>
      <c r="L26" s="9"/>
      <c r="M26" s="9"/>
      <c r="N26" s="55">
        <v>1513</v>
      </c>
      <c r="O26" s="56">
        <v>53.253860000000003</v>
      </c>
      <c r="P26" s="2"/>
      <c r="Q26" s="2"/>
      <c r="R26" s="2"/>
      <c r="S26" s="2"/>
      <c r="T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2:33" x14ac:dyDescent="0.2">
      <c r="B27" s="9"/>
      <c r="C27" s="9"/>
      <c r="D27" s="9"/>
      <c r="E27" s="61">
        <v>1273</v>
      </c>
      <c r="F27" s="63">
        <v>53.100949999999997</v>
      </c>
      <c r="G27" s="9"/>
      <c r="H27" s="55">
        <v>186</v>
      </c>
      <c r="I27" s="56">
        <v>53.148429999999998</v>
      </c>
      <c r="J27" s="9"/>
      <c r="K27" s="9"/>
      <c r="L27" s="9"/>
      <c r="M27" s="9"/>
      <c r="N27" s="57">
        <v>1551</v>
      </c>
      <c r="O27" s="58">
        <v>53.425519999999999</v>
      </c>
      <c r="P27" s="2"/>
      <c r="Q27" s="2"/>
      <c r="R27" s="2"/>
      <c r="S27" s="2"/>
      <c r="T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2:33" x14ac:dyDescent="0.2">
      <c r="B28" s="9"/>
      <c r="C28" s="9"/>
      <c r="D28" s="9"/>
      <c r="E28" s="61">
        <v>1373</v>
      </c>
      <c r="F28" s="63">
        <v>53.135950000000001</v>
      </c>
      <c r="G28" s="9"/>
      <c r="H28" s="65">
        <v>241</v>
      </c>
      <c r="I28" s="66">
        <v>53.149679999999996</v>
      </c>
      <c r="J28" s="9"/>
      <c r="K28" s="9"/>
      <c r="L28" s="9"/>
      <c r="M28" s="9"/>
      <c r="N28" s="9"/>
      <c r="O28" s="9"/>
      <c r="P28" s="2"/>
      <c r="Q28" s="2"/>
      <c r="R28" s="2"/>
      <c r="S28" s="2"/>
      <c r="T28" s="2"/>
      <c r="U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2:33" x14ac:dyDescent="0.2">
      <c r="B29" s="9"/>
      <c r="C29" s="9"/>
      <c r="D29" s="9"/>
      <c r="E29" s="62">
        <v>1332</v>
      </c>
      <c r="F29" s="64">
        <v>53.142600000000002</v>
      </c>
      <c r="G29" s="9"/>
      <c r="H29" s="65">
        <v>209</v>
      </c>
      <c r="I29" s="66">
        <v>53.177489999999999</v>
      </c>
      <c r="J29" s="9"/>
      <c r="K29" s="9"/>
      <c r="L29" s="9"/>
      <c r="M29" s="9"/>
      <c r="N29" s="9"/>
      <c r="O29" s="9"/>
      <c r="P29" s="2"/>
      <c r="Q29" s="2"/>
      <c r="R29" s="2"/>
      <c r="S29" s="2"/>
      <c r="T29" s="2"/>
      <c r="U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2:33" x14ac:dyDescent="0.2">
      <c r="B30" s="9"/>
      <c r="C30" s="9"/>
      <c r="D30" s="9"/>
      <c r="E30" s="62">
        <v>1242</v>
      </c>
      <c r="F30" s="64">
        <v>53.160200000000003</v>
      </c>
      <c r="G30" s="9"/>
      <c r="H30" s="65">
        <v>237</v>
      </c>
      <c r="I30" s="66">
        <v>53.186070000000001</v>
      </c>
      <c r="J30" s="9"/>
      <c r="K30" s="9"/>
      <c r="L30" s="9"/>
      <c r="M30" s="9"/>
      <c r="N30" s="9"/>
      <c r="O30" s="9"/>
      <c r="P30" s="2"/>
      <c r="Q30" s="2"/>
      <c r="R30" s="2"/>
      <c r="S30" s="2"/>
      <c r="T30" s="2"/>
      <c r="U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2:33" x14ac:dyDescent="0.2">
      <c r="B31" s="9"/>
      <c r="C31" s="9"/>
      <c r="D31" s="9"/>
      <c r="E31" s="62">
        <v>1236</v>
      </c>
      <c r="F31" s="64">
        <v>53.187150000000003</v>
      </c>
      <c r="G31" s="9"/>
      <c r="H31" s="65">
        <v>129</v>
      </c>
      <c r="I31" s="66">
        <v>53.21855</v>
      </c>
      <c r="J31" s="9"/>
      <c r="K31" s="9"/>
      <c r="L31" s="9"/>
      <c r="M31" s="9"/>
      <c r="N31" s="9"/>
      <c r="O31" s="9"/>
      <c r="P31" s="2"/>
      <c r="Q31" s="2"/>
      <c r="R31" s="2"/>
      <c r="S31" s="2"/>
      <c r="T31" s="2"/>
      <c r="U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2:33" x14ac:dyDescent="0.2">
      <c r="B32" s="9"/>
      <c r="C32" s="9"/>
      <c r="D32" s="9"/>
      <c r="E32" s="61">
        <v>1296</v>
      </c>
      <c r="F32" s="63">
        <v>53.202689999999997</v>
      </c>
      <c r="G32" s="9"/>
      <c r="H32" s="65">
        <v>217</v>
      </c>
      <c r="I32" s="66">
        <v>53.277729999999998</v>
      </c>
      <c r="J32" s="9"/>
      <c r="K32" s="9"/>
      <c r="L32" s="9"/>
      <c r="M32" s="9"/>
      <c r="N32" s="9"/>
      <c r="O32" s="9"/>
      <c r="P32" s="2"/>
      <c r="Q32" s="2"/>
      <c r="R32" s="2"/>
      <c r="S32" s="2"/>
      <c r="T32" s="2"/>
      <c r="U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2:33" x14ac:dyDescent="0.2">
      <c r="B33" s="9"/>
      <c r="C33" s="9"/>
      <c r="D33" s="9"/>
      <c r="E33" s="62">
        <v>1265</v>
      </c>
      <c r="F33" s="64">
        <v>53.243049999999997</v>
      </c>
      <c r="G33" s="9"/>
      <c r="H33" s="55">
        <v>120</v>
      </c>
      <c r="I33" s="56">
        <v>53.280999999999999</v>
      </c>
      <c r="J33" s="9"/>
      <c r="K33" s="9"/>
      <c r="L33" s="9"/>
      <c r="M33" s="9"/>
      <c r="N33" s="9"/>
      <c r="O33" s="9"/>
      <c r="P33" s="2"/>
      <c r="Q33" s="2"/>
      <c r="R33" s="2"/>
      <c r="S33" s="2"/>
      <c r="T33" s="2"/>
      <c r="U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2:33" x14ac:dyDescent="0.2">
      <c r="B34" s="9"/>
      <c r="C34" s="9"/>
      <c r="D34" s="9"/>
      <c r="E34" s="62">
        <v>1270</v>
      </c>
      <c r="F34" s="64">
        <v>53.244120000000002</v>
      </c>
      <c r="G34" s="9"/>
      <c r="H34" s="55">
        <v>199</v>
      </c>
      <c r="I34" s="56">
        <v>53.322760000000002</v>
      </c>
      <c r="J34" s="9"/>
      <c r="K34" s="9"/>
      <c r="L34" s="9"/>
      <c r="M34" s="9"/>
      <c r="N34" s="9"/>
      <c r="O34" s="9"/>
      <c r="P34" s="2"/>
      <c r="Q34" s="2"/>
      <c r="R34" s="2"/>
      <c r="S34" s="2"/>
      <c r="T34" s="2"/>
      <c r="U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2:33" x14ac:dyDescent="0.2">
      <c r="B35" s="9"/>
      <c r="C35" s="9"/>
      <c r="D35" s="9"/>
      <c r="E35" s="61">
        <v>1299</v>
      </c>
      <c r="F35" s="63">
        <v>53.254710000000003</v>
      </c>
      <c r="G35" s="9"/>
      <c r="H35" s="65">
        <v>6</v>
      </c>
      <c r="I35" s="66">
        <v>55.013489999999997</v>
      </c>
      <c r="J35" s="9"/>
      <c r="K35" s="9"/>
      <c r="L35" s="9"/>
      <c r="M35" s="9"/>
      <c r="N35" s="9"/>
      <c r="O35" s="9"/>
      <c r="P35" s="2"/>
      <c r="Q35" s="2"/>
      <c r="R35" s="2"/>
      <c r="S35" s="2"/>
      <c r="T35" s="2"/>
      <c r="U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2:33" x14ac:dyDescent="0.2">
      <c r="B36" s="9"/>
      <c r="C36" s="9"/>
      <c r="D36" s="9"/>
      <c r="E36" s="61">
        <v>1467</v>
      </c>
      <c r="F36" s="63">
        <v>53.279679999999999</v>
      </c>
      <c r="G36" s="9"/>
      <c r="H36" s="55">
        <v>81</v>
      </c>
      <c r="I36" s="56">
        <v>55.045459999999999</v>
      </c>
      <c r="J36" s="9"/>
      <c r="K36" s="9"/>
      <c r="L36" s="9"/>
      <c r="M36" s="9"/>
      <c r="N36" s="9"/>
      <c r="O36" s="9"/>
      <c r="P36" s="2"/>
      <c r="Q36" s="2"/>
      <c r="R36" s="2"/>
      <c r="S36" s="2"/>
      <c r="T36" s="2"/>
      <c r="U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2:33" x14ac:dyDescent="0.2">
      <c r="B37" s="9"/>
      <c r="C37" s="9"/>
      <c r="D37" s="9"/>
      <c r="E37" s="61">
        <v>1458</v>
      </c>
      <c r="F37" s="63">
        <v>53.332360000000001</v>
      </c>
      <c r="G37" s="9"/>
      <c r="H37" s="55">
        <v>86</v>
      </c>
      <c r="I37" s="56">
        <v>55.061509999999998</v>
      </c>
      <c r="J37" s="9"/>
      <c r="K37" s="9"/>
      <c r="L37" s="9"/>
      <c r="M37" s="9"/>
      <c r="N37" s="9"/>
      <c r="O37" s="9"/>
      <c r="P37" s="2"/>
      <c r="Q37" s="2"/>
      <c r="R37" s="2"/>
      <c r="S37" s="2"/>
      <c r="T37" s="2"/>
      <c r="U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2:33" x14ac:dyDescent="0.2">
      <c r="B38" s="9"/>
      <c r="C38" s="9"/>
      <c r="D38" s="9"/>
      <c r="E38" s="61">
        <v>1389</v>
      </c>
      <c r="F38" s="63">
        <v>53.338540000000002</v>
      </c>
      <c r="G38" s="9"/>
      <c r="H38" s="55">
        <v>24</v>
      </c>
      <c r="I38" s="56">
        <v>55.078530000000001</v>
      </c>
      <c r="J38" s="9"/>
      <c r="K38" s="9"/>
      <c r="L38" s="9"/>
      <c r="M38" s="9"/>
      <c r="N38" s="9"/>
      <c r="O38" s="9"/>
      <c r="P38" s="2"/>
      <c r="Q38" s="2"/>
      <c r="R38" s="2"/>
      <c r="S38" s="2"/>
      <c r="T38" s="2"/>
      <c r="U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2:33" x14ac:dyDescent="0.2">
      <c r="B39" s="9"/>
      <c r="C39" s="9"/>
      <c r="D39" s="9"/>
      <c r="E39" s="61">
        <v>1433</v>
      </c>
      <c r="F39" s="63">
        <v>53.376480000000001</v>
      </c>
      <c r="G39" s="9"/>
      <c r="H39" s="65">
        <v>96</v>
      </c>
      <c r="I39" s="66">
        <v>55.105440000000002</v>
      </c>
      <c r="J39" s="9"/>
      <c r="K39" s="9"/>
      <c r="L39" s="9"/>
      <c r="M39" s="9"/>
      <c r="N39" s="9"/>
      <c r="O39" s="9"/>
      <c r="P39" s="2"/>
      <c r="Q39" s="2"/>
      <c r="R39" s="2"/>
      <c r="S39" s="2"/>
      <c r="T39" s="2"/>
      <c r="U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2:33" x14ac:dyDescent="0.2">
      <c r="B40" s="9"/>
      <c r="C40" s="9"/>
      <c r="D40" s="9"/>
      <c r="E40" s="62">
        <v>1300</v>
      </c>
      <c r="F40" s="64">
        <v>53.41048</v>
      </c>
      <c r="G40" s="9"/>
      <c r="H40" s="65">
        <v>29</v>
      </c>
      <c r="I40" s="66">
        <v>55.17409</v>
      </c>
      <c r="J40" s="9"/>
      <c r="K40" s="9"/>
      <c r="L40" s="9"/>
      <c r="M40" s="9"/>
      <c r="N40" s="9"/>
      <c r="O40" s="9"/>
      <c r="P40" s="2"/>
      <c r="Q40" s="2"/>
      <c r="R40" s="2"/>
      <c r="S40" s="2"/>
      <c r="T40" s="2"/>
      <c r="U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2:33" x14ac:dyDescent="0.2">
      <c r="B41" s="9"/>
      <c r="C41" s="9"/>
      <c r="D41" s="9"/>
      <c r="E41" s="67">
        <v>1432</v>
      </c>
      <c r="F41" s="68">
        <v>53.473260000000003</v>
      </c>
      <c r="G41" s="9"/>
      <c r="H41" s="65">
        <v>8</v>
      </c>
      <c r="I41" s="66">
        <v>56.11694</v>
      </c>
      <c r="J41" s="9"/>
      <c r="K41" s="9"/>
      <c r="L41" s="9"/>
      <c r="M41" s="9"/>
      <c r="N41" s="9"/>
      <c r="O41" s="9"/>
      <c r="P41" s="2"/>
      <c r="Q41" s="2"/>
      <c r="R41" s="2"/>
      <c r="S41" s="2"/>
      <c r="T41" s="2"/>
      <c r="U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2:33" x14ac:dyDescent="0.2">
      <c r="B42" s="9"/>
      <c r="C42" s="9"/>
      <c r="D42" s="9"/>
      <c r="E42" s="8"/>
      <c r="F42" s="8"/>
      <c r="G42" s="9"/>
      <c r="H42" s="55">
        <v>77</v>
      </c>
      <c r="I42" s="56">
        <v>57.191789999999997</v>
      </c>
      <c r="J42" s="9"/>
      <c r="K42" s="9"/>
      <c r="L42" s="9"/>
      <c r="M42" s="9"/>
      <c r="N42" s="9"/>
      <c r="O42" s="9"/>
      <c r="P42" s="2"/>
      <c r="Q42" s="2"/>
      <c r="R42" s="2"/>
      <c r="S42" s="2"/>
      <c r="T42" s="2"/>
      <c r="U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2:33" x14ac:dyDescent="0.2">
      <c r="B43" s="9"/>
      <c r="C43" s="9"/>
      <c r="D43" s="9"/>
      <c r="E43" s="9"/>
      <c r="F43" s="9"/>
      <c r="G43" s="9"/>
      <c r="H43" s="55">
        <v>60</v>
      </c>
      <c r="I43" s="56">
        <v>57.218040000000002</v>
      </c>
      <c r="J43" s="9"/>
      <c r="K43" s="9"/>
      <c r="L43" s="9"/>
      <c r="M43" s="9"/>
      <c r="N43" s="9"/>
      <c r="O43" s="9"/>
      <c r="P43" s="2"/>
      <c r="Q43" s="2"/>
      <c r="R43" s="2"/>
      <c r="S43" s="2"/>
      <c r="T43" s="2"/>
      <c r="U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2:33" x14ac:dyDescent="0.2">
      <c r="B44" s="9"/>
      <c r="C44" s="9"/>
      <c r="D44" s="9"/>
      <c r="E44" s="9"/>
      <c r="F44" s="9"/>
      <c r="G44" s="9"/>
      <c r="H44" s="57">
        <v>85</v>
      </c>
      <c r="I44" s="58">
        <v>57.403379999999999</v>
      </c>
      <c r="J44" s="9"/>
      <c r="K44" s="9"/>
      <c r="L44" s="9"/>
      <c r="M44" s="9"/>
      <c r="N44" s="9"/>
      <c r="O44" s="9"/>
      <c r="P44" s="2"/>
      <c r="Q44" s="2"/>
      <c r="R44" s="2"/>
      <c r="S44" s="2"/>
      <c r="T44" s="2"/>
      <c r="U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2:33" x14ac:dyDescent="0.2">
      <c r="B45" s="2"/>
      <c r="C45" s="2"/>
      <c r="D45" s="2"/>
      <c r="E45" s="2"/>
      <c r="F45" s="2"/>
      <c r="G45" s="2"/>
      <c r="H45" s="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2:33" x14ac:dyDescent="0.2">
      <c r="B46" s="2"/>
      <c r="C46" s="2"/>
      <c r="D46" s="2"/>
      <c r="E46" s="2"/>
      <c r="F46" s="2"/>
      <c r="G46" s="2"/>
      <c r="H46" s="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2:33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2:33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2:33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2:33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2:33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X51" s="2"/>
      <c r="Y51" s="7"/>
      <c r="Z51" s="2"/>
      <c r="AA51" s="2"/>
      <c r="AB51" s="2"/>
      <c r="AC51" s="2"/>
      <c r="AD51" s="2"/>
      <c r="AE51" s="2"/>
      <c r="AF51" s="2"/>
      <c r="AG51" s="2"/>
    </row>
    <row r="52" spans="2:33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2:33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2:33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2:33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2:33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2:33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2:33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2:33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2:33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2:33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2:33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2:33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2:33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2:33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2:33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2:33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2:33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2:33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2:33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2:33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2:33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2:33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2:33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2:33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2:33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2:33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2:33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2:33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2:33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2:33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2:33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2:33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2:33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2:33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2:33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2:33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2:33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2:33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2:33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2:33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2:33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2:33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2:33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2:33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2:33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2:33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2:33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2:33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2:33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2:33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2:33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2:33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2:33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2:33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2:33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2:33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2:33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2:33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2:33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2:33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2:33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2:33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2:33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2:33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2:33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2:33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2:33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2:33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2:33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2:33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2:33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2:33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2:33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2:33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2:33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2:33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2:33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2:33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2:33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2:33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2:33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2:33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2:33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2:33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2:33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2:33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2:33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2:33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2:33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2:33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2:33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2:33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2:33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2:33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2:33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2:33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2:33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2:33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2:33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2:33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2:33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2:33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2:33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2:33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2:33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2:33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2:33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2:33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2:33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2:33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2:33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2:33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2:33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2:33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2:33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2:33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2:33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2:33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2:33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2:33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2:33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2:33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2:33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2:33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2:33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2:33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2:33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2:33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2:33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2:33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2:33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2:33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2:33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2:33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2:33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2:33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2:33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2:33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2:33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2:33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2:33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2:33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2:33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2:33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2:33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2:33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2:33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2:33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2:33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2:33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2:33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2:33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2:33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2:33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2:33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2:33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2:33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2:33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2:33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2:33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2:33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2:33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2:33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2:33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2:33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2:33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2:33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2:33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2:33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2:33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2:33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2:33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2:33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2:33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2:33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2:33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2:33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2:33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2:33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2:33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2:33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2:33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2:33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2:33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2:33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2:33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2:33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2:33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2:33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2:33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2:33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2:33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2:33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2:33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2:33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2:33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2:33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2:33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2:33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2:33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2:33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2:33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2:33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2:33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2:33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2:33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2:33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2:33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2:33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2:33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2:33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2:33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2:33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2:33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2:33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2:33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2:33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2:33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2:33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2:33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2:33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2:33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2:33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2:33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2:33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2:33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2:33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2:33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2:33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2:33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2:33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2:33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2:33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2:33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2:33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2:33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2:33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2:33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2:33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2:33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2:33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2:33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2:33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2:33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2:33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2:33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2:33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2:33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2:33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2:33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2:33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2:33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2:33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2:33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2:33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2:33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2:33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2:33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2:33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2:33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2:33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2:33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2:33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2:33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2:33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2:33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2:33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2:33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2:33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2:33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2:33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2:33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2:33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2:33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2:33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2:33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2:33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2:33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2:33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2:33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2:33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2:33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2:33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2:33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2:33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2:33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2:33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2:33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2:33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2:33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2:33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2:33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2:33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2:33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2:33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2:33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2:33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2:33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2:33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2:33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2:33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2:33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2:33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2:33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2:33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2:33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2:33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2:33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2:33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2:33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2:33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2:33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2:33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2:33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2:33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2:33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2:33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2:33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2:33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2:33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2:33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2:33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2:33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2:33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2:33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2:33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2:33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2:33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2:33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2:33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2:33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2:33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2:33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2:33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2:33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2:33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2:33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2:33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2:33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2:33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2:33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2:33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2:33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2:33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2:33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2:33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2:33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2:33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2:33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2:33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2:33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2:33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2:33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2:33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2:33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2:33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2:33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2:33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2:33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2:33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2:33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2:33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2:33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2:33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2:33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2:33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2:33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2:33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2:33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2:33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2:33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2:33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2:33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2:33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2:33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2:33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2:33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2:33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2:33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2:33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2:33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2:33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2:33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2:33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2:33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2:33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2:33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2:33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2:33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2:33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2:33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2:33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2:33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2:33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2:33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2:33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2:33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2:33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2:33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2:33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2:33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2:33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2:33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2:33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2:33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2:33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2:33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2:33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2:33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2:33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2:33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2:33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2:33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2:33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2:33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2:33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2:33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2:33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2:33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2:33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2:33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2:33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2:33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2:33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2:33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2:33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2:33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2:33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2:33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2:33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2:33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2:33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2:33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2:33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2:33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2:33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2:33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2:33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2:33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2:33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2:33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2:33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2:33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2:33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2:33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2:33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2:33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2:33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2:33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2:33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2:33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2:33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2:33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2:33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2:33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2:33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2:33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2:33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2:33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2:33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2:33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2:33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2:33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2:33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2:33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2:33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2:33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2:33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2:33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2:33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2:33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2:33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2:33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2:33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2:33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2:33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2:33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2:33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2:33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2:33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2:33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2:33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2:33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2:33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2:33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2:33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2:33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2:33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2:33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2:33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2:33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2:33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2:33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2:33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2:33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2:33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2:33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2:33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2:33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2:33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2:33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2:33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2:33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2:33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2:33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2:33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2:33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2:33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2:33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2:33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2:33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2:33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2:33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2:33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2:33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2:33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2:33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2:33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2:33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2:33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2:33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2:33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2:33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2:33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2:33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2:33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2:33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2:33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2:33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2:33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2:33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2:33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2:33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2:33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2:33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2:33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2:33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2:33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2:33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2:33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2:33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2:33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2:33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2:33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2:33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2:33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2:33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2:33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2:33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2:33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2:33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2:33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2:33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2:33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2:33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2:33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2:33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2:33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2:33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2:33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2:33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2:33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2:33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2:33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2:33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2:33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2:33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2:33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2:33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2:33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2:33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2:33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2:33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2:33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2:33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2:33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2:33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2:33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2:33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2:33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2:33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2:33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2:33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2:33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2:33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2:33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2:33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2:33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2:33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2:33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2:33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2:33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2:33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2:33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2:33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2:33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2:33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2:33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2:33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2:33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2:33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2:33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2:33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2:33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2:33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2:33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2:33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2:33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2:33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2:33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2:33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2:33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2:33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2:33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2:33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2:33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2:33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2:33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2:33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2:33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2:33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2:33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2:33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2:33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2:33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2:33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2:33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2:33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2:33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2:33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2:33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2:33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2:33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2:33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2:33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2:33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2:33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2:33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2:33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2:33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2:33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2:33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2:33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2:33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2:33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2:33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2:33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2:33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2:33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2:33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2:33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2:33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2:33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2:33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2:33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2:33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2:33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2:33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2:33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2:33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2:33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2:33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2:33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2:33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2:33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2:33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2:33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2:33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2:33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2:33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2:33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2:33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2:33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2:33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2:33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2:33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2:33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2:33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2:33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2:33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2:33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2:33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2:33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2:33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2:33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2:33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2:33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2:33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2:33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2:33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2:33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2:33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2:33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2:33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2:33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2:33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2:33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2:33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2:33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2:33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2:33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2:33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2:33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2:33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2:33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2:33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2:33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2:33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2:33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2:33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2:33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2:33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2:33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2:33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2:33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2:33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2:33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2:33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2:33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2:33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2:33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2:33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2:33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2:33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2:33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2:33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2:33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2:33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2:33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2:33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2:33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2:33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2:33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2:33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2:33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2:33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2:33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2:33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2:33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2:33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2:33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2:33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2:33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2:33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2:33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2:33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2:33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2:33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2:33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2:33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2:33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2:33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2:33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2:33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2:33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2:33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2:33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2:33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2:33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2:33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2:33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2:33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2:33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2:33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2:33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2:33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2:33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2:33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2:33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2:33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2:33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2:33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2:33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2:33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2:33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2:33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2:33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2:33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2:33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2:33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2:33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2:33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2:33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2:33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2:33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2:33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2:33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2:33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2:33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2:33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2:33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2:33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2:33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2:33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2:33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2:33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2:33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2:33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2:33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2:33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2:33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2:33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2:33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2:33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2:33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2:33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2:33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2:33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2:33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2:33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2:33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2:33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2:33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2:33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2:33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2:33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2:33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2:33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2:33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2:33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2:33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2:33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2:33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2:33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2:33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2:33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2:33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2:33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2:33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2:33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2:33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2:33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2:33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2:33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2:33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2:33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2:33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2:33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2:33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2:33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2:33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2:33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2:33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2:33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2:33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2:33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2:33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2:33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2:33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2:33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2:33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2:33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2:33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2:33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2:33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2:33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2:33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2:33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2:33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2:33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2:33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2:33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2:33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2:33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2:33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2:33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2:33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2:33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2:33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2:33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2:33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2:33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2:33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2:33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2:33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2:33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2:33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2:33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2:33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2:33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2:33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2:33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2:33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2:33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2:33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2:33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2:33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2:33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2:33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2:33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2:33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2:33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2:33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2:33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2:33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2:33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2:33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2:33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2:33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2:33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2:33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2:33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2:33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2:33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2:33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2:33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2:33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2:33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2:33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2:33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2:33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2:33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2:33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2:33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2:33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2:33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2:33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2:33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2:33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2:33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2:33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2:33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2:33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2:33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2:33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2:33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2:33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2:33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2:33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2:33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2:33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2:33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2:33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2:33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2:33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2:33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2:33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2:33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2:33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2:33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2:33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2:33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2:33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2:33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2:33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2:33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2:33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2:33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2:33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 spans="2:33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A21A-14E7-8045-A30B-C8EE43949342}">
  <dimension ref="B3:Z65"/>
  <sheetViews>
    <sheetView topLeftCell="A51" zoomScale="89" workbookViewId="0">
      <selection activeCell="Y4" sqref="Y4:Z4"/>
    </sheetView>
  </sheetViews>
  <sheetFormatPr baseColWidth="10" defaultRowHeight="15" x14ac:dyDescent="0.2"/>
  <cols>
    <col min="2" max="2" width="23.6640625" customWidth="1"/>
    <col min="3" max="3" width="8.5" customWidth="1"/>
    <col min="4" max="4" width="10.83203125" customWidth="1"/>
    <col min="5" max="5" width="11.83203125" customWidth="1"/>
    <col min="6" max="6" width="12.5" customWidth="1"/>
    <col min="7" max="7" width="19.1640625" customWidth="1"/>
    <col min="8" max="8" width="11.83203125" bestFit="1" customWidth="1"/>
    <col min="9" max="9" width="12.1640625" bestFit="1" customWidth="1"/>
    <col min="10" max="10" width="11.83203125" bestFit="1" customWidth="1"/>
    <col min="11" max="11" width="11.1640625" bestFit="1" customWidth="1"/>
    <col min="14" max="14" width="20" bestFit="1" customWidth="1"/>
    <col min="15" max="15" width="12.6640625" bestFit="1" customWidth="1"/>
    <col min="16" max="16" width="11" bestFit="1" customWidth="1"/>
    <col min="17" max="17" width="20" bestFit="1" customWidth="1"/>
    <col min="18" max="18" width="12.6640625" bestFit="1" customWidth="1"/>
    <col min="19" max="19" width="11.33203125" customWidth="1"/>
    <col min="20" max="20" width="20" bestFit="1" customWidth="1"/>
    <col min="21" max="21" width="12.1640625" bestFit="1" customWidth="1"/>
    <col min="22" max="22" width="11" bestFit="1" customWidth="1"/>
    <col min="23" max="23" width="19.83203125" bestFit="1" customWidth="1"/>
    <col min="24" max="24" width="12.6640625" bestFit="1" customWidth="1"/>
    <col min="25" max="25" width="11" bestFit="1" customWidth="1"/>
    <col min="26" max="26" width="19.83203125" bestFit="1" customWidth="1"/>
    <col min="27" max="27" width="12.6640625" bestFit="1" customWidth="1"/>
    <col min="28" max="28" width="11" bestFit="1" customWidth="1"/>
  </cols>
  <sheetData>
    <row r="3" spans="2:26" ht="16" thickBot="1" x14ac:dyDescent="0.25"/>
    <row r="4" spans="2:26" ht="15" customHeight="1" x14ac:dyDescent="0.2">
      <c r="B4" s="113" t="s">
        <v>8</v>
      </c>
      <c r="C4" s="113"/>
      <c r="D4" s="113"/>
      <c r="E4" s="113"/>
      <c r="H4" s="110" t="s">
        <v>19</v>
      </c>
      <c r="I4" s="111"/>
      <c r="J4" s="112"/>
      <c r="M4" s="130" t="s">
        <v>0</v>
      </c>
      <c r="N4" s="130"/>
      <c r="P4" s="130" t="s">
        <v>2</v>
      </c>
      <c r="Q4" s="130"/>
      <c r="S4" s="130" t="s">
        <v>3</v>
      </c>
      <c r="T4" s="130"/>
      <c r="V4" s="130" t="s">
        <v>4</v>
      </c>
      <c r="W4" s="130"/>
      <c r="Y4" s="130" t="s">
        <v>5</v>
      </c>
      <c r="Z4" s="130"/>
    </row>
    <row r="5" spans="2:26" x14ac:dyDescent="0.2">
      <c r="B5" s="53" t="s">
        <v>9</v>
      </c>
      <c r="C5" s="117">
        <v>0.1</v>
      </c>
      <c r="D5" s="118"/>
      <c r="E5" s="54" t="s">
        <v>23</v>
      </c>
      <c r="H5" s="52" t="s">
        <v>0</v>
      </c>
      <c r="I5" s="98">
        <f>STDEV('Random Sample - Cetereath 25'!C3:C22)</f>
        <v>0.19124142576170211</v>
      </c>
      <c r="J5" s="103" t="s">
        <v>21</v>
      </c>
    </row>
    <row r="6" spans="2:26" x14ac:dyDescent="0.2">
      <c r="B6" s="43" t="s">
        <v>10</v>
      </c>
      <c r="C6" s="115">
        <v>53</v>
      </c>
      <c r="D6" s="116"/>
      <c r="E6" s="15" t="s">
        <v>23</v>
      </c>
      <c r="H6" s="40" t="s">
        <v>2</v>
      </c>
      <c r="I6" s="99">
        <f>STDEV('Random Sample - Cetereath 25'!F3:F41)</f>
        <v>0.25482995874627645</v>
      </c>
      <c r="J6" s="104" t="s">
        <v>21</v>
      </c>
      <c r="M6" t="s">
        <v>24</v>
      </c>
      <c r="N6">
        <v>53.032406999999999</v>
      </c>
      <c r="P6" t="s">
        <v>24</v>
      </c>
      <c r="Q6">
        <v>53.014121282051278</v>
      </c>
      <c r="S6" t="s">
        <v>24</v>
      </c>
      <c r="T6">
        <v>53.652904047619053</v>
      </c>
      <c r="V6" t="s">
        <v>24</v>
      </c>
      <c r="W6">
        <v>53.001631499999995</v>
      </c>
      <c r="Y6" t="s">
        <v>24</v>
      </c>
      <c r="Z6">
        <v>52.979203599999998</v>
      </c>
    </row>
    <row r="7" spans="2:26" x14ac:dyDescent="0.2">
      <c r="B7" s="43" t="s">
        <v>20</v>
      </c>
      <c r="C7" s="115">
        <v>55.7</v>
      </c>
      <c r="D7" s="116"/>
      <c r="E7" s="15" t="s">
        <v>23</v>
      </c>
      <c r="H7" s="40" t="s">
        <v>3</v>
      </c>
      <c r="I7" s="100">
        <f>STDEV('Random Sample - Cetereath 25'!I3:I44)</f>
        <v>1.3430881295767769</v>
      </c>
      <c r="J7" s="105" t="s">
        <v>21</v>
      </c>
      <c r="M7" t="s">
        <v>25</v>
      </c>
      <c r="N7">
        <v>4.2762882811714538E-2</v>
      </c>
      <c r="P7" t="s">
        <v>25</v>
      </c>
      <c r="Q7">
        <v>4.0805450828267767E-2</v>
      </c>
      <c r="S7" t="s">
        <v>25</v>
      </c>
      <c r="T7">
        <v>0.20724299768801693</v>
      </c>
      <c r="V7" t="s">
        <v>25</v>
      </c>
      <c r="W7">
        <v>5.0147419413454908E-2</v>
      </c>
      <c r="Y7" t="s">
        <v>25</v>
      </c>
      <c r="Z7">
        <v>3.9392283321652427E-2</v>
      </c>
    </row>
    <row r="8" spans="2:26" x14ac:dyDescent="0.2">
      <c r="B8" s="43" t="s">
        <v>15</v>
      </c>
      <c r="C8" s="119">
        <v>53.04</v>
      </c>
      <c r="D8" s="120"/>
      <c r="E8" s="15" t="s">
        <v>23</v>
      </c>
      <c r="H8" s="40" t="s">
        <v>4</v>
      </c>
      <c r="I8" s="99">
        <f>STDEV('Random Sample - Cetereath 25'!L3:L22)</f>
        <v>0.22426607740935561</v>
      </c>
      <c r="J8" s="104" t="s">
        <v>21</v>
      </c>
      <c r="M8" t="s">
        <v>26</v>
      </c>
      <c r="N8">
        <v>53.047094999999999</v>
      </c>
      <c r="P8" t="s">
        <v>26</v>
      </c>
      <c r="Q8">
        <v>53.017749999999999</v>
      </c>
      <c r="S8" t="s">
        <v>26</v>
      </c>
      <c r="T8">
        <v>53.074649999999998</v>
      </c>
      <c r="V8" t="s">
        <v>26</v>
      </c>
      <c r="W8">
        <v>53.005319999999998</v>
      </c>
      <c r="Y8" t="s">
        <v>26</v>
      </c>
      <c r="Z8">
        <v>53.00217</v>
      </c>
    </row>
    <row r="9" spans="2:26" x14ac:dyDescent="0.2">
      <c r="B9" s="43" t="s">
        <v>16</v>
      </c>
      <c r="C9" s="115">
        <v>52.9</v>
      </c>
      <c r="D9" s="116"/>
      <c r="E9" s="15" t="s">
        <v>23</v>
      </c>
      <c r="H9" s="41" t="s">
        <v>5</v>
      </c>
      <c r="I9" s="101">
        <f>STDEV('Random Sample - Cetereath 25'!O3:O27)</f>
        <v>0.19696141660826211</v>
      </c>
      <c r="J9" s="106" t="s">
        <v>21</v>
      </c>
      <c r="M9" t="s">
        <v>27</v>
      </c>
      <c r="N9">
        <v>53.173740000000002</v>
      </c>
      <c r="P9" t="s">
        <v>27</v>
      </c>
      <c r="Q9" t="e">
        <v>#N/A</v>
      </c>
      <c r="S9" t="s">
        <v>27</v>
      </c>
      <c r="T9" t="e">
        <v>#N/A</v>
      </c>
      <c r="V9" t="s">
        <v>27</v>
      </c>
      <c r="W9">
        <v>53.116320000000002</v>
      </c>
      <c r="Y9" t="s">
        <v>27</v>
      </c>
      <c r="Z9">
        <v>53.049599999999998</v>
      </c>
    </row>
    <row r="10" spans="2:26" x14ac:dyDescent="0.2">
      <c r="H10" s="85" t="s">
        <v>22</v>
      </c>
      <c r="I10" s="102">
        <v>0.1</v>
      </c>
      <c r="J10" s="102" t="s">
        <v>21</v>
      </c>
      <c r="M10" t="s">
        <v>7</v>
      </c>
      <c r="N10">
        <v>0.19124142576170211</v>
      </c>
      <c r="P10" t="s">
        <v>7</v>
      </c>
      <c r="Q10">
        <v>0.25482995874627645</v>
      </c>
      <c r="S10" t="s">
        <v>7</v>
      </c>
      <c r="T10">
        <v>1.3430881295767774</v>
      </c>
      <c r="V10" t="s">
        <v>7</v>
      </c>
      <c r="W10">
        <v>0.22426607740935561</v>
      </c>
      <c r="Y10" t="s">
        <v>7</v>
      </c>
      <c r="Z10">
        <v>0.19696141660826214</v>
      </c>
    </row>
    <row r="11" spans="2:26" x14ac:dyDescent="0.2">
      <c r="M11" t="s">
        <v>28</v>
      </c>
      <c r="N11">
        <v>3.6573282927368618E-2</v>
      </c>
      <c r="P11" t="s">
        <v>28</v>
      </c>
      <c r="Q11">
        <v>6.4938307874628953E-2</v>
      </c>
      <c r="S11" t="s">
        <v>28</v>
      </c>
      <c r="T11">
        <v>1.8038857238100461</v>
      </c>
      <c r="V11" t="s">
        <v>28</v>
      </c>
      <c r="W11">
        <v>5.0295273476579083E-2</v>
      </c>
      <c r="Y11" t="s">
        <v>28</v>
      </c>
      <c r="Z11">
        <v>3.8793799632333398E-2</v>
      </c>
    </row>
    <row r="12" spans="2:26" x14ac:dyDescent="0.2">
      <c r="B12" s="114" t="s">
        <v>0</v>
      </c>
      <c r="C12" s="114"/>
      <c r="M12" t="s">
        <v>29</v>
      </c>
      <c r="N12">
        <v>-0.18756640947269521</v>
      </c>
      <c r="P12" t="s">
        <v>29</v>
      </c>
      <c r="Q12">
        <v>0.30057314126560364</v>
      </c>
      <c r="S12" t="s">
        <v>29</v>
      </c>
      <c r="T12">
        <v>1.883156430089628</v>
      </c>
      <c r="V12" t="s">
        <v>29</v>
      </c>
      <c r="W12">
        <v>-0.45999908217430541</v>
      </c>
      <c r="Y12" t="s">
        <v>29</v>
      </c>
      <c r="Z12">
        <v>-6.1544107126585867E-2</v>
      </c>
    </row>
    <row r="13" spans="2:26" x14ac:dyDescent="0.2">
      <c r="B13" s="44" t="s">
        <v>11</v>
      </c>
      <c r="C13" s="88">
        <v>20</v>
      </c>
      <c r="M13" t="s">
        <v>30</v>
      </c>
      <c r="N13">
        <v>-0.59834388376532821</v>
      </c>
      <c r="P13" t="s">
        <v>30</v>
      </c>
      <c r="Q13">
        <v>-0.50221338169418173</v>
      </c>
      <c r="S13" t="s">
        <v>30</v>
      </c>
      <c r="T13">
        <v>1.7085289274451705</v>
      </c>
      <c r="V13" t="s">
        <v>30</v>
      </c>
      <c r="W13">
        <v>-0.13296962744135768</v>
      </c>
      <c r="Y13" t="s">
        <v>30</v>
      </c>
      <c r="Z13">
        <v>4.908698644984754E-2</v>
      </c>
    </row>
    <row r="14" spans="2:26" x14ac:dyDescent="0.2">
      <c r="B14" s="44" t="s">
        <v>12</v>
      </c>
      <c r="C14" s="89">
        <f>AVERAGE('Random Sample - Cetereath 25'!C3:C22)</f>
        <v>53.032406999999992</v>
      </c>
      <c r="M14" t="s">
        <v>31</v>
      </c>
      <c r="N14">
        <v>0.69120000000000203</v>
      </c>
      <c r="P14" t="s">
        <v>31</v>
      </c>
      <c r="Q14">
        <v>1.166400000000003</v>
      </c>
      <c r="S14" t="s">
        <v>31</v>
      </c>
      <c r="T14">
        <v>4.9077399999999969</v>
      </c>
      <c r="V14" t="s">
        <v>31</v>
      </c>
      <c r="W14">
        <v>0.84194000000000102</v>
      </c>
      <c r="Y14" t="s">
        <v>31</v>
      </c>
      <c r="Z14">
        <v>0.80729999999999791</v>
      </c>
    </row>
    <row r="15" spans="2:26" ht="16" x14ac:dyDescent="0.2">
      <c r="B15" s="45" t="s">
        <v>18</v>
      </c>
      <c r="C15" s="89">
        <f>_xlfn.STDEV.S('Random Sample - Cetereath 25'!C3:C22)</f>
        <v>0.19124142576170211</v>
      </c>
      <c r="F15" s="86"/>
      <c r="M15" t="s">
        <v>32</v>
      </c>
      <c r="N15">
        <v>52.601880000000001</v>
      </c>
      <c r="P15" t="s">
        <v>32</v>
      </c>
      <c r="Q15">
        <v>52.30686</v>
      </c>
      <c r="S15" t="s">
        <v>32</v>
      </c>
      <c r="T15">
        <v>52.495640000000002</v>
      </c>
      <c r="V15" t="s">
        <v>32</v>
      </c>
      <c r="W15">
        <v>52.620699999999999</v>
      </c>
      <c r="Y15" t="s">
        <v>32</v>
      </c>
      <c r="Z15">
        <v>52.618220000000001</v>
      </c>
    </row>
    <row r="16" spans="2:26" x14ac:dyDescent="0.2">
      <c r="B16" s="46" t="s">
        <v>14</v>
      </c>
      <c r="C16" s="90">
        <v>0.95</v>
      </c>
      <c r="M16" t="s">
        <v>33</v>
      </c>
      <c r="N16">
        <v>53.293080000000003</v>
      </c>
      <c r="P16" t="s">
        <v>33</v>
      </c>
      <c r="Q16">
        <v>53.473260000000003</v>
      </c>
      <c r="S16" t="s">
        <v>33</v>
      </c>
      <c r="T16">
        <v>57.403379999999999</v>
      </c>
      <c r="V16" t="s">
        <v>33</v>
      </c>
      <c r="W16">
        <v>53.46264</v>
      </c>
      <c r="Y16" t="s">
        <v>33</v>
      </c>
      <c r="Z16">
        <v>53.425519999999999</v>
      </c>
    </row>
    <row r="17" spans="2:26" x14ac:dyDescent="0.2">
      <c r="B17" s="44" t="s">
        <v>44</v>
      </c>
      <c r="C17" s="90">
        <v>0.1</v>
      </c>
      <c r="D17" t="s">
        <v>45</v>
      </c>
      <c r="M17" t="s">
        <v>34</v>
      </c>
      <c r="N17">
        <v>1060.64814</v>
      </c>
      <c r="P17" t="s">
        <v>34</v>
      </c>
      <c r="Q17">
        <v>2067.5507299999999</v>
      </c>
      <c r="S17" t="s">
        <v>34</v>
      </c>
      <c r="T17">
        <v>2253.4219700000003</v>
      </c>
      <c r="V17" t="s">
        <v>34</v>
      </c>
      <c r="W17">
        <v>1060.0326299999999</v>
      </c>
      <c r="Y17" t="s">
        <v>34</v>
      </c>
      <c r="Z17">
        <v>1324.48009</v>
      </c>
    </row>
    <row r="18" spans="2:26" x14ac:dyDescent="0.2">
      <c r="B18" s="44" t="s">
        <v>17</v>
      </c>
      <c r="C18" s="89">
        <f>C15^2</f>
        <v>3.6573282927368618E-2</v>
      </c>
      <c r="M18" t="s">
        <v>35</v>
      </c>
      <c r="N18">
        <v>20</v>
      </c>
      <c r="P18" t="s">
        <v>35</v>
      </c>
      <c r="Q18">
        <v>39</v>
      </c>
      <c r="S18" t="s">
        <v>35</v>
      </c>
      <c r="T18">
        <v>42</v>
      </c>
      <c r="V18" t="s">
        <v>35</v>
      </c>
      <c r="W18">
        <v>20</v>
      </c>
      <c r="Y18" t="s">
        <v>35</v>
      </c>
      <c r="Z18">
        <v>25</v>
      </c>
    </row>
    <row r="19" spans="2:26" ht="16" thickBot="1" x14ac:dyDescent="0.25">
      <c r="B19" s="47" t="s">
        <v>55</v>
      </c>
      <c r="C19" s="91">
        <f>C14-_xlfn.CONFIDENCE.NORM(C17,C15,C13)</f>
        <v>52.96206831710824</v>
      </c>
      <c r="M19" s="17" t="s">
        <v>36</v>
      </c>
      <c r="N19" s="17">
        <v>8.950374236076214E-2</v>
      </c>
      <c r="P19" s="17" t="s">
        <v>36</v>
      </c>
      <c r="Q19" s="17">
        <v>8.2606316512542147E-2</v>
      </c>
      <c r="S19" s="17" t="s">
        <v>36</v>
      </c>
      <c r="T19" s="17">
        <v>0.41853572466803723</v>
      </c>
      <c r="V19" s="17" t="s">
        <v>36</v>
      </c>
      <c r="W19" s="17">
        <v>0.10495975509886332</v>
      </c>
      <c r="Y19" s="17" t="s">
        <v>36</v>
      </c>
      <c r="Z19" s="17">
        <v>8.1301676886802093E-2</v>
      </c>
    </row>
    <row r="20" spans="2:26" x14ac:dyDescent="0.2">
      <c r="B20" s="48" t="s">
        <v>56</v>
      </c>
      <c r="C20" s="92">
        <f>C14+_xlfn.CONFIDENCE.NORM(C17,C15,C13)</f>
        <v>53.102745682891744</v>
      </c>
    </row>
    <row r="21" spans="2:26" x14ac:dyDescent="0.2">
      <c r="B21" s="49" t="s">
        <v>40</v>
      </c>
      <c r="C21" s="93">
        <f>1-_xlfn.NORM.DIST(C7,C14,C15,TRUE)</f>
        <v>0</v>
      </c>
    </row>
    <row r="22" spans="2:26" x14ac:dyDescent="0.2">
      <c r="B22" s="2"/>
      <c r="C22" s="2"/>
    </row>
    <row r="23" spans="2:26" x14ac:dyDescent="0.2">
      <c r="B23" s="114" t="s">
        <v>2</v>
      </c>
      <c r="C23" s="114"/>
    </row>
    <row r="24" spans="2:26" x14ac:dyDescent="0.2">
      <c r="B24" s="44" t="s">
        <v>11</v>
      </c>
      <c r="C24" s="88">
        <v>39</v>
      </c>
    </row>
    <row r="25" spans="2:26" x14ac:dyDescent="0.2">
      <c r="B25" s="44" t="s">
        <v>12</v>
      </c>
      <c r="C25" s="89">
        <f>AVERAGE('Random Sample - Cetereath 25'!F3:F41)</f>
        <v>53.014121282051292</v>
      </c>
    </row>
    <row r="26" spans="2:26" ht="16" x14ac:dyDescent="0.2">
      <c r="B26" s="45" t="s">
        <v>18</v>
      </c>
      <c r="C26" s="89">
        <f>_xlfn.STDEV.S('Random Sample - Cetereath 25'!F3:F41)</f>
        <v>0.25482995874627645</v>
      </c>
    </row>
    <row r="27" spans="2:26" x14ac:dyDescent="0.2">
      <c r="B27" s="46" t="s">
        <v>14</v>
      </c>
      <c r="C27" s="90">
        <v>0.95</v>
      </c>
      <c r="I27" s="24"/>
      <c r="J27" s="23"/>
      <c r="K27" s="25"/>
    </row>
    <row r="28" spans="2:26" x14ac:dyDescent="0.2">
      <c r="B28" s="44" t="s">
        <v>44</v>
      </c>
      <c r="C28" s="90">
        <v>0.1</v>
      </c>
      <c r="D28" t="s">
        <v>45</v>
      </c>
      <c r="F28" s="86"/>
      <c r="I28" s="24"/>
      <c r="J28" s="22"/>
      <c r="K28" s="26"/>
    </row>
    <row r="29" spans="2:26" x14ac:dyDescent="0.2">
      <c r="B29" s="44" t="s">
        <v>17</v>
      </c>
      <c r="C29" s="89">
        <f>C26^2</f>
        <v>6.4938307874628953E-2</v>
      </c>
      <c r="I29" s="27"/>
      <c r="J29" s="22"/>
      <c r="K29" s="28"/>
    </row>
    <row r="30" spans="2:26" x14ac:dyDescent="0.2">
      <c r="B30" s="47" t="s">
        <v>55</v>
      </c>
      <c r="C30" s="91">
        <f>C25-_xlfn.CONFIDENCE.NORM(C28,C26,C24)</f>
        <v>52.947002288257025</v>
      </c>
      <c r="I30" s="27"/>
      <c r="J30" s="23"/>
      <c r="K30" s="29"/>
    </row>
    <row r="31" spans="2:26" x14ac:dyDescent="0.2">
      <c r="B31" s="48" t="s">
        <v>56</v>
      </c>
      <c r="C31" s="92">
        <f>C25+_xlfn.CONFIDENCE.NORM(C28,C26,C24)</f>
        <v>53.081240275845559</v>
      </c>
      <c r="I31" s="27"/>
      <c r="J31" s="23"/>
      <c r="K31" s="29"/>
    </row>
    <row r="32" spans="2:26" ht="18" customHeight="1" x14ac:dyDescent="0.2">
      <c r="B32" s="50" t="s">
        <v>40</v>
      </c>
      <c r="C32" s="94">
        <f>1-_xlfn.NORM.DIST(C7,C25,C26,TRUE)</f>
        <v>0</v>
      </c>
      <c r="I32" s="27"/>
      <c r="J32" s="23"/>
      <c r="K32" s="30"/>
    </row>
    <row r="33" spans="2:11" x14ac:dyDescent="0.2">
      <c r="B33" s="2"/>
      <c r="C33" s="2"/>
      <c r="I33" s="27"/>
      <c r="J33" s="23"/>
      <c r="K33" s="31"/>
    </row>
    <row r="34" spans="2:11" x14ac:dyDescent="0.2">
      <c r="B34" s="114" t="s">
        <v>3</v>
      </c>
      <c r="C34" s="114"/>
      <c r="E34" s="127" t="s">
        <v>37</v>
      </c>
      <c r="F34" s="128"/>
      <c r="G34" s="129"/>
      <c r="H34" s="32">
        <v>10000000</v>
      </c>
      <c r="I34" s="27"/>
      <c r="J34" s="23"/>
      <c r="K34" s="28"/>
    </row>
    <row r="35" spans="2:11" x14ac:dyDescent="0.2">
      <c r="B35" s="44" t="s">
        <v>11</v>
      </c>
      <c r="C35" s="88">
        <v>42</v>
      </c>
      <c r="E35" s="121" t="s">
        <v>38</v>
      </c>
      <c r="F35" s="122"/>
      <c r="G35" s="123"/>
      <c r="H35" s="33">
        <v>1124000</v>
      </c>
    </row>
    <row r="36" spans="2:11" x14ac:dyDescent="0.2">
      <c r="B36" s="44" t="s">
        <v>12</v>
      </c>
      <c r="C36" s="89">
        <f>AVERAGE('Random Sample - Cetereath 25'!I3:I44)</f>
        <v>53.652904047619053</v>
      </c>
      <c r="E36" s="121" t="s">
        <v>39</v>
      </c>
      <c r="F36" s="122"/>
      <c r="G36" s="123"/>
      <c r="H36" s="35">
        <f>H35/H34</f>
        <v>0.1124</v>
      </c>
    </row>
    <row r="37" spans="2:11" ht="16" x14ac:dyDescent="0.2">
      <c r="B37" s="45" t="s">
        <v>18</v>
      </c>
      <c r="C37" s="89">
        <f>_xlfn.STDEV.S('Random Sample - Cetereath 25'!I3:I44)</f>
        <v>1.3430881295767769</v>
      </c>
      <c r="E37" s="124" t="s">
        <v>40</v>
      </c>
      <c r="F37" s="125"/>
      <c r="G37" s="126"/>
      <c r="H37" s="37">
        <v>0.06</v>
      </c>
    </row>
    <row r="38" spans="2:11" x14ac:dyDescent="0.2">
      <c r="B38" s="46" t="s">
        <v>13</v>
      </c>
      <c r="C38" s="90">
        <v>0.95</v>
      </c>
      <c r="E38" s="124" t="s">
        <v>41</v>
      </c>
      <c r="F38" s="125"/>
      <c r="G38" s="126"/>
      <c r="H38" s="38">
        <f>H37*H35</f>
        <v>67440</v>
      </c>
    </row>
    <row r="39" spans="2:11" x14ac:dyDescent="0.2">
      <c r="B39" s="44" t="s">
        <v>44</v>
      </c>
      <c r="C39" s="90">
        <v>0.1</v>
      </c>
      <c r="D39" t="s">
        <v>45</v>
      </c>
      <c r="E39" s="15"/>
      <c r="F39" s="34"/>
      <c r="G39" s="36" t="s">
        <v>54</v>
      </c>
      <c r="H39" s="39">
        <f>H38/H34</f>
        <v>6.744E-3</v>
      </c>
    </row>
    <row r="40" spans="2:11" x14ac:dyDescent="0.2">
      <c r="B40" s="44" t="s">
        <v>17</v>
      </c>
      <c r="C40" s="89">
        <f>C37^2</f>
        <v>1.8038857238100452</v>
      </c>
      <c r="F40" s="3"/>
      <c r="G40" s="19"/>
      <c r="H40" s="21"/>
    </row>
    <row r="41" spans="2:11" x14ac:dyDescent="0.2">
      <c r="B41" s="47" t="s">
        <v>55</v>
      </c>
      <c r="C41" s="91">
        <f>C36-_xlfn.CONFIDENCE.NORM(C39,C37,C35)</f>
        <v>53.312019651211621</v>
      </c>
      <c r="F41" s="87"/>
      <c r="G41" s="19"/>
      <c r="H41" s="18"/>
    </row>
    <row r="42" spans="2:11" x14ac:dyDescent="0.2">
      <c r="B42" s="48" t="s">
        <v>56</v>
      </c>
      <c r="C42" s="92">
        <f>C36+_xlfn.CONFIDENCE.NORM(C39,C37,C35)</f>
        <v>53.993788444026485</v>
      </c>
    </row>
    <row r="43" spans="2:11" x14ac:dyDescent="0.2">
      <c r="B43" s="51" t="s">
        <v>40</v>
      </c>
      <c r="C43" s="95">
        <f>1-_xlfn.NORM.DIST(C7,C36,C37,TRUE)</f>
        <v>6.3733002490928947E-2</v>
      </c>
    </row>
    <row r="44" spans="2:11" x14ac:dyDescent="0.2">
      <c r="B44" s="2"/>
      <c r="C44" s="2"/>
    </row>
    <row r="45" spans="2:11" x14ac:dyDescent="0.2">
      <c r="B45" s="114" t="s">
        <v>4</v>
      </c>
      <c r="C45" s="114"/>
    </row>
    <row r="46" spans="2:11" x14ac:dyDescent="0.2">
      <c r="B46" s="44" t="s">
        <v>11</v>
      </c>
      <c r="C46" s="88">
        <v>20</v>
      </c>
    </row>
    <row r="47" spans="2:11" x14ac:dyDescent="0.2">
      <c r="B47" s="44" t="s">
        <v>12</v>
      </c>
      <c r="C47" s="89">
        <f>AVERAGE('Random Sample - Cetereath 25'!L3:L22)</f>
        <v>53.001631499999988</v>
      </c>
    </row>
    <row r="48" spans="2:11" ht="16" x14ac:dyDescent="0.2">
      <c r="B48" s="45" t="s">
        <v>18</v>
      </c>
      <c r="C48" s="89">
        <f>_xlfn.STDEV.S('Random Sample - Cetereath 25'!L3:L22)</f>
        <v>0.22426607740935561</v>
      </c>
    </row>
    <row r="49" spans="2:4" x14ac:dyDescent="0.2">
      <c r="B49" s="46" t="s">
        <v>14</v>
      </c>
      <c r="C49" s="90">
        <v>0.95</v>
      </c>
    </row>
    <row r="50" spans="2:4" x14ac:dyDescent="0.2">
      <c r="B50" s="44" t="s">
        <v>44</v>
      </c>
      <c r="C50" s="90">
        <v>0.1</v>
      </c>
      <c r="D50" t="s">
        <v>45</v>
      </c>
    </row>
    <row r="51" spans="2:4" x14ac:dyDescent="0.2">
      <c r="B51" s="44" t="s">
        <v>17</v>
      </c>
      <c r="C51" s="89">
        <f>C48^2</f>
        <v>5.0295273476579083E-2</v>
      </c>
    </row>
    <row r="52" spans="2:4" x14ac:dyDescent="0.2">
      <c r="B52" s="47" t="s">
        <v>55</v>
      </c>
      <c r="C52" s="91">
        <f>C47-_xlfn.CONFIDENCE.NORM(C50,C48,C46)</f>
        <v>52.919146335295508</v>
      </c>
    </row>
    <row r="53" spans="2:4" x14ac:dyDescent="0.2">
      <c r="B53" s="48" t="s">
        <v>56</v>
      </c>
      <c r="C53" s="92">
        <f>C47+_xlfn.CONFIDENCE.NORM(C50,C48,C46)</f>
        <v>53.084116664704467</v>
      </c>
    </row>
    <row r="54" spans="2:4" x14ac:dyDescent="0.2">
      <c r="B54" s="51" t="s">
        <v>40</v>
      </c>
      <c r="C54" s="94">
        <f>1-_xlfn.NORM.DIST(C7,C47,C48,TRUE)</f>
        <v>0</v>
      </c>
    </row>
    <row r="55" spans="2:4" x14ac:dyDescent="0.2">
      <c r="B55" s="2"/>
      <c r="C55" s="2"/>
    </row>
    <row r="56" spans="2:4" x14ac:dyDescent="0.2">
      <c r="B56" s="114" t="s">
        <v>5</v>
      </c>
      <c r="C56" s="114"/>
    </row>
    <row r="57" spans="2:4" x14ac:dyDescent="0.2">
      <c r="B57" s="44" t="s">
        <v>11</v>
      </c>
      <c r="C57" s="88">
        <v>25</v>
      </c>
    </row>
    <row r="58" spans="2:4" x14ac:dyDescent="0.2">
      <c r="B58" s="44" t="s">
        <v>12</v>
      </c>
      <c r="C58" s="89">
        <f>AVERAGE('Random Sample - Cetereath 25'!O3:O27)</f>
        <v>52.979203600000019</v>
      </c>
    </row>
    <row r="59" spans="2:4" ht="16" x14ac:dyDescent="0.2">
      <c r="B59" s="45" t="s">
        <v>18</v>
      </c>
      <c r="C59" s="89">
        <f>_xlfn.STDEV.S('Random Sample - Cetereath 25'!O3:O27)</f>
        <v>0.19696141660826211</v>
      </c>
    </row>
    <row r="60" spans="2:4" x14ac:dyDescent="0.2">
      <c r="B60" s="46" t="s">
        <v>14</v>
      </c>
      <c r="C60" s="90">
        <v>0.95</v>
      </c>
    </row>
    <row r="61" spans="2:4" x14ac:dyDescent="0.2">
      <c r="B61" s="44" t="s">
        <v>44</v>
      </c>
      <c r="C61" s="90">
        <v>0.1</v>
      </c>
      <c r="D61" t="s">
        <v>45</v>
      </c>
    </row>
    <row r="62" spans="2:4" x14ac:dyDescent="0.2">
      <c r="B62" s="44" t="s">
        <v>17</v>
      </c>
      <c r="C62" s="89">
        <f>C59^2</f>
        <v>3.8793799632333391E-2</v>
      </c>
    </row>
    <row r="63" spans="2:4" x14ac:dyDescent="0.2">
      <c r="B63" s="47" t="s">
        <v>55</v>
      </c>
      <c r="C63" s="91">
        <f>C58-_xlfn.CONFIDENCE.NORM(C61,C59,C57)</f>
        <v>52.9144090599045</v>
      </c>
    </row>
    <row r="64" spans="2:4" x14ac:dyDescent="0.2">
      <c r="B64" s="48" t="s">
        <v>56</v>
      </c>
      <c r="C64" s="96">
        <f>C58+_xlfn.CONFIDENCE.NORM(C61,C59,C57)</f>
        <v>53.043998140095539</v>
      </c>
    </row>
    <row r="65" spans="2:3" x14ac:dyDescent="0.2">
      <c r="B65" s="42" t="s">
        <v>40</v>
      </c>
      <c r="C65" s="97">
        <f>1-_xlfn.NORM.DIST(C7,C58,C59,TRUE)</f>
        <v>0</v>
      </c>
    </row>
  </sheetData>
  <mergeCells count="22">
    <mergeCell ref="Y4:Z4"/>
    <mergeCell ref="E35:G35"/>
    <mergeCell ref="M4:N4"/>
    <mergeCell ref="P4:Q4"/>
    <mergeCell ref="S4:T4"/>
    <mergeCell ref="V4:W4"/>
    <mergeCell ref="H4:J4"/>
    <mergeCell ref="B4:E4"/>
    <mergeCell ref="B34:C34"/>
    <mergeCell ref="B45:C45"/>
    <mergeCell ref="B56:C56"/>
    <mergeCell ref="B12:C12"/>
    <mergeCell ref="B23:C23"/>
    <mergeCell ref="C6:D6"/>
    <mergeCell ref="C5:D5"/>
    <mergeCell ref="C7:D7"/>
    <mergeCell ref="C8:D8"/>
    <mergeCell ref="C9:D9"/>
    <mergeCell ref="E36:G36"/>
    <mergeCell ref="E37:G37"/>
    <mergeCell ref="E38:G38"/>
    <mergeCell ref="E34:G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CA3A-0FE7-704F-8DA6-87ED2A49EEB6}">
  <dimension ref="B2:J29"/>
  <sheetViews>
    <sheetView tabSelected="1" zoomScale="75" workbookViewId="0">
      <selection activeCell="H40" sqref="H40"/>
    </sheetView>
  </sheetViews>
  <sheetFormatPr baseColWidth="10" defaultRowHeight="15" x14ac:dyDescent="0.2"/>
  <cols>
    <col min="2" max="2" width="9.33203125" bestFit="1" customWidth="1"/>
    <col min="3" max="3" width="12.33203125" bestFit="1" customWidth="1"/>
  </cols>
  <sheetData>
    <row r="2" spans="2:10" x14ac:dyDescent="0.2">
      <c r="C2" t="s">
        <v>52</v>
      </c>
      <c r="D2">
        <v>53.032406999999999</v>
      </c>
    </row>
    <row r="3" spans="2:10" x14ac:dyDescent="0.2">
      <c r="C3" t="s">
        <v>51</v>
      </c>
      <c r="D3" s="70">
        <v>0.19</v>
      </c>
    </row>
    <row r="6" spans="2:10" x14ac:dyDescent="0.2">
      <c r="B6" s="82" t="s">
        <v>0</v>
      </c>
      <c r="C6" s="83" t="s">
        <v>1</v>
      </c>
      <c r="D6" s="83" t="s">
        <v>46</v>
      </c>
      <c r="E6" s="83" t="s">
        <v>42</v>
      </c>
      <c r="F6" s="83" t="s">
        <v>43</v>
      </c>
      <c r="G6" s="83" t="s">
        <v>47</v>
      </c>
      <c r="H6" s="83" t="s">
        <v>48</v>
      </c>
      <c r="I6" s="83" t="s">
        <v>49</v>
      </c>
      <c r="J6" s="84" t="s">
        <v>50</v>
      </c>
    </row>
    <row r="7" spans="2:10" x14ac:dyDescent="0.2">
      <c r="B7" s="59">
        <v>2070</v>
      </c>
      <c r="C7">
        <v>52.807429999999997</v>
      </c>
      <c r="D7">
        <v>53.032406999999992</v>
      </c>
      <c r="E7">
        <v>53.602406999999992</v>
      </c>
      <c r="F7">
        <v>52.462406999999992</v>
      </c>
      <c r="G7">
        <v>53.22240699999999</v>
      </c>
      <c r="H7">
        <v>53.412406999999995</v>
      </c>
      <c r="I7">
        <v>52.842406999999994</v>
      </c>
      <c r="J7" s="13">
        <v>52.65240699999999</v>
      </c>
    </row>
    <row r="8" spans="2:10" x14ac:dyDescent="0.2">
      <c r="B8" s="59">
        <v>2073</v>
      </c>
      <c r="C8">
        <v>53.038040000000002</v>
      </c>
      <c r="D8">
        <v>53.032406999999992</v>
      </c>
      <c r="E8">
        <v>53.602406999999992</v>
      </c>
      <c r="F8">
        <v>52.462406999999992</v>
      </c>
      <c r="G8">
        <v>53.22240699999999</v>
      </c>
      <c r="H8">
        <v>53.412406999999995</v>
      </c>
      <c r="I8">
        <v>52.842406999999994</v>
      </c>
      <c r="J8" s="13">
        <v>52.65240699999999</v>
      </c>
    </row>
    <row r="9" spans="2:10" x14ac:dyDescent="0.2">
      <c r="B9" s="59">
        <v>2080</v>
      </c>
      <c r="C9">
        <v>52.86336</v>
      </c>
      <c r="D9">
        <v>53.032406999999992</v>
      </c>
      <c r="E9">
        <v>53.602406999999992</v>
      </c>
      <c r="F9">
        <v>52.462406999999992</v>
      </c>
      <c r="G9">
        <v>53.22240699999999</v>
      </c>
      <c r="H9">
        <v>53.412406999999995</v>
      </c>
      <c r="I9">
        <v>52.842406999999994</v>
      </c>
      <c r="J9" s="13">
        <v>52.65240699999999</v>
      </c>
    </row>
    <row r="10" spans="2:10" x14ac:dyDescent="0.2">
      <c r="B10" s="59">
        <v>2084</v>
      </c>
      <c r="C10">
        <v>53.111330000000002</v>
      </c>
      <c r="D10">
        <v>53.032406999999992</v>
      </c>
      <c r="E10">
        <v>53.602406999999992</v>
      </c>
      <c r="F10">
        <v>52.462406999999992</v>
      </c>
      <c r="G10">
        <v>53.22240699999999</v>
      </c>
      <c r="H10">
        <v>53.412406999999995</v>
      </c>
      <c r="I10">
        <v>52.842406999999994</v>
      </c>
      <c r="J10" s="13">
        <v>52.65240699999999</v>
      </c>
    </row>
    <row r="11" spans="2:10" x14ac:dyDescent="0.2">
      <c r="B11" s="59">
        <v>2087</v>
      </c>
      <c r="C11">
        <v>53.165309999999998</v>
      </c>
      <c r="D11">
        <v>53.032406999999992</v>
      </c>
      <c r="E11">
        <v>53.602406999999992</v>
      </c>
      <c r="F11">
        <v>52.462406999999992</v>
      </c>
      <c r="G11">
        <v>53.22240699999999</v>
      </c>
      <c r="H11">
        <v>53.412406999999995</v>
      </c>
      <c r="I11">
        <v>52.842406999999994</v>
      </c>
      <c r="J11" s="13">
        <v>52.65240699999999</v>
      </c>
    </row>
    <row r="12" spans="2:10" x14ac:dyDescent="0.2">
      <c r="B12" s="59">
        <v>2095</v>
      </c>
      <c r="C12">
        <v>52.93777</v>
      </c>
      <c r="D12">
        <v>53.032406999999992</v>
      </c>
      <c r="E12">
        <v>53.602406999999992</v>
      </c>
      <c r="F12">
        <v>52.462406999999992</v>
      </c>
      <c r="G12">
        <v>53.22240699999999</v>
      </c>
      <c r="H12">
        <v>53.412406999999995</v>
      </c>
      <c r="I12">
        <v>52.842406999999994</v>
      </c>
      <c r="J12" s="13">
        <v>52.65240699999999</v>
      </c>
    </row>
    <row r="13" spans="2:10" x14ac:dyDescent="0.2">
      <c r="B13" s="59">
        <v>2096</v>
      </c>
      <c r="C13">
        <v>53.050080000000001</v>
      </c>
      <c r="D13">
        <v>53.032406999999992</v>
      </c>
      <c r="E13">
        <v>53.602406999999992</v>
      </c>
      <c r="F13">
        <v>52.462406999999992</v>
      </c>
      <c r="G13">
        <v>53.22240699999999</v>
      </c>
      <c r="H13">
        <v>53.412406999999995</v>
      </c>
      <c r="I13">
        <v>52.842406999999994</v>
      </c>
      <c r="J13" s="13">
        <v>52.65240699999999</v>
      </c>
    </row>
    <row r="14" spans="2:10" x14ac:dyDescent="0.2">
      <c r="B14" s="59">
        <v>2104</v>
      </c>
      <c r="C14">
        <v>53.044110000000003</v>
      </c>
      <c r="D14">
        <v>53.032406999999992</v>
      </c>
      <c r="E14">
        <v>53.602406999999992</v>
      </c>
      <c r="F14">
        <v>52.462406999999992</v>
      </c>
      <c r="G14">
        <v>53.22240699999999</v>
      </c>
      <c r="H14">
        <v>53.412406999999995</v>
      </c>
      <c r="I14">
        <v>52.842406999999994</v>
      </c>
      <c r="J14" s="13">
        <v>52.65240699999999</v>
      </c>
    </row>
    <row r="15" spans="2:10" x14ac:dyDescent="0.2">
      <c r="B15" s="59">
        <v>2109</v>
      </c>
      <c r="C15">
        <v>53.173740000000002</v>
      </c>
      <c r="D15">
        <v>53.032406999999992</v>
      </c>
      <c r="E15">
        <v>53.602406999999992</v>
      </c>
      <c r="F15">
        <v>52.462406999999992</v>
      </c>
      <c r="G15">
        <v>53.22240699999999</v>
      </c>
      <c r="H15">
        <v>53.412406999999995</v>
      </c>
      <c r="I15">
        <v>52.842406999999994</v>
      </c>
      <c r="J15" s="13">
        <v>52.65240699999999</v>
      </c>
    </row>
    <row r="16" spans="2:10" x14ac:dyDescent="0.2">
      <c r="B16" s="59">
        <v>2109</v>
      </c>
      <c r="C16">
        <v>53.173740000000002</v>
      </c>
      <c r="D16">
        <v>53.032406999999992</v>
      </c>
      <c r="E16">
        <v>53.602406999999992</v>
      </c>
      <c r="F16">
        <v>52.462406999999992</v>
      </c>
      <c r="G16">
        <v>53.22240699999999</v>
      </c>
      <c r="H16">
        <v>53.412406999999995</v>
      </c>
      <c r="I16">
        <v>52.842406999999994</v>
      </c>
      <c r="J16" s="13">
        <v>52.65240699999999</v>
      </c>
    </row>
    <row r="17" spans="2:10" x14ac:dyDescent="0.2">
      <c r="B17" s="59">
        <v>2117</v>
      </c>
      <c r="C17">
        <v>53.139180000000003</v>
      </c>
      <c r="D17">
        <v>53.032406999999992</v>
      </c>
      <c r="E17">
        <v>53.602406999999992</v>
      </c>
      <c r="F17">
        <v>52.462406999999992</v>
      </c>
      <c r="G17">
        <v>53.22240699999999</v>
      </c>
      <c r="H17">
        <v>53.412406999999995</v>
      </c>
      <c r="I17">
        <v>52.842406999999994</v>
      </c>
      <c r="J17" s="13">
        <v>52.65240699999999</v>
      </c>
    </row>
    <row r="18" spans="2:10" x14ac:dyDescent="0.2">
      <c r="B18" s="59">
        <v>2141</v>
      </c>
      <c r="C18">
        <v>52.999139999999997</v>
      </c>
      <c r="D18">
        <v>53.032406999999992</v>
      </c>
      <c r="E18">
        <v>53.602406999999992</v>
      </c>
      <c r="F18">
        <v>52.462406999999992</v>
      </c>
      <c r="G18">
        <v>53.22240699999999</v>
      </c>
      <c r="H18">
        <v>53.412406999999995</v>
      </c>
      <c r="I18">
        <v>52.842406999999994</v>
      </c>
      <c r="J18" s="13">
        <v>52.65240699999999</v>
      </c>
    </row>
    <row r="19" spans="2:10" x14ac:dyDescent="0.2">
      <c r="B19" s="59">
        <v>2145</v>
      </c>
      <c r="C19">
        <v>53.29271</v>
      </c>
      <c r="D19">
        <v>53.032406999999992</v>
      </c>
      <c r="E19">
        <v>53.602406999999992</v>
      </c>
      <c r="F19">
        <v>52.462406999999992</v>
      </c>
      <c r="G19">
        <v>53.22240699999999</v>
      </c>
      <c r="H19">
        <v>53.412406999999995</v>
      </c>
      <c r="I19">
        <v>52.842406999999994</v>
      </c>
      <c r="J19" s="13">
        <v>52.65240699999999</v>
      </c>
    </row>
    <row r="20" spans="2:10" x14ac:dyDescent="0.2">
      <c r="B20" s="59">
        <v>2151</v>
      </c>
      <c r="C20">
        <v>52.601880000000001</v>
      </c>
      <c r="D20">
        <v>53.032406999999992</v>
      </c>
      <c r="E20">
        <v>53.602406999999992</v>
      </c>
      <c r="F20">
        <v>52.462406999999992</v>
      </c>
      <c r="G20">
        <v>53.22240699999999</v>
      </c>
      <c r="H20">
        <v>53.412406999999995</v>
      </c>
      <c r="I20">
        <v>52.842406999999994</v>
      </c>
      <c r="J20" s="13">
        <v>52.65240699999999</v>
      </c>
    </row>
    <row r="21" spans="2:10" x14ac:dyDescent="0.2">
      <c r="B21" s="59">
        <v>2167</v>
      </c>
      <c r="C21">
        <v>52.87632</v>
      </c>
      <c r="D21">
        <v>53.032406999999992</v>
      </c>
      <c r="E21">
        <v>53.602406999999992</v>
      </c>
      <c r="F21">
        <v>52.462406999999992</v>
      </c>
      <c r="G21">
        <v>53.22240699999999</v>
      </c>
      <c r="H21">
        <v>53.412406999999995</v>
      </c>
      <c r="I21">
        <v>52.842406999999994</v>
      </c>
      <c r="J21" s="13">
        <v>52.65240699999999</v>
      </c>
    </row>
    <row r="22" spans="2:10" x14ac:dyDescent="0.2">
      <c r="B22" s="59">
        <v>2175</v>
      </c>
      <c r="C22">
        <v>53.168999999999997</v>
      </c>
      <c r="D22">
        <v>53.032406999999992</v>
      </c>
      <c r="E22">
        <v>53.602406999999992</v>
      </c>
      <c r="F22">
        <v>52.462406999999992</v>
      </c>
      <c r="G22">
        <v>53.22240699999999</v>
      </c>
      <c r="H22">
        <v>53.412406999999995</v>
      </c>
      <c r="I22">
        <v>52.842406999999994</v>
      </c>
      <c r="J22" s="13">
        <v>52.65240699999999</v>
      </c>
    </row>
    <row r="23" spans="2:10" x14ac:dyDescent="0.2">
      <c r="B23" s="59">
        <v>2180</v>
      </c>
      <c r="C23">
        <v>52.720120000000001</v>
      </c>
      <c r="D23">
        <v>53.032406999999992</v>
      </c>
      <c r="E23">
        <v>53.602406999999992</v>
      </c>
      <c r="F23">
        <v>52.462406999999992</v>
      </c>
      <c r="G23">
        <v>53.22240699999999</v>
      </c>
      <c r="H23">
        <v>53.412406999999995</v>
      </c>
      <c r="I23">
        <v>52.842406999999994</v>
      </c>
      <c r="J23" s="13">
        <v>52.65240699999999</v>
      </c>
    </row>
    <row r="24" spans="2:10" x14ac:dyDescent="0.2">
      <c r="B24" s="59">
        <v>2181</v>
      </c>
      <c r="C24">
        <v>52.922339999999998</v>
      </c>
      <c r="D24">
        <v>53.032406999999992</v>
      </c>
      <c r="E24">
        <v>53.602406999999992</v>
      </c>
      <c r="F24">
        <v>52.462406999999992</v>
      </c>
      <c r="G24">
        <v>53.22240699999999</v>
      </c>
      <c r="H24">
        <v>53.412406999999995</v>
      </c>
      <c r="I24">
        <v>52.842406999999994</v>
      </c>
      <c r="J24" s="13">
        <v>52.65240699999999</v>
      </c>
    </row>
    <row r="25" spans="2:10" x14ac:dyDescent="0.2">
      <c r="B25" s="59">
        <v>2182</v>
      </c>
      <c r="C25">
        <v>53.269460000000002</v>
      </c>
      <c r="D25">
        <v>53.032406999999992</v>
      </c>
      <c r="E25">
        <v>53.602406999999992</v>
      </c>
      <c r="F25">
        <v>52.462406999999992</v>
      </c>
      <c r="G25">
        <v>53.22240699999999</v>
      </c>
      <c r="H25">
        <v>53.412406999999995</v>
      </c>
      <c r="I25">
        <v>52.842406999999994</v>
      </c>
      <c r="J25" s="13">
        <v>52.65240699999999</v>
      </c>
    </row>
    <row r="26" spans="2:10" x14ac:dyDescent="0.2">
      <c r="B26" s="60">
        <v>2203</v>
      </c>
      <c r="C26" s="69">
        <v>53.293080000000003</v>
      </c>
      <c r="D26" s="69">
        <v>53.032406999999992</v>
      </c>
      <c r="E26" s="69">
        <v>53.602406999999992</v>
      </c>
      <c r="F26" s="69">
        <v>52.462406999999992</v>
      </c>
      <c r="G26" s="69">
        <v>53.22240699999999</v>
      </c>
      <c r="H26" s="69">
        <v>53.412406999999995</v>
      </c>
      <c r="I26" s="69">
        <v>52.842406999999994</v>
      </c>
      <c r="J26" s="14">
        <v>52.65240699999999</v>
      </c>
    </row>
    <row r="29" spans="2:10" x14ac:dyDescent="0.2">
      <c r="G29" s="20"/>
    </row>
  </sheetData>
  <autoFilter ref="B6:J26" xr:uid="{41E1CA3A-0FE7-704F-8DA6-87ED2A49EEB6}">
    <sortState xmlns:xlrd2="http://schemas.microsoft.com/office/spreadsheetml/2017/richdata2" ref="B7:J26">
      <sortCondition ref="B6:B26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0E16A-CAE7-0746-89CF-0A81B75B9620}">
  <dimension ref="B2:J45"/>
  <sheetViews>
    <sheetView zoomScale="75" workbookViewId="0">
      <selection sqref="A1:A1048576"/>
    </sheetView>
  </sheetViews>
  <sheetFormatPr baseColWidth="10" defaultRowHeight="15" x14ac:dyDescent="0.2"/>
  <cols>
    <col min="9" max="9" width="12.6640625" customWidth="1"/>
  </cols>
  <sheetData>
    <row r="2" spans="2:10" x14ac:dyDescent="0.2">
      <c r="C2" t="s">
        <v>24</v>
      </c>
      <c r="D2" s="16">
        <v>53.014121282051292</v>
      </c>
    </row>
    <row r="3" spans="2:10" x14ac:dyDescent="0.2">
      <c r="C3" t="s">
        <v>53</v>
      </c>
      <c r="D3">
        <v>0.25</v>
      </c>
    </row>
    <row r="6" spans="2:10" x14ac:dyDescent="0.2">
      <c r="B6" s="82" t="s">
        <v>2</v>
      </c>
      <c r="C6" s="83" t="s">
        <v>1</v>
      </c>
      <c r="D6" s="83" t="s">
        <v>46</v>
      </c>
      <c r="E6" s="83" t="s">
        <v>42</v>
      </c>
      <c r="F6" s="83" t="s">
        <v>43</v>
      </c>
      <c r="G6" s="83" t="s">
        <v>47</v>
      </c>
      <c r="H6" s="83" t="s">
        <v>48</v>
      </c>
      <c r="I6" s="83" t="s">
        <v>49</v>
      </c>
      <c r="J6" s="84" t="s">
        <v>50</v>
      </c>
    </row>
    <row r="7" spans="2:10" x14ac:dyDescent="0.2">
      <c r="B7" s="59">
        <v>1231</v>
      </c>
      <c r="C7">
        <v>52.851230000000001</v>
      </c>
      <c r="D7">
        <f t="shared" ref="D7:D45" si="0">AVERAGE($C$7:$C$45)</f>
        <v>53.014121282051278</v>
      </c>
      <c r="E7">
        <f t="shared" ref="E7:E45" si="1">D7+(3*$D$3)</f>
        <v>53.764121282051278</v>
      </c>
      <c r="F7">
        <f t="shared" ref="F7:F45" si="2">D7-(3*$D$3)</f>
        <v>52.264121282051278</v>
      </c>
      <c r="G7">
        <f t="shared" ref="G7:G45" si="3">D$7+D$3</f>
        <v>53.264121282051278</v>
      </c>
      <c r="H7">
        <f t="shared" ref="H7:H45" si="4">$D$2+(2*$D$3)</f>
        <v>53.514121282051292</v>
      </c>
      <c r="I7" s="80">
        <f t="shared" ref="I7:I45" si="5">D$2-D$3</f>
        <v>52.764121282051292</v>
      </c>
      <c r="J7" s="13">
        <f t="shared" ref="J7:J45" si="6">D7-(2*$D$3)</f>
        <v>52.514121282051278</v>
      </c>
    </row>
    <row r="8" spans="2:10" x14ac:dyDescent="0.2">
      <c r="B8" s="59">
        <v>1236</v>
      </c>
      <c r="C8">
        <v>53.187150000000003</v>
      </c>
      <c r="D8">
        <f t="shared" si="0"/>
        <v>53.014121282051278</v>
      </c>
      <c r="E8">
        <f t="shared" si="1"/>
        <v>53.764121282051278</v>
      </c>
      <c r="F8">
        <f t="shared" si="2"/>
        <v>52.264121282051278</v>
      </c>
      <c r="G8">
        <f t="shared" si="3"/>
        <v>53.264121282051278</v>
      </c>
      <c r="H8">
        <f t="shared" si="4"/>
        <v>53.514121282051292</v>
      </c>
      <c r="I8" s="80">
        <f t="shared" si="5"/>
        <v>52.764121282051292</v>
      </c>
      <c r="J8" s="13">
        <f t="shared" si="6"/>
        <v>52.514121282051278</v>
      </c>
    </row>
    <row r="9" spans="2:10" x14ac:dyDescent="0.2">
      <c r="B9" s="59">
        <v>1241</v>
      </c>
      <c r="C9">
        <v>52.840159999999997</v>
      </c>
      <c r="D9">
        <f t="shared" si="0"/>
        <v>53.014121282051278</v>
      </c>
      <c r="E9">
        <f t="shared" si="1"/>
        <v>53.764121282051278</v>
      </c>
      <c r="F9">
        <f t="shared" si="2"/>
        <v>52.264121282051278</v>
      </c>
      <c r="G9">
        <f t="shared" si="3"/>
        <v>53.264121282051278</v>
      </c>
      <c r="H9">
        <f t="shared" si="4"/>
        <v>53.514121282051292</v>
      </c>
      <c r="I9" s="80">
        <f t="shared" si="5"/>
        <v>52.764121282051292</v>
      </c>
      <c r="J9" s="13">
        <f t="shared" si="6"/>
        <v>52.514121282051278</v>
      </c>
    </row>
    <row r="10" spans="2:10" x14ac:dyDescent="0.2">
      <c r="B10" s="59">
        <v>1242</v>
      </c>
      <c r="C10">
        <v>53.160200000000003</v>
      </c>
      <c r="D10">
        <f t="shared" si="0"/>
        <v>53.014121282051278</v>
      </c>
      <c r="E10">
        <f t="shared" si="1"/>
        <v>53.764121282051278</v>
      </c>
      <c r="F10">
        <f t="shared" si="2"/>
        <v>52.264121282051278</v>
      </c>
      <c r="G10">
        <f t="shared" si="3"/>
        <v>53.264121282051278</v>
      </c>
      <c r="H10">
        <f t="shared" si="4"/>
        <v>53.514121282051292</v>
      </c>
      <c r="I10" s="80">
        <f t="shared" si="5"/>
        <v>52.764121282051292</v>
      </c>
      <c r="J10" s="13">
        <f t="shared" si="6"/>
        <v>52.514121282051278</v>
      </c>
    </row>
    <row r="11" spans="2:10" x14ac:dyDescent="0.2">
      <c r="B11" s="59">
        <v>1254</v>
      </c>
      <c r="C11">
        <v>52.784550000000003</v>
      </c>
      <c r="D11">
        <f t="shared" si="0"/>
        <v>53.014121282051278</v>
      </c>
      <c r="E11">
        <f t="shared" si="1"/>
        <v>53.764121282051278</v>
      </c>
      <c r="F11">
        <f t="shared" si="2"/>
        <v>52.264121282051278</v>
      </c>
      <c r="G11">
        <f t="shared" si="3"/>
        <v>53.264121282051278</v>
      </c>
      <c r="H11">
        <f t="shared" si="4"/>
        <v>53.514121282051292</v>
      </c>
      <c r="I11" s="80">
        <f t="shared" si="5"/>
        <v>52.764121282051292</v>
      </c>
      <c r="J11" s="13">
        <f t="shared" si="6"/>
        <v>52.514121282051278</v>
      </c>
    </row>
    <row r="12" spans="2:10" x14ac:dyDescent="0.2">
      <c r="B12" s="59">
        <v>1255</v>
      </c>
      <c r="C12">
        <v>52.979660000000003</v>
      </c>
      <c r="D12">
        <f t="shared" si="0"/>
        <v>53.014121282051278</v>
      </c>
      <c r="E12">
        <f t="shared" si="1"/>
        <v>53.764121282051278</v>
      </c>
      <c r="F12">
        <f t="shared" si="2"/>
        <v>52.264121282051278</v>
      </c>
      <c r="G12">
        <f t="shared" si="3"/>
        <v>53.264121282051278</v>
      </c>
      <c r="H12">
        <f t="shared" si="4"/>
        <v>53.514121282051292</v>
      </c>
      <c r="I12" s="80">
        <f t="shared" si="5"/>
        <v>52.764121282051292</v>
      </c>
      <c r="J12" s="13">
        <f t="shared" si="6"/>
        <v>52.514121282051278</v>
      </c>
    </row>
    <row r="13" spans="2:10" x14ac:dyDescent="0.2">
      <c r="B13" s="59">
        <v>1257</v>
      </c>
      <c r="C13">
        <v>52.869079999999997</v>
      </c>
      <c r="D13">
        <f t="shared" si="0"/>
        <v>53.014121282051278</v>
      </c>
      <c r="E13">
        <f t="shared" si="1"/>
        <v>53.764121282051278</v>
      </c>
      <c r="F13">
        <f t="shared" si="2"/>
        <v>52.264121282051278</v>
      </c>
      <c r="G13">
        <f t="shared" si="3"/>
        <v>53.264121282051278</v>
      </c>
      <c r="H13">
        <f t="shared" si="4"/>
        <v>53.514121282051292</v>
      </c>
      <c r="I13" s="80">
        <f t="shared" si="5"/>
        <v>52.764121282051292</v>
      </c>
      <c r="J13" s="13">
        <f t="shared" si="6"/>
        <v>52.514121282051278</v>
      </c>
    </row>
    <row r="14" spans="2:10" x14ac:dyDescent="0.2">
      <c r="B14" s="59">
        <v>1259</v>
      </c>
      <c r="C14">
        <v>52.56906</v>
      </c>
      <c r="D14">
        <f t="shared" si="0"/>
        <v>53.014121282051278</v>
      </c>
      <c r="E14">
        <f t="shared" si="1"/>
        <v>53.764121282051278</v>
      </c>
      <c r="F14">
        <f t="shared" si="2"/>
        <v>52.264121282051278</v>
      </c>
      <c r="G14">
        <f t="shared" si="3"/>
        <v>53.264121282051278</v>
      </c>
      <c r="H14">
        <f t="shared" si="4"/>
        <v>53.514121282051292</v>
      </c>
      <c r="I14" s="80">
        <f t="shared" si="5"/>
        <v>52.764121282051292</v>
      </c>
      <c r="J14" s="13">
        <f t="shared" si="6"/>
        <v>52.514121282051278</v>
      </c>
    </row>
    <row r="15" spans="2:10" x14ac:dyDescent="0.2">
      <c r="B15" s="59">
        <v>1262</v>
      </c>
      <c r="C15">
        <v>53.012369999999997</v>
      </c>
      <c r="D15">
        <f t="shared" si="0"/>
        <v>53.014121282051278</v>
      </c>
      <c r="E15">
        <f t="shared" si="1"/>
        <v>53.764121282051278</v>
      </c>
      <c r="F15">
        <f t="shared" si="2"/>
        <v>52.264121282051278</v>
      </c>
      <c r="G15">
        <f t="shared" si="3"/>
        <v>53.264121282051278</v>
      </c>
      <c r="H15">
        <f t="shared" si="4"/>
        <v>53.514121282051292</v>
      </c>
      <c r="I15" s="80">
        <f t="shared" si="5"/>
        <v>52.764121282051292</v>
      </c>
      <c r="J15" s="13">
        <f t="shared" si="6"/>
        <v>52.514121282051278</v>
      </c>
    </row>
    <row r="16" spans="2:10" x14ac:dyDescent="0.2">
      <c r="B16" s="59">
        <v>1265</v>
      </c>
      <c r="C16">
        <v>53.243049999999997</v>
      </c>
      <c r="D16">
        <f t="shared" si="0"/>
        <v>53.014121282051278</v>
      </c>
      <c r="E16">
        <f t="shared" si="1"/>
        <v>53.764121282051278</v>
      </c>
      <c r="F16">
        <f t="shared" si="2"/>
        <v>52.264121282051278</v>
      </c>
      <c r="G16">
        <f t="shared" si="3"/>
        <v>53.264121282051278</v>
      </c>
      <c r="H16">
        <f t="shared" si="4"/>
        <v>53.514121282051292</v>
      </c>
      <c r="I16" s="80">
        <f t="shared" si="5"/>
        <v>52.764121282051292</v>
      </c>
      <c r="J16" s="13">
        <f t="shared" si="6"/>
        <v>52.514121282051278</v>
      </c>
    </row>
    <row r="17" spans="2:10" x14ac:dyDescent="0.2">
      <c r="B17" s="59">
        <v>1270</v>
      </c>
      <c r="C17">
        <v>53.244120000000002</v>
      </c>
      <c r="D17">
        <f t="shared" si="0"/>
        <v>53.014121282051278</v>
      </c>
      <c r="E17">
        <f t="shared" si="1"/>
        <v>53.764121282051278</v>
      </c>
      <c r="F17">
        <f t="shared" si="2"/>
        <v>52.264121282051278</v>
      </c>
      <c r="G17">
        <f t="shared" si="3"/>
        <v>53.264121282051278</v>
      </c>
      <c r="H17">
        <f t="shared" si="4"/>
        <v>53.514121282051292</v>
      </c>
      <c r="I17" s="80">
        <f t="shared" si="5"/>
        <v>52.764121282051292</v>
      </c>
      <c r="J17" s="13">
        <f t="shared" si="6"/>
        <v>52.514121282051278</v>
      </c>
    </row>
    <row r="18" spans="2:10" x14ac:dyDescent="0.2">
      <c r="B18" s="59">
        <v>1273</v>
      </c>
      <c r="C18">
        <v>53.100949999999997</v>
      </c>
      <c r="D18">
        <f t="shared" si="0"/>
        <v>53.014121282051278</v>
      </c>
      <c r="E18">
        <f t="shared" si="1"/>
        <v>53.764121282051278</v>
      </c>
      <c r="F18">
        <f t="shared" si="2"/>
        <v>52.264121282051278</v>
      </c>
      <c r="G18">
        <f t="shared" si="3"/>
        <v>53.264121282051278</v>
      </c>
      <c r="H18">
        <f t="shared" si="4"/>
        <v>53.514121282051292</v>
      </c>
      <c r="I18" s="80">
        <f t="shared" si="5"/>
        <v>52.764121282051292</v>
      </c>
      <c r="J18" s="13">
        <f t="shared" si="6"/>
        <v>52.514121282051278</v>
      </c>
    </row>
    <row r="19" spans="2:10" x14ac:dyDescent="0.2">
      <c r="B19" s="59">
        <v>1285</v>
      </c>
      <c r="C19">
        <v>52.811439999999997</v>
      </c>
      <c r="D19">
        <f t="shared" si="0"/>
        <v>53.014121282051278</v>
      </c>
      <c r="E19">
        <f t="shared" si="1"/>
        <v>53.764121282051278</v>
      </c>
      <c r="F19">
        <f t="shared" si="2"/>
        <v>52.264121282051278</v>
      </c>
      <c r="G19">
        <f t="shared" si="3"/>
        <v>53.264121282051278</v>
      </c>
      <c r="H19">
        <f t="shared" si="4"/>
        <v>53.514121282051292</v>
      </c>
      <c r="I19" s="80">
        <f t="shared" si="5"/>
        <v>52.764121282051292</v>
      </c>
      <c r="J19" s="13">
        <f t="shared" si="6"/>
        <v>52.514121282051278</v>
      </c>
    </row>
    <row r="20" spans="2:10" x14ac:dyDescent="0.2">
      <c r="B20" s="59">
        <v>1288</v>
      </c>
      <c r="C20">
        <v>52.78922</v>
      </c>
      <c r="D20">
        <f t="shared" si="0"/>
        <v>53.014121282051278</v>
      </c>
      <c r="E20">
        <f t="shared" si="1"/>
        <v>53.764121282051278</v>
      </c>
      <c r="F20">
        <f t="shared" si="2"/>
        <v>52.264121282051278</v>
      </c>
      <c r="G20">
        <f t="shared" si="3"/>
        <v>53.264121282051278</v>
      </c>
      <c r="H20">
        <f t="shared" si="4"/>
        <v>53.514121282051292</v>
      </c>
      <c r="I20" s="80">
        <f t="shared" si="5"/>
        <v>52.764121282051292</v>
      </c>
      <c r="J20" s="13">
        <f t="shared" si="6"/>
        <v>52.514121282051278</v>
      </c>
    </row>
    <row r="21" spans="2:10" x14ac:dyDescent="0.2">
      <c r="B21" s="59">
        <v>1290</v>
      </c>
      <c r="C21">
        <v>53.015979999999999</v>
      </c>
      <c r="D21">
        <f t="shared" si="0"/>
        <v>53.014121282051278</v>
      </c>
      <c r="E21">
        <f t="shared" si="1"/>
        <v>53.764121282051278</v>
      </c>
      <c r="F21">
        <f t="shared" si="2"/>
        <v>52.264121282051278</v>
      </c>
      <c r="G21">
        <f t="shared" si="3"/>
        <v>53.264121282051278</v>
      </c>
      <c r="H21">
        <f t="shared" si="4"/>
        <v>53.514121282051292</v>
      </c>
      <c r="I21" s="80">
        <f t="shared" si="5"/>
        <v>52.764121282051292</v>
      </c>
      <c r="J21" s="13">
        <f t="shared" si="6"/>
        <v>52.514121282051278</v>
      </c>
    </row>
    <row r="22" spans="2:10" x14ac:dyDescent="0.2">
      <c r="B22" s="59">
        <v>1293</v>
      </c>
      <c r="C22">
        <v>52.30686</v>
      </c>
      <c r="D22">
        <f t="shared" si="0"/>
        <v>53.014121282051278</v>
      </c>
      <c r="E22">
        <f t="shared" si="1"/>
        <v>53.764121282051278</v>
      </c>
      <c r="F22">
        <f t="shared" si="2"/>
        <v>52.264121282051278</v>
      </c>
      <c r="G22">
        <f t="shared" si="3"/>
        <v>53.264121282051278</v>
      </c>
      <c r="H22">
        <f t="shared" si="4"/>
        <v>53.514121282051292</v>
      </c>
      <c r="I22" s="80">
        <f t="shared" si="5"/>
        <v>52.764121282051292</v>
      </c>
      <c r="J22" s="13">
        <f t="shared" si="6"/>
        <v>52.514121282051278</v>
      </c>
    </row>
    <row r="23" spans="2:10" x14ac:dyDescent="0.2">
      <c r="B23" s="59">
        <v>1296</v>
      </c>
      <c r="C23">
        <v>53.202689999999997</v>
      </c>
      <c r="D23">
        <f t="shared" si="0"/>
        <v>53.014121282051278</v>
      </c>
      <c r="E23">
        <f t="shared" si="1"/>
        <v>53.764121282051278</v>
      </c>
      <c r="F23">
        <f t="shared" si="2"/>
        <v>52.264121282051278</v>
      </c>
      <c r="G23">
        <f t="shared" si="3"/>
        <v>53.264121282051278</v>
      </c>
      <c r="H23">
        <f t="shared" si="4"/>
        <v>53.514121282051292</v>
      </c>
      <c r="I23" s="80">
        <f t="shared" si="5"/>
        <v>52.764121282051292</v>
      </c>
      <c r="J23" s="13">
        <f t="shared" si="6"/>
        <v>52.514121282051278</v>
      </c>
    </row>
    <row r="24" spans="2:10" x14ac:dyDescent="0.2">
      <c r="B24" s="59">
        <v>1298</v>
      </c>
      <c r="C24">
        <v>52.855440000000002</v>
      </c>
      <c r="D24">
        <f t="shared" si="0"/>
        <v>53.014121282051278</v>
      </c>
      <c r="E24">
        <f t="shared" si="1"/>
        <v>53.764121282051278</v>
      </c>
      <c r="F24">
        <f t="shared" si="2"/>
        <v>52.264121282051278</v>
      </c>
      <c r="G24">
        <f t="shared" si="3"/>
        <v>53.264121282051278</v>
      </c>
      <c r="H24">
        <f t="shared" si="4"/>
        <v>53.514121282051292</v>
      </c>
      <c r="I24" s="80">
        <f t="shared" si="5"/>
        <v>52.764121282051292</v>
      </c>
      <c r="J24" s="13">
        <f t="shared" si="6"/>
        <v>52.514121282051278</v>
      </c>
    </row>
    <row r="25" spans="2:10" x14ac:dyDescent="0.2">
      <c r="B25" s="59">
        <v>1299</v>
      </c>
      <c r="C25">
        <v>53.254710000000003</v>
      </c>
      <c r="D25">
        <f t="shared" si="0"/>
        <v>53.014121282051278</v>
      </c>
      <c r="E25">
        <f t="shared" si="1"/>
        <v>53.764121282051278</v>
      </c>
      <c r="F25">
        <f t="shared" si="2"/>
        <v>52.264121282051278</v>
      </c>
      <c r="G25">
        <f t="shared" si="3"/>
        <v>53.264121282051278</v>
      </c>
      <c r="H25">
        <f t="shared" si="4"/>
        <v>53.514121282051292</v>
      </c>
      <c r="I25" s="80">
        <f t="shared" si="5"/>
        <v>52.764121282051292</v>
      </c>
      <c r="J25" s="13">
        <f t="shared" si="6"/>
        <v>52.514121282051278</v>
      </c>
    </row>
    <row r="26" spans="2:10" x14ac:dyDescent="0.2">
      <c r="B26" s="59">
        <v>1300</v>
      </c>
      <c r="C26">
        <v>53.41048</v>
      </c>
      <c r="D26">
        <f t="shared" si="0"/>
        <v>53.014121282051278</v>
      </c>
      <c r="E26">
        <f t="shared" si="1"/>
        <v>53.764121282051278</v>
      </c>
      <c r="F26">
        <f t="shared" si="2"/>
        <v>52.264121282051278</v>
      </c>
      <c r="G26">
        <f t="shared" si="3"/>
        <v>53.264121282051278</v>
      </c>
      <c r="H26">
        <f t="shared" si="4"/>
        <v>53.514121282051292</v>
      </c>
      <c r="I26" s="80">
        <f t="shared" si="5"/>
        <v>52.764121282051292</v>
      </c>
      <c r="J26" s="13">
        <f t="shared" si="6"/>
        <v>52.514121282051278</v>
      </c>
    </row>
    <row r="27" spans="2:10" x14ac:dyDescent="0.2">
      <c r="B27" s="59">
        <v>1308</v>
      </c>
      <c r="C27">
        <v>53.017749999999999</v>
      </c>
      <c r="D27">
        <f t="shared" si="0"/>
        <v>53.014121282051278</v>
      </c>
      <c r="E27">
        <f t="shared" si="1"/>
        <v>53.764121282051278</v>
      </c>
      <c r="F27">
        <f t="shared" si="2"/>
        <v>52.264121282051278</v>
      </c>
      <c r="G27">
        <f t="shared" si="3"/>
        <v>53.264121282051278</v>
      </c>
      <c r="H27">
        <f t="shared" si="4"/>
        <v>53.514121282051292</v>
      </c>
      <c r="I27" s="80">
        <f t="shared" si="5"/>
        <v>52.764121282051292</v>
      </c>
      <c r="J27" s="13">
        <f t="shared" si="6"/>
        <v>52.514121282051278</v>
      </c>
    </row>
    <row r="28" spans="2:10" x14ac:dyDescent="0.2">
      <c r="B28" s="59">
        <v>1309</v>
      </c>
      <c r="C28">
        <v>52.750190000000003</v>
      </c>
      <c r="D28">
        <f t="shared" si="0"/>
        <v>53.014121282051278</v>
      </c>
      <c r="E28">
        <f t="shared" si="1"/>
        <v>53.764121282051278</v>
      </c>
      <c r="F28">
        <f t="shared" si="2"/>
        <v>52.264121282051278</v>
      </c>
      <c r="G28">
        <f t="shared" si="3"/>
        <v>53.264121282051278</v>
      </c>
      <c r="H28">
        <f t="shared" si="4"/>
        <v>53.514121282051292</v>
      </c>
      <c r="I28" s="80">
        <f t="shared" si="5"/>
        <v>52.764121282051292</v>
      </c>
      <c r="J28" s="13">
        <f t="shared" si="6"/>
        <v>52.514121282051278</v>
      </c>
    </row>
    <row r="29" spans="2:10" x14ac:dyDescent="0.2">
      <c r="B29" s="59">
        <v>1324</v>
      </c>
      <c r="C29">
        <v>52.989750000000001</v>
      </c>
      <c r="D29">
        <f t="shared" si="0"/>
        <v>53.014121282051278</v>
      </c>
      <c r="E29">
        <f t="shared" si="1"/>
        <v>53.764121282051278</v>
      </c>
      <c r="F29">
        <f t="shared" si="2"/>
        <v>52.264121282051278</v>
      </c>
      <c r="G29">
        <f t="shared" si="3"/>
        <v>53.264121282051278</v>
      </c>
      <c r="H29">
        <f t="shared" si="4"/>
        <v>53.514121282051292</v>
      </c>
      <c r="I29" s="80">
        <f t="shared" si="5"/>
        <v>52.764121282051292</v>
      </c>
      <c r="J29" s="13">
        <f t="shared" si="6"/>
        <v>52.514121282051278</v>
      </c>
    </row>
    <row r="30" spans="2:10" x14ac:dyDescent="0.2">
      <c r="B30" s="59">
        <v>1332</v>
      </c>
      <c r="C30">
        <v>53.142600000000002</v>
      </c>
      <c r="D30">
        <f t="shared" si="0"/>
        <v>53.014121282051278</v>
      </c>
      <c r="E30">
        <f t="shared" si="1"/>
        <v>53.764121282051278</v>
      </c>
      <c r="F30">
        <f t="shared" si="2"/>
        <v>52.264121282051278</v>
      </c>
      <c r="G30">
        <f t="shared" si="3"/>
        <v>53.264121282051278</v>
      </c>
      <c r="H30">
        <f t="shared" si="4"/>
        <v>53.514121282051292</v>
      </c>
      <c r="I30" s="80">
        <f t="shared" si="5"/>
        <v>52.764121282051292</v>
      </c>
      <c r="J30" s="13">
        <f t="shared" si="6"/>
        <v>52.514121282051278</v>
      </c>
    </row>
    <row r="31" spans="2:10" x14ac:dyDescent="0.2">
      <c r="B31" s="59">
        <v>1348</v>
      </c>
      <c r="C31">
        <v>53.02581</v>
      </c>
      <c r="D31">
        <f t="shared" si="0"/>
        <v>53.014121282051278</v>
      </c>
      <c r="E31">
        <f t="shared" si="1"/>
        <v>53.764121282051278</v>
      </c>
      <c r="F31">
        <f t="shared" si="2"/>
        <v>52.264121282051278</v>
      </c>
      <c r="G31">
        <f t="shared" si="3"/>
        <v>53.264121282051278</v>
      </c>
      <c r="H31">
        <f t="shared" si="4"/>
        <v>53.514121282051292</v>
      </c>
      <c r="I31" s="80">
        <f t="shared" si="5"/>
        <v>52.764121282051292</v>
      </c>
      <c r="J31" s="13">
        <f t="shared" si="6"/>
        <v>52.514121282051278</v>
      </c>
    </row>
    <row r="32" spans="2:10" x14ac:dyDescent="0.2">
      <c r="B32" s="59">
        <v>1353</v>
      </c>
      <c r="C32">
        <v>53.059510000000003</v>
      </c>
      <c r="D32">
        <f t="shared" si="0"/>
        <v>53.014121282051278</v>
      </c>
      <c r="E32">
        <f t="shared" si="1"/>
        <v>53.764121282051278</v>
      </c>
      <c r="F32">
        <f t="shared" si="2"/>
        <v>52.264121282051278</v>
      </c>
      <c r="G32">
        <f t="shared" si="3"/>
        <v>53.264121282051278</v>
      </c>
      <c r="H32">
        <f t="shared" si="4"/>
        <v>53.514121282051292</v>
      </c>
      <c r="I32" s="80">
        <f t="shared" si="5"/>
        <v>52.764121282051292</v>
      </c>
      <c r="J32" s="13">
        <f t="shared" si="6"/>
        <v>52.514121282051278</v>
      </c>
    </row>
    <row r="33" spans="2:10" x14ac:dyDescent="0.2">
      <c r="B33" s="59">
        <v>1360</v>
      </c>
      <c r="C33">
        <v>52.754989999999999</v>
      </c>
      <c r="D33">
        <f t="shared" si="0"/>
        <v>53.014121282051278</v>
      </c>
      <c r="E33">
        <f t="shared" si="1"/>
        <v>53.764121282051278</v>
      </c>
      <c r="F33">
        <f t="shared" si="2"/>
        <v>52.264121282051278</v>
      </c>
      <c r="G33">
        <f t="shared" si="3"/>
        <v>53.264121282051278</v>
      </c>
      <c r="H33">
        <f t="shared" si="4"/>
        <v>53.514121282051292</v>
      </c>
      <c r="I33" s="80">
        <f t="shared" si="5"/>
        <v>52.764121282051292</v>
      </c>
      <c r="J33" s="13">
        <f t="shared" si="6"/>
        <v>52.514121282051278</v>
      </c>
    </row>
    <row r="34" spans="2:10" x14ac:dyDescent="0.2">
      <c r="B34" s="59">
        <v>1373</v>
      </c>
      <c r="C34">
        <v>53.135950000000001</v>
      </c>
      <c r="D34">
        <f t="shared" si="0"/>
        <v>53.014121282051278</v>
      </c>
      <c r="E34">
        <f t="shared" si="1"/>
        <v>53.764121282051278</v>
      </c>
      <c r="F34">
        <f t="shared" si="2"/>
        <v>52.264121282051278</v>
      </c>
      <c r="G34">
        <f t="shared" si="3"/>
        <v>53.264121282051278</v>
      </c>
      <c r="H34">
        <f t="shared" si="4"/>
        <v>53.514121282051292</v>
      </c>
      <c r="I34" s="80">
        <f t="shared" si="5"/>
        <v>52.764121282051292</v>
      </c>
      <c r="J34" s="13">
        <f t="shared" si="6"/>
        <v>52.514121282051278</v>
      </c>
    </row>
    <row r="35" spans="2:10" x14ac:dyDescent="0.2">
      <c r="B35" s="59">
        <v>1381</v>
      </c>
      <c r="C35">
        <v>52.720100000000002</v>
      </c>
      <c r="D35">
        <f t="shared" si="0"/>
        <v>53.014121282051278</v>
      </c>
      <c r="E35">
        <f t="shared" si="1"/>
        <v>53.764121282051278</v>
      </c>
      <c r="F35">
        <f t="shared" si="2"/>
        <v>52.264121282051278</v>
      </c>
      <c r="G35">
        <f t="shared" si="3"/>
        <v>53.264121282051278</v>
      </c>
      <c r="H35">
        <f t="shared" si="4"/>
        <v>53.514121282051292</v>
      </c>
      <c r="I35" s="80">
        <f t="shared" si="5"/>
        <v>52.764121282051292</v>
      </c>
      <c r="J35" s="13">
        <f t="shared" si="6"/>
        <v>52.514121282051278</v>
      </c>
    </row>
    <row r="36" spans="2:10" x14ac:dyDescent="0.2">
      <c r="B36" s="59">
        <v>1384</v>
      </c>
      <c r="C36">
        <v>52.552810000000001</v>
      </c>
      <c r="D36">
        <f t="shared" si="0"/>
        <v>53.014121282051278</v>
      </c>
      <c r="E36">
        <f t="shared" si="1"/>
        <v>53.764121282051278</v>
      </c>
      <c r="F36">
        <f t="shared" si="2"/>
        <v>52.264121282051278</v>
      </c>
      <c r="G36">
        <f t="shared" si="3"/>
        <v>53.264121282051278</v>
      </c>
      <c r="H36">
        <f t="shared" si="4"/>
        <v>53.514121282051292</v>
      </c>
      <c r="I36" s="80">
        <f t="shared" si="5"/>
        <v>52.764121282051292</v>
      </c>
      <c r="J36" s="13">
        <f t="shared" si="6"/>
        <v>52.514121282051278</v>
      </c>
    </row>
    <row r="37" spans="2:10" x14ac:dyDescent="0.2">
      <c r="B37" s="59">
        <v>1389</v>
      </c>
      <c r="C37">
        <v>53.338540000000002</v>
      </c>
      <c r="D37">
        <f t="shared" si="0"/>
        <v>53.014121282051278</v>
      </c>
      <c r="E37">
        <f t="shared" si="1"/>
        <v>53.764121282051278</v>
      </c>
      <c r="F37">
        <f t="shared" si="2"/>
        <v>52.264121282051278</v>
      </c>
      <c r="G37">
        <f t="shared" si="3"/>
        <v>53.264121282051278</v>
      </c>
      <c r="H37">
        <f t="shared" si="4"/>
        <v>53.514121282051292</v>
      </c>
      <c r="I37" s="80">
        <f t="shared" si="5"/>
        <v>52.764121282051292</v>
      </c>
      <c r="J37" s="13">
        <f t="shared" si="6"/>
        <v>52.514121282051278</v>
      </c>
    </row>
    <row r="38" spans="2:10" x14ac:dyDescent="0.2">
      <c r="B38" s="59">
        <v>1405</v>
      </c>
      <c r="C38">
        <v>52.96799</v>
      </c>
      <c r="D38">
        <f t="shared" si="0"/>
        <v>53.014121282051278</v>
      </c>
      <c r="E38">
        <f t="shared" si="1"/>
        <v>53.764121282051278</v>
      </c>
      <c r="F38">
        <f t="shared" si="2"/>
        <v>52.264121282051278</v>
      </c>
      <c r="G38">
        <f t="shared" si="3"/>
        <v>53.264121282051278</v>
      </c>
      <c r="H38">
        <f t="shared" si="4"/>
        <v>53.514121282051292</v>
      </c>
      <c r="I38" s="80">
        <f t="shared" si="5"/>
        <v>52.764121282051292</v>
      </c>
      <c r="J38" s="13">
        <f t="shared" si="6"/>
        <v>52.514121282051278</v>
      </c>
    </row>
    <row r="39" spans="2:10" x14ac:dyDescent="0.2">
      <c r="B39" s="59">
        <v>1432</v>
      </c>
      <c r="C39">
        <v>53.473260000000003</v>
      </c>
      <c r="D39">
        <f t="shared" si="0"/>
        <v>53.014121282051278</v>
      </c>
      <c r="E39">
        <f t="shared" si="1"/>
        <v>53.764121282051278</v>
      </c>
      <c r="F39">
        <f t="shared" si="2"/>
        <v>52.264121282051278</v>
      </c>
      <c r="G39">
        <f t="shared" si="3"/>
        <v>53.264121282051278</v>
      </c>
      <c r="H39">
        <f t="shared" si="4"/>
        <v>53.514121282051292</v>
      </c>
      <c r="I39" s="80">
        <f t="shared" si="5"/>
        <v>52.764121282051292</v>
      </c>
      <c r="J39" s="13">
        <f t="shared" si="6"/>
        <v>52.514121282051278</v>
      </c>
    </row>
    <row r="40" spans="2:10" x14ac:dyDescent="0.2">
      <c r="B40" s="59">
        <v>1433</v>
      </c>
      <c r="C40">
        <v>53.376480000000001</v>
      </c>
      <c r="D40">
        <f t="shared" si="0"/>
        <v>53.014121282051278</v>
      </c>
      <c r="E40">
        <f t="shared" si="1"/>
        <v>53.764121282051278</v>
      </c>
      <c r="F40">
        <f t="shared" si="2"/>
        <v>52.264121282051278</v>
      </c>
      <c r="G40">
        <f t="shared" si="3"/>
        <v>53.264121282051278</v>
      </c>
      <c r="H40">
        <f t="shared" si="4"/>
        <v>53.514121282051292</v>
      </c>
      <c r="I40" s="80">
        <f t="shared" si="5"/>
        <v>52.764121282051292</v>
      </c>
      <c r="J40" s="13">
        <f t="shared" si="6"/>
        <v>52.514121282051278</v>
      </c>
    </row>
    <row r="41" spans="2:10" x14ac:dyDescent="0.2">
      <c r="B41" s="59">
        <v>1448</v>
      </c>
      <c r="C41">
        <v>52.9621</v>
      </c>
      <c r="D41">
        <f t="shared" si="0"/>
        <v>53.014121282051278</v>
      </c>
      <c r="E41">
        <f t="shared" si="1"/>
        <v>53.764121282051278</v>
      </c>
      <c r="F41">
        <f t="shared" si="2"/>
        <v>52.264121282051278</v>
      </c>
      <c r="G41">
        <f t="shared" si="3"/>
        <v>53.264121282051278</v>
      </c>
      <c r="H41">
        <f t="shared" si="4"/>
        <v>53.514121282051292</v>
      </c>
      <c r="I41" s="80">
        <f t="shared" si="5"/>
        <v>52.764121282051292</v>
      </c>
      <c r="J41" s="13">
        <f t="shared" si="6"/>
        <v>52.514121282051278</v>
      </c>
    </row>
    <row r="42" spans="2:10" x14ac:dyDescent="0.2">
      <c r="B42" s="59">
        <v>1455</v>
      </c>
      <c r="C42">
        <v>53.0944</v>
      </c>
      <c r="D42">
        <f t="shared" si="0"/>
        <v>53.014121282051278</v>
      </c>
      <c r="E42">
        <f t="shared" si="1"/>
        <v>53.764121282051278</v>
      </c>
      <c r="F42">
        <f t="shared" si="2"/>
        <v>52.264121282051278</v>
      </c>
      <c r="G42">
        <f t="shared" si="3"/>
        <v>53.264121282051278</v>
      </c>
      <c r="H42">
        <f t="shared" si="4"/>
        <v>53.514121282051292</v>
      </c>
      <c r="I42" s="80">
        <f t="shared" si="5"/>
        <v>52.764121282051292</v>
      </c>
      <c r="J42" s="13">
        <f t="shared" si="6"/>
        <v>52.514121282051278</v>
      </c>
    </row>
    <row r="43" spans="2:10" x14ac:dyDescent="0.2">
      <c r="B43" s="59">
        <v>1458</v>
      </c>
      <c r="C43">
        <v>53.332360000000001</v>
      </c>
      <c r="D43">
        <f t="shared" si="0"/>
        <v>53.014121282051278</v>
      </c>
      <c r="E43">
        <f t="shared" si="1"/>
        <v>53.764121282051278</v>
      </c>
      <c r="F43">
        <f t="shared" si="2"/>
        <v>52.264121282051278</v>
      </c>
      <c r="G43">
        <f t="shared" si="3"/>
        <v>53.264121282051278</v>
      </c>
      <c r="H43">
        <f t="shared" si="4"/>
        <v>53.514121282051292</v>
      </c>
      <c r="I43" s="80">
        <f t="shared" si="5"/>
        <v>52.764121282051292</v>
      </c>
      <c r="J43" s="13">
        <f t="shared" si="6"/>
        <v>52.514121282051278</v>
      </c>
    </row>
    <row r="44" spans="2:10" x14ac:dyDescent="0.2">
      <c r="B44" s="59">
        <v>1467</v>
      </c>
      <c r="C44">
        <v>53.279679999999999</v>
      </c>
      <c r="D44">
        <f t="shared" si="0"/>
        <v>53.014121282051278</v>
      </c>
      <c r="E44">
        <f t="shared" si="1"/>
        <v>53.764121282051278</v>
      </c>
      <c r="F44">
        <f t="shared" si="2"/>
        <v>52.264121282051278</v>
      </c>
      <c r="G44">
        <f t="shared" si="3"/>
        <v>53.264121282051278</v>
      </c>
      <c r="H44">
        <f t="shared" si="4"/>
        <v>53.514121282051292</v>
      </c>
      <c r="I44" s="80">
        <f t="shared" si="5"/>
        <v>52.764121282051292</v>
      </c>
      <c r="J44" s="13">
        <f t="shared" si="6"/>
        <v>52.514121282051278</v>
      </c>
    </row>
    <row r="45" spans="2:10" x14ac:dyDescent="0.2">
      <c r="B45" s="60">
        <v>1487</v>
      </c>
      <c r="C45" s="69">
        <v>53.088059999999999</v>
      </c>
      <c r="D45" s="69">
        <f t="shared" si="0"/>
        <v>53.014121282051278</v>
      </c>
      <c r="E45" s="69">
        <f t="shared" si="1"/>
        <v>53.764121282051278</v>
      </c>
      <c r="F45" s="69">
        <f t="shared" si="2"/>
        <v>52.264121282051278</v>
      </c>
      <c r="G45" s="69">
        <f t="shared" si="3"/>
        <v>53.264121282051278</v>
      </c>
      <c r="H45" s="69">
        <f t="shared" si="4"/>
        <v>53.514121282051292</v>
      </c>
      <c r="I45" s="81">
        <f t="shared" si="5"/>
        <v>52.764121282051292</v>
      </c>
      <c r="J45" s="14">
        <f t="shared" si="6"/>
        <v>52.514121282051278</v>
      </c>
    </row>
  </sheetData>
  <autoFilter ref="B6:J45" xr:uid="{F580E16A-CAE7-0746-89CF-0A81B75B9620}">
    <sortState xmlns:xlrd2="http://schemas.microsoft.com/office/spreadsheetml/2017/richdata2" ref="B7:J45">
      <sortCondition ref="B6:B45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0DA5-3E3A-EB4B-89B7-298AD2F94D88}">
  <dimension ref="B3:J48"/>
  <sheetViews>
    <sheetView topLeftCell="A2" zoomScale="65" workbookViewId="0">
      <selection activeCell="A2" sqref="A2:XFD2"/>
    </sheetView>
  </sheetViews>
  <sheetFormatPr baseColWidth="10" defaultRowHeight="15" x14ac:dyDescent="0.2"/>
  <sheetData>
    <row r="3" spans="2:10" x14ac:dyDescent="0.2">
      <c r="C3" t="s">
        <v>24</v>
      </c>
      <c r="D3">
        <f>AVERAGE($C$7:$C$48)</f>
        <v>53.652904047619053</v>
      </c>
    </row>
    <row r="4" spans="2:10" x14ac:dyDescent="0.2">
      <c r="C4" t="s">
        <v>53</v>
      </c>
      <c r="D4">
        <v>1.34</v>
      </c>
    </row>
    <row r="6" spans="2:10" x14ac:dyDescent="0.2">
      <c r="B6" s="77" t="s">
        <v>3</v>
      </c>
      <c r="C6" s="78" t="s">
        <v>1</v>
      </c>
      <c r="D6" s="78" t="s">
        <v>46</v>
      </c>
      <c r="E6" s="78" t="s">
        <v>42</v>
      </c>
      <c r="F6" s="78" t="s">
        <v>43</v>
      </c>
      <c r="G6" s="78" t="s">
        <v>47</v>
      </c>
      <c r="H6" s="78" t="s">
        <v>48</v>
      </c>
      <c r="I6" s="78" t="s">
        <v>49</v>
      </c>
      <c r="J6" s="79" t="s">
        <v>50</v>
      </c>
    </row>
    <row r="7" spans="2:10" x14ac:dyDescent="0.2">
      <c r="B7" s="59">
        <v>6</v>
      </c>
      <c r="C7">
        <v>55.013489999999997</v>
      </c>
      <c r="D7">
        <f t="shared" ref="D7:D48" si="0">AVERAGE($C$7:$C$48)</f>
        <v>53.652904047619053</v>
      </c>
      <c r="E7">
        <f t="shared" ref="E7:E48" si="1">$D$3+(3*$D$4)</f>
        <v>57.672904047619056</v>
      </c>
      <c r="F7">
        <f t="shared" ref="F7:F48" si="2">$D$3-(3*$D$4)</f>
        <v>49.63290404761905</v>
      </c>
      <c r="G7">
        <f t="shared" ref="G7:G48" si="3">$D$3+$D$4</f>
        <v>54.992904047619056</v>
      </c>
      <c r="H7">
        <f t="shared" ref="H7:H48" si="4">$D$3+(2*$D$4)</f>
        <v>56.332904047619053</v>
      </c>
      <c r="I7">
        <f t="shared" ref="I7:I48" si="5">$D$3-$D$4</f>
        <v>52.31290404761905</v>
      </c>
      <c r="J7" s="13">
        <f t="shared" ref="J7:J48" si="6">$D$3-(2*$D$4)</f>
        <v>50.972904047619053</v>
      </c>
    </row>
    <row r="8" spans="2:10" x14ac:dyDescent="0.2">
      <c r="B8" s="59">
        <v>8</v>
      </c>
      <c r="C8">
        <v>56.11694</v>
      </c>
      <c r="D8">
        <f t="shared" si="0"/>
        <v>53.652904047619053</v>
      </c>
      <c r="E8">
        <f t="shared" si="1"/>
        <v>57.672904047619056</v>
      </c>
      <c r="F8">
        <f t="shared" si="2"/>
        <v>49.63290404761905</v>
      </c>
      <c r="G8">
        <f t="shared" si="3"/>
        <v>54.992904047619056</v>
      </c>
      <c r="H8">
        <f t="shared" si="4"/>
        <v>56.332904047619053</v>
      </c>
      <c r="I8">
        <f t="shared" si="5"/>
        <v>52.31290404761905</v>
      </c>
      <c r="J8" s="13">
        <f t="shared" si="6"/>
        <v>50.972904047619053</v>
      </c>
    </row>
    <row r="9" spans="2:10" x14ac:dyDescent="0.2">
      <c r="B9" s="59">
        <v>12</v>
      </c>
      <c r="C9">
        <v>52.91225</v>
      </c>
      <c r="D9">
        <f t="shared" si="0"/>
        <v>53.652904047619053</v>
      </c>
      <c r="E9">
        <f t="shared" si="1"/>
        <v>57.672904047619056</v>
      </c>
      <c r="F9">
        <f t="shared" si="2"/>
        <v>49.63290404761905</v>
      </c>
      <c r="G9">
        <f t="shared" si="3"/>
        <v>54.992904047619056</v>
      </c>
      <c r="H9">
        <f t="shared" si="4"/>
        <v>56.332904047619053</v>
      </c>
      <c r="I9">
        <f t="shared" si="5"/>
        <v>52.31290404761905</v>
      </c>
      <c r="J9" s="13">
        <f t="shared" si="6"/>
        <v>50.972904047619053</v>
      </c>
    </row>
    <row r="10" spans="2:10" x14ac:dyDescent="0.2">
      <c r="B10" s="59">
        <v>20</v>
      </c>
      <c r="C10">
        <v>52.562420000000003</v>
      </c>
      <c r="D10">
        <f t="shared" si="0"/>
        <v>53.652904047619053</v>
      </c>
      <c r="E10">
        <f t="shared" si="1"/>
        <v>57.672904047619056</v>
      </c>
      <c r="F10">
        <f t="shared" si="2"/>
        <v>49.63290404761905</v>
      </c>
      <c r="G10">
        <f t="shared" si="3"/>
        <v>54.992904047619056</v>
      </c>
      <c r="H10">
        <f t="shared" si="4"/>
        <v>56.332904047619053</v>
      </c>
      <c r="I10">
        <f t="shared" si="5"/>
        <v>52.31290404761905</v>
      </c>
      <c r="J10" s="13">
        <f t="shared" si="6"/>
        <v>50.972904047619053</v>
      </c>
    </row>
    <row r="11" spans="2:10" x14ac:dyDescent="0.2">
      <c r="B11" s="59">
        <v>24</v>
      </c>
      <c r="C11">
        <v>55.078530000000001</v>
      </c>
      <c r="D11">
        <f t="shared" si="0"/>
        <v>53.652904047619053</v>
      </c>
      <c r="E11">
        <f t="shared" si="1"/>
        <v>57.672904047619056</v>
      </c>
      <c r="F11">
        <f t="shared" si="2"/>
        <v>49.63290404761905</v>
      </c>
      <c r="G11">
        <f t="shared" si="3"/>
        <v>54.992904047619056</v>
      </c>
      <c r="H11">
        <f t="shared" si="4"/>
        <v>56.332904047619053</v>
      </c>
      <c r="I11">
        <f t="shared" si="5"/>
        <v>52.31290404761905</v>
      </c>
      <c r="J11" s="13">
        <f t="shared" si="6"/>
        <v>50.972904047619053</v>
      </c>
    </row>
    <row r="12" spans="2:10" x14ac:dyDescent="0.2">
      <c r="B12" s="59">
        <v>29</v>
      </c>
      <c r="C12">
        <v>55.17409</v>
      </c>
      <c r="D12">
        <f t="shared" si="0"/>
        <v>53.652904047619053</v>
      </c>
      <c r="E12">
        <f t="shared" si="1"/>
        <v>57.672904047619056</v>
      </c>
      <c r="F12">
        <f t="shared" si="2"/>
        <v>49.63290404761905</v>
      </c>
      <c r="G12">
        <f t="shared" si="3"/>
        <v>54.992904047619056</v>
      </c>
      <c r="H12">
        <f t="shared" si="4"/>
        <v>56.332904047619053</v>
      </c>
      <c r="I12">
        <f t="shared" si="5"/>
        <v>52.31290404761905</v>
      </c>
      <c r="J12" s="13">
        <f t="shared" si="6"/>
        <v>50.972904047619053</v>
      </c>
    </row>
    <row r="13" spans="2:10" x14ac:dyDescent="0.2">
      <c r="B13" s="59">
        <v>36</v>
      </c>
      <c r="C13">
        <v>52.844340000000003</v>
      </c>
      <c r="D13">
        <f t="shared" si="0"/>
        <v>53.652904047619053</v>
      </c>
      <c r="E13">
        <f t="shared" si="1"/>
        <v>57.672904047619056</v>
      </c>
      <c r="F13">
        <f t="shared" si="2"/>
        <v>49.63290404761905</v>
      </c>
      <c r="G13">
        <f t="shared" si="3"/>
        <v>54.992904047619056</v>
      </c>
      <c r="H13">
        <f t="shared" si="4"/>
        <v>56.332904047619053</v>
      </c>
      <c r="I13">
        <f t="shared" si="5"/>
        <v>52.31290404761905</v>
      </c>
      <c r="J13" s="13">
        <f t="shared" si="6"/>
        <v>50.972904047619053</v>
      </c>
    </row>
    <row r="14" spans="2:10" x14ac:dyDescent="0.2">
      <c r="B14" s="59">
        <v>60</v>
      </c>
      <c r="C14">
        <v>57.218040000000002</v>
      </c>
      <c r="D14">
        <f t="shared" si="0"/>
        <v>53.652904047619053</v>
      </c>
      <c r="E14">
        <f t="shared" si="1"/>
        <v>57.672904047619056</v>
      </c>
      <c r="F14">
        <f t="shared" si="2"/>
        <v>49.63290404761905</v>
      </c>
      <c r="G14">
        <f t="shared" si="3"/>
        <v>54.992904047619056</v>
      </c>
      <c r="H14">
        <f t="shared" si="4"/>
        <v>56.332904047619053</v>
      </c>
      <c r="I14">
        <f t="shared" si="5"/>
        <v>52.31290404761905</v>
      </c>
      <c r="J14" s="13">
        <f t="shared" si="6"/>
        <v>50.972904047619053</v>
      </c>
    </row>
    <row r="15" spans="2:10" x14ac:dyDescent="0.2">
      <c r="B15" s="59">
        <v>74</v>
      </c>
      <c r="C15">
        <v>52.703139999999998</v>
      </c>
      <c r="D15">
        <f t="shared" si="0"/>
        <v>53.652904047619053</v>
      </c>
      <c r="E15">
        <f t="shared" si="1"/>
        <v>57.672904047619056</v>
      </c>
      <c r="F15">
        <f t="shared" si="2"/>
        <v>49.63290404761905</v>
      </c>
      <c r="G15">
        <f t="shared" si="3"/>
        <v>54.992904047619056</v>
      </c>
      <c r="H15">
        <f t="shared" si="4"/>
        <v>56.332904047619053</v>
      </c>
      <c r="I15">
        <f t="shared" si="5"/>
        <v>52.31290404761905</v>
      </c>
      <c r="J15" s="13">
        <f t="shared" si="6"/>
        <v>50.972904047619053</v>
      </c>
    </row>
    <row r="16" spans="2:10" x14ac:dyDescent="0.2">
      <c r="B16" s="59">
        <v>77</v>
      </c>
      <c r="C16">
        <v>57.191789999999997</v>
      </c>
      <c r="D16">
        <f t="shared" si="0"/>
        <v>53.652904047619053</v>
      </c>
      <c r="E16">
        <f t="shared" si="1"/>
        <v>57.672904047619056</v>
      </c>
      <c r="F16">
        <f t="shared" si="2"/>
        <v>49.63290404761905</v>
      </c>
      <c r="G16">
        <f t="shared" si="3"/>
        <v>54.992904047619056</v>
      </c>
      <c r="H16">
        <f t="shared" si="4"/>
        <v>56.332904047619053</v>
      </c>
      <c r="I16">
        <f t="shared" si="5"/>
        <v>52.31290404761905</v>
      </c>
      <c r="J16" s="13">
        <f t="shared" si="6"/>
        <v>50.972904047619053</v>
      </c>
    </row>
    <row r="17" spans="2:10" x14ac:dyDescent="0.2">
      <c r="B17" s="59">
        <v>80</v>
      </c>
      <c r="C17">
        <v>52.876040000000003</v>
      </c>
      <c r="D17">
        <f t="shared" si="0"/>
        <v>53.652904047619053</v>
      </c>
      <c r="E17">
        <f t="shared" si="1"/>
        <v>57.672904047619056</v>
      </c>
      <c r="F17">
        <f t="shared" si="2"/>
        <v>49.63290404761905</v>
      </c>
      <c r="G17">
        <f t="shared" si="3"/>
        <v>54.992904047619056</v>
      </c>
      <c r="H17">
        <f t="shared" si="4"/>
        <v>56.332904047619053</v>
      </c>
      <c r="I17">
        <f t="shared" si="5"/>
        <v>52.31290404761905</v>
      </c>
      <c r="J17" s="13">
        <f t="shared" si="6"/>
        <v>50.972904047619053</v>
      </c>
    </row>
    <row r="18" spans="2:10" x14ac:dyDescent="0.2">
      <c r="B18" s="59">
        <v>81</v>
      </c>
      <c r="C18">
        <v>55.045459999999999</v>
      </c>
      <c r="D18">
        <f t="shared" si="0"/>
        <v>53.652904047619053</v>
      </c>
      <c r="E18">
        <f t="shared" si="1"/>
        <v>57.672904047619056</v>
      </c>
      <c r="F18">
        <f t="shared" si="2"/>
        <v>49.63290404761905</v>
      </c>
      <c r="G18">
        <f t="shared" si="3"/>
        <v>54.992904047619056</v>
      </c>
      <c r="H18">
        <f t="shared" si="4"/>
        <v>56.332904047619053</v>
      </c>
      <c r="I18">
        <f t="shared" si="5"/>
        <v>52.31290404761905</v>
      </c>
      <c r="J18" s="13">
        <f t="shared" si="6"/>
        <v>50.972904047619053</v>
      </c>
    </row>
    <row r="19" spans="2:10" x14ac:dyDescent="0.2">
      <c r="B19" s="59">
        <v>83</v>
      </c>
      <c r="C19">
        <v>52.600529999999999</v>
      </c>
      <c r="D19">
        <f t="shared" si="0"/>
        <v>53.652904047619053</v>
      </c>
      <c r="E19">
        <f t="shared" si="1"/>
        <v>57.672904047619056</v>
      </c>
      <c r="F19">
        <f t="shared" si="2"/>
        <v>49.63290404761905</v>
      </c>
      <c r="G19">
        <f t="shared" si="3"/>
        <v>54.992904047619056</v>
      </c>
      <c r="H19">
        <f t="shared" si="4"/>
        <v>56.332904047619053</v>
      </c>
      <c r="I19">
        <f t="shared" si="5"/>
        <v>52.31290404761905</v>
      </c>
      <c r="J19" s="13">
        <f t="shared" si="6"/>
        <v>50.972904047619053</v>
      </c>
    </row>
    <row r="20" spans="2:10" x14ac:dyDescent="0.2">
      <c r="B20" s="59">
        <v>85</v>
      </c>
      <c r="C20">
        <v>57.403379999999999</v>
      </c>
      <c r="D20">
        <f t="shared" si="0"/>
        <v>53.652904047619053</v>
      </c>
      <c r="E20">
        <f t="shared" si="1"/>
        <v>57.672904047619056</v>
      </c>
      <c r="F20">
        <f t="shared" si="2"/>
        <v>49.63290404761905</v>
      </c>
      <c r="G20">
        <f t="shared" si="3"/>
        <v>54.992904047619056</v>
      </c>
      <c r="H20">
        <f t="shared" si="4"/>
        <v>56.332904047619053</v>
      </c>
      <c r="I20">
        <f t="shared" si="5"/>
        <v>52.31290404761905</v>
      </c>
      <c r="J20" s="13">
        <f t="shared" si="6"/>
        <v>50.972904047619053</v>
      </c>
    </row>
    <row r="21" spans="2:10" x14ac:dyDescent="0.2">
      <c r="B21" s="59">
        <v>86</v>
      </c>
      <c r="C21">
        <v>55.061509999999998</v>
      </c>
      <c r="D21">
        <f t="shared" si="0"/>
        <v>53.652904047619053</v>
      </c>
      <c r="E21">
        <f t="shared" si="1"/>
        <v>57.672904047619056</v>
      </c>
      <c r="F21">
        <f t="shared" si="2"/>
        <v>49.63290404761905</v>
      </c>
      <c r="G21">
        <f t="shared" si="3"/>
        <v>54.992904047619056</v>
      </c>
      <c r="H21">
        <f t="shared" si="4"/>
        <v>56.332904047619053</v>
      </c>
      <c r="I21">
        <f t="shared" si="5"/>
        <v>52.31290404761905</v>
      </c>
      <c r="J21" s="13">
        <f t="shared" si="6"/>
        <v>50.972904047619053</v>
      </c>
    </row>
    <row r="22" spans="2:10" x14ac:dyDescent="0.2">
      <c r="B22" s="59">
        <v>91</v>
      </c>
      <c r="C22">
        <v>52.801499999999997</v>
      </c>
      <c r="D22">
        <f t="shared" si="0"/>
        <v>53.652904047619053</v>
      </c>
      <c r="E22">
        <f t="shared" si="1"/>
        <v>57.672904047619056</v>
      </c>
      <c r="F22">
        <f t="shared" si="2"/>
        <v>49.63290404761905</v>
      </c>
      <c r="G22">
        <f t="shared" si="3"/>
        <v>54.992904047619056</v>
      </c>
      <c r="H22">
        <f t="shared" si="4"/>
        <v>56.332904047619053</v>
      </c>
      <c r="I22">
        <f t="shared" si="5"/>
        <v>52.31290404761905</v>
      </c>
      <c r="J22" s="13">
        <f t="shared" si="6"/>
        <v>50.972904047619053</v>
      </c>
    </row>
    <row r="23" spans="2:10" x14ac:dyDescent="0.2">
      <c r="B23" s="59">
        <v>96</v>
      </c>
      <c r="C23">
        <v>55.105440000000002</v>
      </c>
      <c r="D23">
        <f t="shared" si="0"/>
        <v>53.652904047619053</v>
      </c>
      <c r="E23">
        <f t="shared" si="1"/>
        <v>57.672904047619056</v>
      </c>
      <c r="F23">
        <f t="shared" si="2"/>
        <v>49.63290404761905</v>
      </c>
      <c r="G23">
        <f t="shared" si="3"/>
        <v>54.992904047619056</v>
      </c>
      <c r="H23">
        <f t="shared" si="4"/>
        <v>56.332904047619053</v>
      </c>
      <c r="I23">
        <f t="shared" si="5"/>
        <v>52.31290404761905</v>
      </c>
      <c r="J23" s="13">
        <f t="shared" si="6"/>
        <v>50.972904047619053</v>
      </c>
    </row>
    <row r="24" spans="2:10" x14ac:dyDescent="0.2">
      <c r="B24" s="59">
        <v>120</v>
      </c>
      <c r="C24">
        <v>53.280999999999999</v>
      </c>
      <c r="D24">
        <f t="shared" si="0"/>
        <v>53.652904047619053</v>
      </c>
      <c r="E24">
        <f t="shared" si="1"/>
        <v>57.672904047619056</v>
      </c>
      <c r="F24">
        <f t="shared" si="2"/>
        <v>49.63290404761905</v>
      </c>
      <c r="G24">
        <f t="shared" si="3"/>
        <v>54.992904047619056</v>
      </c>
      <c r="H24">
        <f t="shared" si="4"/>
        <v>56.332904047619053</v>
      </c>
      <c r="I24">
        <f t="shared" si="5"/>
        <v>52.31290404761905</v>
      </c>
      <c r="J24" s="13">
        <f t="shared" si="6"/>
        <v>50.972904047619053</v>
      </c>
    </row>
    <row r="25" spans="2:10" x14ac:dyDescent="0.2">
      <c r="B25" s="59">
        <v>129</v>
      </c>
      <c r="C25">
        <v>53.21855</v>
      </c>
      <c r="D25">
        <f t="shared" si="0"/>
        <v>53.652904047619053</v>
      </c>
      <c r="E25">
        <f t="shared" si="1"/>
        <v>57.672904047619056</v>
      </c>
      <c r="F25">
        <f t="shared" si="2"/>
        <v>49.63290404761905</v>
      </c>
      <c r="G25">
        <f t="shared" si="3"/>
        <v>54.992904047619056</v>
      </c>
      <c r="H25">
        <f t="shared" si="4"/>
        <v>56.332904047619053</v>
      </c>
      <c r="I25">
        <f t="shared" si="5"/>
        <v>52.31290404761905</v>
      </c>
      <c r="J25" s="13">
        <f t="shared" si="6"/>
        <v>50.972904047619053</v>
      </c>
    </row>
    <row r="26" spans="2:10" x14ac:dyDescent="0.2">
      <c r="B26" s="59">
        <v>135</v>
      </c>
      <c r="C26">
        <v>53.044609999999999</v>
      </c>
      <c r="D26">
        <f t="shared" si="0"/>
        <v>53.652904047619053</v>
      </c>
      <c r="E26">
        <f t="shared" si="1"/>
        <v>57.672904047619056</v>
      </c>
      <c r="F26">
        <f t="shared" si="2"/>
        <v>49.63290404761905</v>
      </c>
      <c r="G26">
        <f t="shared" si="3"/>
        <v>54.992904047619056</v>
      </c>
      <c r="H26">
        <f t="shared" si="4"/>
        <v>56.332904047619053</v>
      </c>
      <c r="I26">
        <f t="shared" si="5"/>
        <v>52.31290404761905</v>
      </c>
      <c r="J26" s="13">
        <f t="shared" si="6"/>
        <v>50.972904047619053</v>
      </c>
    </row>
    <row r="27" spans="2:10" x14ac:dyDescent="0.2">
      <c r="B27" s="59">
        <v>141</v>
      </c>
      <c r="C27">
        <v>52.93956</v>
      </c>
      <c r="D27">
        <f t="shared" si="0"/>
        <v>53.652904047619053</v>
      </c>
      <c r="E27">
        <f t="shared" si="1"/>
        <v>57.672904047619056</v>
      </c>
      <c r="F27">
        <f t="shared" si="2"/>
        <v>49.63290404761905</v>
      </c>
      <c r="G27">
        <f t="shared" si="3"/>
        <v>54.992904047619056</v>
      </c>
      <c r="H27">
        <f t="shared" si="4"/>
        <v>56.332904047619053</v>
      </c>
      <c r="I27">
        <f t="shared" si="5"/>
        <v>52.31290404761905</v>
      </c>
      <c r="J27" s="13">
        <f t="shared" si="6"/>
        <v>50.972904047619053</v>
      </c>
    </row>
    <row r="28" spans="2:10" x14ac:dyDescent="0.2">
      <c r="B28" s="59">
        <v>142</v>
      </c>
      <c r="C28">
        <v>53.090629999999997</v>
      </c>
      <c r="D28">
        <f t="shared" si="0"/>
        <v>53.652904047619053</v>
      </c>
      <c r="E28">
        <f t="shared" si="1"/>
        <v>57.672904047619056</v>
      </c>
      <c r="F28">
        <f t="shared" si="2"/>
        <v>49.63290404761905</v>
      </c>
      <c r="G28">
        <f t="shared" si="3"/>
        <v>54.992904047619056</v>
      </c>
      <c r="H28">
        <f t="shared" si="4"/>
        <v>56.332904047619053</v>
      </c>
      <c r="I28">
        <f t="shared" si="5"/>
        <v>52.31290404761905</v>
      </c>
      <c r="J28" s="13">
        <f t="shared" si="6"/>
        <v>50.972904047619053</v>
      </c>
    </row>
    <row r="29" spans="2:10" x14ac:dyDescent="0.2">
      <c r="B29" s="59">
        <v>148</v>
      </c>
      <c r="C29">
        <v>52.985340000000001</v>
      </c>
      <c r="D29">
        <f t="shared" si="0"/>
        <v>53.652904047619053</v>
      </c>
      <c r="E29">
        <f t="shared" si="1"/>
        <v>57.672904047619056</v>
      </c>
      <c r="F29">
        <f t="shared" si="2"/>
        <v>49.63290404761905</v>
      </c>
      <c r="G29">
        <f t="shared" si="3"/>
        <v>54.992904047619056</v>
      </c>
      <c r="H29">
        <f t="shared" si="4"/>
        <v>56.332904047619053</v>
      </c>
      <c r="I29">
        <f t="shared" si="5"/>
        <v>52.31290404761905</v>
      </c>
      <c r="J29" s="13">
        <f t="shared" si="6"/>
        <v>50.972904047619053</v>
      </c>
    </row>
    <row r="30" spans="2:10" x14ac:dyDescent="0.2">
      <c r="B30" s="59">
        <v>160</v>
      </c>
      <c r="C30">
        <v>52.889360000000003</v>
      </c>
      <c r="D30">
        <f t="shared" si="0"/>
        <v>53.652904047619053</v>
      </c>
      <c r="E30">
        <f t="shared" si="1"/>
        <v>57.672904047619056</v>
      </c>
      <c r="F30">
        <f t="shared" si="2"/>
        <v>49.63290404761905</v>
      </c>
      <c r="G30">
        <f t="shared" si="3"/>
        <v>54.992904047619056</v>
      </c>
      <c r="H30">
        <f t="shared" si="4"/>
        <v>56.332904047619053</v>
      </c>
      <c r="I30">
        <f t="shared" si="5"/>
        <v>52.31290404761905</v>
      </c>
      <c r="J30" s="13">
        <f t="shared" si="6"/>
        <v>50.972904047619053</v>
      </c>
    </row>
    <row r="31" spans="2:10" x14ac:dyDescent="0.2">
      <c r="B31" s="59">
        <v>173</v>
      </c>
      <c r="C31">
        <v>52.897930000000002</v>
      </c>
      <c r="D31">
        <f t="shared" si="0"/>
        <v>53.652904047619053</v>
      </c>
      <c r="E31">
        <f t="shared" si="1"/>
        <v>57.672904047619056</v>
      </c>
      <c r="F31">
        <f t="shared" si="2"/>
        <v>49.63290404761905</v>
      </c>
      <c r="G31">
        <f t="shared" si="3"/>
        <v>54.992904047619056</v>
      </c>
      <c r="H31">
        <f t="shared" si="4"/>
        <v>56.332904047619053</v>
      </c>
      <c r="I31">
        <f t="shared" si="5"/>
        <v>52.31290404761905</v>
      </c>
      <c r="J31" s="13">
        <f t="shared" si="6"/>
        <v>50.972904047619053</v>
      </c>
    </row>
    <row r="32" spans="2:10" x14ac:dyDescent="0.2">
      <c r="B32" s="59">
        <v>174</v>
      </c>
      <c r="C32">
        <v>52.96405</v>
      </c>
      <c r="D32">
        <f t="shared" si="0"/>
        <v>53.652904047619053</v>
      </c>
      <c r="E32">
        <f t="shared" si="1"/>
        <v>57.672904047619056</v>
      </c>
      <c r="F32">
        <f t="shared" si="2"/>
        <v>49.63290404761905</v>
      </c>
      <c r="G32">
        <f t="shared" si="3"/>
        <v>54.992904047619056</v>
      </c>
      <c r="H32">
        <f t="shared" si="4"/>
        <v>56.332904047619053</v>
      </c>
      <c r="I32">
        <f t="shared" si="5"/>
        <v>52.31290404761905</v>
      </c>
      <c r="J32" s="13">
        <f t="shared" si="6"/>
        <v>50.972904047619053</v>
      </c>
    </row>
    <row r="33" spans="2:10" x14ac:dyDescent="0.2">
      <c r="B33" s="59">
        <v>184</v>
      </c>
      <c r="C33">
        <v>52.90643</v>
      </c>
      <c r="D33">
        <f t="shared" si="0"/>
        <v>53.652904047619053</v>
      </c>
      <c r="E33">
        <f t="shared" si="1"/>
        <v>57.672904047619056</v>
      </c>
      <c r="F33">
        <f t="shared" si="2"/>
        <v>49.63290404761905</v>
      </c>
      <c r="G33">
        <f t="shared" si="3"/>
        <v>54.992904047619056</v>
      </c>
      <c r="H33">
        <f t="shared" si="4"/>
        <v>56.332904047619053</v>
      </c>
      <c r="I33">
        <f t="shared" si="5"/>
        <v>52.31290404761905</v>
      </c>
      <c r="J33" s="13">
        <f t="shared" si="6"/>
        <v>50.972904047619053</v>
      </c>
    </row>
    <row r="34" spans="2:10" x14ac:dyDescent="0.2">
      <c r="B34" s="59">
        <v>186</v>
      </c>
      <c r="C34">
        <v>53.148429999999998</v>
      </c>
      <c r="D34">
        <f t="shared" si="0"/>
        <v>53.652904047619053</v>
      </c>
      <c r="E34">
        <f t="shared" si="1"/>
        <v>57.672904047619056</v>
      </c>
      <c r="F34">
        <f t="shared" si="2"/>
        <v>49.63290404761905</v>
      </c>
      <c r="G34">
        <f t="shared" si="3"/>
        <v>54.992904047619056</v>
      </c>
      <c r="H34">
        <f t="shared" si="4"/>
        <v>56.332904047619053</v>
      </c>
      <c r="I34">
        <f t="shared" si="5"/>
        <v>52.31290404761905</v>
      </c>
      <c r="J34" s="13">
        <f t="shared" si="6"/>
        <v>50.972904047619053</v>
      </c>
    </row>
    <row r="35" spans="2:10" x14ac:dyDescent="0.2">
      <c r="B35" s="59">
        <v>192</v>
      </c>
      <c r="C35">
        <v>52.716560000000001</v>
      </c>
      <c r="D35">
        <f t="shared" si="0"/>
        <v>53.652904047619053</v>
      </c>
      <c r="E35">
        <f t="shared" si="1"/>
        <v>57.672904047619056</v>
      </c>
      <c r="F35">
        <f t="shared" si="2"/>
        <v>49.63290404761905</v>
      </c>
      <c r="G35">
        <f t="shared" si="3"/>
        <v>54.992904047619056</v>
      </c>
      <c r="H35">
        <f t="shared" si="4"/>
        <v>56.332904047619053</v>
      </c>
      <c r="I35">
        <f t="shared" si="5"/>
        <v>52.31290404761905</v>
      </c>
      <c r="J35" s="13">
        <f t="shared" si="6"/>
        <v>50.972904047619053</v>
      </c>
    </row>
    <row r="36" spans="2:10" x14ac:dyDescent="0.2">
      <c r="B36" s="59">
        <v>196</v>
      </c>
      <c r="C36">
        <v>53.052959999999999</v>
      </c>
      <c r="D36">
        <f t="shared" si="0"/>
        <v>53.652904047619053</v>
      </c>
      <c r="E36">
        <f t="shared" si="1"/>
        <v>57.672904047619056</v>
      </c>
      <c r="F36">
        <f t="shared" si="2"/>
        <v>49.63290404761905</v>
      </c>
      <c r="G36">
        <f t="shared" si="3"/>
        <v>54.992904047619056</v>
      </c>
      <c r="H36">
        <f t="shared" si="4"/>
        <v>56.332904047619053</v>
      </c>
      <c r="I36">
        <f t="shared" si="5"/>
        <v>52.31290404761905</v>
      </c>
      <c r="J36" s="13">
        <f t="shared" si="6"/>
        <v>50.972904047619053</v>
      </c>
    </row>
    <row r="37" spans="2:10" x14ac:dyDescent="0.2">
      <c r="B37" s="59">
        <v>197</v>
      </c>
      <c r="C37">
        <v>53.086599999999997</v>
      </c>
      <c r="D37">
        <f t="shared" si="0"/>
        <v>53.652904047619053</v>
      </c>
      <c r="E37">
        <f t="shared" si="1"/>
        <v>57.672904047619056</v>
      </c>
      <c r="F37">
        <f t="shared" si="2"/>
        <v>49.63290404761905</v>
      </c>
      <c r="G37">
        <f t="shared" si="3"/>
        <v>54.992904047619056</v>
      </c>
      <c r="H37">
        <f t="shared" si="4"/>
        <v>56.332904047619053</v>
      </c>
      <c r="I37">
        <f t="shared" si="5"/>
        <v>52.31290404761905</v>
      </c>
      <c r="J37" s="13">
        <f t="shared" si="6"/>
        <v>50.972904047619053</v>
      </c>
    </row>
    <row r="38" spans="2:10" x14ac:dyDescent="0.2">
      <c r="B38" s="59">
        <v>199</v>
      </c>
      <c r="C38">
        <v>53.322760000000002</v>
      </c>
      <c r="D38">
        <f t="shared" si="0"/>
        <v>53.652904047619053</v>
      </c>
      <c r="E38">
        <f t="shared" si="1"/>
        <v>57.672904047619056</v>
      </c>
      <c r="F38">
        <f t="shared" si="2"/>
        <v>49.63290404761905</v>
      </c>
      <c r="G38">
        <f t="shared" si="3"/>
        <v>54.992904047619056</v>
      </c>
      <c r="H38">
        <f t="shared" si="4"/>
        <v>56.332904047619053</v>
      </c>
      <c r="I38">
        <f t="shared" si="5"/>
        <v>52.31290404761905</v>
      </c>
      <c r="J38" s="13">
        <f t="shared" si="6"/>
        <v>50.972904047619053</v>
      </c>
    </row>
    <row r="39" spans="2:10" x14ac:dyDescent="0.2">
      <c r="B39" s="59">
        <v>209</v>
      </c>
      <c r="C39">
        <v>53.177489999999999</v>
      </c>
      <c r="D39">
        <f t="shared" si="0"/>
        <v>53.652904047619053</v>
      </c>
      <c r="E39">
        <f t="shared" si="1"/>
        <v>57.672904047619056</v>
      </c>
      <c r="F39">
        <f t="shared" si="2"/>
        <v>49.63290404761905</v>
      </c>
      <c r="G39">
        <f t="shared" si="3"/>
        <v>54.992904047619056</v>
      </c>
      <c r="H39">
        <f t="shared" si="4"/>
        <v>56.332904047619053</v>
      </c>
      <c r="I39">
        <f t="shared" si="5"/>
        <v>52.31290404761905</v>
      </c>
      <c r="J39" s="13">
        <f t="shared" si="6"/>
        <v>50.972904047619053</v>
      </c>
    </row>
    <row r="40" spans="2:10" x14ac:dyDescent="0.2">
      <c r="B40" s="59">
        <v>217</v>
      </c>
      <c r="C40">
        <v>53.277729999999998</v>
      </c>
      <c r="D40">
        <f t="shared" si="0"/>
        <v>53.652904047619053</v>
      </c>
      <c r="E40">
        <f t="shared" si="1"/>
        <v>57.672904047619056</v>
      </c>
      <c r="F40">
        <f t="shared" si="2"/>
        <v>49.63290404761905</v>
      </c>
      <c r="G40">
        <f t="shared" si="3"/>
        <v>54.992904047619056</v>
      </c>
      <c r="H40">
        <f t="shared" si="4"/>
        <v>56.332904047619053</v>
      </c>
      <c r="I40">
        <f t="shared" si="5"/>
        <v>52.31290404761905</v>
      </c>
      <c r="J40" s="13">
        <f t="shared" si="6"/>
        <v>50.972904047619053</v>
      </c>
    </row>
    <row r="41" spans="2:10" x14ac:dyDescent="0.2">
      <c r="B41" s="59">
        <v>220</v>
      </c>
      <c r="C41">
        <v>52.983820000000001</v>
      </c>
      <c r="D41">
        <f t="shared" si="0"/>
        <v>53.652904047619053</v>
      </c>
      <c r="E41">
        <f t="shared" si="1"/>
        <v>57.672904047619056</v>
      </c>
      <c r="F41">
        <f t="shared" si="2"/>
        <v>49.63290404761905</v>
      </c>
      <c r="G41">
        <f t="shared" si="3"/>
        <v>54.992904047619056</v>
      </c>
      <c r="H41">
        <f t="shared" si="4"/>
        <v>56.332904047619053</v>
      </c>
      <c r="I41">
        <f t="shared" si="5"/>
        <v>52.31290404761905</v>
      </c>
      <c r="J41" s="13">
        <f t="shared" si="6"/>
        <v>50.972904047619053</v>
      </c>
    </row>
    <row r="42" spans="2:10" x14ac:dyDescent="0.2">
      <c r="B42" s="59">
        <v>228</v>
      </c>
      <c r="C42">
        <v>52.941960000000002</v>
      </c>
      <c r="D42">
        <f t="shared" si="0"/>
        <v>53.652904047619053</v>
      </c>
      <c r="E42">
        <f t="shared" si="1"/>
        <v>57.672904047619056</v>
      </c>
      <c r="F42">
        <f t="shared" si="2"/>
        <v>49.63290404761905</v>
      </c>
      <c r="G42">
        <f t="shared" si="3"/>
        <v>54.992904047619056</v>
      </c>
      <c r="H42">
        <f t="shared" si="4"/>
        <v>56.332904047619053</v>
      </c>
      <c r="I42">
        <f t="shared" si="5"/>
        <v>52.31290404761905</v>
      </c>
      <c r="J42" s="13">
        <f t="shared" si="6"/>
        <v>50.972904047619053</v>
      </c>
    </row>
    <row r="43" spans="2:10" x14ac:dyDescent="0.2">
      <c r="B43" s="59">
        <v>229</v>
      </c>
      <c r="C43">
        <v>53.0627</v>
      </c>
      <c r="D43">
        <f t="shared" si="0"/>
        <v>53.652904047619053</v>
      </c>
      <c r="E43">
        <f t="shared" si="1"/>
        <v>57.672904047619056</v>
      </c>
      <c r="F43">
        <f t="shared" si="2"/>
        <v>49.63290404761905</v>
      </c>
      <c r="G43">
        <f t="shared" si="3"/>
        <v>54.992904047619056</v>
      </c>
      <c r="H43">
        <f t="shared" si="4"/>
        <v>56.332904047619053</v>
      </c>
      <c r="I43">
        <f t="shared" si="5"/>
        <v>52.31290404761905</v>
      </c>
      <c r="J43" s="13">
        <f t="shared" si="6"/>
        <v>50.972904047619053</v>
      </c>
    </row>
    <row r="44" spans="2:10" x14ac:dyDescent="0.2">
      <c r="B44" s="59">
        <v>230</v>
      </c>
      <c r="C44">
        <v>52.749180000000003</v>
      </c>
      <c r="D44">
        <f t="shared" si="0"/>
        <v>53.652904047619053</v>
      </c>
      <c r="E44">
        <f t="shared" si="1"/>
        <v>57.672904047619056</v>
      </c>
      <c r="F44">
        <f t="shared" si="2"/>
        <v>49.63290404761905</v>
      </c>
      <c r="G44">
        <f t="shared" si="3"/>
        <v>54.992904047619056</v>
      </c>
      <c r="H44">
        <f t="shared" si="4"/>
        <v>56.332904047619053</v>
      </c>
      <c r="I44">
        <f t="shared" si="5"/>
        <v>52.31290404761905</v>
      </c>
      <c r="J44" s="13">
        <f t="shared" si="6"/>
        <v>50.972904047619053</v>
      </c>
    </row>
    <row r="45" spans="2:10" x14ac:dyDescent="0.2">
      <c r="B45" s="59">
        <v>237</v>
      </c>
      <c r="C45">
        <v>53.186070000000001</v>
      </c>
      <c r="D45">
        <f t="shared" si="0"/>
        <v>53.652904047619053</v>
      </c>
      <c r="E45">
        <f t="shared" si="1"/>
        <v>57.672904047619056</v>
      </c>
      <c r="F45">
        <f t="shared" si="2"/>
        <v>49.63290404761905</v>
      </c>
      <c r="G45">
        <f t="shared" si="3"/>
        <v>54.992904047619056</v>
      </c>
      <c r="H45">
        <f t="shared" si="4"/>
        <v>56.332904047619053</v>
      </c>
      <c r="I45">
        <f t="shared" si="5"/>
        <v>52.31290404761905</v>
      </c>
      <c r="J45" s="13">
        <f t="shared" si="6"/>
        <v>50.972904047619053</v>
      </c>
    </row>
    <row r="46" spans="2:10" x14ac:dyDescent="0.2">
      <c r="B46" s="59">
        <v>241</v>
      </c>
      <c r="C46">
        <v>53.149679999999996</v>
      </c>
      <c r="D46">
        <f t="shared" si="0"/>
        <v>53.652904047619053</v>
      </c>
      <c r="E46">
        <f t="shared" si="1"/>
        <v>57.672904047619056</v>
      </c>
      <c r="F46">
        <f t="shared" si="2"/>
        <v>49.63290404761905</v>
      </c>
      <c r="G46">
        <f t="shared" si="3"/>
        <v>54.992904047619056</v>
      </c>
      <c r="H46">
        <f t="shared" si="4"/>
        <v>56.332904047619053</v>
      </c>
      <c r="I46">
        <f t="shared" si="5"/>
        <v>52.31290404761905</v>
      </c>
      <c r="J46" s="13">
        <f t="shared" si="6"/>
        <v>50.972904047619053</v>
      </c>
    </row>
    <row r="47" spans="2:10" x14ac:dyDescent="0.2">
      <c r="B47" s="59">
        <v>251</v>
      </c>
      <c r="C47">
        <v>52.495640000000002</v>
      </c>
      <c r="D47">
        <f t="shared" si="0"/>
        <v>53.652904047619053</v>
      </c>
      <c r="E47">
        <f t="shared" si="1"/>
        <v>57.672904047619056</v>
      </c>
      <c r="F47">
        <f t="shared" si="2"/>
        <v>49.63290404761905</v>
      </c>
      <c r="G47">
        <f t="shared" si="3"/>
        <v>54.992904047619056</v>
      </c>
      <c r="H47">
        <f t="shared" si="4"/>
        <v>56.332904047619053</v>
      </c>
      <c r="I47">
        <f t="shared" si="5"/>
        <v>52.31290404761905</v>
      </c>
      <c r="J47" s="13">
        <f t="shared" si="6"/>
        <v>50.972904047619053</v>
      </c>
    </row>
    <row r="48" spans="2:10" x14ac:dyDescent="0.2">
      <c r="B48" s="60">
        <v>255</v>
      </c>
      <c r="C48" s="69">
        <v>53.144039999999997</v>
      </c>
      <c r="D48" s="69">
        <f t="shared" si="0"/>
        <v>53.652904047619053</v>
      </c>
      <c r="E48" s="69">
        <f t="shared" si="1"/>
        <v>57.672904047619056</v>
      </c>
      <c r="F48" s="69">
        <f t="shared" si="2"/>
        <v>49.63290404761905</v>
      </c>
      <c r="G48" s="69">
        <f t="shared" si="3"/>
        <v>54.992904047619056</v>
      </c>
      <c r="H48" s="69">
        <f t="shared" si="4"/>
        <v>56.332904047619053</v>
      </c>
      <c r="I48" s="69">
        <f t="shared" si="5"/>
        <v>52.31290404761905</v>
      </c>
      <c r="J48" s="14">
        <f t="shared" si="6"/>
        <v>50.972904047619053</v>
      </c>
    </row>
  </sheetData>
  <autoFilter ref="B6:J48" xr:uid="{35270DA5-3E3A-EB4B-89B7-298AD2F94D88}">
    <sortState xmlns:xlrd2="http://schemas.microsoft.com/office/spreadsheetml/2017/richdata2" ref="B7:J48">
      <sortCondition ref="B6:B48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34DD-2F15-D945-B4C4-0842CD6ADBCB}">
  <dimension ref="B2:J25"/>
  <sheetViews>
    <sheetView workbookViewId="0">
      <selection sqref="A1:A1048576"/>
    </sheetView>
  </sheetViews>
  <sheetFormatPr baseColWidth="10" defaultRowHeight="15" x14ac:dyDescent="0.2"/>
  <sheetData>
    <row r="2" spans="2:10" x14ac:dyDescent="0.2">
      <c r="C2" t="s">
        <v>24</v>
      </c>
      <c r="D2">
        <f>AVERAGE($C$6:$C$25)</f>
        <v>53.001631499999995</v>
      </c>
    </row>
    <row r="3" spans="2:10" x14ac:dyDescent="0.2">
      <c r="C3" t="s">
        <v>53</v>
      </c>
      <c r="D3">
        <v>0.22</v>
      </c>
    </row>
    <row r="5" spans="2:10" x14ac:dyDescent="0.2">
      <c r="B5" s="77" t="s">
        <v>4</v>
      </c>
      <c r="C5" s="78" t="s">
        <v>1</v>
      </c>
      <c r="D5" s="78" t="s">
        <v>46</v>
      </c>
      <c r="E5" s="78" t="s">
        <v>42</v>
      </c>
      <c r="F5" s="78" t="s">
        <v>43</v>
      </c>
      <c r="G5" s="78" t="s">
        <v>47</v>
      </c>
      <c r="H5" s="78" t="s">
        <v>48</v>
      </c>
      <c r="I5" s="78" t="s">
        <v>49</v>
      </c>
      <c r="J5" s="79" t="s">
        <v>50</v>
      </c>
    </row>
    <row r="6" spans="2:10" x14ac:dyDescent="0.2">
      <c r="B6" s="59">
        <v>964</v>
      </c>
      <c r="C6">
        <v>53.207999999999998</v>
      </c>
      <c r="D6">
        <f t="shared" ref="D6:D25" si="0">AVERAGE($C$6:$C$25)</f>
        <v>53.001631499999995</v>
      </c>
      <c r="E6">
        <f t="shared" ref="E6:E25" si="1">$D$2+(3*$D$3)</f>
        <v>53.661631499999991</v>
      </c>
      <c r="F6">
        <f t="shared" ref="F6:F25" si="2">$D$2-(3*$D$3)</f>
        <v>52.341631499999998</v>
      </c>
      <c r="G6">
        <f t="shared" ref="G6:G25" si="3">$D$2+$D$3</f>
        <v>53.221631499999994</v>
      </c>
      <c r="H6">
        <f t="shared" ref="H6:H25" si="4">$D$2+(2*$D$3)</f>
        <v>53.441631499999993</v>
      </c>
      <c r="I6">
        <f t="shared" ref="I6:I25" si="5">$D$2-$D$3</f>
        <v>52.781631499999996</v>
      </c>
      <c r="J6" s="13">
        <f t="shared" ref="J6:J25" si="6">$D$2-(2*$D$3)</f>
        <v>52.561631499999997</v>
      </c>
    </row>
    <row r="7" spans="2:10" x14ac:dyDescent="0.2">
      <c r="B7" s="59">
        <v>964</v>
      </c>
      <c r="C7">
        <v>53.207999999999998</v>
      </c>
      <c r="D7">
        <f t="shared" si="0"/>
        <v>53.001631499999995</v>
      </c>
      <c r="E7">
        <f t="shared" si="1"/>
        <v>53.661631499999991</v>
      </c>
      <c r="F7">
        <f t="shared" si="2"/>
        <v>52.341631499999998</v>
      </c>
      <c r="G7">
        <f t="shared" si="3"/>
        <v>53.221631499999994</v>
      </c>
      <c r="H7">
        <f t="shared" si="4"/>
        <v>53.441631499999993</v>
      </c>
      <c r="I7">
        <f t="shared" si="5"/>
        <v>52.781631499999996</v>
      </c>
      <c r="J7" s="13">
        <f t="shared" si="6"/>
        <v>52.561631499999997</v>
      </c>
    </row>
    <row r="8" spans="2:10" x14ac:dyDescent="0.2">
      <c r="B8" s="59">
        <v>967</v>
      </c>
      <c r="C8">
        <v>52.666890000000002</v>
      </c>
      <c r="D8">
        <f t="shared" si="0"/>
        <v>53.001631499999995</v>
      </c>
      <c r="E8">
        <f t="shared" si="1"/>
        <v>53.661631499999991</v>
      </c>
      <c r="F8">
        <f t="shared" si="2"/>
        <v>52.341631499999998</v>
      </c>
      <c r="G8">
        <f t="shared" si="3"/>
        <v>53.221631499999994</v>
      </c>
      <c r="H8">
        <f t="shared" si="4"/>
        <v>53.441631499999993</v>
      </c>
      <c r="I8">
        <f t="shared" si="5"/>
        <v>52.781631499999996</v>
      </c>
      <c r="J8" s="13">
        <f t="shared" si="6"/>
        <v>52.561631499999997</v>
      </c>
    </row>
    <row r="9" spans="2:10" x14ac:dyDescent="0.2">
      <c r="B9" s="59">
        <v>969</v>
      </c>
      <c r="C9">
        <v>52.620699999999999</v>
      </c>
      <c r="D9">
        <f t="shared" si="0"/>
        <v>53.001631499999995</v>
      </c>
      <c r="E9">
        <f t="shared" si="1"/>
        <v>53.661631499999991</v>
      </c>
      <c r="F9">
        <f t="shared" si="2"/>
        <v>52.341631499999998</v>
      </c>
      <c r="G9">
        <f t="shared" si="3"/>
        <v>53.221631499999994</v>
      </c>
      <c r="H9">
        <f t="shared" si="4"/>
        <v>53.441631499999993</v>
      </c>
      <c r="I9">
        <f t="shared" si="5"/>
        <v>52.781631499999996</v>
      </c>
      <c r="J9" s="13">
        <f t="shared" si="6"/>
        <v>52.561631499999997</v>
      </c>
    </row>
    <row r="10" spans="2:10" x14ac:dyDescent="0.2">
      <c r="B10" s="59">
        <v>978</v>
      </c>
      <c r="C10">
        <v>53.005319999999998</v>
      </c>
      <c r="D10">
        <f t="shared" si="0"/>
        <v>53.001631499999995</v>
      </c>
      <c r="E10">
        <f t="shared" si="1"/>
        <v>53.661631499999991</v>
      </c>
      <c r="F10">
        <f t="shared" si="2"/>
        <v>52.341631499999998</v>
      </c>
      <c r="G10">
        <f t="shared" si="3"/>
        <v>53.221631499999994</v>
      </c>
      <c r="H10">
        <f t="shared" si="4"/>
        <v>53.441631499999993</v>
      </c>
      <c r="I10">
        <f t="shared" si="5"/>
        <v>52.781631499999996</v>
      </c>
      <c r="J10" s="13">
        <f t="shared" si="6"/>
        <v>52.561631499999997</v>
      </c>
    </row>
    <row r="11" spans="2:10" x14ac:dyDescent="0.2">
      <c r="B11" s="59">
        <v>978</v>
      </c>
      <c r="C11">
        <v>53.005319999999998</v>
      </c>
      <c r="D11">
        <f t="shared" si="0"/>
        <v>53.001631499999995</v>
      </c>
      <c r="E11">
        <f t="shared" si="1"/>
        <v>53.661631499999991</v>
      </c>
      <c r="F11">
        <f t="shared" si="2"/>
        <v>52.341631499999998</v>
      </c>
      <c r="G11">
        <f t="shared" si="3"/>
        <v>53.221631499999994</v>
      </c>
      <c r="H11">
        <f t="shared" si="4"/>
        <v>53.441631499999993</v>
      </c>
      <c r="I11">
        <f t="shared" si="5"/>
        <v>52.781631499999996</v>
      </c>
      <c r="J11" s="13">
        <f t="shared" si="6"/>
        <v>52.561631499999997</v>
      </c>
    </row>
    <row r="12" spans="2:10" x14ac:dyDescent="0.2">
      <c r="B12" s="59">
        <v>988</v>
      </c>
      <c r="C12">
        <v>52.759099999999997</v>
      </c>
      <c r="D12">
        <f t="shared" si="0"/>
        <v>53.001631499999995</v>
      </c>
      <c r="E12">
        <f t="shared" si="1"/>
        <v>53.661631499999991</v>
      </c>
      <c r="F12">
        <f t="shared" si="2"/>
        <v>52.341631499999998</v>
      </c>
      <c r="G12">
        <f t="shared" si="3"/>
        <v>53.221631499999994</v>
      </c>
      <c r="H12">
        <f t="shared" si="4"/>
        <v>53.441631499999993</v>
      </c>
      <c r="I12">
        <f t="shared" si="5"/>
        <v>52.781631499999996</v>
      </c>
      <c r="J12" s="13">
        <f t="shared" si="6"/>
        <v>52.561631499999997</v>
      </c>
    </row>
    <row r="13" spans="2:10" x14ac:dyDescent="0.2">
      <c r="B13" s="59">
        <v>988</v>
      </c>
      <c r="C13">
        <v>52.759099999999997</v>
      </c>
      <c r="D13">
        <f t="shared" si="0"/>
        <v>53.001631499999995</v>
      </c>
      <c r="E13">
        <f t="shared" si="1"/>
        <v>53.661631499999991</v>
      </c>
      <c r="F13">
        <f t="shared" si="2"/>
        <v>52.341631499999998</v>
      </c>
      <c r="G13">
        <f t="shared" si="3"/>
        <v>53.221631499999994</v>
      </c>
      <c r="H13">
        <f t="shared" si="4"/>
        <v>53.441631499999993</v>
      </c>
      <c r="I13">
        <f t="shared" si="5"/>
        <v>52.781631499999996</v>
      </c>
      <c r="J13" s="13">
        <f t="shared" si="6"/>
        <v>52.561631499999997</v>
      </c>
    </row>
    <row r="14" spans="2:10" x14ac:dyDescent="0.2">
      <c r="B14" s="59">
        <v>995</v>
      </c>
      <c r="C14">
        <v>53.082410000000003</v>
      </c>
      <c r="D14">
        <f t="shared" si="0"/>
        <v>53.001631499999995</v>
      </c>
      <c r="E14">
        <f t="shared" si="1"/>
        <v>53.661631499999991</v>
      </c>
      <c r="F14">
        <f t="shared" si="2"/>
        <v>52.341631499999998</v>
      </c>
      <c r="G14">
        <f t="shared" si="3"/>
        <v>53.221631499999994</v>
      </c>
      <c r="H14">
        <f t="shared" si="4"/>
        <v>53.441631499999993</v>
      </c>
      <c r="I14">
        <f t="shared" si="5"/>
        <v>52.781631499999996</v>
      </c>
      <c r="J14" s="13">
        <f t="shared" si="6"/>
        <v>52.561631499999997</v>
      </c>
    </row>
    <row r="15" spans="2:10" x14ac:dyDescent="0.2">
      <c r="B15" s="59">
        <v>996</v>
      </c>
      <c r="C15">
        <v>52.952390000000001</v>
      </c>
      <c r="D15">
        <f t="shared" si="0"/>
        <v>53.001631499999995</v>
      </c>
      <c r="E15">
        <f t="shared" si="1"/>
        <v>53.661631499999991</v>
      </c>
      <c r="F15">
        <f t="shared" si="2"/>
        <v>52.341631499999998</v>
      </c>
      <c r="G15">
        <f t="shared" si="3"/>
        <v>53.221631499999994</v>
      </c>
      <c r="H15">
        <f t="shared" si="4"/>
        <v>53.441631499999993</v>
      </c>
      <c r="I15">
        <f t="shared" si="5"/>
        <v>52.781631499999996</v>
      </c>
      <c r="J15" s="13">
        <f t="shared" si="6"/>
        <v>52.561631499999997</v>
      </c>
    </row>
    <row r="16" spans="2:10" x14ac:dyDescent="0.2">
      <c r="B16" s="59">
        <v>1005</v>
      </c>
      <c r="C16">
        <v>53.46264</v>
      </c>
      <c r="D16">
        <f t="shared" si="0"/>
        <v>53.001631499999995</v>
      </c>
      <c r="E16">
        <f t="shared" si="1"/>
        <v>53.661631499999991</v>
      </c>
      <c r="F16">
        <f t="shared" si="2"/>
        <v>52.341631499999998</v>
      </c>
      <c r="G16">
        <f t="shared" si="3"/>
        <v>53.221631499999994</v>
      </c>
      <c r="H16">
        <f t="shared" si="4"/>
        <v>53.441631499999993</v>
      </c>
      <c r="I16">
        <f t="shared" si="5"/>
        <v>52.781631499999996</v>
      </c>
      <c r="J16" s="13">
        <f t="shared" si="6"/>
        <v>52.561631499999997</v>
      </c>
    </row>
    <row r="17" spans="2:10" x14ac:dyDescent="0.2">
      <c r="B17" s="59">
        <v>1011</v>
      </c>
      <c r="C17">
        <v>52.993749999999999</v>
      </c>
      <c r="D17">
        <f t="shared" si="0"/>
        <v>53.001631499999995</v>
      </c>
      <c r="E17">
        <f t="shared" si="1"/>
        <v>53.661631499999991</v>
      </c>
      <c r="F17">
        <f t="shared" si="2"/>
        <v>52.341631499999998</v>
      </c>
      <c r="G17">
        <f t="shared" si="3"/>
        <v>53.221631499999994</v>
      </c>
      <c r="H17">
        <f t="shared" si="4"/>
        <v>53.441631499999993</v>
      </c>
      <c r="I17">
        <f t="shared" si="5"/>
        <v>52.781631499999996</v>
      </c>
      <c r="J17" s="13">
        <f t="shared" si="6"/>
        <v>52.561631499999997</v>
      </c>
    </row>
    <row r="18" spans="2:10" x14ac:dyDescent="0.2">
      <c r="B18" s="59">
        <v>1034</v>
      </c>
      <c r="C18">
        <v>53.177160000000001</v>
      </c>
      <c r="D18">
        <f t="shared" si="0"/>
        <v>53.001631499999995</v>
      </c>
      <c r="E18">
        <f t="shared" si="1"/>
        <v>53.661631499999991</v>
      </c>
      <c r="F18">
        <f t="shared" si="2"/>
        <v>52.341631499999998</v>
      </c>
      <c r="G18">
        <f t="shared" si="3"/>
        <v>53.221631499999994</v>
      </c>
      <c r="H18">
        <f t="shared" si="4"/>
        <v>53.441631499999993</v>
      </c>
      <c r="I18">
        <f t="shared" si="5"/>
        <v>52.781631499999996</v>
      </c>
      <c r="J18" s="13">
        <f t="shared" si="6"/>
        <v>52.561631499999997</v>
      </c>
    </row>
    <row r="19" spans="2:10" x14ac:dyDescent="0.2">
      <c r="B19" s="59">
        <v>1036</v>
      </c>
      <c r="C19">
        <v>53.181849999999997</v>
      </c>
      <c r="D19">
        <f t="shared" si="0"/>
        <v>53.001631499999995</v>
      </c>
      <c r="E19">
        <f t="shared" si="1"/>
        <v>53.661631499999991</v>
      </c>
      <c r="F19">
        <f t="shared" si="2"/>
        <v>52.341631499999998</v>
      </c>
      <c r="G19">
        <f t="shared" si="3"/>
        <v>53.221631499999994</v>
      </c>
      <c r="H19">
        <f t="shared" si="4"/>
        <v>53.441631499999993</v>
      </c>
      <c r="I19">
        <f t="shared" si="5"/>
        <v>52.781631499999996</v>
      </c>
      <c r="J19" s="13">
        <f t="shared" si="6"/>
        <v>52.561631499999997</v>
      </c>
    </row>
    <row r="20" spans="2:10" x14ac:dyDescent="0.2">
      <c r="B20" s="59">
        <v>1042</v>
      </c>
      <c r="C20">
        <v>53.001300000000001</v>
      </c>
      <c r="D20">
        <f t="shared" si="0"/>
        <v>53.001631499999995</v>
      </c>
      <c r="E20">
        <f t="shared" si="1"/>
        <v>53.661631499999991</v>
      </c>
      <c r="F20">
        <f t="shared" si="2"/>
        <v>52.341631499999998</v>
      </c>
      <c r="G20">
        <f t="shared" si="3"/>
        <v>53.221631499999994</v>
      </c>
      <c r="H20">
        <f t="shared" si="4"/>
        <v>53.441631499999993</v>
      </c>
      <c r="I20">
        <f t="shared" si="5"/>
        <v>52.781631499999996</v>
      </c>
      <c r="J20" s="13">
        <f t="shared" si="6"/>
        <v>52.561631499999997</v>
      </c>
    </row>
    <row r="21" spans="2:10" x14ac:dyDescent="0.2">
      <c r="B21" s="59">
        <v>1043</v>
      </c>
      <c r="C21">
        <v>52.845829999999999</v>
      </c>
      <c r="D21">
        <f t="shared" si="0"/>
        <v>53.001631499999995</v>
      </c>
      <c r="E21">
        <f t="shared" si="1"/>
        <v>53.661631499999991</v>
      </c>
      <c r="F21">
        <f t="shared" si="2"/>
        <v>52.341631499999998</v>
      </c>
      <c r="G21">
        <f t="shared" si="3"/>
        <v>53.221631499999994</v>
      </c>
      <c r="H21">
        <f t="shared" si="4"/>
        <v>53.441631499999993</v>
      </c>
      <c r="I21">
        <f t="shared" si="5"/>
        <v>52.781631499999996</v>
      </c>
      <c r="J21" s="13">
        <f t="shared" si="6"/>
        <v>52.561631499999997</v>
      </c>
    </row>
    <row r="22" spans="2:10" x14ac:dyDescent="0.2">
      <c r="B22" s="59">
        <v>1056</v>
      </c>
      <c r="C22">
        <v>52.660029999999999</v>
      </c>
      <c r="D22">
        <f t="shared" si="0"/>
        <v>53.001631499999995</v>
      </c>
      <c r="E22">
        <f t="shared" si="1"/>
        <v>53.661631499999991</v>
      </c>
      <c r="F22">
        <f t="shared" si="2"/>
        <v>52.341631499999998</v>
      </c>
      <c r="G22">
        <f t="shared" si="3"/>
        <v>53.221631499999994</v>
      </c>
      <c r="H22">
        <f t="shared" si="4"/>
        <v>53.441631499999993</v>
      </c>
      <c r="I22">
        <f t="shared" si="5"/>
        <v>52.781631499999996</v>
      </c>
      <c r="J22" s="13">
        <f t="shared" si="6"/>
        <v>52.561631499999997</v>
      </c>
    </row>
    <row r="23" spans="2:10" x14ac:dyDescent="0.2">
      <c r="B23" s="59">
        <v>1084</v>
      </c>
      <c r="C23">
        <v>53.116320000000002</v>
      </c>
      <c r="D23">
        <f t="shared" si="0"/>
        <v>53.001631499999995</v>
      </c>
      <c r="E23">
        <f t="shared" si="1"/>
        <v>53.661631499999991</v>
      </c>
      <c r="F23">
        <f t="shared" si="2"/>
        <v>52.341631499999998</v>
      </c>
      <c r="G23">
        <f t="shared" si="3"/>
        <v>53.221631499999994</v>
      </c>
      <c r="H23">
        <f t="shared" si="4"/>
        <v>53.441631499999993</v>
      </c>
      <c r="I23">
        <f t="shared" si="5"/>
        <v>52.781631499999996</v>
      </c>
      <c r="J23" s="13">
        <f t="shared" si="6"/>
        <v>52.561631499999997</v>
      </c>
    </row>
    <row r="24" spans="2:10" x14ac:dyDescent="0.2">
      <c r="B24" s="59">
        <v>1084</v>
      </c>
      <c r="C24">
        <v>53.116320000000002</v>
      </c>
      <c r="D24">
        <f t="shared" si="0"/>
        <v>53.001631499999995</v>
      </c>
      <c r="E24">
        <f t="shared" si="1"/>
        <v>53.661631499999991</v>
      </c>
      <c r="F24">
        <f t="shared" si="2"/>
        <v>52.341631499999998</v>
      </c>
      <c r="G24">
        <f t="shared" si="3"/>
        <v>53.221631499999994</v>
      </c>
      <c r="H24">
        <f t="shared" si="4"/>
        <v>53.441631499999993</v>
      </c>
      <c r="I24">
        <f t="shared" si="5"/>
        <v>52.781631499999996</v>
      </c>
      <c r="J24" s="13">
        <f t="shared" si="6"/>
        <v>52.561631499999997</v>
      </c>
    </row>
    <row r="25" spans="2:10" x14ac:dyDescent="0.2">
      <c r="B25" s="60">
        <v>1088</v>
      </c>
      <c r="C25" s="69">
        <v>53.2102</v>
      </c>
      <c r="D25" s="69">
        <f t="shared" si="0"/>
        <v>53.001631499999995</v>
      </c>
      <c r="E25" s="69">
        <f t="shared" si="1"/>
        <v>53.661631499999991</v>
      </c>
      <c r="F25" s="69">
        <f t="shared" si="2"/>
        <v>52.341631499999998</v>
      </c>
      <c r="G25" s="69">
        <f t="shared" si="3"/>
        <v>53.221631499999994</v>
      </c>
      <c r="H25" s="69">
        <f t="shared" si="4"/>
        <v>53.441631499999993</v>
      </c>
      <c r="I25" s="69">
        <f t="shared" si="5"/>
        <v>52.781631499999996</v>
      </c>
      <c r="J25" s="14">
        <f t="shared" si="6"/>
        <v>52.561631499999997</v>
      </c>
    </row>
  </sheetData>
  <autoFilter ref="B5:J25" xr:uid="{07F034DD-2F15-D945-B4C4-0842CD6ADBCB}">
    <sortState xmlns:xlrd2="http://schemas.microsoft.com/office/spreadsheetml/2017/richdata2" ref="B6:J25">
      <sortCondition ref="B5:B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E6AD-FFCE-1143-9DA7-51782E74A198}">
  <dimension ref="B2:J30"/>
  <sheetViews>
    <sheetView workbookViewId="0">
      <selection activeCell="F42" sqref="F42"/>
    </sheetView>
  </sheetViews>
  <sheetFormatPr baseColWidth="10" defaultRowHeight="15" x14ac:dyDescent="0.2"/>
  <sheetData>
    <row r="2" spans="2:10" x14ac:dyDescent="0.2">
      <c r="C2" t="s">
        <v>24</v>
      </c>
      <c r="D2">
        <f>AVERAGE($C$6:$C$30)</f>
        <v>52.979203599999998</v>
      </c>
    </row>
    <row r="3" spans="2:10" x14ac:dyDescent="0.2">
      <c r="C3" t="s">
        <v>53</v>
      </c>
      <c r="D3">
        <v>0.2</v>
      </c>
    </row>
    <row r="5" spans="2:10" x14ac:dyDescent="0.2">
      <c r="B5" s="82" t="s">
        <v>5</v>
      </c>
      <c r="C5" s="83" t="s">
        <v>1</v>
      </c>
      <c r="D5" s="83" t="s">
        <v>46</v>
      </c>
      <c r="E5" s="83" t="s">
        <v>42</v>
      </c>
      <c r="F5" s="83" t="s">
        <v>43</v>
      </c>
      <c r="G5" s="83" t="s">
        <v>47</v>
      </c>
      <c r="H5" s="83" t="s">
        <v>48</v>
      </c>
      <c r="I5" s="83" t="s">
        <v>49</v>
      </c>
      <c r="J5" s="84" t="s">
        <v>50</v>
      </c>
    </row>
    <row r="6" spans="2:10" x14ac:dyDescent="0.2">
      <c r="B6" s="59">
        <v>1490</v>
      </c>
      <c r="C6">
        <v>52.676749999999998</v>
      </c>
      <c r="D6">
        <f t="shared" ref="D6:D30" si="0">AVERAGE($C$6:$C$30)</f>
        <v>52.979203599999998</v>
      </c>
      <c r="E6">
        <f t="shared" ref="E6:E30" si="1">$D$2+(3*$D$3)</f>
        <v>53.5792036</v>
      </c>
      <c r="F6">
        <f t="shared" ref="F6:F30" si="2">$D$2-(3*$D$3)</f>
        <v>52.379203599999997</v>
      </c>
      <c r="G6">
        <f t="shared" ref="G6:G30" si="3">$D$2+$D$3</f>
        <v>53.179203600000001</v>
      </c>
      <c r="H6">
        <f t="shared" ref="H6:H30" si="4">$D$2+(2*$D$3)</f>
        <v>53.379203599999997</v>
      </c>
      <c r="I6">
        <f t="shared" ref="I6:I30" si="5">$D$2-$D$3</f>
        <v>52.779203599999995</v>
      </c>
      <c r="J6" s="13">
        <f t="shared" ref="J6:J30" si="6">$D$2-(2*$D$3)</f>
        <v>52.5792036</v>
      </c>
    </row>
    <row r="7" spans="2:10" x14ac:dyDescent="0.2">
      <c r="B7" s="59">
        <v>1498</v>
      </c>
      <c r="C7">
        <v>53.188459999999999</v>
      </c>
      <c r="D7">
        <f t="shared" si="0"/>
        <v>52.979203599999998</v>
      </c>
      <c r="E7">
        <f t="shared" si="1"/>
        <v>53.5792036</v>
      </c>
      <c r="F7">
        <f t="shared" si="2"/>
        <v>52.379203599999997</v>
      </c>
      <c r="G7">
        <f t="shared" si="3"/>
        <v>53.179203600000001</v>
      </c>
      <c r="H7">
        <f t="shared" si="4"/>
        <v>53.379203599999997</v>
      </c>
      <c r="I7">
        <f t="shared" si="5"/>
        <v>52.779203599999995</v>
      </c>
      <c r="J7" s="13">
        <f t="shared" si="6"/>
        <v>52.5792036</v>
      </c>
    </row>
    <row r="8" spans="2:10" x14ac:dyDescent="0.2">
      <c r="B8" s="59">
        <v>1513</v>
      </c>
      <c r="C8">
        <v>53.253860000000003</v>
      </c>
      <c r="D8">
        <f t="shared" si="0"/>
        <v>52.979203599999998</v>
      </c>
      <c r="E8">
        <f t="shared" si="1"/>
        <v>53.5792036</v>
      </c>
      <c r="F8">
        <f t="shared" si="2"/>
        <v>52.379203599999997</v>
      </c>
      <c r="G8">
        <f t="shared" si="3"/>
        <v>53.179203600000001</v>
      </c>
      <c r="H8">
        <f t="shared" si="4"/>
        <v>53.379203599999997</v>
      </c>
      <c r="I8">
        <f t="shared" si="5"/>
        <v>52.779203599999995</v>
      </c>
      <c r="J8" s="13">
        <f t="shared" si="6"/>
        <v>52.5792036</v>
      </c>
    </row>
    <row r="9" spans="2:10" x14ac:dyDescent="0.2">
      <c r="B9" s="59">
        <v>1518</v>
      </c>
      <c r="C9">
        <v>53.040289999999999</v>
      </c>
      <c r="D9">
        <f t="shared" si="0"/>
        <v>52.979203599999998</v>
      </c>
      <c r="E9">
        <f t="shared" si="1"/>
        <v>53.5792036</v>
      </c>
      <c r="F9">
        <f t="shared" si="2"/>
        <v>52.379203599999997</v>
      </c>
      <c r="G9">
        <f t="shared" si="3"/>
        <v>53.179203600000001</v>
      </c>
      <c r="H9">
        <f t="shared" si="4"/>
        <v>53.379203599999997</v>
      </c>
      <c r="I9">
        <f t="shared" si="5"/>
        <v>52.779203599999995</v>
      </c>
      <c r="J9" s="13">
        <f t="shared" si="6"/>
        <v>52.5792036</v>
      </c>
    </row>
    <row r="10" spans="2:10" x14ac:dyDescent="0.2">
      <c r="B10" s="59">
        <v>1523</v>
      </c>
      <c r="C10">
        <v>53.049599999999998</v>
      </c>
      <c r="D10">
        <f t="shared" si="0"/>
        <v>52.979203599999998</v>
      </c>
      <c r="E10">
        <f t="shared" si="1"/>
        <v>53.5792036</v>
      </c>
      <c r="F10">
        <f t="shared" si="2"/>
        <v>52.379203599999997</v>
      </c>
      <c r="G10">
        <f t="shared" si="3"/>
        <v>53.179203600000001</v>
      </c>
      <c r="H10">
        <f t="shared" si="4"/>
        <v>53.379203599999997</v>
      </c>
      <c r="I10">
        <f t="shared" si="5"/>
        <v>52.779203599999995</v>
      </c>
      <c r="J10" s="13">
        <f t="shared" si="6"/>
        <v>52.5792036</v>
      </c>
    </row>
    <row r="11" spans="2:10" x14ac:dyDescent="0.2">
      <c r="B11" s="59">
        <v>1523</v>
      </c>
      <c r="C11">
        <v>53.049599999999998</v>
      </c>
      <c r="D11">
        <f t="shared" si="0"/>
        <v>52.979203599999998</v>
      </c>
      <c r="E11">
        <f t="shared" si="1"/>
        <v>53.5792036</v>
      </c>
      <c r="F11">
        <f t="shared" si="2"/>
        <v>52.379203599999997</v>
      </c>
      <c r="G11">
        <f t="shared" si="3"/>
        <v>53.179203600000001</v>
      </c>
      <c r="H11">
        <f t="shared" si="4"/>
        <v>53.379203599999997</v>
      </c>
      <c r="I11">
        <f t="shared" si="5"/>
        <v>52.779203599999995</v>
      </c>
      <c r="J11" s="13">
        <f t="shared" si="6"/>
        <v>52.5792036</v>
      </c>
    </row>
    <row r="12" spans="2:10" x14ac:dyDescent="0.2">
      <c r="B12" s="59">
        <v>1526</v>
      </c>
      <c r="C12">
        <v>52.970779999999998</v>
      </c>
      <c r="D12">
        <f t="shared" si="0"/>
        <v>52.979203599999998</v>
      </c>
      <c r="E12">
        <f t="shared" si="1"/>
        <v>53.5792036</v>
      </c>
      <c r="F12">
        <f t="shared" si="2"/>
        <v>52.379203599999997</v>
      </c>
      <c r="G12">
        <f t="shared" si="3"/>
        <v>53.179203600000001</v>
      </c>
      <c r="H12">
        <f t="shared" si="4"/>
        <v>53.379203599999997</v>
      </c>
      <c r="I12">
        <f t="shared" si="5"/>
        <v>52.779203599999995</v>
      </c>
      <c r="J12" s="13">
        <f t="shared" si="6"/>
        <v>52.5792036</v>
      </c>
    </row>
    <row r="13" spans="2:10" x14ac:dyDescent="0.2">
      <c r="B13" s="59">
        <v>1532</v>
      </c>
      <c r="C13">
        <v>52.67192</v>
      </c>
      <c r="D13">
        <f t="shared" si="0"/>
        <v>52.979203599999998</v>
      </c>
      <c r="E13">
        <f t="shared" si="1"/>
        <v>53.5792036</v>
      </c>
      <c r="F13">
        <f t="shared" si="2"/>
        <v>52.379203599999997</v>
      </c>
      <c r="G13">
        <f t="shared" si="3"/>
        <v>53.179203600000001</v>
      </c>
      <c r="H13">
        <f t="shared" si="4"/>
        <v>53.379203599999997</v>
      </c>
      <c r="I13">
        <f t="shared" si="5"/>
        <v>52.779203599999995</v>
      </c>
      <c r="J13" s="13">
        <f t="shared" si="6"/>
        <v>52.5792036</v>
      </c>
    </row>
    <row r="14" spans="2:10" x14ac:dyDescent="0.2">
      <c r="B14" s="59">
        <v>1539</v>
      </c>
      <c r="C14">
        <v>52.90681</v>
      </c>
      <c r="D14">
        <f t="shared" si="0"/>
        <v>52.979203599999998</v>
      </c>
      <c r="E14">
        <f t="shared" si="1"/>
        <v>53.5792036</v>
      </c>
      <c r="F14">
        <f t="shared" si="2"/>
        <v>52.379203599999997</v>
      </c>
      <c r="G14">
        <f t="shared" si="3"/>
        <v>53.179203600000001</v>
      </c>
      <c r="H14">
        <f t="shared" si="4"/>
        <v>53.379203599999997</v>
      </c>
      <c r="I14">
        <f t="shared" si="5"/>
        <v>52.779203599999995</v>
      </c>
      <c r="J14" s="13">
        <f t="shared" si="6"/>
        <v>52.5792036</v>
      </c>
    </row>
    <row r="15" spans="2:10" x14ac:dyDescent="0.2">
      <c r="B15" s="59">
        <v>1547</v>
      </c>
      <c r="C15">
        <v>53.00217</v>
      </c>
      <c r="D15">
        <f t="shared" si="0"/>
        <v>52.979203599999998</v>
      </c>
      <c r="E15">
        <f t="shared" si="1"/>
        <v>53.5792036</v>
      </c>
      <c r="F15">
        <f t="shared" si="2"/>
        <v>52.379203599999997</v>
      </c>
      <c r="G15">
        <f t="shared" si="3"/>
        <v>53.179203600000001</v>
      </c>
      <c r="H15">
        <f t="shared" si="4"/>
        <v>53.379203599999997</v>
      </c>
      <c r="I15">
        <f t="shared" si="5"/>
        <v>52.779203599999995</v>
      </c>
      <c r="J15" s="13">
        <f t="shared" si="6"/>
        <v>52.5792036</v>
      </c>
    </row>
    <row r="16" spans="2:10" x14ac:dyDescent="0.2">
      <c r="B16" s="59">
        <v>1551</v>
      </c>
      <c r="C16">
        <v>53.425519999999999</v>
      </c>
      <c r="D16">
        <f t="shared" si="0"/>
        <v>52.979203599999998</v>
      </c>
      <c r="E16">
        <f t="shared" si="1"/>
        <v>53.5792036</v>
      </c>
      <c r="F16">
        <f t="shared" si="2"/>
        <v>52.379203599999997</v>
      </c>
      <c r="G16">
        <f t="shared" si="3"/>
        <v>53.179203600000001</v>
      </c>
      <c r="H16">
        <f t="shared" si="4"/>
        <v>53.379203599999997</v>
      </c>
      <c r="I16">
        <f t="shared" si="5"/>
        <v>52.779203599999995</v>
      </c>
      <c r="J16" s="13">
        <f t="shared" si="6"/>
        <v>52.5792036</v>
      </c>
    </row>
    <row r="17" spans="2:10" x14ac:dyDescent="0.2">
      <c r="B17" s="59">
        <v>1564</v>
      </c>
      <c r="C17">
        <v>53.05556</v>
      </c>
      <c r="D17">
        <f t="shared" si="0"/>
        <v>52.979203599999998</v>
      </c>
      <c r="E17">
        <f t="shared" si="1"/>
        <v>53.5792036</v>
      </c>
      <c r="F17">
        <f t="shared" si="2"/>
        <v>52.379203599999997</v>
      </c>
      <c r="G17">
        <f t="shared" si="3"/>
        <v>53.179203600000001</v>
      </c>
      <c r="H17">
        <f t="shared" si="4"/>
        <v>53.379203599999997</v>
      </c>
      <c r="I17">
        <f t="shared" si="5"/>
        <v>52.779203599999995</v>
      </c>
      <c r="J17" s="13">
        <f t="shared" si="6"/>
        <v>52.5792036</v>
      </c>
    </row>
    <row r="18" spans="2:10" x14ac:dyDescent="0.2">
      <c r="B18" s="59">
        <v>1570</v>
      </c>
      <c r="C18">
        <v>52.855910000000002</v>
      </c>
      <c r="D18">
        <f t="shared" si="0"/>
        <v>52.979203599999998</v>
      </c>
      <c r="E18">
        <f t="shared" si="1"/>
        <v>53.5792036</v>
      </c>
      <c r="F18">
        <f t="shared" si="2"/>
        <v>52.379203599999997</v>
      </c>
      <c r="G18">
        <f t="shared" si="3"/>
        <v>53.179203600000001</v>
      </c>
      <c r="H18">
        <f t="shared" si="4"/>
        <v>53.379203599999997</v>
      </c>
      <c r="I18">
        <f t="shared" si="5"/>
        <v>52.779203599999995</v>
      </c>
      <c r="J18" s="13">
        <f t="shared" si="6"/>
        <v>52.5792036</v>
      </c>
    </row>
    <row r="19" spans="2:10" x14ac:dyDescent="0.2">
      <c r="B19" s="59">
        <v>1579</v>
      </c>
      <c r="C19">
        <v>52.932310000000001</v>
      </c>
      <c r="D19">
        <f t="shared" si="0"/>
        <v>52.979203599999998</v>
      </c>
      <c r="E19">
        <f t="shared" si="1"/>
        <v>53.5792036</v>
      </c>
      <c r="F19">
        <f t="shared" si="2"/>
        <v>52.379203599999997</v>
      </c>
      <c r="G19">
        <f t="shared" si="3"/>
        <v>53.179203600000001</v>
      </c>
      <c r="H19">
        <f t="shared" si="4"/>
        <v>53.379203599999997</v>
      </c>
      <c r="I19">
        <f t="shared" si="5"/>
        <v>52.779203599999995</v>
      </c>
      <c r="J19" s="13">
        <f t="shared" si="6"/>
        <v>52.5792036</v>
      </c>
    </row>
    <row r="20" spans="2:10" x14ac:dyDescent="0.2">
      <c r="B20" s="59">
        <v>1582</v>
      </c>
      <c r="C20">
        <v>53.157200000000003</v>
      </c>
      <c r="D20">
        <f t="shared" si="0"/>
        <v>52.979203599999998</v>
      </c>
      <c r="E20">
        <f t="shared" si="1"/>
        <v>53.5792036</v>
      </c>
      <c r="F20">
        <f t="shared" si="2"/>
        <v>52.379203599999997</v>
      </c>
      <c r="G20">
        <f t="shared" si="3"/>
        <v>53.179203600000001</v>
      </c>
      <c r="H20">
        <f t="shared" si="4"/>
        <v>53.379203599999997</v>
      </c>
      <c r="I20">
        <f t="shared" si="5"/>
        <v>52.779203599999995</v>
      </c>
      <c r="J20" s="13">
        <f t="shared" si="6"/>
        <v>52.5792036</v>
      </c>
    </row>
    <row r="21" spans="2:10" x14ac:dyDescent="0.2">
      <c r="B21" s="59">
        <v>1586</v>
      </c>
      <c r="C21">
        <v>52.802329999999998</v>
      </c>
      <c r="D21">
        <f t="shared" si="0"/>
        <v>52.979203599999998</v>
      </c>
      <c r="E21">
        <f t="shared" si="1"/>
        <v>53.5792036</v>
      </c>
      <c r="F21">
        <f t="shared" si="2"/>
        <v>52.379203599999997</v>
      </c>
      <c r="G21">
        <f t="shared" si="3"/>
        <v>53.179203600000001</v>
      </c>
      <c r="H21">
        <f t="shared" si="4"/>
        <v>53.379203599999997</v>
      </c>
      <c r="I21">
        <f t="shared" si="5"/>
        <v>52.779203599999995</v>
      </c>
      <c r="J21" s="13">
        <f t="shared" si="6"/>
        <v>52.5792036</v>
      </c>
    </row>
    <row r="22" spans="2:10" x14ac:dyDescent="0.2">
      <c r="B22" s="59">
        <v>1588</v>
      </c>
      <c r="C22">
        <v>53.23321</v>
      </c>
      <c r="D22">
        <f t="shared" si="0"/>
        <v>52.979203599999998</v>
      </c>
      <c r="E22">
        <f t="shared" si="1"/>
        <v>53.5792036</v>
      </c>
      <c r="F22">
        <f t="shared" si="2"/>
        <v>52.379203599999997</v>
      </c>
      <c r="G22">
        <f t="shared" si="3"/>
        <v>53.179203600000001</v>
      </c>
      <c r="H22">
        <f t="shared" si="4"/>
        <v>53.379203599999997</v>
      </c>
      <c r="I22">
        <f t="shared" si="5"/>
        <v>52.779203599999995</v>
      </c>
      <c r="J22" s="13">
        <f t="shared" si="6"/>
        <v>52.5792036</v>
      </c>
    </row>
    <row r="23" spans="2:10" x14ac:dyDescent="0.2">
      <c r="B23" s="59">
        <v>1593</v>
      </c>
      <c r="C23">
        <v>52.91395</v>
      </c>
      <c r="D23">
        <f t="shared" si="0"/>
        <v>52.979203599999998</v>
      </c>
      <c r="E23">
        <f t="shared" si="1"/>
        <v>53.5792036</v>
      </c>
      <c r="F23">
        <f t="shared" si="2"/>
        <v>52.379203599999997</v>
      </c>
      <c r="G23">
        <f t="shared" si="3"/>
        <v>53.179203600000001</v>
      </c>
      <c r="H23">
        <f t="shared" si="4"/>
        <v>53.379203599999997</v>
      </c>
      <c r="I23">
        <f t="shared" si="5"/>
        <v>52.779203599999995</v>
      </c>
      <c r="J23" s="13">
        <f t="shared" si="6"/>
        <v>52.5792036</v>
      </c>
    </row>
    <row r="24" spans="2:10" x14ac:dyDescent="0.2">
      <c r="B24" s="59">
        <v>1613</v>
      </c>
      <c r="C24">
        <v>53.032420000000002</v>
      </c>
      <c r="D24">
        <f t="shared" si="0"/>
        <v>52.979203599999998</v>
      </c>
      <c r="E24">
        <f t="shared" si="1"/>
        <v>53.5792036</v>
      </c>
      <c r="F24">
        <f t="shared" si="2"/>
        <v>52.379203599999997</v>
      </c>
      <c r="G24">
        <f t="shared" si="3"/>
        <v>53.179203600000001</v>
      </c>
      <c r="H24">
        <f t="shared" si="4"/>
        <v>53.379203599999997</v>
      </c>
      <c r="I24">
        <f t="shared" si="5"/>
        <v>52.779203599999995</v>
      </c>
      <c r="J24" s="13">
        <f t="shared" si="6"/>
        <v>52.5792036</v>
      </c>
    </row>
    <row r="25" spans="2:10" x14ac:dyDescent="0.2">
      <c r="B25" s="59">
        <v>1618</v>
      </c>
      <c r="C25">
        <v>52.618220000000001</v>
      </c>
      <c r="D25">
        <f t="shared" si="0"/>
        <v>52.979203599999998</v>
      </c>
      <c r="E25">
        <f t="shared" si="1"/>
        <v>53.5792036</v>
      </c>
      <c r="F25">
        <f t="shared" si="2"/>
        <v>52.379203599999997</v>
      </c>
      <c r="G25">
        <f t="shared" si="3"/>
        <v>53.179203600000001</v>
      </c>
      <c r="H25">
        <f t="shared" si="4"/>
        <v>53.379203599999997</v>
      </c>
      <c r="I25">
        <f t="shared" si="5"/>
        <v>52.779203599999995</v>
      </c>
      <c r="J25" s="13">
        <f t="shared" si="6"/>
        <v>52.5792036</v>
      </c>
    </row>
    <row r="26" spans="2:10" x14ac:dyDescent="0.2">
      <c r="B26" s="59">
        <v>1622</v>
      </c>
      <c r="C26">
        <v>52.8127</v>
      </c>
      <c r="D26">
        <f t="shared" si="0"/>
        <v>52.979203599999998</v>
      </c>
      <c r="E26">
        <f t="shared" si="1"/>
        <v>53.5792036</v>
      </c>
      <c r="F26">
        <f t="shared" si="2"/>
        <v>52.379203599999997</v>
      </c>
      <c r="G26">
        <f t="shared" si="3"/>
        <v>53.179203600000001</v>
      </c>
      <c r="H26">
        <f t="shared" si="4"/>
        <v>53.379203599999997</v>
      </c>
      <c r="I26">
        <f t="shared" si="5"/>
        <v>52.779203599999995</v>
      </c>
      <c r="J26" s="13">
        <f t="shared" si="6"/>
        <v>52.5792036</v>
      </c>
    </row>
    <row r="27" spans="2:10" x14ac:dyDescent="0.2">
      <c r="B27" s="59">
        <v>1632</v>
      </c>
      <c r="C27">
        <v>53.091090000000001</v>
      </c>
      <c r="D27">
        <f t="shared" si="0"/>
        <v>52.979203599999998</v>
      </c>
      <c r="E27">
        <f t="shared" si="1"/>
        <v>53.5792036</v>
      </c>
      <c r="F27">
        <f t="shared" si="2"/>
        <v>52.379203599999997</v>
      </c>
      <c r="G27">
        <f t="shared" si="3"/>
        <v>53.179203600000001</v>
      </c>
      <c r="H27">
        <f t="shared" si="4"/>
        <v>53.379203599999997</v>
      </c>
      <c r="I27">
        <f t="shared" si="5"/>
        <v>52.779203599999995</v>
      </c>
      <c r="J27" s="13">
        <f t="shared" si="6"/>
        <v>52.5792036</v>
      </c>
    </row>
    <row r="28" spans="2:10" x14ac:dyDescent="0.2">
      <c r="B28" s="59">
        <v>1639</v>
      </c>
      <c r="C28">
        <v>52.96996</v>
      </c>
      <c r="D28">
        <f t="shared" si="0"/>
        <v>52.979203599999998</v>
      </c>
      <c r="E28">
        <f t="shared" si="1"/>
        <v>53.5792036</v>
      </c>
      <c r="F28">
        <f t="shared" si="2"/>
        <v>52.379203599999997</v>
      </c>
      <c r="G28">
        <f t="shared" si="3"/>
        <v>53.179203600000001</v>
      </c>
      <c r="H28">
        <f t="shared" si="4"/>
        <v>53.379203599999997</v>
      </c>
      <c r="I28">
        <f t="shared" si="5"/>
        <v>52.779203599999995</v>
      </c>
      <c r="J28" s="13">
        <f t="shared" si="6"/>
        <v>52.5792036</v>
      </c>
    </row>
    <row r="29" spans="2:10" x14ac:dyDescent="0.2">
      <c r="B29" s="59">
        <v>1641</v>
      </c>
      <c r="C29">
        <v>52.710160000000002</v>
      </c>
      <c r="D29">
        <f t="shared" si="0"/>
        <v>52.979203599999998</v>
      </c>
      <c r="E29">
        <f t="shared" si="1"/>
        <v>53.5792036</v>
      </c>
      <c r="F29">
        <f t="shared" si="2"/>
        <v>52.379203599999997</v>
      </c>
      <c r="G29">
        <f t="shared" si="3"/>
        <v>53.179203600000001</v>
      </c>
      <c r="H29">
        <f t="shared" si="4"/>
        <v>53.379203599999997</v>
      </c>
      <c r="I29">
        <f t="shared" si="5"/>
        <v>52.779203599999995</v>
      </c>
      <c r="J29" s="13">
        <f t="shared" si="6"/>
        <v>52.5792036</v>
      </c>
    </row>
    <row r="30" spans="2:10" x14ac:dyDescent="0.2">
      <c r="B30" s="60">
        <v>1649</v>
      </c>
      <c r="C30" s="69">
        <v>53.059310000000004</v>
      </c>
      <c r="D30" s="69">
        <f t="shared" si="0"/>
        <v>52.979203599999998</v>
      </c>
      <c r="E30" s="69">
        <f t="shared" si="1"/>
        <v>53.5792036</v>
      </c>
      <c r="F30" s="69">
        <f t="shared" si="2"/>
        <v>52.379203599999997</v>
      </c>
      <c r="G30" s="69">
        <f t="shared" si="3"/>
        <v>53.179203600000001</v>
      </c>
      <c r="H30" s="69">
        <f t="shared" si="4"/>
        <v>53.379203599999997</v>
      </c>
      <c r="I30" s="69">
        <f t="shared" si="5"/>
        <v>52.779203599999995</v>
      </c>
      <c r="J30" s="14">
        <f t="shared" si="6"/>
        <v>52.5792036</v>
      </c>
    </row>
  </sheetData>
  <autoFilter ref="B5:J30" xr:uid="{4EB9E6AD-FFCE-1143-9DA7-51782E74A198}">
    <sortState xmlns:xlrd2="http://schemas.microsoft.com/office/spreadsheetml/2017/richdata2" ref="B6:J30">
      <sortCondition ref="B5:B30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B6E60DE49364AA391538E6EF07241" ma:contentTypeVersion="5" ma:contentTypeDescription="Create a new document." ma:contentTypeScope="" ma:versionID="876e65d5849c4295d52b3ddee0695692">
  <xsd:schema xmlns:xsd="http://www.w3.org/2001/XMLSchema" xmlns:xs="http://www.w3.org/2001/XMLSchema" xmlns:p="http://schemas.microsoft.com/office/2006/metadata/properties" xmlns:ns3="5336a789-ed30-452c-bc1d-c5220104d358" xmlns:ns4="fd778946-c06b-4c64-8554-43822e251feb" targetNamespace="http://schemas.microsoft.com/office/2006/metadata/properties" ma:root="true" ma:fieldsID="b4e8f6a4fa458e80c3d817592a19cda0" ns3:_="" ns4:_="">
    <xsd:import namespace="5336a789-ed30-452c-bc1d-c5220104d358"/>
    <xsd:import namespace="fd778946-c06b-4c64-8554-43822e251f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36a789-ed30-452c-bc1d-c5220104d3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78946-c06b-4c64-8554-43822e251f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04D3F4-EEA2-4A9B-9F93-10DA469CF1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EBE674-2F03-4761-9C09-65785F229376}">
  <ds:schemaRefs>
    <ds:schemaRef ds:uri="http://www.w3.org/XML/1998/namespace"/>
    <ds:schemaRef ds:uri="fd778946-c06b-4c64-8554-43822e251feb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5336a789-ed30-452c-bc1d-c5220104d358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762F650-2F20-4A43-AC00-FA0C873AB3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36a789-ed30-452c-bc1d-c5220104d358"/>
    <ds:schemaRef ds:uri="fd778946-c06b-4c64-8554-43822e251f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Batch ID</vt:lpstr>
      <vt:lpstr>Random Sample - Cetereath 25</vt:lpstr>
      <vt:lpstr>Data Analysis</vt:lpstr>
      <vt:lpstr>23J771</vt:lpstr>
      <vt:lpstr>27Y920</vt:lpstr>
      <vt:lpstr>36H401</vt:lpstr>
      <vt:lpstr>37A124</vt:lpstr>
      <vt:lpstr>42V425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ねこ太郎</dc:creator>
  <cp:lastModifiedBy>Alessia Monfardino</cp:lastModifiedBy>
  <dcterms:created xsi:type="dcterms:W3CDTF">2022-11-29T20:33:05Z</dcterms:created>
  <dcterms:modified xsi:type="dcterms:W3CDTF">2022-12-01T18:28:41Z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0x010100341B6E60DE49364AA391538E6EF07241</vt:lpwstr>
  </property>
</Properties>
</file>