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esfanny/Documents/Projet_Mercantour/"/>
    </mc:Choice>
  </mc:AlternateContent>
  <xr:revisionPtr revIDLastSave="0" documentId="13_ncr:1_{477F28F8-EA0F-1045-BFFC-47919FD7DF53}" xr6:coauthVersionLast="45" xr6:coauthVersionMax="45" xr10:uidLastSave="{00000000-0000-0000-0000-000000000000}"/>
  <bookViews>
    <workbookView xWindow="0" yWindow="460" windowWidth="28800" windowHeight="16160" xr2:uid="{1213FD27-FFD9-4541-AE22-2DDC3161AE27}"/>
  </bookViews>
  <sheets>
    <sheet name="img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6" i="1" l="1"/>
  <c r="L74" i="1"/>
  <c r="L73" i="1"/>
  <c r="L72" i="1"/>
  <c r="L71" i="1"/>
  <c r="L68" i="1"/>
  <c r="L63" i="1"/>
  <c r="L78" i="1" s="1"/>
  <c r="L21" i="1" l="1"/>
  <c r="R13" i="1" l="1"/>
  <c r="R14" i="1" l="1"/>
  <c r="R15" i="1"/>
  <c r="R16" i="1"/>
  <c r="R28" i="1" s="1"/>
  <c r="R17" i="1"/>
  <c r="R18" i="1"/>
  <c r="R19" i="1"/>
  <c r="R20" i="1"/>
  <c r="R21" i="1"/>
  <c r="R22" i="1"/>
  <c r="R23" i="1"/>
  <c r="R24" i="1"/>
  <c r="R25" i="1"/>
  <c r="R26" i="1"/>
  <c r="R27" i="1"/>
  <c r="S13" i="1" a="1"/>
  <c r="S13" i="1" s="1"/>
  <c r="S28" i="1" s="1"/>
  <c r="L24" i="1"/>
  <c r="L13" i="1"/>
  <c r="L26" i="1"/>
  <c r="L23" i="1"/>
  <c r="L18" i="1"/>
  <c r="L22" i="1"/>
  <c r="L6" i="1"/>
  <c r="C49" i="1"/>
  <c r="M29" i="1" l="1"/>
  <c r="L28" i="1"/>
  <c r="C28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<sst xmlns="http://schemas.openxmlformats.org/spreadsheetml/2006/main" count="157" uniqueCount="57">
  <si>
    <t>A : Trie manuelle des images</t>
  </si>
  <si>
    <t>Total</t>
  </si>
  <si>
    <t>nbr img</t>
  </si>
  <si>
    <t>vide</t>
  </si>
  <si>
    <t>1 espèce</t>
  </si>
  <si>
    <t>&gt; 1 espèce</t>
  </si>
  <si>
    <t>B : Trie automatique des images</t>
  </si>
  <si>
    <t>img avec 1 espèce :</t>
  </si>
  <si>
    <t>espèce</t>
  </si>
  <si>
    <t>biche</t>
  </si>
  <si>
    <t xml:space="preserve"> blaireau </t>
  </si>
  <si>
    <t xml:space="preserve">bouquetin_male </t>
  </si>
  <si>
    <t xml:space="preserve">cerf </t>
  </si>
  <si>
    <t xml:space="preserve">chamois </t>
  </si>
  <si>
    <t xml:space="preserve">chevreuil </t>
  </si>
  <si>
    <t xml:space="preserve">chien </t>
  </si>
  <si>
    <t xml:space="preserve">écureuil </t>
  </si>
  <si>
    <t xml:space="preserve"> humain </t>
  </si>
  <si>
    <t xml:space="preserve"> lièvre_europe </t>
  </si>
  <si>
    <t xml:space="preserve">lièvre </t>
  </si>
  <si>
    <t xml:space="preserve"> loup </t>
  </si>
  <si>
    <t xml:space="preserve">martre </t>
  </si>
  <si>
    <t xml:space="preserve">renard </t>
  </si>
  <si>
    <t xml:space="preserve">sanglier </t>
  </si>
  <si>
    <t>1 espèce ou plus</t>
  </si>
  <si>
    <t xml:space="preserve">img avec &gt;1 espèce : </t>
  </si>
  <si>
    <t>lievre_variable</t>
  </si>
  <si>
    <t>enregistrement de vide sur la maille 41 lievre_europe de nuit</t>
  </si>
  <si>
    <t>enregistrement de vide sur la maille 54  lievre_europe de nuit</t>
  </si>
  <si>
    <t>chien+humain</t>
  </si>
  <si>
    <t>maille 56 ecureuil jour beaucoup de vide</t>
  </si>
  <si>
    <t>maille 57 martre nuit beaucoup de vide</t>
  </si>
  <si>
    <t>maille 86 blaireau methode auto plus juste que moi</t>
  </si>
  <si>
    <t>maille 86 sanglier methode auto plus juste que moi</t>
  </si>
  <si>
    <t>malle 103 loup jour bcp de vide (changement de lumière)</t>
  </si>
  <si>
    <t xml:space="preserve">img avec  1 espèce et &gt;1 espèce : </t>
  </si>
  <si>
    <t>Différence A-B</t>
  </si>
  <si>
    <t>Manuelle</t>
  </si>
  <si>
    <t>Automatique</t>
  </si>
  <si>
    <t>humain</t>
  </si>
  <si>
    <t>Manual</t>
  </si>
  <si>
    <t>Automatic</t>
  </si>
  <si>
    <t>hind</t>
  </si>
  <si>
    <t>badger</t>
  </si>
  <si>
    <t>ibex</t>
  </si>
  <si>
    <t>stag</t>
  </si>
  <si>
    <t>deer</t>
  </si>
  <si>
    <t>dog</t>
  </si>
  <si>
    <t>squirrel</t>
  </si>
  <si>
    <t>human</t>
  </si>
  <si>
    <t>hare</t>
  </si>
  <si>
    <t>european hare</t>
  </si>
  <si>
    <t>wolf</t>
  </si>
  <si>
    <t>marten</t>
  </si>
  <si>
    <t>fox</t>
  </si>
  <si>
    <t>boar</t>
  </si>
  <si>
    <t>dog+human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</si>
</sst>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1" applyNumberFormat="1" applyFont="1" applyFill="1"/>
    <xf numFmtId="1" fontId="5" fillId="2" borderId="0" xfId="0" applyNumberFormat="1" applyFont="1" applyFill="1" applyAlignment="1">
      <alignment horizontal="center"/>
    </xf>
    <xf numFmtId="1" fontId="0" fillId="2" borderId="0" xfId="0" applyNumberForma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img_count!$C$12</c:f>
              <c:strCache>
                <c:ptCount val="1"/>
                <c:pt idx="0">
                  <c:v>nbr img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img_count!$B$13:$B$27</c:f>
              <c:strCache>
                <c:ptCount val="15"/>
                <c:pt idx="0">
                  <c:v>biche</c:v>
                </c:pt>
                <c:pt idx="1">
                  <c:v> blaireau </c:v>
                </c:pt>
                <c:pt idx="2">
                  <c:v>bouquetin_male </c:v>
                </c:pt>
                <c:pt idx="3">
                  <c:v>cerf </c:v>
                </c:pt>
                <c:pt idx="4">
                  <c:v>chamois </c:v>
                </c:pt>
                <c:pt idx="5">
                  <c:v>chevreuil </c:v>
                </c:pt>
                <c:pt idx="6">
                  <c:v>chien </c:v>
                </c:pt>
                <c:pt idx="7">
                  <c:v>écureuil </c:v>
                </c:pt>
                <c:pt idx="8">
                  <c:v> humain </c:v>
                </c:pt>
                <c:pt idx="9">
                  <c:v> lièvre_europe </c:v>
                </c:pt>
                <c:pt idx="10">
                  <c:v>lièvre </c:v>
                </c:pt>
                <c:pt idx="11">
                  <c:v> loup </c:v>
                </c:pt>
                <c:pt idx="12">
                  <c:v>martre </c:v>
                </c:pt>
                <c:pt idx="13">
                  <c:v>renard </c:v>
                </c:pt>
                <c:pt idx="14">
                  <c:v>sanglier </c:v>
                </c:pt>
              </c:strCache>
            </c:strRef>
          </c:cat>
          <c:val>
            <c:numRef>
              <c:f>img_count!$C$13:$C$27</c:f>
              <c:numCache>
                <c:formatCode>0</c:formatCode>
                <c:ptCount val="15"/>
                <c:pt idx="0">
                  <c:v>19</c:v>
                </c:pt>
                <c:pt idx="1">
                  <c:v>29</c:v>
                </c:pt>
                <c:pt idx="2">
                  <c:v>23</c:v>
                </c:pt>
                <c:pt idx="3">
                  <c:v>12</c:v>
                </c:pt>
                <c:pt idx="4">
                  <c:v>62</c:v>
                </c:pt>
                <c:pt idx="5">
                  <c:v>96</c:v>
                </c:pt>
                <c:pt idx="6">
                  <c:v>3</c:v>
                </c:pt>
                <c:pt idx="7">
                  <c:v>5</c:v>
                </c:pt>
                <c:pt idx="8">
                  <c:v>28</c:v>
                </c:pt>
                <c:pt idx="9">
                  <c:v>17</c:v>
                </c:pt>
                <c:pt idx="10">
                  <c:v>34</c:v>
                </c:pt>
                <c:pt idx="11">
                  <c:v>36</c:v>
                </c:pt>
                <c:pt idx="12">
                  <c:v>12</c:v>
                </c:pt>
                <c:pt idx="13">
                  <c:v>67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B-6D4C-BE26-416B6FFF9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322336"/>
        <c:axId val="819118080"/>
      </c:barChart>
      <c:catAx>
        <c:axId val="9313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9118080"/>
        <c:crosses val="autoZero"/>
        <c:auto val="1"/>
        <c:lblAlgn val="ctr"/>
        <c:lblOffset val="100"/>
        <c:noMultiLvlLbl val="0"/>
      </c:catAx>
      <c:valAx>
        <c:axId val="8191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132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Différence entre</a:t>
            </a:r>
            <a:r>
              <a:rPr lang="fr-FR" baseline="0"/>
              <a:t> les deux méthodes</a:t>
            </a:r>
          </a:p>
          <a:p>
            <a:pPr>
              <a:defRPr/>
            </a:pPr>
            <a:r>
              <a:rPr lang="fr-FR" sz="1400" baseline="0"/>
              <a:t>Images avec au moins 1 espèce</a:t>
            </a:r>
            <a:endParaRPr lang="fr-FR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286960521347543E-2"/>
          <c:y val="0.2331119086799151"/>
          <c:w val="0.91972494584247744"/>
          <c:h val="0.53596519091548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img_count!$R$12</c:f>
              <c:strCache>
                <c:ptCount val="1"/>
                <c:pt idx="0">
                  <c:v>Manuelle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img_count!$Q$13:$Q$28</c:f>
              <c:strCache>
                <c:ptCount val="16"/>
                <c:pt idx="0">
                  <c:v>biche</c:v>
                </c:pt>
                <c:pt idx="1">
                  <c:v> blaireau </c:v>
                </c:pt>
                <c:pt idx="2">
                  <c:v>bouquetin_male </c:v>
                </c:pt>
                <c:pt idx="3">
                  <c:v>cerf </c:v>
                </c:pt>
                <c:pt idx="4">
                  <c:v>chamois </c:v>
                </c:pt>
                <c:pt idx="5">
                  <c:v>chevreuil </c:v>
                </c:pt>
                <c:pt idx="6">
                  <c:v>chien </c:v>
                </c:pt>
                <c:pt idx="7">
                  <c:v>écureuil </c:v>
                </c:pt>
                <c:pt idx="8">
                  <c:v> humain </c:v>
                </c:pt>
                <c:pt idx="9">
                  <c:v> lièvre_europe </c:v>
                </c:pt>
                <c:pt idx="10">
                  <c:v>lièvre </c:v>
                </c:pt>
                <c:pt idx="11">
                  <c:v> loup </c:v>
                </c:pt>
                <c:pt idx="12">
                  <c:v>martre </c:v>
                </c:pt>
                <c:pt idx="13">
                  <c:v>renard </c:v>
                </c:pt>
                <c:pt idx="14">
                  <c:v>sanglier </c:v>
                </c:pt>
                <c:pt idx="15">
                  <c:v>Total</c:v>
                </c:pt>
              </c:strCache>
            </c:strRef>
          </c:cat>
          <c:val>
            <c:numRef>
              <c:f>img_count!$R$13:$R$28</c:f>
              <c:numCache>
                <c:formatCode>0</c:formatCode>
                <c:ptCount val="16"/>
                <c:pt idx="0">
                  <c:v>74</c:v>
                </c:pt>
                <c:pt idx="1">
                  <c:v>29</c:v>
                </c:pt>
                <c:pt idx="2">
                  <c:v>23</c:v>
                </c:pt>
                <c:pt idx="3">
                  <c:v>61</c:v>
                </c:pt>
                <c:pt idx="4">
                  <c:v>122</c:v>
                </c:pt>
                <c:pt idx="5">
                  <c:v>96</c:v>
                </c:pt>
                <c:pt idx="6">
                  <c:v>3</c:v>
                </c:pt>
                <c:pt idx="7">
                  <c:v>5</c:v>
                </c:pt>
                <c:pt idx="8">
                  <c:v>73</c:v>
                </c:pt>
                <c:pt idx="9">
                  <c:v>17</c:v>
                </c:pt>
                <c:pt idx="10">
                  <c:v>34</c:v>
                </c:pt>
                <c:pt idx="11">
                  <c:v>36</c:v>
                </c:pt>
                <c:pt idx="12">
                  <c:v>12</c:v>
                </c:pt>
                <c:pt idx="13">
                  <c:v>67</c:v>
                </c:pt>
                <c:pt idx="14">
                  <c:v>25</c:v>
                </c:pt>
                <c:pt idx="15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C-684E-BBB4-517B4380FC2A}"/>
            </c:ext>
          </c:extLst>
        </c:ser>
        <c:ser>
          <c:idx val="1"/>
          <c:order val="1"/>
          <c:tx>
            <c:strRef>
              <c:f>img_count!$S$12</c:f>
              <c:strCache>
                <c:ptCount val="1"/>
                <c:pt idx="0">
                  <c:v>Automatique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Lbl>
              <c:idx val="15"/>
              <c:layout>
                <c:manualLayout>
                  <c:x val="8.6309516528068533E-3"/>
                  <c:y val="2.84490432833152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BC-684E-BBB4-517B4380F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img_count!$Q$13:$Q$28</c:f>
              <c:strCache>
                <c:ptCount val="16"/>
                <c:pt idx="0">
                  <c:v>biche</c:v>
                </c:pt>
                <c:pt idx="1">
                  <c:v> blaireau </c:v>
                </c:pt>
                <c:pt idx="2">
                  <c:v>bouquetin_male </c:v>
                </c:pt>
                <c:pt idx="3">
                  <c:v>cerf </c:v>
                </c:pt>
                <c:pt idx="4">
                  <c:v>chamois </c:v>
                </c:pt>
                <c:pt idx="5">
                  <c:v>chevreuil </c:v>
                </c:pt>
                <c:pt idx="6">
                  <c:v>chien </c:v>
                </c:pt>
                <c:pt idx="7">
                  <c:v>écureuil </c:v>
                </c:pt>
                <c:pt idx="8">
                  <c:v> humain </c:v>
                </c:pt>
                <c:pt idx="9">
                  <c:v> lièvre_europe </c:v>
                </c:pt>
                <c:pt idx="10">
                  <c:v>lièvre </c:v>
                </c:pt>
                <c:pt idx="11">
                  <c:v> loup </c:v>
                </c:pt>
                <c:pt idx="12">
                  <c:v>martre </c:v>
                </c:pt>
                <c:pt idx="13">
                  <c:v>renard </c:v>
                </c:pt>
                <c:pt idx="14">
                  <c:v>sanglier </c:v>
                </c:pt>
                <c:pt idx="15">
                  <c:v>Total</c:v>
                </c:pt>
              </c:strCache>
            </c:strRef>
          </c:cat>
          <c:val>
            <c:numRef>
              <c:f>img_count!$S$13:$S$28</c:f>
              <c:numCache>
                <c:formatCode>General</c:formatCode>
                <c:ptCount val="16"/>
                <c:pt idx="0" formatCode="0">
                  <c:v>69</c:v>
                </c:pt>
                <c:pt idx="1">
                  <c:v>38</c:v>
                </c:pt>
                <c:pt idx="2">
                  <c:v>17</c:v>
                </c:pt>
                <c:pt idx="3">
                  <c:v>22</c:v>
                </c:pt>
                <c:pt idx="4">
                  <c:v>66</c:v>
                </c:pt>
                <c:pt idx="5">
                  <c:v>51</c:v>
                </c:pt>
                <c:pt idx="6">
                  <c:v>1</c:v>
                </c:pt>
                <c:pt idx="7">
                  <c:v>58</c:v>
                </c:pt>
                <c:pt idx="8">
                  <c:v>59</c:v>
                </c:pt>
                <c:pt idx="9">
                  <c:v>40</c:v>
                </c:pt>
                <c:pt idx="10">
                  <c:v>41</c:v>
                </c:pt>
                <c:pt idx="11">
                  <c:v>67</c:v>
                </c:pt>
                <c:pt idx="12">
                  <c:v>38</c:v>
                </c:pt>
                <c:pt idx="13">
                  <c:v>23</c:v>
                </c:pt>
                <c:pt idx="14">
                  <c:v>38</c:v>
                </c:pt>
                <c:pt idx="15" formatCode="0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C-684E-BBB4-517B4380FC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1057888"/>
        <c:axId val="251059520"/>
      </c:barChart>
      <c:catAx>
        <c:axId val="25105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</a:t>
                </a:r>
              </a:p>
            </c:rich>
          </c:tx>
          <c:layout>
            <c:manualLayout>
              <c:xMode val="edge"/>
              <c:yMode val="edge"/>
              <c:x val="0.49074680430520023"/>
              <c:y val="0.93555726132734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059520"/>
        <c:crosses val="autoZero"/>
        <c:auto val="1"/>
        <c:lblAlgn val="ctr"/>
        <c:lblOffset val="100"/>
        <c:noMultiLvlLbl val="0"/>
      </c:catAx>
      <c:valAx>
        <c:axId val="251059520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d'images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0357141983368224E-2"/>
              <c:y val="0.16116405420819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0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378927592703894"/>
          <c:y val="0.16208853611079627"/>
          <c:w val="0.21037076522151149"/>
          <c:h val="5.0186941756507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</a:t>
            </a:r>
            <a:r>
              <a:rPr lang="fr-FR" baseline="0"/>
              <a:t>chantillon trié manuellement</a:t>
            </a:r>
            <a:endParaRPr lang="fr-FR"/>
          </a:p>
        </c:rich>
      </c:tx>
      <c:layout>
        <c:manualLayout>
          <c:xMode val="edge"/>
          <c:yMode val="edge"/>
          <c:x val="0.32900276972826176"/>
          <c:y val="2.961473637573146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548119265471521"/>
          <c:y val="0.13021363961471713"/>
          <c:w val="0.71248713868637537"/>
          <c:h val="0.75545586095842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img_count!$C$12</c:f>
              <c:strCache>
                <c:ptCount val="1"/>
                <c:pt idx="0">
                  <c:v>nbr img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img_count!$B$13:$B$27</c:f>
              <c:strCache>
                <c:ptCount val="15"/>
                <c:pt idx="0">
                  <c:v>biche</c:v>
                </c:pt>
                <c:pt idx="1">
                  <c:v> blaireau </c:v>
                </c:pt>
                <c:pt idx="2">
                  <c:v>bouquetin_male </c:v>
                </c:pt>
                <c:pt idx="3">
                  <c:v>cerf </c:v>
                </c:pt>
                <c:pt idx="4">
                  <c:v>chamois </c:v>
                </c:pt>
                <c:pt idx="5">
                  <c:v>chevreuil </c:v>
                </c:pt>
                <c:pt idx="6">
                  <c:v>chien </c:v>
                </c:pt>
                <c:pt idx="7">
                  <c:v>écureuil </c:v>
                </c:pt>
                <c:pt idx="8">
                  <c:v> humain </c:v>
                </c:pt>
                <c:pt idx="9">
                  <c:v> lièvre_europe </c:v>
                </c:pt>
                <c:pt idx="10">
                  <c:v>lièvre </c:v>
                </c:pt>
                <c:pt idx="11">
                  <c:v> loup </c:v>
                </c:pt>
                <c:pt idx="12">
                  <c:v>martre </c:v>
                </c:pt>
                <c:pt idx="13">
                  <c:v>renard </c:v>
                </c:pt>
                <c:pt idx="14">
                  <c:v>sanglier </c:v>
                </c:pt>
              </c:strCache>
            </c:strRef>
          </c:cat>
          <c:val>
            <c:numRef>
              <c:f>img_count!$C$13:$C$27</c:f>
              <c:numCache>
                <c:formatCode>0</c:formatCode>
                <c:ptCount val="15"/>
                <c:pt idx="0">
                  <c:v>19</c:v>
                </c:pt>
                <c:pt idx="1">
                  <c:v>29</c:v>
                </c:pt>
                <c:pt idx="2">
                  <c:v>23</c:v>
                </c:pt>
                <c:pt idx="3">
                  <c:v>12</c:v>
                </c:pt>
                <c:pt idx="4">
                  <c:v>62</c:v>
                </c:pt>
                <c:pt idx="5">
                  <c:v>96</c:v>
                </c:pt>
                <c:pt idx="6">
                  <c:v>3</c:v>
                </c:pt>
                <c:pt idx="7">
                  <c:v>5</c:v>
                </c:pt>
                <c:pt idx="8">
                  <c:v>28</c:v>
                </c:pt>
                <c:pt idx="9">
                  <c:v>17</c:v>
                </c:pt>
                <c:pt idx="10">
                  <c:v>34</c:v>
                </c:pt>
                <c:pt idx="11">
                  <c:v>36</c:v>
                </c:pt>
                <c:pt idx="12">
                  <c:v>12</c:v>
                </c:pt>
                <c:pt idx="13">
                  <c:v>67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8-9045-B08D-FED53DBE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068976"/>
        <c:axId val="194070608"/>
      </c:barChart>
      <c:catAx>
        <c:axId val="194068976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</a:t>
                </a:r>
              </a:p>
            </c:rich>
          </c:tx>
          <c:layout>
            <c:manualLayout>
              <c:xMode val="edge"/>
              <c:yMode val="edge"/>
              <c:x val="1.3786763708114021E-2"/>
              <c:y val="7.96385084847644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70608"/>
        <c:crosses val="autoZero"/>
        <c:auto val="1"/>
        <c:lblAlgn val="ctr"/>
        <c:lblOffset val="100"/>
        <c:noMultiLvlLbl val="0"/>
      </c:catAx>
      <c:valAx>
        <c:axId val="1940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d'images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6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Echantillon</a:t>
            </a:r>
            <a:r>
              <a:rPr lang="en-US" baseline="0"/>
              <a:t> trié automatiquement</a:t>
            </a:r>
            <a:endParaRPr lang="en-US"/>
          </a:p>
        </c:rich>
      </c:tx>
      <c:layout>
        <c:manualLayout>
          <c:xMode val="edge"/>
          <c:yMode val="edge"/>
          <c:x val="0.30377672263659733"/>
          <c:y val="2.2543597390115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664400008158756"/>
          <c:y val="0.11943288525080703"/>
          <c:w val="0.69068053134329133"/>
          <c:h val="0.7375922727952792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img_count!$L$12</c:f>
              <c:strCache>
                <c:ptCount val="1"/>
                <c:pt idx="0">
                  <c:v>nbr img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(img_count!$K$13:$K$18,img_count!$K$20,img_count!$K$22:$K$27,img_count!$K$29,img_count!$K$30)</c:f>
              <c:strCache>
                <c:ptCount val="15"/>
                <c:pt idx="0">
                  <c:v>biche</c:v>
                </c:pt>
                <c:pt idx="1">
                  <c:v> blaireau </c:v>
                </c:pt>
                <c:pt idx="2">
                  <c:v>bouquetin_male </c:v>
                </c:pt>
                <c:pt idx="3">
                  <c:v>cerf </c:v>
                </c:pt>
                <c:pt idx="4">
                  <c:v>chamois </c:v>
                </c:pt>
                <c:pt idx="5">
                  <c:v>chevreuil </c:v>
                </c:pt>
                <c:pt idx="6">
                  <c:v>écureuil </c:v>
                </c:pt>
                <c:pt idx="7">
                  <c:v> lièvre_europe </c:v>
                </c:pt>
                <c:pt idx="8">
                  <c:v>lièvre </c:v>
                </c:pt>
                <c:pt idx="9">
                  <c:v> loup </c:v>
                </c:pt>
                <c:pt idx="10">
                  <c:v>martre </c:v>
                </c:pt>
                <c:pt idx="11">
                  <c:v>renard </c:v>
                </c:pt>
                <c:pt idx="12">
                  <c:v>sanglier </c:v>
                </c:pt>
                <c:pt idx="13">
                  <c:v>chien+humain</c:v>
                </c:pt>
                <c:pt idx="14">
                  <c:v>humain</c:v>
                </c:pt>
              </c:strCache>
            </c:strRef>
          </c:cat>
          <c:val>
            <c:numRef>
              <c:f>(img_count!$L$13:$L$18,img_count!$L$20,img_count!$L$22:$L$27,img_count!$L$29,img_count!$L$30)</c:f>
              <c:numCache>
                <c:formatCode>0</c:formatCode>
                <c:ptCount val="15"/>
                <c:pt idx="0">
                  <c:v>69</c:v>
                </c:pt>
                <c:pt idx="1">
                  <c:v>38</c:v>
                </c:pt>
                <c:pt idx="2">
                  <c:v>17</c:v>
                </c:pt>
                <c:pt idx="3">
                  <c:v>22</c:v>
                </c:pt>
                <c:pt idx="4">
                  <c:v>66</c:v>
                </c:pt>
                <c:pt idx="5">
                  <c:v>51</c:v>
                </c:pt>
                <c:pt idx="6">
                  <c:v>58</c:v>
                </c:pt>
                <c:pt idx="7">
                  <c:v>40</c:v>
                </c:pt>
                <c:pt idx="8">
                  <c:v>41</c:v>
                </c:pt>
                <c:pt idx="9">
                  <c:v>67</c:v>
                </c:pt>
                <c:pt idx="10">
                  <c:v>38</c:v>
                </c:pt>
                <c:pt idx="11">
                  <c:v>23</c:v>
                </c:pt>
                <c:pt idx="12">
                  <c:v>38</c:v>
                </c:pt>
                <c:pt idx="13">
                  <c:v>14</c:v>
                </c:pt>
                <c:pt idx="14" formatCode="General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E-024E-8E34-68233B0C4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1733088"/>
        <c:axId val="261734720"/>
      </c:barChart>
      <c:catAx>
        <c:axId val="261733088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Espèces</a:t>
                </a:r>
              </a:p>
            </c:rich>
          </c:tx>
          <c:layout>
            <c:manualLayout>
              <c:xMode val="edge"/>
              <c:yMode val="edge"/>
              <c:x val="5.7870747085957262E-2"/>
              <c:y val="6.11806353287840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1734720"/>
        <c:crosses val="autoZero"/>
        <c:auto val="1"/>
        <c:lblAlgn val="ctr"/>
        <c:lblOffset val="100"/>
        <c:noMultiLvlLbl val="0"/>
      </c:catAx>
      <c:valAx>
        <c:axId val="2617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d'images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6786817360616562"/>
              <c:y val="0.91882682003413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173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Difference between two methods</a:t>
            </a:r>
          </a:p>
          <a:p>
            <a:pPr>
              <a:defRPr/>
            </a:pPr>
            <a:r>
              <a:rPr lang="fr-FR" sz="1400"/>
              <a:t>Images with at least one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3797894841380746E-2"/>
          <c:y val="0.1858071767493823"/>
          <c:w val="0.90682522511926089"/>
          <c:h val="0.578759202406929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img_count!$S$40</c:f>
              <c:strCache>
                <c:ptCount val="1"/>
                <c:pt idx="0">
                  <c:v>Manual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img_count!$R$41:$R$56</c:f>
              <c:strCache>
                <c:ptCount val="16"/>
                <c:pt idx="0">
                  <c:v>hind</c:v>
                </c:pt>
                <c:pt idx="1">
                  <c:v>badger</c:v>
                </c:pt>
                <c:pt idx="2">
                  <c:v>ibex</c:v>
                </c:pt>
                <c:pt idx="3">
                  <c:v>stag</c:v>
                </c:pt>
                <c:pt idx="4">
                  <c:v>chamois </c:v>
                </c:pt>
                <c:pt idx="5">
                  <c:v>deer</c:v>
                </c:pt>
                <c:pt idx="6">
                  <c:v>dog</c:v>
                </c:pt>
                <c:pt idx="7">
                  <c:v>squirrel</c:v>
                </c:pt>
                <c:pt idx="8">
                  <c:v>human</c:v>
                </c:pt>
                <c:pt idx="9">
                  <c:v>european hare</c:v>
                </c:pt>
                <c:pt idx="10">
                  <c:v>hare</c:v>
                </c:pt>
                <c:pt idx="11">
                  <c:v>wolf</c:v>
                </c:pt>
                <c:pt idx="12">
                  <c:v>marten</c:v>
                </c:pt>
                <c:pt idx="13">
                  <c:v>fox</c:v>
                </c:pt>
                <c:pt idx="14">
                  <c:v>boar</c:v>
                </c:pt>
                <c:pt idx="15">
                  <c:v>Total</c:v>
                </c:pt>
              </c:strCache>
            </c:strRef>
          </c:cat>
          <c:val>
            <c:numRef>
              <c:f>img_count!$S$41:$S$56</c:f>
              <c:numCache>
                <c:formatCode>General</c:formatCode>
                <c:ptCount val="16"/>
                <c:pt idx="0">
                  <c:v>74</c:v>
                </c:pt>
                <c:pt idx="1">
                  <c:v>29</c:v>
                </c:pt>
                <c:pt idx="2">
                  <c:v>23</c:v>
                </c:pt>
                <c:pt idx="3">
                  <c:v>61</c:v>
                </c:pt>
                <c:pt idx="4">
                  <c:v>122</c:v>
                </c:pt>
                <c:pt idx="5">
                  <c:v>96</c:v>
                </c:pt>
                <c:pt idx="6">
                  <c:v>3</c:v>
                </c:pt>
                <c:pt idx="7">
                  <c:v>5</c:v>
                </c:pt>
                <c:pt idx="8">
                  <c:v>73</c:v>
                </c:pt>
                <c:pt idx="9">
                  <c:v>17</c:v>
                </c:pt>
                <c:pt idx="10">
                  <c:v>34</c:v>
                </c:pt>
                <c:pt idx="11">
                  <c:v>36</c:v>
                </c:pt>
                <c:pt idx="12">
                  <c:v>12</c:v>
                </c:pt>
                <c:pt idx="13">
                  <c:v>67</c:v>
                </c:pt>
                <c:pt idx="14">
                  <c:v>25</c:v>
                </c:pt>
                <c:pt idx="15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1-D041-B2EE-705055FE1865}"/>
            </c:ext>
          </c:extLst>
        </c:ser>
        <c:ser>
          <c:idx val="1"/>
          <c:order val="1"/>
          <c:tx>
            <c:strRef>
              <c:f>img_count!$T$40</c:f>
              <c:strCache>
                <c:ptCount val="1"/>
                <c:pt idx="0">
                  <c:v>Automatic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Lbl>
              <c:idx val="15"/>
              <c:layout>
                <c:manualLayout>
                  <c:x val="6.990925421000143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F1-D041-B2EE-705055FE18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img_count!$R$41:$R$56</c:f>
              <c:strCache>
                <c:ptCount val="16"/>
                <c:pt idx="0">
                  <c:v>hind</c:v>
                </c:pt>
                <c:pt idx="1">
                  <c:v>badger</c:v>
                </c:pt>
                <c:pt idx="2">
                  <c:v>ibex</c:v>
                </c:pt>
                <c:pt idx="3">
                  <c:v>stag</c:v>
                </c:pt>
                <c:pt idx="4">
                  <c:v>chamois </c:v>
                </c:pt>
                <c:pt idx="5">
                  <c:v>deer</c:v>
                </c:pt>
                <c:pt idx="6">
                  <c:v>dog</c:v>
                </c:pt>
                <c:pt idx="7">
                  <c:v>squirrel</c:v>
                </c:pt>
                <c:pt idx="8">
                  <c:v>human</c:v>
                </c:pt>
                <c:pt idx="9">
                  <c:v>european hare</c:v>
                </c:pt>
                <c:pt idx="10">
                  <c:v>hare</c:v>
                </c:pt>
                <c:pt idx="11">
                  <c:v>wolf</c:v>
                </c:pt>
                <c:pt idx="12">
                  <c:v>marten</c:v>
                </c:pt>
                <c:pt idx="13">
                  <c:v>fox</c:v>
                </c:pt>
                <c:pt idx="14">
                  <c:v>boar</c:v>
                </c:pt>
                <c:pt idx="15">
                  <c:v>Total</c:v>
                </c:pt>
              </c:strCache>
            </c:strRef>
          </c:cat>
          <c:val>
            <c:numRef>
              <c:f>img_count!$T$41:$T$56</c:f>
              <c:numCache>
                <c:formatCode>General</c:formatCode>
                <c:ptCount val="16"/>
                <c:pt idx="0">
                  <c:v>69</c:v>
                </c:pt>
                <c:pt idx="1">
                  <c:v>38</c:v>
                </c:pt>
                <c:pt idx="2">
                  <c:v>17</c:v>
                </c:pt>
                <c:pt idx="3">
                  <c:v>22</c:v>
                </c:pt>
                <c:pt idx="4">
                  <c:v>66</c:v>
                </c:pt>
                <c:pt idx="5">
                  <c:v>51</c:v>
                </c:pt>
                <c:pt idx="6">
                  <c:v>1</c:v>
                </c:pt>
                <c:pt idx="7">
                  <c:v>58</c:v>
                </c:pt>
                <c:pt idx="8">
                  <c:v>59</c:v>
                </c:pt>
                <c:pt idx="9">
                  <c:v>40</c:v>
                </c:pt>
                <c:pt idx="10">
                  <c:v>41</c:v>
                </c:pt>
                <c:pt idx="11">
                  <c:v>67</c:v>
                </c:pt>
                <c:pt idx="12">
                  <c:v>38</c:v>
                </c:pt>
                <c:pt idx="13">
                  <c:v>23</c:v>
                </c:pt>
                <c:pt idx="14">
                  <c:v>38</c:v>
                </c:pt>
                <c:pt idx="15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1-D041-B2EE-705055FE18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07687632"/>
        <c:axId val="307312864"/>
      </c:barChart>
      <c:catAx>
        <c:axId val="30768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312864"/>
        <c:crosses val="autoZero"/>
        <c:auto val="1"/>
        <c:lblAlgn val="ctr"/>
        <c:lblOffset val="100"/>
        <c:noMultiLvlLbl val="0"/>
      </c:catAx>
      <c:valAx>
        <c:axId val="3073128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images</a:t>
                </a:r>
              </a:p>
            </c:rich>
          </c:tx>
          <c:layout>
            <c:manualLayout>
              <c:xMode val="edge"/>
              <c:yMode val="edge"/>
              <c:x val="2.4651436965230367E-2"/>
              <c:y val="0.10334969721741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filtred manually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0991131192826376"/>
          <c:y val="0.15237116126269426"/>
          <c:w val="0.71105803762072239"/>
          <c:h val="0.733947357326694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img_count!$C$59</c:f>
              <c:strCache>
                <c:ptCount val="1"/>
                <c:pt idx="0">
                  <c:v>nbr img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img_count!$B$60:$B$74</c:f>
              <c:strCache>
                <c:ptCount val="15"/>
                <c:pt idx="0">
                  <c:v>hind</c:v>
                </c:pt>
                <c:pt idx="1">
                  <c:v>badger</c:v>
                </c:pt>
                <c:pt idx="2">
                  <c:v>ibex</c:v>
                </c:pt>
                <c:pt idx="3">
                  <c:v>stag</c:v>
                </c:pt>
                <c:pt idx="4">
                  <c:v>chamois </c:v>
                </c:pt>
                <c:pt idx="5">
                  <c:v>deer</c:v>
                </c:pt>
                <c:pt idx="6">
                  <c:v>dog</c:v>
                </c:pt>
                <c:pt idx="7">
                  <c:v>squirrel</c:v>
                </c:pt>
                <c:pt idx="8">
                  <c:v>human</c:v>
                </c:pt>
                <c:pt idx="9">
                  <c:v>european hare</c:v>
                </c:pt>
                <c:pt idx="10">
                  <c:v>hare</c:v>
                </c:pt>
                <c:pt idx="11">
                  <c:v>wolf</c:v>
                </c:pt>
                <c:pt idx="12">
                  <c:v>marten</c:v>
                </c:pt>
                <c:pt idx="13">
                  <c:v>fox</c:v>
                </c:pt>
                <c:pt idx="14">
                  <c:v>boar</c:v>
                </c:pt>
              </c:strCache>
            </c:strRef>
          </c:cat>
          <c:val>
            <c:numRef>
              <c:f>img_count!$C$60:$C$74</c:f>
              <c:numCache>
                <c:formatCode>0</c:formatCode>
                <c:ptCount val="15"/>
                <c:pt idx="0">
                  <c:v>19</c:v>
                </c:pt>
                <c:pt idx="1">
                  <c:v>29</c:v>
                </c:pt>
                <c:pt idx="2">
                  <c:v>23</c:v>
                </c:pt>
                <c:pt idx="3">
                  <c:v>12</c:v>
                </c:pt>
                <c:pt idx="4">
                  <c:v>62</c:v>
                </c:pt>
                <c:pt idx="5">
                  <c:v>96</c:v>
                </c:pt>
                <c:pt idx="6">
                  <c:v>3</c:v>
                </c:pt>
                <c:pt idx="7">
                  <c:v>5</c:v>
                </c:pt>
                <c:pt idx="8">
                  <c:v>28</c:v>
                </c:pt>
                <c:pt idx="9">
                  <c:v>17</c:v>
                </c:pt>
                <c:pt idx="10">
                  <c:v>34</c:v>
                </c:pt>
                <c:pt idx="11">
                  <c:v>36</c:v>
                </c:pt>
                <c:pt idx="12">
                  <c:v>12</c:v>
                </c:pt>
                <c:pt idx="13">
                  <c:v>67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4-1D4C-A816-0F021AFBC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3690848"/>
        <c:axId val="286468496"/>
      </c:barChart>
      <c:catAx>
        <c:axId val="24369084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Species</a:t>
                </a:r>
              </a:p>
            </c:rich>
          </c:tx>
          <c:layout>
            <c:manualLayout>
              <c:xMode val="edge"/>
              <c:yMode val="edge"/>
              <c:x val="1.7222677597481032E-2"/>
              <c:y val="9.719698423752523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468496"/>
        <c:crosses val="autoZero"/>
        <c:auto val="1"/>
        <c:lblAlgn val="ctr"/>
        <c:lblOffset val="100"/>
        <c:noMultiLvlLbl val="0"/>
      </c:catAx>
      <c:valAx>
        <c:axId val="2864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images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369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Sample filtred automatically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108996327699483"/>
          <c:y val="0.14077336079533329"/>
          <c:w val="0.8135062897210189"/>
          <c:h val="0.764838402244791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(img_count!$K$63:$K$66,img_count!$K$67:$K$68,img_count!$K$70,img_count!$K$72:$K$77,img_count!$K$79,img_count!$K$80)</c:f>
              <c:strCache>
                <c:ptCount val="15"/>
                <c:pt idx="0">
                  <c:v>hind</c:v>
                </c:pt>
                <c:pt idx="1">
                  <c:v>badger</c:v>
                </c:pt>
                <c:pt idx="2">
                  <c:v>ibex</c:v>
                </c:pt>
                <c:pt idx="3">
                  <c:v>stag</c:v>
                </c:pt>
                <c:pt idx="4">
                  <c:v>chamois </c:v>
                </c:pt>
                <c:pt idx="5">
                  <c:v>deer</c:v>
                </c:pt>
                <c:pt idx="6">
                  <c:v>squirrel</c:v>
                </c:pt>
                <c:pt idx="7">
                  <c:v>european hare</c:v>
                </c:pt>
                <c:pt idx="8">
                  <c:v>hare</c:v>
                </c:pt>
                <c:pt idx="9">
                  <c:v>wolf</c:v>
                </c:pt>
                <c:pt idx="10">
                  <c:v>marten</c:v>
                </c:pt>
                <c:pt idx="11">
                  <c:v>fox</c:v>
                </c:pt>
                <c:pt idx="12">
                  <c:v>boar</c:v>
                </c:pt>
                <c:pt idx="13">
                  <c:v>dog+human</c:v>
                </c:pt>
                <c:pt idx="14">
                  <c:v>human</c:v>
                </c:pt>
              </c:strCache>
            </c:strRef>
          </c:cat>
          <c:val>
            <c:numRef>
              <c:f>(img_count!$L$63:$L$66,img_count!$L$67:$L$68,img_count!$L$70,img_count!$L$72:$L$77,img_count!$L$79,img_count!$L$80)</c:f>
              <c:numCache>
                <c:formatCode>0</c:formatCode>
                <c:ptCount val="15"/>
                <c:pt idx="0">
                  <c:v>69</c:v>
                </c:pt>
                <c:pt idx="1">
                  <c:v>38</c:v>
                </c:pt>
                <c:pt idx="2">
                  <c:v>17</c:v>
                </c:pt>
                <c:pt idx="3">
                  <c:v>22</c:v>
                </c:pt>
                <c:pt idx="4">
                  <c:v>66</c:v>
                </c:pt>
                <c:pt idx="5">
                  <c:v>51</c:v>
                </c:pt>
                <c:pt idx="6">
                  <c:v>58</c:v>
                </c:pt>
                <c:pt idx="7">
                  <c:v>40</c:v>
                </c:pt>
                <c:pt idx="8">
                  <c:v>41</c:v>
                </c:pt>
                <c:pt idx="9">
                  <c:v>67</c:v>
                </c:pt>
                <c:pt idx="10">
                  <c:v>38</c:v>
                </c:pt>
                <c:pt idx="11">
                  <c:v>23</c:v>
                </c:pt>
                <c:pt idx="12">
                  <c:v>38</c:v>
                </c:pt>
                <c:pt idx="13">
                  <c:v>14</c:v>
                </c:pt>
                <c:pt idx="14" formatCode="General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9-1545-A41E-9C0A058A3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4543008"/>
        <c:axId val="304415888"/>
      </c:barChart>
      <c:catAx>
        <c:axId val="3045430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Species</a:t>
                </a:r>
              </a:p>
            </c:rich>
          </c:tx>
          <c:layout>
            <c:manualLayout>
              <c:xMode val="edge"/>
              <c:yMode val="edge"/>
              <c:x val="4.6629478128021049E-3"/>
              <c:y val="8.53948409960957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415888"/>
        <c:crosses val="autoZero"/>
        <c:auto val="1"/>
        <c:lblAlgn val="ctr"/>
        <c:lblOffset val="100"/>
        <c:noMultiLvlLbl val="0"/>
      </c:catAx>
      <c:valAx>
        <c:axId val="30441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images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54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11</xdr:row>
      <xdr:rowOff>196850</xdr:rowOff>
    </xdr:from>
    <xdr:to>
      <xdr:col>8</xdr:col>
      <xdr:colOff>755650</xdr:colOff>
      <xdr:row>25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988F401-F0E8-4241-891D-FF15BA20B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316119</xdr:colOff>
      <xdr:row>12</xdr:row>
      <xdr:rowOff>50247</xdr:rowOff>
    </xdr:from>
    <xdr:to>
      <xdr:col>29</xdr:col>
      <xdr:colOff>277479</xdr:colOff>
      <xdr:row>33</xdr:row>
      <xdr:rowOff>53361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3D6054-6E85-5E48-B437-DA7C03025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631099</xdr:colOff>
      <xdr:row>27</xdr:row>
      <xdr:rowOff>64592</xdr:rowOff>
    </xdr:from>
    <xdr:to>
      <xdr:col>9</xdr:col>
      <xdr:colOff>271123</xdr:colOff>
      <xdr:row>46</xdr:row>
      <xdr:rowOff>128427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A144C19-1B4C-1743-BDCF-817B0C270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685498</xdr:colOff>
      <xdr:row>38</xdr:row>
      <xdr:rowOff>37766</xdr:rowOff>
    </xdr:from>
    <xdr:to>
      <xdr:col>15</xdr:col>
      <xdr:colOff>684943</xdr:colOff>
      <xdr:row>57</xdr:row>
      <xdr:rowOff>185506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3352C1D-6776-B44D-B575-835C0C082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518116</xdr:colOff>
      <xdr:row>38</xdr:row>
      <xdr:rowOff>1603</xdr:rowOff>
    </xdr:from>
    <xdr:to>
      <xdr:col>29</xdr:col>
      <xdr:colOff>317079</xdr:colOff>
      <xdr:row>59</xdr:row>
      <xdr:rowOff>37986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424AFE5-DB34-7649-AC81-AF258F235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409413</xdr:colOff>
      <xdr:row>56</xdr:row>
      <xdr:rowOff>120326</xdr:rowOff>
    </xdr:from>
    <xdr:to>
      <xdr:col>9</xdr:col>
      <xdr:colOff>203201</xdr:colOff>
      <xdr:row>76</xdr:row>
      <xdr:rowOff>135825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6703AE10-4D55-654B-ACC6-1FFE8D89A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405846</xdr:colOff>
      <xdr:row>58</xdr:row>
      <xdr:rowOff>167585</xdr:rowOff>
    </xdr:from>
    <xdr:to>
      <xdr:col>18</xdr:col>
      <xdr:colOff>276087</xdr:colOff>
      <xdr:row>80</xdr:row>
      <xdr:rowOff>41413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E1AE168-9572-DB43-8E9A-F027AF4F9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C942-681C-C642-AF39-CD84AADCE6E9}">
  <dimension ref="B2:T80"/>
  <sheetViews>
    <sheetView tabSelected="1" topLeftCell="E48" zoomScale="92" zoomScaleNormal="80" workbookViewId="0">
      <selection activeCell="T67" sqref="T67"/>
    </sheetView>
  </sheetViews>
  <sheetFormatPr baseColWidth="10" defaultRowHeight="16" x14ac:dyDescent="0.2"/>
  <cols>
    <col min="1" max="1" width="10.83203125" style="1"/>
    <col min="2" max="2" width="16.5" style="1" customWidth="1"/>
    <col min="3" max="10" width="10.83203125" style="1"/>
    <col min="11" max="11" width="17.6640625" style="1" customWidth="1"/>
    <col min="12" max="16" width="10.83203125" style="1"/>
    <col min="17" max="17" width="20" style="1" customWidth="1"/>
    <col min="18" max="18" width="14" style="1" customWidth="1"/>
    <col min="19" max="19" width="12.6640625" style="1" customWidth="1"/>
    <col min="20" max="16384" width="10.83203125" style="1"/>
  </cols>
  <sheetData>
    <row r="2" spans="2:20" ht="29" x14ac:dyDescent="0.35">
      <c r="B2" s="2" t="s">
        <v>0</v>
      </c>
      <c r="K2" s="2" t="s">
        <v>6</v>
      </c>
      <c r="Q2" s="2" t="s">
        <v>36</v>
      </c>
    </row>
    <row r="4" spans="2:20" x14ac:dyDescent="0.2">
      <c r="B4" s="4"/>
      <c r="C4" s="7" t="s">
        <v>2</v>
      </c>
      <c r="L4" s="8" t="s">
        <v>2</v>
      </c>
    </row>
    <row r="5" spans="2:20" x14ac:dyDescent="0.2">
      <c r="B5" s="8" t="s">
        <v>3</v>
      </c>
      <c r="C5" s="3">
        <v>546</v>
      </c>
      <c r="K5" s="8" t="s">
        <v>24</v>
      </c>
      <c r="L5" s="3">
        <v>628</v>
      </c>
    </row>
    <row r="6" spans="2:20" x14ac:dyDescent="0.2">
      <c r="B6" s="8" t="s">
        <v>4</v>
      </c>
      <c r="C6" s="3">
        <v>468</v>
      </c>
      <c r="K6" s="12" t="s">
        <v>3</v>
      </c>
      <c r="L6" s="3">
        <f>L7-L5</f>
        <v>595</v>
      </c>
    </row>
    <row r="7" spans="2:20" x14ac:dyDescent="0.2">
      <c r="B7" s="8" t="s">
        <v>5</v>
      </c>
      <c r="C7" s="3">
        <v>209</v>
      </c>
      <c r="K7" s="6" t="s">
        <v>1</v>
      </c>
      <c r="L7" s="1">
        <v>1223</v>
      </c>
    </row>
    <row r="8" spans="2:20" x14ac:dyDescent="0.2">
      <c r="B8" s="6" t="s">
        <v>1</v>
      </c>
      <c r="C8" s="9">
        <f>SUM(C5:C7)</f>
        <v>1223</v>
      </c>
    </row>
    <row r="10" spans="2:20" x14ac:dyDescent="0.2">
      <c r="B10" s="1" t="s">
        <v>7</v>
      </c>
      <c r="K10" s="1" t="s">
        <v>35</v>
      </c>
      <c r="Q10" s="1" t="s">
        <v>35</v>
      </c>
    </row>
    <row r="12" spans="2:20" x14ac:dyDescent="0.2">
      <c r="B12" s="8" t="s">
        <v>8</v>
      </c>
      <c r="C12" s="8" t="s">
        <v>2</v>
      </c>
      <c r="K12" s="8" t="s">
        <v>8</v>
      </c>
      <c r="L12" s="8" t="s">
        <v>2</v>
      </c>
      <c r="Q12" s="8" t="s">
        <v>8</v>
      </c>
      <c r="R12" s="8" t="s">
        <v>37</v>
      </c>
      <c r="S12" s="8" t="s">
        <v>38</v>
      </c>
    </row>
    <row r="13" spans="2:20" x14ac:dyDescent="0.2">
      <c r="B13" s="11" t="s">
        <v>9</v>
      </c>
      <c r="C13" s="5">
        <v>19</v>
      </c>
      <c r="K13" s="11" t="s">
        <v>9</v>
      </c>
      <c r="L13" s="5">
        <f>58+11</f>
        <v>69</v>
      </c>
      <c r="Q13" s="11" t="s">
        <v>9</v>
      </c>
      <c r="R13" s="5">
        <f>C13+C34</f>
        <v>74</v>
      </c>
      <c r="S13" s="5" cm="1">
        <f t="array" ref="S13:S27">L13:L27</f>
        <v>69</v>
      </c>
      <c r="T13" s="17"/>
    </row>
    <row r="14" spans="2:20" x14ac:dyDescent="0.2">
      <c r="B14" s="11" t="s">
        <v>10</v>
      </c>
      <c r="C14" s="5">
        <v>29</v>
      </c>
      <c r="K14" s="11" t="s">
        <v>10</v>
      </c>
      <c r="L14" s="5">
        <v>38</v>
      </c>
      <c r="Q14" s="11" t="s">
        <v>10</v>
      </c>
      <c r="R14" s="5">
        <f t="shared" ref="R14:R27" si="0">C14+C35</f>
        <v>29</v>
      </c>
      <c r="S14" s="3">
        <v>38</v>
      </c>
      <c r="T14" s="17"/>
    </row>
    <row r="15" spans="2:20" x14ac:dyDescent="0.2">
      <c r="B15" s="11" t="s">
        <v>11</v>
      </c>
      <c r="C15" s="5">
        <v>23</v>
      </c>
      <c r="K15" s="11" t="s">
        <v>11</v>
      </c>
      <c r="L15" s="5">
        <v>17</v>
      </c>
      <c r="Q15" s="11" t="s">
        <v>11</v>
      </c>
      <c r="R15" s="5">
        <f t="shared" si="0"/>
        <v>23</v>
      </c>
      <c r="S15" s="3">
        <v>17</v>
      </c>
      <c r="T15" s="17"/>
    </row>
    <row r="16" spans="2:20" x14ac:dyDescent="0.2">
      <c r="B16" s="11" t="s">
        <v>12</v>
      </c>
      <c r="C16" s="5">
        <v>12</v>
      </c>
      <c r="K16" s="11" t="s">
        <v>12</v>
      </c>
      <c r="L16" s="5">
        <v>22</v>
      </c>
      <c r="Q16" s="11" t="s">
        <v>12</v>
      </c>
      <c r="R16" s="5">
        <f t="shared" si="0"/>
        <v>61</v>
      </c>
      <c r="S16" s="3">
        <v>22</v>
      </c>
      <c r="T16" s="17"/>
    </row>
    <row r="17" spans="2:20" x14ac:dyDescent="0.2">
      <c r="B17" s="11" t="s">
        <v>13</v>
      </c>
      <c r="C17" s="5">
        <v>62</v>
      </c>
      <c r="K17" s="11" t="s">
        <v>13</v>
      </c>
      <c r="L17" s="5">
        <v>66</v>
      </c>
      <c r="Q17" s="11" t="s">
        <v>13</v>
      </c>
      <c r="R17" s="5">
        <f t="shared" si="0"/>
        <v>122</v>
      </c>
      <c r="S17" s="3">
        <v>66</v>
      </c>
      <c r="T17" s="17"/>
    </row>
    <row r="18" spans="2:20" x14ac:dyDescent="0.2">
      <c r="B18" s="11" t="s">
        <v>14</v>
      </c>
      <c r="C18" s="5">
        <v>96</v>
      </c>
      <c r="K18" s="11" t="s">
        <v>14</v>
      </c>
      <c r="L18" s="5">
        <f>25+26</f>
        <v>51</v>
      </c>
      <c r="Q18" s="11" t="s">
        <v>14</v>
      </c>
      <c r="R18" s="5">
        <f t="shared" si="0"/>
        <v>96</v>
      </c>
      <c r="S18" s="3">
        <v>51</v>
      </c>
      <c r="T18" s="17"/>
    </row>
    <row r="19" spans="2:20" x14ac:dyDescent="0.2">
      <c r="B19" s="11" t="s">
        <v>15</v>
      </c>
      <c r="C19" s="5">
        <v>3</v>
      </c>
      <c r="K19" s="11" t="s">
        <v>15</v>
      </c>
      <c r="L19" s="13">
        <v>1</v>
      </c>
      <c r="M19" s="14">
        <v>1</v>
      </c>
      <c r="Q19" s="11" t="s">
        <v>15</v>
      </c>
      <c r="R19" s="5">
        <f t="shared" si="0"/>
        <v>3</v>
      </c>
      <c r="S19" s="3">
        <v>1</v>
      </c>
      <c r="T19" s="17"/>
    </row>
    <row r="20" spans="2:20" x14ac:dyDescent="0.2">
      <c r="B20" s="11" t="s">
        <v>16</v>
      </c>
      <c r="C20" s="5">
        <v>5</v>
      </c>
      <c r="K20" s="11" t="s">
        <v>16</v>
      </c>
      <c r="L20" s="5">
        <v>58</v>
      </c>
      <c r="Q20" s="11" t="s">
        <v>16</v>
      </c>
      <c r="R20" s="5">
        <f t="shared" si="0"/>
        <v>5</v>
      </c>
      <c r="S20" s="3">
        <v>58</v>
      </c>
      <c r="T20" s="17"/>
    </row>
    <row r="21" spans="2:20" x14ac:dyDescent="0.2">
      <c r="B21" s="11" t="s">
        <v>17</v>
      </c>
      <c r="C21" s="5">
        <v>28</v>
      </c>
      <c r="K21" s="11" t="s">
        <v>17</v>
      </c>
      <c r="L21" s="13">
        <f>13+46</f>
        <v>59</v>
      </c>
      <c r="M21" s="14">
        <v>13</v>
      </c>
      <c r="Q21" s="11" t="s">
        <v>17</v>
      </c>
      <c r="R21" s="5">
        <f t="shared" si="0"/>
        <v>73</v>
      </c>
      <c r="S21" s="3">
        <v>59</v>
      </c>
    </row>
    <row r="22" spans="2:20" x14ac:dyDescent="0.2">
      <c r="B22" s="11" t="s">
        <v>18</v>
      </c>
      <c r="C22" s="5">
        <v>17</v>
      </c>
      <c r="K22" s="11" t="s">
        <v>18</v>
      </c>
      <c r="L22" s="5">
        <f>21+19</f>
        <v>40</v>
      </c>
      <c r="Q22" s="11" t="s">
        <v>18</v>
      </c>
      <c r="R22" s="5">
        <f t="shared" si="0"/>
        <v>17</v>
      </c>
      <c r="S22" s="3">
        <v>40</v>
      </c>
    </row>
    <row r="23" spans="2:20" x14ac:dyDescent="0.2">
      <c r="B23" s="11" t="s">
        <v>19</v>
      </c>
      <c r="C23" s="5">
        <v>34</v>
      </c>
      <c r="K23" s="11" t="s">
        <v>19</v>
      </c>
      <c r="L23" s="5">
        <f>8+19+14</f>
        <v>41</v>
      </c>
      <c r="M23" s="1" t="s">
        <v>26</v>
      </c>
      <c r="Q23" s="11" t="s">
        <v>19</v>
      </c>
      <c r="R23" s="5">
        <f t="shared" si="0"/>
        <v>34</v>
      </c>
      <c r="S23" s="3">
        <v>41</v>
      </c>
    </row>
    <row r="24" spans="2:20" x14ac:dyDescent="0.2">
      <c r="B24" s="11" t="s">
        <v>20</v>
      </c>
      <c r="C24" s="5">
        <v>36</v>
      </c>
      <c r="K24" s="11" t="s">
        <v>20</v>
      </c>
      <c r="L24" s="5">
        <f>3+7+57</f>
        <v>67</v>
      </c>
      <c r="Q24" s="11" t="s">
        <v>20</v>
      </c>
      <c r="R24" s="5">
        <f t="shared" si="0"/>
        <v>36</v>
      </c>
      <c r="S24" s="3">
        <v>67</v>
      </c>
    </row>
    <row r="25" spans="2:20" x14ac:dyDescent="0.2">
      <c r="B25" s="11" t="s">
        <v>21</v>
      </c>
      <c r="C25" s="5">
        <v>12</v>
      </c>
      <c r="K25" s="11" t="s">
        <v>21</v>
      </c>
      <c r="L25" s="5">
        <v>38</v>
      </c>
      <c r="Q25" s="11" t="s">
        <v>21</v>
      </c>
      <c r="R25" s="5">
        <f t="shared" si="0"/>
        <v>12</v>
      </c>
      <c r="S25" s="3">
        <v>38</v>
      </c>
    </row>
    <row r="26" spans="2:20" x14ac:dyDescent="0.2">
      <c r="B26" s="11" t="s">
        <v>22</v>
      </c>
      <c r="C26" s="5">
        <v>67</v>
      </c>
      <c r="K26" s="11" t="s">
        <v>22</v>
      </c>
      <c r="L26" s="5">
        <f>18+5</f>
        <v>23</v>
      </c>
      <c r="Q26" s="11" t="s">
        <v>22</v>
      </c>
      <c r="R26" s="5">
        <f t="shared" si="0"/>
        <v>67</v>
      </c>
      <c r="S26" s="3">
        <v>23</v>
      </c>
    </row>
    <row r="27" spans="2:20" x14ac:dyDescent="0.2">
      <c r="B27" s="11" t="s">
        <v>23</v>
      </c>
      <c r="C27" s="5">
        <v>25</v>
      </c>
      <c r="K27" s="11" t="s">
        <v>23</v>
      </c>
      <c r="L27" s="5">
        <v>38</v>
      </c>
      <c r="Q27" s="11" t="s">
        <v>23</v>
      </c>
      <c r="R27" s="5">
        <f t="shared" si="0"/>
        <v>25</v>
      </c>
      <c r="S27" s="3">
        <v>38</v>
      </c>
    </row>
    <row r="28" spans="2:20" x14ac:dyDescent="0.2">
      <c r="B28" s="6" t="s">
        <v>1</v>
      </c>
      <c r="C28" s="10">
        <f>SUM(C13:C27)</f>
        <v>468</v>
      </c>
      <c r="K28" s="6" t="s">
        <v>1</v>
      </c>
      <c r="L28" s="10">
        <f>SUM(L13:L27)</f>
        <v>628</v>
      </c>
      <c r="Q28" s="6" t="s">
        <v>1</v>
      </c>
      <c r="R28" s="16">
        <f>SUM(R13:R27)</f>
        <v>677</v>
      </c>
      <c r="S28" s="16">
        <f>SUM(_xlfn.ANCHORARRAY(S13))</f>
        <v>628</v>
      </c>
    </row>
    <row r="29" spans="2:20" x14ac:dyDescent="0.2">
      <c r="B29" s="6"/>
      <c r="C29" s="10"/>
      <c r="K29" s="15" t="s">
        <v>29</v>
      </c>
      <c r="L29" s="18">
        <v>14</v>
      </c>
      <c r="M29" s="19">
        <f>SUM(L13:L18)+L20+SUM(L22:L27)+SUM(L29:L30)</f>
        <v>628</v>
      </c>
    </row>
    <row r="30" spans="2:20" x14ac:dyDescent="0.2">
      <c r="K30" s="15" t="s">
        <v>39</v>
      </c>
      <c r="L30" s="15">
        <v>46</v>
      </c>
    </row>
    <row r="31" spans="2:20" x14ac:dyDescent="0.2">
      <c r="B31" s="1" t="s">
        <v>25</v>
      </c>
      <c r="K31" s="1" t="s">
        <v>27</v>
      </c>
    </row>
    <row r="32" spans="2:20" x14ac:dyDescent="0.2">
      <c r="K32" s="1" t="s">
        <v>28</v>
      </c>
    </row>
    <row r="33" spans="2:20" x14ac:dyDescent="0.2">
      <c r="B33" s="8" t="s">
        <v>8</v>
      </c>
      <c r="C33" s="8" t="s">
        <v>2</v>
      </c>
      <c r="K33" s="1" t="s">
        <v>30</v>
      </c>
    </row>
    <row r="34" spans="2:20" x14ac:dyDescent="0.2">
      <c r="B34" s="11" t="s">
        <v>9</v>
      </c>
      <c r="C34" s="5">
        <v>55</v>
      </c>
      <c r="K34" s="1" t="s">
        <v>31</v>
      </c>
    </row>
    <row r="35" spans="2:20" x14ac:dyDescent="0.2">
      <c r="B35" s="11" t="s">
        <v>10</v>
      </c>
      <c r="C35" s="5">
        <v>0</v>
      </c>
      <c r="K35" s="1" t="s">
        <v>33</v>
      </c>
    </row>
    <row r="36" spans="2:20" x14ac:dyDescent="0.2">
      <c r="B36" s="11" t="s">
        <v>11</v>
      </c>
      <c r="C36" s="5">
        <v>0</v>
      </c>
      <c r="K36" s="1" t="s">
        <v>32</v>
      </c>
    </row>
    <row r="37" spans="2:20" x14ac:dyDescent="0.2">
      <c r="B37" s="11" t="s">
        <v>12</v>
      </c>
      <c r="C37" s="5">
        <v>49</v>
      </c>
      <c r="K37" s="1" t="s">
        <v>34</v>
      </c>
    </row>
    <row r="38" spans="2:20" x14ac:dyDescent="0.2">
      <c r="B38" s="11" t="s">
        <v>13</v>
      </c>
      <c r="C38" s="5">
        <v>60</v>
      </c>
    </row>
    <row r="39" spans="2:20" x14ac:dyDescent="0.2">
      <c r="B39" s="11" t="s">
        <v>14</v>
      </c>
      <c r="C39" s="5">
        <v>0</v>
      </c>
    </row>
    <row r="40" spans="2:20" x14ac:dyDescent="0.2">
      <c r="B40" s="11" t="s">
        <v>15</v>
      </c>
      <c r="C40" s="5">
        <v>0</v>
      </c>
      <c r="R40" s="1" t="s">
        <v>8</v>
      </c>
      <c r="S40" s="1" t="s">
        <v>40</v>
      </c>
      <c r="T40" s="1" t="s">
        <v>41</v>
      </c>
    </row>
    <row r="41" spans="2:20" x14ac:dyDescent="0.2">
      <c r="B41" s="11" t="s">
        <v>16</v>
      </c>
      <c r="C41" s="5">
        <v>0</v>
      </c>
      <c r="R41" s="1" t="s">
        <v>42</v>
      </c>
      <c r="S41" s="1">
        <v>74</v>
      </c>
      <c r="T41" s="1">
        <v>69</v>
      </c>
    </row>
    <row r="42" spans="2:20" x14ac:dyDescent="0.2">
      <c r="B42" s="11" t="s">
        <v>17</v>
      </c>
      <c r="C42" s="5">
        <v>45</v>
      </c>
      <c r="R42" s="1" t="s">
        <v>43</v>
      </c>
      <c r="S42" s="1">
        <v>29</v>
      </c>
      <c r="T42" s="1">
        <v>38</v>
      </c>
    </row>
    <row r="43" spans="2:20" x14ac:dyDescent="0.2">
      <c r="B43" s="11" t="s">
        <v>18</v>
      </c>
      <c r="C43" s="5">
        <v>0</v>
      </c>
      <c r="R43" s="1" t="s">
        <v>44</v>
      </c>
      <c r="S43" s="1">
        <v>23</v>
      </c>
      <c r="T43" s="1">
        <v>17</v>
      </c>
    </row>
    <row r="44" spans="2:20" x14ac:dyDescent="0.2">
      <c r="B44" s="11" t="s">
        <v>19</v>
      </c>
      <c r="C44" s="5">
        <v>0</v>
      </c>
      <c r="R44" s="1" t="s">
        <v>45</v>
      </c>
      <c r="S44" s="1">
        <v>61</v>
      </c>
      <c r="T44" s="1">
        <v>22</v>
      </c>
    </row>
    <row r="45" spans="2:20" x14ac:dyDescent="0.2">
      <c r="B45" s="11" t="s">
        <v>20</v>
      </c>
      <c r="C45" s="5">
        <v>0</v>
      </c>
      <c r="R45" s="1" t="s">
        <v>13</v>
      </c>
      <c r="S45" s="1">
        <v>122</v>
      </c>
      <c r="T45" s="1">
        <v>66</v>
      </c>
    </row>
    <row r="46" spans="2:20" x14ac:dyDescent="0.2">
      <c r="B46" s="11" t="s">
        <v>21</v>
      </c>
      <c r="C46" s="5">
        <v>0</v>
      </c>
      <c r="R46" s="1" t="s">
        <v>46</v>
      </c>
      <c r="S46" s="1">
        <v>96</v>
      </c>
      <c r="T46" s="1">
        <v>51</v>
      </c>
    </row>
    <row r="47" spans="2:20" x14ac:dyDescent="0.2">
      <c r="B47" s="11" t="s">
        <v>22</v>
      </c>
      <c r="C47" s="5">
        <v>0</v>
      </c>
      <c r="R47" s="1" t="s">
        <v>47</v>
      </c>
      <c r="S47" s="1">
        <v>3</v>
      </c>
      <c r="T47" s="1">
        <v>1</v>
      </c>
    </row>
    <row r="48" spans="2:20" x14ac:dyDescent="0.2">
      <c r="B48" s="11" t="s">
        <v>23</v>
      </c>
      <c r="C48" s="5">
        <v>0</v>
      </c>
      <c r="R48" s="1" t="s">
        <v>48</v>
      </c>
      <c r="S48" s="1">
        <v>5</v>
      </c>
      <c r="T48" s="1">
        <v>58</v>
      </c>
    </row>
    <row r="49" spans="2:20" x14ac:dyDescent="0.2">
      <c r="B49" s="6" t="s">
        <v>1</v>
      </c>
      <c r="C49" s="10">
        <f>SUM(C34:C48)</f>
        <v>209</v>
      </c>
      <c r="R49" s="1" t="s">
        <v>49</v>
      </c>
      <c r="S49" s="1">
        <v>73</v>
      </c>
      <c r="T49" s="1">
        <v>59</v>
      </c>
    </row>
    <row r="50" spans="2:20" x14ac:dyDescent="0.2">
      <c r="R50" s="1" t="s">
        <v>51</v>
      </c>
      <c r="S50" s="1">
        <v>17</v>
      </c>
      <c r="T50" s="1">
        <v>40</v>
      </c>
    </row>
    <row r="51" spans="2:20" x14ac:dyDescent="0.2">
      <c r="R51" s="1" t="s">
        <v>50</v>
      </c>
      <c r="S51" s="1">
        <v>34</v>
      </c>
      <c r="T51" s="1">
        <v>41</v>
      </c>
    </row>
    <row r="52" spans="2:20" x14ac:dyDescent="0.2">
      <c r="R52" s="1" t="s">
        <v>52</v>
      </c>
      <c r="S52" s="1">
        <v>36</v>
      </c>
      <c r="T52" s="1">
        <v>67</v>
      </c>
    </row>
    <row r="53" spans="2:20" x14ac:dyDescent="0.2">
      <c r="R53" s="1" t="s">
        <v>53</v>
      </c>
      <c r="S53" s="1">
        <v>12</v>
      </c>
      <c r="T53" s="1">
        <v>38</v>
      </c>
    </row>
    <row r="54" spans="2:20" x14ac:dyDescent="0.2">
      <c r="R54" s="1" t="s">
        <v>54</v>
      </c>
      <c r="S54" s="1">
        <v>67</v>
      </c>
      <c r="T54" s="1">
        <v>23</v>
      </c>
    </row>
    <row r="55" spans="2:20" x14ac:dyDescent="0.2">
      <c r="R55" s="1" t="s">
        <v>55</v>
      </c>
      <c r="S55" s="1">
        <v>25</v>
      </c>
      <c r="T55" s="1">
        <v>38</v>
      </c>
    </row>
    <row r="56" spans="2:20" x14ac:dyDescent="0.2">
      <c r="R56" s="1" t="s">
        <v>1</v>
      </c>
      <c r="S56" s="1">
        <v>677</v>
      </c>
      <c r="T56" s="1">
        <v>628</v>
      </c>
    </row>
    <row r="57" spans="2:20" x14ac:dyDescent="0.2">
      <c r="B57" s="1" t="s">
        <v>7</v>
      </c>
    </row>
    <row r="59" spans="2:20" x14ac:dyDescent="0.2">
      <c r="B59" s="8" t="s">
        <v>8</v>
      </c>
      <c r="C59" s="8" t="s">
        <v>2</v>
      </c>
    </row>
    <row r="60" spans="2:20" x14ac:dyDescent="0.2">
      <c r="B60" s="11" t="s">
        <v>42</v>
      </c>
      <c r="C60" s="5">
        <v>19</v>
      </c>
      <c r="K60" s="1" t="s">
        <v>35</v>
      </c>
    </row>
    <row r="61" spans="2:20" x14ac:dyDescent="0.2">
      <c r="B61" s="11" t="s">
        <v>43</v>
      </c>
      <c r="C61" s="5">
        <v>29</v>
      </c>
    </row>
    <row r="62" spans="2:20" x14ac:dyDescent="0.2">
      <c r="B62" s="11" t="s">
        <v>44</v>
      </c>
      <c r="C62" s="5">
        <v>23</v>
      </c>
      <c r="K62" s="8" t="s">
        <v>8</v>
      </c>
      <c r="L62" s="8" t="s">
        <v>2</v>
      </c>
    </row>
    <row r="63" spans="2:20" x14ac:dyDescent="0.2">
      <c r="B63" s="11" t="s">
        <v>45</v>
      </c>
      <c r="C63" s="5">
        <v>12</v>
      </c>
      <c r="K63" s="11" t="s">
        <v>42</v>
      </c>
      <c r="L63" s="5">
        <f>58+11</f>
        <v>69</v>
      </c>
    </row>
    <row r="64" spans="2:20" x14ac:dyDescent="0.2">
      <c r="B64" s="11" t="s">
        <v>13</v>
      </c>
      <c r="C64" s="5">
        <v>62</v>
      </c>
      <c r="K64" s="11" t="s">
        <v>43</v>
      </c>
      <c r="L64" s="5">
        <v>38</v>
      </c>
    </row>
    <row r="65" spans="2:12" x14ac:dyDescent="0.2">
      <c r="B65" s="11" t="s">
        <v>46</v>
      </c>
      <c r="C65" s="5">
        <v>96</v>
      </c>
      <c r="K65" s="11" t="s">
        <v>44</v>
      </c>
      <c r="L65" s="5">
        <v>17</v>
      </c>
    </row>
    <row r="66" spans="2:12" x14ac:dyDescent="0.2">
      <c r="B66" s="11" t="s">
        <v>47</v>
      </c>
      <c r="C66" s="5">
        <v>3</v>
      </c>
      <c r="K66" s="11" t="s">
        <v>45</v>
      </c>
      <c r="L66" s="5">
        <v>22</v>
      </c>
    </row>
    <row r="67" spans="2:12" x14ac:dyDescent="0.2">
      <c r="B67" s="11" t="s">
        <v>48</v>
      </c>
      <c r="C67" s="5">
        <v>5</v>
      </c>
      <c r="K67" s="11" t="s">
        <v>13</v>
      </c>
      <c r="L67" s="5">
        <v>66</v>
      </c>
    </row>
    <row r="68" spans="2:12" x14ac:dyDescent="0.2">
      <c r="B68" s="11" t="s">
        <v>49</v>
      </c>
      <c r="C68" s="5">
        <v>28</v>
      </c>
      <c r="K68" s="11" t="s">
        <v>46</v>
      </c>
      <c r="L68" s="5">
        <f>25+26</f>
        <v>51</v>
      </c>
    </row>
    <row r="69" spans="2:12" x14ac:dyDescent="0.2">
      <c r="B69" s="11" t="s">
        <v>51</v>
      </c>
      <c r="C69" s="5">
        <v>17</v>
      </c>
      <c r="K69" s="11" t="s">
        <v>47</v>
      </c>
      <c r="L69" s="13">
        <v>1</v>
      </c>
    </row>
    <row r="70" spans="2:12" x14ac:dyDescent="0.2">
      <c r="B70" s="11" t="s">
        <v>50</v>
      </c>
      <c r="C70" s="5">
        <v>34</v>
      </c>
      <c r="K70" s="11" t="s">
        <v>48</v>
      </c>
      <c r="L70" s="5">
        <v>58</v>
      </c>
    </row>
    <row r="71" spans="2:12" x14ac:dyDescent="0.2">
      <c r="B71" s="11" t="s">
        <v>52</v>
      </c>
      <c r="C71" s="5">
        <v>36</v>
      </c>
      <c r="K71" s="11" t="s">
        <v>49</v>
      </c>
      <c r="L71" s="13">
        <f>13+46</f>
        <v>59</v>
      </c>
    </row>
    <row r="72" spans="2:12" x14ac:dyDescent="0.2">
      <c r="B72" s="11" t="s">
        <v>53</v>
      </c>
      <c r="C72" s="5">
        <v>12</v>
      </c>
      <c r="K72" s="11" t="s">
        <v>51</v>
      </c>
      <c r="L72" s="5">
        <f>21+19</f>
        <v>40</v>
      </c>
    </row>
    <row r="73" spans="2:12" x14ac:dyDescent="0.2">
      <c r="B73" s="11" t="s">
        <v>54</v>
      </c>
      <c r="C73" s="5">
        <v>67</v>
      </c>
      <c r="K73" s="11" t="s">
        <v>50</v>
      </c>
      <c r="L73" s="5">
        <f>8+19+14</f>
        <v>41</v>
      </c>
    </row>
    <row r="74" spans="2:12" x14ac:dyDescent="0.2">
      <c r="B74" s="11" t="s">
        <v>55</v>
      </c>
      <c r="C74" s="5">
        <v>25</v>
      </c>
      <c r="K74" s="11" t="s">
        <v>52</v>
      </c>
      <c r="L74" s="5">
        <f>3+7+57</f>
        <v>67</v>
      </c>
    </row>
    <row r="75" spans="2:12" x14ac:dyDescent="0.2">
      <c r="K75" s="11" t="s">
        <v>53</v>
      </c>
      <c r="L75" s="5">
        <v>38</v>
      </c>
    </row>
    <row r="76" spans="2:12" x14ac:dyDescent="0.2">
      <c r="K76" s="11" t="s">
        <v>54</v>
      </c>
      <c r="L76" s="5">
        <f>18+5</f>
        <v>23</v>
      </c>
    </row>
    <row r="77" spans="2:12" x14ac:dyDescent="0.2">
      <c r="K77" s="11" t="s">
        <v>55</v>
      </c>
      <c r="L77" s="5">
        <v>38</v>
      </c>
    </row>
    <row r="78" spans="2:12" x14ac:dyDescent="0.2">
      <c r="K78" s="6" t="s">
        <v>1</v>
      </c>
      <c r="L78" s="10">
        <f>SUM(L63:L77)</f>
        <v>628</v>
      </c>
    </row>
    <row r="79" spans="2:12" x14ac:dyDescent="0.2">
      <c r="K79" s="15" t="s">
        <v>56</v>
      </c>
      <c r="L79" s="18">
        <v>14</v>
      </c>
    </row>
    <row r="80" spans="2:12" x14ac:dyDescent="0.2">
      <c r="K80" s="15" t="s">
        <v>49</v>
      </c>
      <c r="L80" s="15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2020-09-04T13:11:16Z</dcterms:created>
  <dcterms:modified xsi:type="dcterms:W3CDTF">2020-10-20T09:48:12Z</dcterms:modified>
</cp:coreProperties>
</file>