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ACKUPPERSONAL\LESZCZUK\DiscoPosMorten\Investigacion\0-Propia\TESIS_DOCTORAL\6-RepositorioGitHub\CapituloI\"/>
    </mc:Choice>
  </mc:AlternateContent>
  <xr:revisionPtr revIDLastSave="0" documentId="13_ncr:1_{0D1B951E-B4D9-404E-8298-0BE49C6453F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  <sheet name="Productos" sheetId="2" r:id="rId2"/>
  </sheets>
  <definedNames>
    <definedName name="_xlnm._FilterDatabase" localSheetId="0" hidden="1">Hoja1!$A$1:$AO$110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110" i="1" l="1"/>
  <c r="AO110" i="1" s="1"/>
  <c r="AI110" i="1"/>
  <c r="AE110" i="1"/>
  <c r="L110" i="1"/>
  <c r="AF110" i="1" s="1"/>
  <c r="AK109" i="1"/>
  <c r="AO109" i="1" s="1"/>
  <c r="AE109" i="1"/>
  <c r="AI109" i="1" s="1"/>
  <c r="L109" i="1"/>
  <c r="AK108" i="1"/>
  <c r="AO108" i="1" s="1"/>
  <c r="AF108" i="1"/>
  <c r="AE108" i="1"/>
  <c r="AI108" i="1" s="1"/>
  <c r="L108" i="1"/>
  <c r="AK107" i="1"/>
  <c r="AO107" i="1" s="1"/>
  <c r="AE107" i="1"/>
  <c r="AI107" i="1" s="1"/>
  <c r="L107" i="1"/>
  <c r="AF107" i="1" s="1"/>
  <c r="AK106" i="1"/>
  <c r="AO106" i="1" s="1"/>
  <c r="AE106" i="1"/>
  <c r="AI106" i="1" s="1"/>
  <c r="L106" i="1"/>
  <c r="AF106" i="1" s="1"/>
  <c r="AK105" i="1"/>
  <c r="AO105" i="1" s="1"/>
  <c r="AF105" i="1"/>
  <c r="AE105" i="1"/>
  <c r="AI105" i="1" s="1"/>
  <c r="L105" i="1"/>
  <c r="AK104" i="1"/>
  <c r="AO104" i="1" s="1"/>
  <c r="AE104" i="1"/>
  <c r="AI104" i="1" s="1"/>
  <c r="L104" i="1"/>
  <c r="AJ104" i="1" s="1"/>
  <c r="AK103" i="1"/>
  <c r="AO103" i="1" s="1"/>
  <c r="AE103" i="1"/>
  <c r="AI103" i="1" s="1"/>
  <c r="L103" i="1"/>
  <c r="AF103" i="1" s="1"/>
  <c r="AK102" i="1"/>
  <c r="AO102" i="1" s="1"/>
  <c r="AI102" i="1"/>
  <c r="AE102" i="1"/>
  <c r="L102" i="1"/>
  <c r="AF102" i="1" s="1"/>
  <c r="AK101" i="1"/>
  <c r="AO101" i="1" s="1"/>
  <c r="AE101" i="1"/>
  <c r="AI101" i="1" s="1"/>
  <c r="L101" i="1"/>
  <c r="AK100" i="1"/>
  <c r="AO100" i="1" s="1"/>
  <c r="AF100" i="1"/>
  <c r="AE100" i="1"/>
  <c r="AI100" i="1" s="1"/>
  <c r="L100" i="1"/>
  <c r="AK99" i="1"/>
  <c r="AO99" i="1" s="1"/>
  <c r="AE99" i="1"/>
  <c r="AI99" i="1" s="1"/>
  <c r="L99" i="1"/>
  <c r="AF99" i="1" s="1"/>
  <c r="AK98" i="1"/>
  <c r="AO98" i="1" s="1"/>
  <c r="AE98" i="1"/>
  <c r="AI98" i="1" s="1"/>
  <c r="L98" i="1"/>
  <c r="AF98" i="1" s="1"/>
  <c r="AK97" i="1"/>
  <c r="AO97" i="1" s="1"/>
  <c r="AF97" i="1"/>
  <c r="AE97" i="1"/>
  <c r="AI97" i="1" s="1"/>
  <c r="L97" i="1"/>
  <c r="AK96" i="1"/>
  <c r="AO96" i="1" s="1"/>
  <c r="AE96" i="1"/>
  <c r="AI96" i="1" s="1"/>
  <c r="L96" i="1"/>
  <c r="AJ96" i="1" s="1"/>
  <c r="AK95" i="1"/>
  <c r="AO95" i="1" s="1"/>
  <c r="AE95" i="1"/>
  <c r="AI95" i="1" s="1"/>
  <c r="L95" i="1"/>
  <c r="AF95" i="1" s="1"/>
  <c r="AK94" i="1"/>
  <c r="AO94" i="1" s="1"/>
  <c r="AI94" i="1"/>
  <c r="AE94" i="1"/>
  <c r="L94" i="1"/>
  <c r="AF94" i="1" s="1"/>
  <c r="AK93" i="1"/>
  <c r="AO93" i="1" s="1"/>
  <c r="AE93" i="1"/>
  <c r="AI93" i="1" s="1"/>
  <c r="L93" i="1"/>
  <c r="AK92" i="1"/>
  <c r="AO92" i="1" s="1"/>
  <c r="AF92" i="1"/>
  <c r="AE92" i="1"/>
  <c r="AI92" i="1" s="1"/>
  <c r="L92" i="1"/>
  <c r="AK91" i="1"/>
  <c r="AO91" i="1" s="1"/>
  <c r="AE91" i="1"/>
  <c r="AI91" i="1" s="1"/>
  <c r="L91" i="1"/>
  <c r="AF91" i="1" s="1"/>
  <c r="AK90" i="1"/>
  <c r="AO90" i="1" s="1"/>
  <c r="AE90" i="1"/>
  <c r="AI90" i="1" s="1"/>
  <c r="L90" i="1"/>
  <c r="AF90" i="1" s="1"/>
  <c r="AK89" i="1"/>
  <c r="AO89" i="1" s="1"/>
  <c r="AF89" i="1"/>
  <c r="AE89" i="1"/>
  <c r="AI89" i="1" s="1"/>
  <c r="L89" i="1"/>
  <c r="AK88" i="1"/>
  <c r="AO88" i="1" s="1"/>
  <c r="AE88" i="1"/>
  <c r="AI88" i="1" s="1"/>
  <c r="L88" i="1"/>
  <c r="AJ88" i="1" s="1"/>
  <c r="AK87" i="1"/>
  <c r="AO87" i="1" s="1"/>
  <c r="AE87" i="1"/>
  <c r="AI87" i="1" s="1"/>
  <c r="L87" i="1"/>
  <c r="AF87" i="1" s="1"/>
  <c r="AK86" i="1"/>
  <c r="AO86" i="1" s="1"/>
  <c r="AI86" i="1"/>
  <c r="AE86" i="1"/>
  <c r="L86" i="1"/>
  <c r="AF86" i="1" s="1"/>
  <c r="AK85" i="1"/>
  <c r="AO85" i="1" s="1"/>
  <c r="AE85" i="1"/>
  <c r="AI85" i="1" s="1"/>
  <c r="L85" i="1"/>
  <c r="AK84" i="1"/>
  <c r="AO84" i="1" s="1"/>
  <c r="AF84" i="1"/>
  <c r="AE84" i="1"/>
  <c r="AI84" i="1" s="1"/>
  <c r="L84" i="1"/>
  <c r="AE83" i="1"/>
  <c r="AI83" i="1" s="1"/>
  <c r="X83" i="1"/>
  <c r="AK83" i="1" s="1"/>
  <c r="L83" i="1"/>
  <c r="AE82" i="1"/>
  <c r="AI82" i="1" s="1"/>
  <c r="X82" i="1"/>
  <c r="AK82" i="1" s="1"/>
  <c r="AO82" i="1" s="1"/>
  <c r="L82" i="1"/>
  <c r="AK81" i="1"/>
  <c r="AO81" i="1" s="1"/>
  <c r="AE81" i="1"/>
  <c r="AI81" i="1" s="1"/>
  <c r="L81" i="1"/>
  <c r="AF81" i="1" s="1"/>
  <c r="AK80" i="1"/>
  <c r="AF80" i="1"/>
  <c r="AE80" i="1"/>
  <c r="AI80" i="1" s="1"/>
  <c r="L80" i="1"/>
  <c r="AK79" i="1"/>
  <c r="AO79" i="1" s="1"/>
  <c r="AE79" i="1"/>
  <c r="AI79" i="1" s="1"/>
  <c r="L79" i="1"/>
  <c r="AF79" i="1" s="1"/>
  <c r="AK78" i="1"/>
  <c r="AO78" i="1" s="1"/>
  <c r="AE78" i="1"/>
  <c r="AI78" i="1" s="1"/>
  <c r="L78" i="1"/>
  <c r="AF78" i="1" s="1"/>
  <c r="AK77" i="1"/>
  <c r="AO77" i="1" s="1"/>
  <c r="AI77" i="1"/>
  <c r="AE77" i="1"/>
  <c r="L77" i="1"/>
  <c r="AJ77" i="1" s="1"/>
  <c r="AK76" i="1"/>
  <c r="AO76" i="1" s="1"/>
  <c r="AE76" i="1"/>
  <c r="AI76" i="1" s="1"/>
  <c r="L76" i="1"/>
  <c r="AK75" i="1"/>
  <c r="AO75" i="1" s="1"/>
  <c r="AE75" i="1"/>
  <c r="AI75" i="1" s="1"/>
  <c r="L75" i="1"/>
  <c r="AF75" i="1" s="1"/>
  <c r="AK74" i="1"/>
  <c r="AO74" i="1" s="1"/>
  <c r="AE74" i="1"/>
  <c r="AI74" i="1" s="1"/>
  <c r="L74" i="1"/>
  <c r="AF74" i="1" s="1"/>
  <c r="AK73" i="1"/>
  <c r="AO73" i="1" s="1"/>
  <c r="AE73" i="1"/>
  <c r="AI73" i="1" s="1"/>
  <c r="L73" i="1"/>
  <c r="AJ73" i="1" s="1"/>
  <c r="AK72" i="1"/>
  <c r="AO72" i="1" s="1"/>
  <c r="AE72" i="1"/>
  <c r="AI72" i="1" s="1"/>
  <c r="L72" i="1"/>
  <c r="AJ72" i="1" s="1"/>
  <c r="AK71" i="1"/>
  <c r="AO71" i="1" s="1"/>
  <c r="AE71" i="1"/>
  <c r="AI71" i="1" s="1"/>
  <c r="L71" i="1"/>
  <c r="AF71" i="1" s="1"/>
  <c r="AK70" i="1"/>
  <c r="AO70" i="1" s="1"/>
  <c r="AE70" i="1"/>
  <c r="AI70" i="1" s="1"/>
  <c r="L70" i="1"/>
  <c r="AF70" i="1" s="1"/>
  <c r="AK69" i="1"/>
  <c r="AO69" i="1" s="1"/>
  <c r="AF69" i="1"/>
  <c r="AE69" i="1"/>
  <c r="AI69" i="1" s="1"/>
  <c r="L69" i="1"/>
  <c r="AK68" i="1"/>
  <c r="AO68" i="1" s="1"/>
  <c r="AF68" i="1"/>
  <c r="AE68" i="1"/>
  <c r="AI68" i="1" s="1"/>
  <c r="L68" i="1"/>
  <c r="AJ76" i="1" l="1"/>
  <c r="AJ81" i="1"/>
  <c r="AJ85" i="1"/>
  <c r="AJ93" i="1"/>
  <c r="AJ101" i="1"/>
  <c r="AJ109" i="1"/>
  <c r="AJ80" i="1"/>
  <c r="AJ89" i="1"/>
  <c r="AJ97" i="1"/>
  <c r="AJ105" i="1"/>
  <c r="AF72" i="1"/>
  <c r="AF73" i="1"/>
  <c r="AF85" i="1"/>
  <c r="AF93" i="1"/>
  <c r="AF101" i="1"/>
  <c r="AF109" i="1"/>
  <c r="AJ68" i="1"/>
  <c r="AJ69" i="1"/>
  <c r="AF76" i="1"/>
  <c r="AF77" i="1"/>
  <c r="AJ84" i="1"/>
  <c r="AF88" i="1"/>
  <c r="AJ92" i="1"/>
  <c r="AF96" i="1"/>
  <c r="AJ100" i="1"/>
  <c r="AF104" i="1"/>
  <c r="AJ108" i="1"/>
  <c r="AF82" i="1"/>
  <c r="AJ82" i="1"/>
  <c r="AJ86" i="1"/>
  <c r="AJ87" i="1"/>
  <c r="AJ90" i="1"/>
  <c r="AJ91" i="1"/>
  <c r="AJ94" i="1"/>
  <c r="AJ95" i="1"/>
  <c r="AJ98" i="1"/>
  <c r="AJ99" i="1"/>
  <c r="AJ102" i="1"/>
  <c r="AJ103" i="1"/>
  <c r="AJ106" i="1"/>
  <c r="AJ107" i="1"/>
  <c r="AJ110" i="1"/>
  <c r="AJ70" i="1"/>
  <c r="AJ71" i="1"/>
  <c r="AJ74" i="1"/>
  <c r="AJ75" i="1"/>
  <c r="AJ78" i="1"/>
  <c r="AJ79" i="1"/>
  <c r="AF83" i="1"/>
  <c r="AJ83" i="1"/>
  <c r="AM58" i="1" l="1"/>
  <c r="AO58" i="1" s="1"/>
  <c r="AM59" i="1"/>
  <c r="AO59" i="1" s="1"/>
  <c r="AM60" i="1"/>
  <c r="AO60" i="1" s="1"/>
  <c r="AM61" i="1"/>
  <c r="AO61" i="1" s="1"/>
  <c r="AM62" i="1"/>
  <c r="AO62" i="1" s="1"/>
  <c r="AM63" i="1"/>
  <c r="AO63" i="1" s="1"/>
  <c r="AM64" i="1"/>
  <c r="AO64" i="1" s="1"/>
  <c r="AM65" i="1"/>
  <c r="AO65" i="1" s="1"/>
  <c r="AM66" i="1"/>
  <c r="AO66" i="1" s="1"/>
  <c r="AM67" i="1"/>
  <c r="AO67" i="1" s="1"/>
  <c r="AM2" i="1"/>
  <c r="AO2" i="1" s="1"/>
  <c r="AM3" i="1"/>
  <c r="AO3" i="1" s="1"/>
  <c r="AM4" i="1"/>
  <c r="AO4" i="1" s="1"/>
  <c r="AM5" i="1"/>
  <c r="AO5" i="1" s="1"/>
  <c r="AM6" i="1"/>
  <c r="AO6" i="1" s="1"/>
  <c r="AM7" i="1"/>
  <c r="AO7" i="1" s="1"/>
  <c r="AM8" i="1"/>
  <c r="AO8" i="1" s="1"/>
  <c r="AM9" i="1"/>
  <c r="AO9" i="1" s="1"/>
  <c r="AM10" i="1"/>
  <c r="AO10" i="1" s="1"/>
  <c r="AM24" i="1"/>
  <c r="AO24" i="1" s="1"/>
  <c r="AM25" i="1"/>
  <c r="AO25" i="1" s="1"/>
  <c r="AM26" i="1"/>
  <c r="AO26" i="1" s="1"/>
  <c r="AM27" i="1"/>
  <c r="AO27" i="1" s="1"/>
  <c r="AM28" i="1"/>
  <c r="AO28" i="1" s="1"/>
  <c r="AM29" i="1"/>
  <c r="AO29" i="1" s="1"/>
  <c r="AM30" i="1"/>
  <c r="AO30" i="1" s="1"/>
  <c r="AM31" i="1"/>
  <c r="AO31" i="1" s="1"/>
  <c r="AM32" i="1"/>
  <c r="AO32" i="1" s="1"/>
  <c r="AM11" i="1"/>
  <c r="AO11" i="1" s="1"/>
  <c r="AM12" i="1"/>
  <c r="AO12" i="1" s="1"/>
  <c r="AM13" i="1"/>
  <c r="AO13" i="1" s="1"/>
  <c r="AM14" i="1"/>
  <c r="AO14" i="1" s="1"/>
  <c r="AM15" i="1"/>
  <c r="AO15" i="1" s="1"/>
  <c r="AM16" i="1"/>
  <c r="AO16" i="1" s="1"/>
  <c r="AM17" i="1"/>
  <c r="AO17" i="1" s="1"/>
  <c r="AM18" i="1"/>
  <c r="AO18" i="1" s="1"/>
  <c r="AM19" i="1"/>
  <c r="AO19" i="1" s="1"/>
  <c r="AM20" i="1"/>
  <c r="AO20" i="1" s="1"/>
  <c r="AM21" i="1"/>
  <c r="AO21" i="1" s="1"/>
  <c r="AM22" i="1"/>
  <c r="AO22" i="1" s="1"/>
  <c r="AM23" i="1"/>
  <c r="AO23" i="1" s="1"/>
  <c r="AM33" i="1"/>
  <c r="AO33" i="1" s="1"/>
  <c r="AM34" i="1"/>
  <c r="AO34" i="1" s="1"/>
  <c r="AM35" i="1"/>
  <c r="AO35" i="1" s="1"/>
  <c r="AM36" i="1"/>
  <c r="AO36" i="1" s="1"/>
  <c r="AM37" i="1"/>
  <c r="AO37" i="1" s="1"/>
  <c r="AM38" i="1"/>
  <c r="AO38" i="1" s="1"/>
  <c r="AM39" i="1"/>
  <c r="AO39" i="1" s="1"/>
  <c r="AM40" i="1"/>
  <c r="AO40" i="1" s="1"/>
  <c r="AM41" i="1"/>
  <c r="AO41" i="1" s="1"/>
  <c r="AM42" i="1"/>
  <c r="AO42" i="1" s="1"/>
  <c r="AM43" i="1"/>
  <c r="AO43" i="1" s="1"/>
  <c r="AM44" i="1"/>
  <c r="AO44" i="1" s="1"/>
  <c r="AM45" i="1"/>
  <c r="AO45" i="1" s="1"/>
  <c r="AK58" i="1"/>
  <c r="AK59" i="1"/>
  <c r="AK60" i="1"/>
  <c r="AK61" i="1"/>
  <c r="AK62" i="1"/>
  <c r="AK63" i="1"/>
  <c r="AK64" i="1"/>
  <c r="AK65" i="1"/>
  <c r="AK66" i="1"/>
  <c r="AK67" i="1"/>
  <c r="AK2" i="1"/>
  <c r="AK3" i="1"/>
  <c r="AK4" i="1"/>
  <c r="AK5" i="1"/>
  <c r="AK6" i="1"/>
  <c r="AK7" i="1"/>
  <c r="AK8" i="1"/>
  <c r="AK9" i="1"/>
  <c r="AK10" i="1"/>
  <c r="AK24" i="1"/>
  <c r="AK25" i="1"/>
  <c r="AK26" i="1"/>
  <c r="AK27" i="1"/>
  <c r="AK28" i="1"/>
  <c r="AK29" i="1"/>
  <c r="AK30" i="1"/>
  <c r="AK31" i="1"/>
  <c r="AK32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M57" i="1" l="1"/>
  <c r="AO57" i="1" s="1"/>
  <c r="AM56" i="1"/>
  <c r="AO56" i="1" s="1"/>
  <c r="AM55" i="1"/>
  <c r="AO55" i="1" s="1"/>
  <c r="AM54" i="1"/>
  <c r="AO54" i="1" s="1"/>
  <c r="AM53" i="1"/>
  <c r="AO53" i="1" s="1"/>
  <c r="AK53" i="1"/>
  <c r="AK54" i="1"/>
  <c r="AK55" i="1"/>
  <c r="AK56" i="1"/>
  <c r="AK57" i="1"/>
  <c r="AM52" i="1" l="1"/>
  <c r="AO52" i="1" s="1"/>
  <c r="AM51" i="1"/>
  <c r="AO51" i="1" s="1"/>
  <c r="AM50" i="1"/>
  <c r="AO50" i="1" s="1"/>
  <c r="AM49" i="1"/>
  <c r="AO49" i="1" s="1"/>
  <c r="AM48" i="1"/>
  <c r="AO48" i="1" s="1"/>
  <c r="AM47" i="1"/>
  <c r="AO47" i="1" s="1"/>
  <c r="AM46" i="1"/>
  <c r="AO46" i="1" s="1"/>
  <c r="AK47" i="1"/>
  <c r="AK48" i="1"/>
  <c r="AK49" i="1"/>
  <c r="AK50" i="1"/>
  <c r="AK51" i="1"/>
  <c r="AK52" i="1"/>
  <c r="AK46" i="1"/>
  <c r="K25" i="1" l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2" i="1"/>
  <c r="L2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24" i="1"/>
  <c r="L24" i="1" s="1"/>
  <c r="AE25" i="1" l="1"/>
  <c r="AJ25" i="1" s="1"/>
  <c r="AE26" i="1"/>
  <c r="AJ26" i="1" s="1"/>
  <c r="AE27" i="1"/>
  <c r="AJ27" i="1" s="1"/>
  <c r="AE28" i="1"/>
  <c r="AJ28" i="1" s="1"/>
  <c r="AE29" i="1"/>
  <c r="AJ29" i="1" s="1"/>
  <c r="AE30" i="1"/>
  <c r="AJ30" i="1" s="1"/>
  <c r="AE31" i="1"/>
  <c r="AJ31" i="1" s="1"/>
  <c r="AE32" i="1"/>
  <c r="AJ32" i="1" s="1"/>
  <c r="AE11" i="1"/>
  <c r="AJ11" i="1" s="1"/>
  <c r="AE12" i="1"/>
  <c r="AJ12" i="1" s="1"/>
  <c r="AE13" i="1"/>
  <c r="AJ13" i="1" s="1"/>
  <c r="AE14" i="1"/>
  <c r="AJ14" i="1" s="1"/>
  <c r="AE15" i="1"/>
  <c r="AJ15" i="1" s="1"/>
  <c r="AE16" i="1"/>
  <c r="AJ16" i="1" s="1"/>
  <c r="AE17" i="1"/>
  <c r="AJ17" i="1" s="1"/>
  <c r="AE18" i="1"/>
  <c r="AJ18" i="1" s="1"/>
  <c r="AE19" i="1"/>
  <c r="AJ19" i="1" s="1"/>
  <c r="AE20" i="1"/>
  <c r="AJ20" i="1" s="1"/>
  <c r="AE21" i="1"/>
  <c r="AJ21" i="1" s="1"/>
  <c r="AE22" i="1"/>
  <c r="AJ22" i="1" s="1"/>
  <c r="AE23" i="1"/>
  <c r="AJ23" i="1" s="1"/>
  <c r="AE33" i="1"/>
  <c r="AJ33" i="1" s="1"/>
  <c r="AE34" i="1"/>
  <c r="AJ34" i="1" s="1"/>
  <c r="AE35" i="1"/>
  <c r="AJ35" i="1" s="1"/>
  <c r="AE36" i="1"/>
  <c r="AJ36" i="1" s="1"/>
  <c r="AE37" i="1"/>
  <c r="AJ37" i="1" s="1"/>
  <c r="AE38" i="1"/>
  <c r="AJ38" i="1" s="1"/>
  <c r="AE39" i="1"/>
  <c r="AJ39" i="1" s="1"/>
  <c r="AE40" i="1"/>
  <c r="AJ40" i="1" s="1"/>
  <c r="AE41" i="1"/>
  <c r="AJ41" i="1" s="1"/>
  <c r="AE42" i="1"/>
  <c r="AJ42" i="1" s="1"/>
  <c r="AE43" i="1"/>
  <c r="AJ43" i="1" s="1"/>
  <c r="AE44" i="1"/>
  <c r="AJ44" i="1" s="1"/>
  <c r="AE45" i="1"/>
  <c r="AJ45" i="1" s="1"/>
  <c r="AE46" i="1"/>
  <c r="AJ46" i="1" s="1"/>
  <c r="AE47" i="1"/>
  <c r="AJ47" i="1" s="1"/>
  <c r="AE48" i="1"/>
  <c r="AJ48" i="1" s="1"/>
  <c r="AE49" i="1"/>
  <c r="AJ49" i="1" s="1"/>
  <c r="AE50" i="1"/>
  <c r="AJ50" i="1" s="1"/>
  <c r="AE51" i="1"/>
  <c r="AJ51" i="1" s="1"/>
  <c r="AE52" i="1"/>
  <c r="AJ52" i="1" s="1"/>
  <c r="AE53" i="1"/>
  <c r="AJ53" i="1" s="1"/>
  <c r="AE54" i="1"/>
  <c r="AJ54" i="1" s="1"/>
  <c r="AE55" i="1"/>
  <c r="AJ55" i="1" s="1"/>
  <c r="AE56" i="1"/>
  <c r="AJ56" i="1" s="1"/>
  <c r="AE57" i="1"/>
  <c r="AJ57" i="1" s="1"/>
  <c r="AE58" i="1"/>
  <c r="AJ58" i="1" s="1"/>
  <c r="AE59" i="1"/>
  <c r="AJ59" i="1" s="1"/>
  <c r="AE60" i="1"/>
  <c r="AJ60" i="1" s="1"/>
  <c r="AE61" i="1"/>
  <c r="AJ61" i="1" s="1"/>
  <c r="AE62" i="1"/>
  <c r="AJ62" i="1" s="1"/>
  <c r="AE63" i="1"/>
  <c r="AJ63" i="1" s="1"/>
  <c r="AE64" i="1"/>
  <c r="AJ64" i="1" s="1"/>
  <c r="AE65" i="1"/>
  <c r="AJ65" i="1" s="1"/>
  <c r="AE66" i="1"/>
  <c r="AJ66" i="1" s="1"/>
  <c r="AE67" i="1"/>
  <c r="AJ67" i="1" s="1"/>
  <c r="AE2" i="1"/>
  <c r="AI2" i="1" s="1"/>
  <c r="AE3" i="1"/>
  <c r="AJ3" i="1" s="1"/>
  <c r="AE4" i="1"/>
  <c r="AJ4" i="1" s="1"/>
  <c r="AE5" i="1"/>
  <c r="AJ5" i="1" s="1"/>
  <c r="AE6" i="1"/>
  <c r="AJ6" i="1" s="1"/>
  <c r="AE7" i="1"/>
  <c r="AJ7" i="1" s="1"/>
  <c r="AE8" i="1"/>
  <c r="AI8" i="1" s="1"/>
  <c r="AE9" i="1"/>
  <c r="AJ9" i="1" s="1"/>
  <c r="AE10" i="1"/>
  <c r="AJ10" i="1" s="1"/>
  <c r="AE24" i="1"/>
  <c r="AJ24" i="1" s="1"/>
  <c r="AJ8" i="1" l="1"/>
  <c r="AI7" i="1"/>
  <c r="AI3" i="1"/>
  <c r="AJ2" i="1"/>
  <c r="AI10" i="1"/>
  <c r="AI6" i="1"/>
  <c r="AI9" i="1"/>
  <c r="AI5" i="1"/>
  <c r="AI4" i="1"/>
  <c r="AI62" i="1"/>
  <c r="AI63" i="1"/>
  <c r="AI64" i="1"/>
  <c r="AI65" i="1"/>
  <c r="AI66" i="1"/>
  <c r="AI67" i="1"/>
  <c r="AI58" i="1" l="1"/>
  <c r="AI59" i="1"/>
  <c r="AI60" i="1"/>
  <c r="AI61" i="1"/>
  <c r="AI53" i="1" l="1"/>
  <c r="AI54" i="1"/>
  <c r="AI55" i="1"/>
  <c r="AI56" i="1"/>
  <c r="AI57" i="1"/>
  <c r="AI46" i="1" l="1"/>
  <c r="AI47" i="1"/>
  <c r="AI48" i="1"/>
  <c r="AI49" i="1"/>
  <c r="AI50" i="1"/>
  <c r="AI51" i="1"/>
  <c r="AI52" i="1"/>
  <c r="AI25" i="1" l="1"/>
  <c r="AI26" i="1"/>
  <c r="AI27" i="1"/>
  <c r="AI28" i="1"/>
  <c r="AI29" i="1"/>
  <c r="AI30" i="1"/>
  <c r="AI31" i="1"/>
  <c r="AI32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24" i="1"/>
</calcChain>
</file>

<file path=xl/sharedStrings.xml><?xml version="1.0" encoding="utf-8"?>
<sst xmlns="http://schemas.openxmlformats.org/spreadsheetml/2006/main" count="375" uniqueCount="59">
  <si>
    <t>Fecha</t>
  </si>
  <si>
    <t>Bloque</t>
  </si>
  <si>
    <t>Ciclo</t>
  </si>
  <si>
    <t>Hi</t>
  </si>
  <si>
    <t>Hf</t>
  </si>
  <si>
    <t>DMOV_CARGA_MEDIDA</t>
  </si>
  <si>
    <t>N_Pinzadas</t>
  </si>
  <si>
    <t>N_Trozas</t>
  </si>
  <si>
    <t>Producto</t>
  </si>
  <si>
    <t>Vol_i</t>
  </si>
  <si>
    <t>VOL_TOT</t>
  </si>
  <si>
    <t>TVVSC</t>
  </si>
  <si>
    <t>TVVSL</t>
  </si>
  <si>
    <t>TMOVCARGA</t>
  </si>
  <si>
    <t>TPINZADA</t>
  </si>
  <si>
    <t>TVCL</t>
  </si>
  <si>
    <t>TVCSC</t>
  </si>
  <si>
    <t>TDESCARGA</t>
  </si>
  <si>
    <t>TPARADA</t>
  </si>
  <si>
    <t>TRETORNO</t>
  </si>
  <si>
    <t>DVVSC</t>
  </si>
  <si>
    <t>DVVSL</t>
  </si>
  <si>
    <t>DMOVCARGA</t>
  </si>
  <si>
    <t>DPINZADA</t>
  </si>
  <si>
    <t>DVCL</t>
  </si>
  <si>
    <t>DVCSC</t>
  </si>
  <si>
    <t>DDESCARGA</t>
  </si>
  <si>
    <t>DPARADA</t>
  </si>
  <si>
    <t>DRETORNO</t>
  </si>
  <si>
    <t>TAE</t>
  </si>
  <si>
    <t>Conc_trozas</t>
  </si>
  <si>
    <t>Estado Verificacion</t>
  </si>
  <si>
    <t>Comentario</t>
  </si>
  <si>
    <t>Eficiencia</t>
  </si>
  <si>
    <t>manana</t>
  </si>
  <si>
    <t>Manana</t>
  </si>
  <si>
    <t>Tarde</t>
  </si>
  <si>
    <t>Bloque2</t>
  </si>
  <si>
    <t>Bloque1</t>
  </si>
  <si>
    <t>12 pie</t>
  </si>
  <si>
    <t>16 pie</t>
  </si>
  <si>
    <t>pulpable</t>
  </si>
  <si>
    <t>8 pie</t>
  </si>
  <si>
    <t>producto</t>
  </si>
  <si>
    <t>Volumen medio</t>
  </si>
  <si>
    <t>PEF</t>
  </si>
  <si>
    <t>DE_PL</t>
  </si>
  <si>
    <t>DE</t>
  </si>
  <si>
    <t>DT_GIS</t>
  </si>
  <si>
    <t>DM_GIS</t>
  </si>
  <si>
    <t>fcd</t>
  </si>
  <si>
    <t>Equipo</t>
  </si>
  <si>
    <t>Ponsse BK</t>
  </si>
  <si>
    <t>indufor</t>
  </si>
  <si>
    <t>10 pie</t>
  </si>
  <si>
    <t xml:space="preserve">pulpable </t>
  </si>
  <si>
    <t>interamericana</t>
  </si>
  <si>
    <t>JD 1510</t>
  </si>
  <si>
    <t>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</si>
</sst>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14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0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N16" sqref="N16"/>
    </sheetView>
  </sheetViews>
  <sheetFormatPr baseColWidth="10" defaultRowHeight="14.4" x14ac:dyDescent="0.3"/>
  <cols>
    <col min="5" max="6" width="12.6640625" bestFit="1" customWidth="1"/>
  </cols>
  <sheetData>
    <row r="1" spans="1:42" x14ac:dyDescent="0.3">
      <c r="A1" t="s">
        <v>51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45</v>
      </c>
      <c r="AK1" s="2" t="s">
        <v>47</v>
      </c>
      <c r="AL1" s="2" t="s">
        <v>48</v>
      </c>
      <c r="AM1" s="2" t="s">
        <v>49</v>
      </c>
      <c r="AN1" s="2" t="s">
        <v>46</v>
      </c>
      <c r="AO1" s="2" t="s">
        <v>50</v>
      </c>
      <c r="AP1" s="2" t="s">
        <v>58</v>
      </c>
    </row>
    <row r="2" spans="1:42" x14ac:dyDescent="0.3">
      <c r="A2" t="s">
        <v>52</v>
      </c>
      <c r="B2" s="3">
        <v>43725</v>
      </c>
      <c r="C2" t="s">
        <v>36</v>
      </c>
      <c r="D2">
        <v>1</v>
      </c>
      <c r="E2" s="4">
        <v>0.66574074074074074</v>
      </c>
      <c r="F2" s="4">
        <v>0.68709490740740742</v>
      </c>
      <c r="H2">
        <v>26</v>
      </c>
      <c r="I2">
        <v>71</v>
      </c>
      <c r="J2" t="s">
        <v>39</v>
      </c>
      <c r="K2">
        <f>+VLOOKUP(J2,Productos!$A$1:$B$5,2,FALSE)</f>
        <v>0.18078222847857095</v>
      </c>
      <c r="L2">
        <f>+K2*I2</f>
        <v>12.835538221978538</v>
      </c>
      <c r="M2">
        <v>64.574291699995229</v>
      </c>
      <c r="N2">
        <v>16.192395900005067</v>
      </c>
      <c r="O2">
        <v>197.42893750000076</v>
      </c>
      <c r="P2">
        <v>467.24912489999406</v>
      </c>
      <c r="Q2">
        <v>149.66210430000501</v>
      </c>
      <c r="R2">
        <v>0</v>
      </c>
      <c r="S2">
        <v>421.726645799994</v>
      </c>
      <c r="T2">
        <v>528.6464999000018</v>
      </c>
      <c r="V2">
        <v>73.148686132771189</v>
      </c>
      <c r="W2">
        <v>14.344604550973848</v>
      </c>
      <c r="X2">
        <v>155.34488813718505</v>
      </c>
      <c r="Y2">
        <v>45.10172379237126</v>
      </c>
      <c r="Z2">
        <v>111.24006827272775</v>
      </c>
      <c r="AA2">
        <v>0</v>
      </c>
      <c r="AB2">
        <v>55.425237759779108</v>
      </c>
      <c r="AC2">
        <v>81.735338090491481</v>
      </c>
      <c r="AE2">
        <f>+SUM(M2:S2)</f>
        <v>1316.8335000999941</v>
      </c>
      <c r="AI2">
        <f>+AE2/(SUM(M2:T2))</f>
        <v>0.71354525657281409</v>
      </c>
      <c r="AJ2">
        <f>+L2/(AE2/3600)</f>
        <v>35.090189910580136</v>
      </c>
      <c r="AK2">
        <f>+AVERAGE(V2:W2)+X2+AVERAGE(Z2:AA2)</f>
        <v>254.71156761542144</v>
      </c>
      <c r="AL2">
        <v>319</v>
      </c>
      <c r="AM2">
        <f>+AL2/2</f>
        <v>159.5</v>
      </c>
      <c r="AN2">
        <v>50</v>
      </c>
      <c r="AO2">
        <f>+AM2/AN2</f>
        <v>3.19</v>
      </c>
      <c r="AP2">
        <v>32.059328816250499</v>
      </c>
    </row>
    <row r="3" spans="1:42" x14ac:dyDescent="0.3">
      <c r="A3" t="s">
        <v>52</v>
      </c>
      <c r="B3" s="3">
        <v>43725</v>
      </c>
      <c r="C3" t="s">
        <v>36</v>
      </c>
      <c r="D3">
        <v>2</v>
      </c>
      <c r="E3" s="4">
        <v>0.68712962962962953</v>
      </c>
      <c r="F3" s="4">
        <v>0.70969907407407407</v>
      </c>
      <c r="H3">
        <v>15</v>
      </c>
      <c r="I3">
        <v>48</v>
      </c>
      <c r="J3" t="s">
        <v>39</v>
      </c>
      <c r="K3">
        <f>+VLOOKUP(J3,Productos!$A$1:$B$5,2,FALSE)</f>
        <v>0.18078222847857095</v>
      </c>
      <c r="L3">
        <f>+K3*I3</f>
        <v>8.6775469669714056</v>
      </c>
      <c r="M3">
        <v>0</v>
      </c>
      <c r="N3">
        <v>50.377291700002388</v>
      </c>
      <c r="O3">
        <v>128.1231872999997</v>
      </c>
      <c r="P3">
        <v>269.25720849999925</v>
      </c>
      <c r="Q3">
        <v>100.2597500999982</v>
      </c>
      <c r="R3">
        <v>0</v>
      </c>
      <c r="S3">
        <v>251.69129160000011</v>
      </c>
      <c r="T3">
        <v>1126.5997291000022</v>
      </c>
      <c r="V3">
        <v>0</v>
      </c>
      <c r="W3">
        <v>56.541627499162423</v>
      </c>
      <c r="X3">
        <v>93.485202852663477</v>
      </c>
      <c r="Y3">
        <v>32.45581567061511</v>
      </c>
      <c r="Z3">
        <v>95.951773069079337</v>
      </c>
      <c r="AA3">
        <v>0</v>
      </c>
      <c r="AB3">
        <v>36.254477114854026</v>
      </c>
      <c r="AC3">
        <v>274.90702625366953</v>
      </c>
      <c r="AE3">
        <f>+SUM(M3:S3)</f>
        <v>799.70872919999965</v>
      </c>
      <c r="AI3">
        <f>+AE3/(SUM(M3:T3))</f>
        <v>0.41515092027668066</v>
      </c>
      <c r="AJ3">
        <f>+L3/(AE3/3600)</f>
        <v>39.063183807368993</v>
      </c>
      <c r="AK3">
        <f>+AVERAGE(V3:W3)+X3+AVERAGE(Z3:AA3)</f>
        <v>169.73190313678435</v>
      </c>
      <c r="AL3">
        <v>292</v>
      </c>
      <c r="AM3">
        <f>+AL3/2</f>
        <v>146</v>
      </c>
      <c r="AN3">
        <v>50</v>
      </c>
      <c r="AO3">
        <f>+AM3/AN3</f>
        <v>2.92</v>
      </c>
      <c r="AP3">
        <v>27.194645608535801</v>
      </c>
    </row>
    <row r="4" spans="1:42" x14ac:dyDescent="0.3">
      <c r="A4" t="s">
        <v>52</v>
      </c>
      <c r="B4" s="3">
        <v>43725</v>
      </c>
      <c r="C4" t="s">
        <v>36</v>
      </c>
      <c r="D4">
        <v>3</v>
      </c>
      <c r="E4" s="4">
        <v>0.69636574074074076</v>
      </c>
      <c r="F4" s="4">
        <v>0.71976851851851853</v>
      </c>
      <c r="H4">
        <v>20</v>
      </c>
      <c r="I4">
        <v>27</v>
      </c>
      <c r="J4" t="s">
        <v>40</v>
      </c>
      <c r="K4">
        <f>+VLOOKUP(J4,Productos!$A$1:$B$5,2,FALSE)</f>
        <v>0.38435067765549585</v>
      </c>
      <c r="L4">
        <f>+K4*I4</f>
        <v>10.377468296698389</v>
      </c>
      <c r="M4">
        <v>0</v>
      </c>
      <c r="N4">
        <v>28.732708299998194</v>
      </c>
      <c r="O4">
        <v>312.30316660000972</v>
      </c>
      <c r="P4">
        <v>307.05672929999128</v>
      </c>
      <c r="Q4">
        <v>53.179979100001219</v>
      </c>
      <c r="R4">
        <v>0</v>
      </c>
      <c r="S4">
        <v>195.63345839999965</v>
      </c>
      <c r="T4">
        <v>0</v>
      </c>
      <c r="V4">
        <v>0</v>
      </c>
      <c r="W4">
        <v>30</v>
      </c>
      <c r="X4">
        <v>274.08691470092407</v>
      </c>
      <c r="Y4">
        <v>16.304338765185271</v>
      </c>
      <c r="Z4">
        <v>40.540354298553922</v>
      </c>
      <c r="AA4">
        <v>0</v>
      </c>
      <c r="AB4">
        <v>22.423985121731167</v>
      </c>
      <c r="AC4">
        <v>8.6637875434703773</v>
      </c>
      <c r="AE4">
        <f>+SUM(M4:S4)</f>
        <v>896.90604170000006</v>
      </c>
      <c r="AI4">
        <f>+AE4/(SUM(M4:T4))</f>
        <v>1</v>
      </c>
      <c r="AJ4">
        <f>+L4/(AE4/3600)</f>
        <v>41.653065238922892</v>
      </c>
      <c r="AK4">
        <f>+AVERAGE(V4:W4)+X4+AVERAGE(Z4:AA4)</f>
        <v>309.35709185020102</v>
      </c>
      <c r="AL4">
        <v>282</v>
      </c>
      <c r="AM4">
        <f>+AL4/2</f>
        <v>141</v>
      </c>
      <c r="AN4">
        <v>50</v>
      </c>
      <c r="AO4">
        <f>+AM4/AN4</f>
        <v>2.82</v>
      </c>
      <c r="AP4">
        <v>30.6906110672771</v>
      </c>
    </row>
    <row r="5" spans="1:42" x14ac:dyDescent="0.3">
      <c r="A5" t="s">
        <v>52</v>
      </c>
      <c r="B5" s="3">
        <v>43725</v>
      </c>
      <c r="C5" t="s">
        <v>36</v>
      </c>
      <c r="D5">
        <v>4</v>
      </c>
      <c r="E5" s="4">
        <v>0.71980324074074076</v>
      </c>
      <c r="F5" s="4">
        <v>0.73511574074074071</v>
      </c>
      <c r="H5">
        <v>27</v>
      </c>
      <c r="I5">
        <v>34</v>
      </c>
      <c r="J5" t="s">
        <v>40</v>
      </c>
      <c r="K5">
        <f>+VLOOKUP(J5,Productos!$A$1:$B$5,2,FALSE)</f>
        <v>0.38435067765549585</v>
      </c>
      <c r="L5">
        <f>+K5*I5</f>
        <v>13.067923040286859</v>
      </c>
      <c r="M5">
        <v>0</v>
      </c>
      <c r="N5">
        <v>102.27297910000198</v>
      </c>
      <c r="O5">
        <v>517.55654130000039</v>
      </c>
      <c r="P5">
        <v>384.33400039999833</v>
      </c>
      <c r="Q5">
        <v>52.082270899998548</v>
      </c>
      <c r="R5">
        <v>53.320937500000582</v>
      </c>
      <c r="S5">
        <v>216.35822909999843</v>
      </c>
      <c r="T5">
        <v>0</v>
      </c>
      <c r="V5">
        <v>0</v>
      </c>
      <c r="W5">
        <v>90.27722415856968</v>
      </c>
      <c r="X5">
        <v>419.55860695363782</v>
      </c>
      <c r="Y5">
        <v>31.40864234324231</v>
      </c>
      <c r="Z5">
        <v>42.399041459232393</v>
      </c>
      <c r="AA5">
        <v>25.378759511615069</v>
      </c>
      <c r="AB5">
        <v>21.590459649327087</v>
      </c>
      <c r="AC5">
        <v>0</v>
      </c>
      <c r="AE5">
        <f>+SUM(M5:S5)</f>
        <v>1325.9249582999983</v>
      </c>
      <c r="AI5">
        <f>+AE5/(SUM(M5:T5))</f>
        <v>1</v>
      </c>
      <c r="AJ5">
        <f>+L5/(AE5/3600)</f>
        <v>35.480532024489271</v>
      </c>
      <c r="AK5">
        <f>+AVERAGE(V5:W5)+X5+AVERAGE(Z5:AA5)</f>
        <v>498.58611951834638</v>
      </c>
      <c r="AL5">
        <v>421</v>
      </c>
      <c r="AM5">
        <f>+AL5/2</f>
        <v>210.5</v>
      </c>
      <c r="AN5">
        <v>50</v>
      </c>
      <c r="AO5">
        <f>+AM5/AN5</f>
        <v>4.21</v>
      </c>
      <c r="AP5">
        <v>31.042241930934601</v>
      </c>
    </row>
    <row r="6" spans="1:42" x14ac:dyDescent="0.3">
      <c r="A6" t="s">
        <v>52</v>
      </c>
      <c r="B6" s="3">
        <v>43725</v>
      </c>
      <c r="C6" t="s">
        <v>36</v>
      </c>
      <c r="D6">
        <v>5</v>
      </c>
      <c r="E6" s="4">
        <v>0.73515046296296294</v>
      </c>
      <c r="F6" s="4">
        <v>0.74563657407407413</v>
      </c>
      <c r="H6">
        <v>5</v>
      </c>
      <c r="I6">
        <v>7</v>
      </c>
      <c r="J6" t="s">
        <v>40</v>
      </c>
      <c r="K6">
        <f>+VLOOKUP(J6,Productos!$A$1:$B$5,2,FALSE)</f>
        <v>0.38435067765549585</v>
      </c>
      <c r="L6">
        <f>+K6*I6</f>
        <v>2.6904547435884711</v>
      </c>
      <c r="M6">
        <v>88.847208300001512</v>
      </c>
      <c r="N6">
        <v>52.360791700004484</v>
      </c>
      <c r="O6">
        <v>47.922770600001968</v>
      </c>
      <c r="P6">
        <v>72.165708499996981</v>
      </c>
      <c r="Q6">
        <v>45.291583399994124</v>
      </c>
      <c r="R6">
        <v>0</v>
      </c>
      <c r="S6">
        <v>49.1593542000046</v>
      </c>
      <c r="T6">
        <v>553.84360419999575</v>
      </c>
      <c r="V6">
        <v>61.488490582834856</v>
      </c>
      <c r="W6">
        <v>65.380630167281183</v>
      </c>
      <c r="X6">
        <v>36.146485352439477</v>
      </c>
      <c r="Y6">
        <v>8.2029905019846154</v>
      </c>
      <c r="Z6">
        <v>51.540017076802599</v>
      </c>
      <c r="AA6">
        <v>0</v>
      </c>
      <c r="AB6">
        <v>5.2592258431155781</v>
      </c>
      <c r="AC6">
        <v>54.932538571638247</v>
      </c>
      <c r="AE6">
        <f>+SUM(M6:S6)</f>
        <v>355.74741670000367</v>
      </c>
      <c r="AI6">
        <f>+AE6/(SUM(M6:T6))</f>
        <v>0.39110700141697485</v>
      </c>
      <c r="AJ6">
        <f>+L6/(AE6/3600)</f>
        <v>27.226162783597228</v>
      </c>
      <c r="AK6">
        <f>+AVERAGE(V6:W6)+X6+AVERAGE(Z6:AA6)</f>
        <v>125.3510542658988</v>
      </c>
      <c r="AL6">
        <v>189</v>
      </c>
      <c r="AM6">
        <f>+AL6/2</f>
        <v>94.5</v>
      </c>
      <c r="AN6">
        <v>50</v>
      </c>
      <c r="AO6">
        <f>+AM6/AN6</f>
        <v>1.89</v>
      </c>
      <c r="AP6">
        <v>30.517706570297399</v>
      </c>
    </row>
    <row r="7" spans="1:42" x14ac:dyDescent="0.3">
      <c r="A7" t="s">
        <v>52</v>
      </c>
      <c r="B7" s="3">
        <v>43725</v>
      </c>
      <c r="C7" t="s">
        <v>36</v>
      </c>
      <c r="D7">
        <v>6</v>
      </c>
      <c r="E7" s="4">
        <v>0.73924768518518524</v>
      </c>
      <c r="F7" s="4">
        <v>0.76581018518518518</v>
      </c>
      <c r="H7">
        <v>21</v>
      </c>
      <c r="I7">
        <v>23</v>
      </c>
      <c r="J7" t="s">
        <v>40</v>
      </c>
      <c r="K7">
        <f>+VLOOKUP(J7,Productos!$A$1:$B$5,2,FALSE)</f>
        <v>0.38435067765549585</v>
      </c>
      <c r="L7">
        <f>+K7*I7</f>
        <v>8.8400655860764044</v>
      </c>
      <c r="M7">
        <v>303.26316660000157</v>
      </c>
      <c r="N7">
        <v>12.894812600003206</v>
      </c>
      <c r="O7">
        <v>350</v>
      </c>
      <c r="P7">
        <v>322.05822899999475</v>
      </c>
      <c r="Q7">
        <v>0</v>
      </c>
      <c r="R7">
        <v>64.504270799996448</v>
      </c>
      <c r="S7">
        <v>191.42102090000117</v>
      </c>
      <c r="T7">
        <v>80.898687599998368</v>
      </c>
      <c r="V7">
        <v>423.77450096317034</v>
      </c>
      <c r="W7">
        <v>10.462261231397031</v>
      </c>
      <c r="X7">
        <v>540.66524774030336</v>
      </c>
      <c r="Y7">
        <v>20.726818730149038</v>
      </c>
      <c r="Z7">
        <v>0</v>
      </c>
      <c r="AA7">
        <v>48.386677789540272</v>
      </c>
      <c r="AB7">
        <v>31.925809405026655</v>
      </c>
      <c r="AC7">
        <v>87.844472062050784</v>
      </c>
      <c r="AE7">
        <f>+SUM(M7:S7)</f>
        <v>1244.1414998999971</v>
      </c>
      <c r="AI7">
        <f>+AE7/(SUM(M7:T7))</f>
        <v>0.93894623848908843</v>
      </c>
      <c r="AJ7">
        <f>+L7/(AE7/3600)</f>
        <v>25.579273830535399</v>
      </c>
      <c r="AK7">
        <f>+AVERAGE(V7:W7)+X7+AVERAGE(Z7:AA7)</f>
        <v>781.97696773235714</v>
      </c>
      <c r="AL7">
        <v>1000</v>
      </c>
      <c r="AM7">
        <f>+AL7/2</f>
        <v>500</v>
      </c>
      <c r="AN7">
        <v>75</v>
      </c>
      <c r="AO7">
        <f>+AM7/AN7</f>
        <v>6.666666666666667</v>
      </c>
      <c r="AP7">
        <v>34.383923932068498</v>
      </c>
    </row>
    <row r="8" spans="1:42" x14ac:dyDescent="0.3">
      <c r="A8" t="s">
        <v>52</v>
      </c>
      <c r="B8" s="3">
        <v>43725</v>
      </c>
      <c r="C8" t="s">
        <v>36</v>
      </c>
      <c r="D8">
        <v>7</v>
      </c>
      <c r="E8" s="4">
        <v>0.7658449074074074</v>
      </c>
      <c r="F8" s="4">
        <v>0.79160879629629621</v>
      </c>
      <c r="H8">
        <v>20</v>
      </c>
      <c r="I8">
        <v>75</v>
      </c>
      <c r="J8" t="s">
        <v>39</v>
      </c>
      <c r="K8">
        <f>+VLOOKUP(J8,Productos!$A$1:$B$5,2,FALSE)</f>
        <v>0.18078222847857095</v>
      </c>
      <c r="L8">
        <f>+K8*I8</f>
        <v>13.558667135892822</v>
      </c>
      <c r="M8">
        <v>38.435791700001573</v>
      </c>
      <c r="N8">
        <v>78.458437499997672</v>
      </c>
      <c r="O8">
        <v>253.44441669998923</v>
      </c>
      <c r="P8">
        <v>355.88756240001385</v>
      </c>
      <c r="Q8">
        <v>64.984604199999012</v>
      </c>
      <c r="R8">
        <v>39.617479200001981</v>
      </c>
      <c r="S8">
        <v>269.83075000000099</v>
      </c>
      <c r="T8">
        <v>1017.2253539999947</v>
      </c>
      <c r="V8">
        <v>24.804899935244528</v>
      </c>
      <c r="W8">
        <v>98.686950207945472</v>
      </c>
      <c r="X8">
        <v>277.73452099233992</v>
      </c>
      <c r="Y8">
        <v>37.413692894850783</v>
      </c>
      <c r="Z8">
        <v>57.606616475790034</v>
      </c>
      <c r="AA8">
        <v>23.684472625598186</v>
      </c>
      <c r="AB8">
        <v>62.249102420809336</v>
      </c>
      <c r="AC8">
        <v>255.7480618358324</v>
      </c>
      <c r="AE8">
        <f>+SUM(M8:S8)</f>
        <v>1100.6590417000043</v>
      </c>
      <c r="AI8">
        <f>+AE8/(SUM(M8:T8))</f>
        <v>0.51969741310465467</v>
      </c>
      <c r="AJ8">
        <f>+L8/(AE8/3600)</f>
        <v>44.347250001983944</v>
      </c>
      <c r="AK8">
        <f>+AVERAGE(V8:W8)+X8+AVERAGE(Z8:AA8)</f>
        <v>380.12599061462902</v>
      </c>
      <c r="AL8">
        <v>412</v>
      </c>
      <c r="AM8">
        <f>+AL8/2</f>
        <v>206</v>
      </c>
      <c r="AN8">
        <v>75</v>
      </c>
      <c r="AO8">
        <f>+AM8/AN8</f>
        <v>2.7466666666666666</v>
      </c>
      <c r="AP8">
        <v>39.598895073970503</v>
      </c>
    </row>
    <row r="9" spans="1:42" x14ac:dyDescent="0.3">
      <c r="A9" t="s">
        <v>52</v>
      </c>
      <c r="B9" s="3">
        <v>43725</v>
      </c>
      <c r="C9" t="s">
        <v>36</v>
      </c>
      <c r="D9">
        <v>8</v>
      </c>
      <c r="E9" s="4">
        <v>0.79164351851851855</v>
      </c>
      <c r="F9" s="4">
        <v>0.80146990740740742</v>
      </c>
      <c r="H9">
        <v>21</v>
      </c>
      <c r="I9">
        <v>66</v>
      </c>
      <c r="J9" t="s">
        <v>39</v>
      </c>
      <c r="K9">
        <f>+VLOOKUP(J9,Productos!$A$1:$B$5,2,FALSE)</f>
        <v>0.18078222847857095</v>
      </c>
      <c r="L9">
        <f>+K9*I9</f>
        <v>11.931627079585683</v>
      </c>
      <c r="M9">
        <v>25.15341669999907</v>
      </c>
      <c r="N9">
        <v>0</v>
      </c>
      <c r="O9">
        <v>317.18710439999268</v>
      </c>
      <c r="P9">
        <v>381.34710400000768</v>
      </c>
      <c r="Q9">
        <v>62.438166799998726</v>
      </c>
      <c r="R9">
        <v>30.5418331999972</v>
      </c>
      <c r="S9">
        <v>230.76</v>
      </c>
      <c r="T9">
        <v>35.186083300002792</v>
      </c>
      <c r="V9">
        <v>11.399667065570846</v>
      </c>
      <c r="W9">
        <v>0</v>
      </c>
      <c r="X9">
        <v>242.53484717394122</v>
      </c>
      <c r="Y9">
        <v>60.568317528826242</v>
      </c>
      <c r="Z9">
        <v>70.052900619824499</v>
      </c>
      <c r="AA9">
        <v>26.272847495282235</v>
      </c>
      <c r="AB9">
        <v>0</v>
      </c>
      <c r="AC9">
        <v>17.43023580990485</v>
      </c>
      <c r="AE9">
        <f>+SUM(M9:S9)</f>
        <v>1047.4276250999953</v>
      </c>
      <c r="AI9">
        <f>+AE9/(SUM(M9:T9))</f>
        <v>0.96749894904618883</v>
      </c>
      <c r="AJ9">
        <f>+L9/(AE9/3600)</f>
        <v>41.00890262695502</v>
      </c>
      <c r="AK9">
        <f>+AVERAGE(V9:W9)+X9+AVERAGE(Z9:AA9)</f>
        <v>296.39755476428002</v>
      </c>
      <c r="AL9">
        <v>303</v>
      </c>
      <c r="AM9">
        <f>+AL9/2</f>
        <v>151.5</v>
      </c>
      <c r="AN9">
        <v>75</v>
      </c>
      <c r="AO9">
        <f>+AM9/AN9</f>
        <v>2.02</v>
      </c>
      <c r="AP9">
        <v>35.632888870625699</v>
      </c>
    </row>
    <row r="10" spans="1:42" x14ac:dyDescent="0.3">
      <c r="A10" t="s">
        <v>52</v>
      </c>
      <c r="B10" s="3">
        <v>43725</v>
      </c>
      <c r="C10" t="s">
        <v>36</v>
      </c>
      <c r="D10">
        <v>9</v>
      </c>
      <c r="E10" s="4">
        <v>0.80150462962962965</v>
      </c>
      <c r="F10" s="4">
        <v>0.81664351851851846</v>
      </c>
      <c r="H10">
        <v>23</v>
      </c>
      <c r="I10">
        <v>72</v>
      </c>
      <c r="J10" t="s">
        <v>39</v>
      </c>
      <c r="K10">
        <f>+VLOOKUP(J10,Productos!$A$1:$B$5,2,FALSE)</f>
        <v>0.18078222847857095</v>
      </c>
      <c r="L10">
        <f>+K10*I10</f>
        <v>13.016320450457108</v>
      </c>
      <c r="M10">
        <v>243.16993750000256</v>
      </c>
      <c r="N10">
        <v>9.2567084000038449</v>
      </c>
      <c r="O10">
        <v>261.32395789999282</v>
      </c>
      <c r="P10">
        <v>453.39716710000357</v>
      </c>
      <c r="Q10">
        <v>45.763250000003609</v>
      </c>
      <c r="R10">
        <v>47.247395799997321</v>
      </c>
      <c r="S10">
        <v>250.25960420000047</v>
      </c>
      <c r="T10">
        <v>0</v>
      </c>
      <c r="V10">
        <v>300</v>
      </c>
      <c r="W10">
        <v>7.252798818234389</v>
      </c>
      <c r="X10">
        <v>202.13475524102063</v>
      </c>
      <c r="Y10">
        <v>55.207210513835832</v>
      </c>
      <c r="Z10">
        <v>18.98037274360906</v>
      </c>
      <c r="AA10">
        <v>47.509024845250231</v>
      </c>
      <c r="AB10">
        <v>36.326560048304522</v>
      </c>
      <c r="AC10">
        <v>0</v>
      </c>
      <c r="AE10">
        <f>+SUM(M10:S10)</f>
        <v>1310.4180209000042</v>
      </c>
      <c r="AI10">
        <f>+AE10/(SUM(M10:T10))</f>
        <v>1</v>
      </c>
      <c r="AJ10">
        <f>+L10/(AE10/3600)</f>
        <v>35.758630356336731</v>
      </c>
      <c r="AK10">
        <f>+AVERAGE(V10:W10)+X10+AVERAGE(Z10:AA10)</f>
        <v>389.00585344456749</v>
      </c>
      <c r="AL10">
        <v>188</v>
      </c>
      <c r="AM10">
        <f>+AL10/2</f>
        <v>94</v>
      </c>
      <c r="AN10">
        <v>75</v>
      </c>
      <c r="AO10">
        <f>+AM10/AN10</f>
        <v>1.2533333333333334</v>
      </c>
      <c r="AP10">
        <v>37.549778406330098</v>
      </c>
    </row>
    <row r="11" spans="1:42" x14ac:dyDescent="0.3">
      <c r="A11" t="s">
        <v>52</v>
      </c>
      <c r="B11" s="3">
        <v>43726</v>
      </c>
      <c r="C11" t="s">
        <v>35</v>
      </c>
      <c r="D11">
        <v>1</v>
      </c>
      <c r="E11" s="4">
        <v>0.48045138888888889</v>
      </c>
      <c r="F11" s="4">
        <v>0.49681712962962959</v>
      </c>
      <c r="H11">
        <v>35</v>
      </c>
      <c r="I11">
        <v>111</v>
      </c>
      <c r="J11" t="s">
        <v>41</v>
      </c>
      <c r="K11">
        <f>+VLOOKUP(J11,Productos!$A$1:$B$5,2,FALSE)</f>
        <v>8.4774821959337138E-2</v>
      </c>
      <c r="L11">
        <f>+K11*I11</f>
        <v>9.4100052374864216</v>
      </c>
      <c r="M11">
        <v>0</v>
      </c>
      <c r="N11">
        <v>268.35162499999569</v>
      </c>
      <c r="O11">
        <v>382.39054149998992</v>
      </c>
      <c r="P11">
        <v>507.38485440001386</v>
      </c>
      <c r="Q11">
        <v>54.222666599998774</v>
      </c>
      <c r="R11">
        <v>0</v>
      </c>
      <c r="S11">
        <v>195.54162499999802</v>
      </c>
      <c r="T11">
        <v>0</v>
      </c>
      <c r="V11">
        <v>0</v>
      </c>
      <c r="W11">
        <v>340.466185053</v>
      </c>
      <c r="X11">
        <v>331.53520806200015</v>
      </c>
      <c r="Y11">
        <v>47.129349420999986</v>
      </c>
      <c r="Z11">
        <v>70.044528086</v>
      </c>
      <c r="AA11">
        <v>0</v>
      </c>
      <c r="AB11">
        <v>29.324046092999993</v>
      </c>
      <c r="AC11">
        <v>0</v>
      </c>
      <c r="AE11">
        <f>+SUM(M11:S11)</f>
        <v>1407.8913124999963</v>
      </c>
      <c r="AI11">
        <f>+AE11/(SUM(M11:T11))</f>
        <v>1</v>
      </c>
      <c r="AJ11">
        <f>+L11/(AE11/3600)</f>
        <v>24.061529859714373</v>
      </c>
      <c r="AK11">
        <f>+AVERAGE(V11:W11)+X11+AVERAGE(Z11:AA11)</f>
        <v>536.79056463150016</v>
      </c>
      <c r="AL11">
        <v>725</v>
      </c>
      <c r="AM11">
        <f>+AL11/2</f>
        <v>362.5</v>
      </c>
      <c r="AN11">
        <v>111.7</v>
      </c>
      <c r="AO11">
        <f>+AM11/AN11</f>
        <v>3.2452999104744853</v>
      </c>
      <c r="AP11">
        <v>35.188820917479198</v>
      </c>
    </row>
    <row r="12" spans="1:42" x14ac:dyDescent="0.3">
      <c r="A12" t="s">
        <v>52</v>
      </c>
      <c r="B12" s="3">
        <v>43726</v>
      </c>
      <c r="C12" t="s">
        <v>35</v>
      </c>
      <c r="D12">
        <v>2</v>
      </c>
      <c r="E12" s="4">
        <v>0.49685185185185188</v>
      </c>
      <c r="F12" s="4">
        <v>0.51414351851851847</v>
      </c>
      <c r="H12">
        <v>37</v>
      </c>
      <c r="I12">
        <v>124</v>
      </c>
      <c r="J12" t="s">
        <v>41</v>
      </c>
      <c r="K12">
        <f>+VLOOKUP(J12,Productos!$A$1:$B$5,2,FALSE)</f>
        <v>8.4774821959337138E-2</v>
      </c>
      <c r="L12">
        <f>+K12*I12</f>
        <v>10.512077922957806</v>
      </c>
      <c r="M12">
        <v>307.88481250000041</v>
      </c>
      <c r="N12">
        <v>0</v>
      </c>
      <c r="O12">
        <v>379.15718670000206</v>
      </c>
      <c r="P12">
        <v>577.15531329999794</v>
      </c>
      <c r="Q12">
        <v>0</v>
      </c>
      <c r="R12">
        <v>56.312062500001048</v>
      </c>
      <c r="S12">
        <v>180.21347919999971</v>
      </c>
      <c r="T12">
        <v>0</v>
      </c>
      <c r="V12">
        <v>472.79245357799999</v>
      </c>
      <c r="W12">
        <v>0</v>
      </c>
      <c r="X12">
        <v>325.39180851199995</v>
      </c>
      <c r="Y12">
        <v>68.823095993999971</v>
      </c>
      <c r="Z12">
        <v>0</v>
      </c>
      <c r="AA12">
        <v>57.388834599999996</v>
      </c>
      <c r="AB12">
        <v>28.707394884999999</v>
      </c>
      <c r="AC12">
        <v>0</v>
      </c>
      <c r="AE12">
        <f>+SUM(M12:S12)</f>
        <v>1500.7228542000012</v>
      </c>
      <c r="AI12">
        <f>+AE12/(SUM(M12:T12))</f>
        <v>1</v>
      </c>
      <c r="AJ12">
        <f>+L12/(AE12/3600)</f>
        <v>25.216834951728341</v>
      </c>
      <c r="AK12">
        <f>+AVERAGE(V12:W12)+X12+AVERAGE(Z12:AA12)</f>
        <v>590.48245260099998</v>
      </c>
      <c r="AL12">
        <v>780</v>
      </c>
      <c r="AM12">
        <f>+AL12/2</f>
        <v>390</v>
      </c>
      <c r="AN12">
        <v>111.7</v>
      </c>
      <c r="AO12">
        <f>+AM12/AN12</f>
        <v>3.4914950760966876</v>
      </c>
      <c r="AP12">
        <v>33.9445556776896</v>
      </c>
    </row>
    <row r="13" spans="1:42" x14ac:dyDescent="0.3">
      <c r="A13" t="s">
        <v>52</v>
      </c>
      <c r="B13" s="3">
        <v>43726</v>
      </c>
      <c r="C13" t="s">
        <v>35</v>
      </c>
      <c r="D13">
        <v>3</v>
      </c>
      <c r="E13" s="4">
        <v>0.51417824074074081</v>
      </c>
      <c r="F13" s="4">
        <v>0.5329976851851852</v>
      </c>
      <c r="H13">
        <v>30</v>
      </c>
      <c r="I13">
        <v>132</v>
      </c>
      <c r="J13" t="s">
        <v>41</v>
      </c>
      <c r="K13">
        <f>+VLOOKUP(J13,Productos!$A$1:$B$5,2,FALSE)</f>
        <v>8.4774821959337138E-2</v>
      </c>
      <c r="L13">
        <f>+K13*I13</f>
        <v>11.190276498632501</v>
      </c>
      <c r="M13">
        <v>53.177583299999242</v>
      </c>
      <c r="N13">
        <v>22.388895800002501</v>
      </c>
      <c r="O13">
        <v>559.06918730001053</v>
      </c>
      <c r="P13">
        <v>625.99683359998744</v>
      </c>
      <c r="Q13">
        <v>0</v>
      </c>
      <c r="R13">
        <v>167.95787500000006</v>
      </c>
      <c r="S13">
        <v>200.79627089999849</v>
      </c>
      <c r="T13">
        <v>0</v>
      </c>
      <c r="V13">
        <v>59.292659063999999</v>
      </c>
      <c r="W13">
        <v>18.546919241999998</v>
      </c>
      <c r="X13">
        <v>462.64224530000013</v>
      </c>
      <c r="Y13">
        <v>90.120306086000014</v>
      </c>
      <c r="Z13">
        <v>0</v>
      </c>
      <c r="AA13">
        <v>207.64669512099996</v>
      </c>
      <c r="AB13">
        <v>25.904251206999998</v>
      </c>
      <c r="AC13">
        <v>0</v>
      </c>
      <c r="AE13">
        <f>+SUM(M13:S13)</f>
        <v>1629.3866458999983</v>
      </c>
      <c r="AI13">
        <f>+AE13/(SUM(M13:T13))</f>
        <v>1</v>
      </c>
      <c r="AJ13">
        <f>+L13/(AE13/3600)</f>
        <v>24.724024525698397</v>
      </c>
      <c r="AK13">
        <f>+AVERAGE(V13:W13)+X13+AVERAGE(Z13:AA13)</f>
        <v>605.38538201350013</v>
      </c>
      <c r="AL13">
        <v>693</v>
      </c>
      <c r="AM13">
        <f>+AL13/2</f>
        <v>346.5</v>
      </c>
      <c r="AN13">
        <v>111.7</v>
      </c>
      <c r="AO13">
        <f>+AM13/AN13</f>
        <v>3.1020590868397493</v>
      </c>
      <c r="AP13">
        <v>33.643043353354102</v>
      </c>
    </row>
    <row r="14" spans="1:42" x14ac:dyDescent="0.3">
      <c r="A14" t="s">
        <v>52</v>
      </c>
      <c r="B14" s="3">
        <v>43726</v>
      </c>
      <c r="C14" t="s">
        <v>35</v>
      </c>
      <c r="D14">
        <v>4</v>
      </c>
      <c r="E14" s="4">
        <v>0.53303240740740743</v>
      </c>
      <c r="F14" s="4">
        <v>0.56956018518518514</v>
      </c>
      <c r="H14">
        <v>31</v>
      </c>
      <c r="I14">
        <v>134</v>
      </c>
      <c r="J14" t="s">
        <v>41</v>
      </c>
      <c r="K14">
        <f>+VLOOKUP(J14,Productos!$A$1:$B$5,2,FALSE)</f>
        <v>8.4774821959337138E-2</v>
      </c>
      <c r="L14">
        <f>+K14*I14</f>
        <v>11.359826142551176</v>
      </c>
      <c r="M14">
        <v>138.1356667</v>
      </c>
      <c r="N14">
        <v>25.276708400000643</v>
      </c>
      <c r="O14">
        <v>674.33227100001386</v>
      </c>
      <c r="P14">
        <v>579.92270799998369</v>
      </c>
      <c r="Q14">
        <v>36.303229199998896</v>
      </c>
      <c r="R14">
        <v>127.28360420000536</v>
      </c>
      <c r="S14">
        <v>229.72531239999807</v>
      </c>
      <c r="T14">
        <v>1345.0083958000032</v>
      </c>
      <c r="V14">
        <v>255.82414550499996</v>
      </c>
      <c r="W14">
        <v>9.1487468029999999</v>
      </c>
      <c r="X14">
        <v>501.19212524999972</v>
      </c>
      <c r="Y14">
        <v>73.552574409999991</v>
      </c>
      <c r="Z14">
        <v>37.903863815000008</v>
      </c>
      <c r="AA14">
        <v>162.91117225299993</v>
      </c>
      <c r="AB14">
        <v>37.405394655000002</v>
      </c>
      <c r="AC14">
        <v>154.35693543800002</v>
      </c>
      <c r="AE14">
        <f>+SUM(M14:S14)</f>
        <v>1810.9794999000005</v>
      </c>
      <c r="AI14">
        <f>+AE14/(SUM(M14:T14))</f>
        <v>0.57382333511717165</v>
      </c>
      <c r="AJ14">
        <f>+L14/(AE14/3600)</f>
        <v>22.581908914729521</v>
      </c>
      <c r="AK14">
        <f>+AVERAGE(V14:W14)+X14+AVERAGE(Z14:AA14)</f>
        <v>734.0860894379997</v>
      </c>
      <c r="AL14">
        <v>884</v>
      </c>
      <c r="AM14">
        <f>+AL14/2</f>
        <v>442</v>
      </c>
      <c r="AN14">
        <v>111.7</v>
      </c>
      <c r="AO14">
        <f>+AM14/AN14</f>
        <v>3.9570277529095792</v>
      </c>
      <c r="AP14">
        <v>35.371367555462399</v>
      </c>
    </row>
    <row r="15" spans="1:42" x14ac:dyDescent="0.3">
      <c r="A15" t="s">
        <v>52</v>
      </c>
      <c r="B15" s="3">
        <v>43726</v>
      </c>
      <c r="C15" t="s">
        <v>35</v>
      </c>
      <c r="D15">
        <v>5</v>
      </c>
      <c r="E15" s="4">
        <v>0.56959490740740748</v>
      </c>
      <c r="F15" s="4">
        <v>0.59677083333333336</v>
      </c>
      <c r="H15">
        <v>32</v>
      </c>
      <c r="I15">
        <v>135</v>
      </c>
      <c r="J15" t="s">
        <v>41</v>
      </c>
      <c r="K15">
        <f>+VLOOKUP(J15,Productos!$A$1:$B$5,2,FALSE)</f>
        <v>8.4774821959337138E-2</v>
      </c>
      <c r="L15">
        <f>+K15*I15</f>
        <v>11.444600964510514</v>
      </c>
      <c r="M15">
        <v>143.3310208000039</v>
      </c>
      <c r="N15">
        <v>40.186645800000406</v>
      </c>
      <c r="O15">
        <v>523.96660389999306</v>
      </c>
      <c r="P15">
        <v>567.69525030000659</v>
      </c>
      <c r="Q15">
        <v>69.166083299998718</v>
      </c>
      <c r="R15">
        <v>261.89674999999988</v>
      </c>
      <c r="S15">
        <v>254.11822920000122</v>
      </c>
      <c r="T15">
        <v>495.86777089999669</v>
      </c>
      <c r="V15">
        <v>168.13584694500005</v>
      </c>
      <c r="W15">
        <v>43.000380900000003</v>
      </c>
      <c r="X15">
        <v>319.90445520099985</v>
      </c>
      <c r="Y15">
        <v>54.202538152999963</v>
      </c>
      <c r="Z15">
        <v>56.074148548000004</v>
      </c>
      <c r="AA15">
        <v>266.61639069099994</v>
      </c>
      <c r="AB15">
        <v>32.206185684999994</v>
      </c>
      <c r="AC15">
        <v>69.339486681999986</v>
      </c>
      <c r="AE15">
        <f>+SUM(M15:S15)</f>
        <v>1860.3605833000038</v>
      </c>
      <c r="AI15">
        <f>+AE15/(SUM(M15:T15))</f>
        <v>0.78955020636429085</v>
      </c>
      <c r="AJ15">
        <f>+L15/(AE15/3600)</f>
        <v>22.14654720277623</v>
      </c>
      <c r="AK15">
        <f>+AVERAGE(V15:W15)+X15+AVERAGE(Z15:AA15)</f>
        <v>586.81783874299981</v>
      </c>
      <c r="AL15">
        <v>754</v>
      </c>
      <c r="AM15">
        <f>+AL15/2</f>
        <v>377</v>
      </c>
      <c r="AN15">
        <v>111.7</v>
      </c>
      <c r="AO15">
        <f>+AM15/AN15</f>
        <v>3.3751119068934647</v>
      </c>
      <c r="AP15">
        <v>34.426752807577401</v>
      </c>
    </row>
    <row r="16" spans="1:42" x14ac:dyDescent="0.3">
      <c r="A16" t="s">
        <v>52</v>
      </c>
      <c r="B16" s="3">
        <v>43726</v>
      </c>
      <c r="C16" t="s">
        <v>35</v>
      </c>
      <c r="D16">
        <v>6</v>
      </c>
      <c r="E16" s="4">
        <v>0.59677083333333336</v>
      </c>
      <c r="F16" s="4">
        <v>0.65342592592592597</v>
      </c>
      <c r="H16">
        <v>33</v>
      </c>
      <c r="I16">
        <v>124</v>
      </c>
      <c r="J16" t="s">
        <v>41</v>
      </c>
      <c r="K16">
        <f>+VLOOKUP(J16,Productos!$A$1:$B$5,2,FALSE)</f>
        <v>8.4774821959337138E-2</v>
      </c>
      <c r="L16">
        <f>+K16*I16</f>
        <v>10.512077922957806</v>
      </c>
      <c r="M16">
        <v>328.95237500000076</v>
      </c>
      <c r="N16">
        <v>0</v>
      </c>
      <c r="O16">
        <v>494.10814619999292</v>
      </c>
      <c r="P16">
        <v>572.54877050001232</v>
      </c>
      <c r="Q16">
        <v>0</v>
      </c>
      <c r="R16">
        <v>241.51906239999516</v>
      </c>
      <c r="S16">
        <v>245.15906250000262</v>
      </c>
      <c r="T16">
        <v>3012.9213124999951</v>
      </c>
      <c r="V16">
        <v>263.96510970300005</v>
      </c>
      <c r="W16">
        <v>0</v>
      </c>
      <c r="X16">
        <v>403.33201763199963</v>
      </c>
      <c r="Y16">
        <v>53.011102567999984</v>
      </c>
      <c r="Z16">
        <v>0</v>
      </c>
      <c r="AA16">
        <v>252.494594476</v>
      </c>
      <c r="AB16">
        <v>31.775368820000004</v>
      </c>
      <c r="AC16">
        <v>363.94020433499958</v>
      </c>
      <c r="AE16">
        <f>+SUM(M16:S16)</f>
        <v>1882.2874166000038</v>
      </c>
      <c r="AI16">
        <f>+AE16/(SUM(M16:T16))</f>
        <v>0.38451627310814768</v>
      </c>
      <c r="AJ16">
        <f>+L16/(AE16/3600)</f>
        <v>20.105048883026161</v>
      </c>
      <c r="AK16">
        <f>+AVERAGE(V16:W16)+X16+AVERAGE(Z16:AA16)</f>
        <v>661.56186972149965</v>
      </c>
      <c r="AL16">
        <v>849</v>
      </c>
      <c r="AM16">
        <f>+AL16/2</f>
        <v>424.5</v>
      </c>
      <c r="AN16">
        <v>111.7</v>
      </c>
      <c r="AO16">
        <f>+AM16/AN16</f>
        <v>3.8003581020590866</v>
      </c>
      <c r="AP16">
        <v>32.280291846402399</v>
      </c>
    </row>
    <row r="17" spans="1:42" x14ac:dyDescent="0.3">
      <c r="A17" t="s">
        <v>52</v>
      </c>
      <c r="B17" s="3">
        <v>43726</v>
      </c>
      <c r="C17" t="s">
        <v>35</v>
      </c>
      <c r="D17">
        <v>7</v>
      </c>
      <c r="E17" s="4">
        <v>0.65344907407407404</v>
      </c>
      <c r="F17" s="4">
        <v>0.66254629629629636</v>
      </c>
      <c r="H17">
        <v>13</v>
      </c>
      <c r="I17">
        <v>39</v>
      </c>
      <c r="J17" t="s">
        <v>41</v>
      </c>
      <c r="K17">
        <f>+VLOOKUP(J17,Productos!$A$1:$B$5,2,FALSE)</f>
        <v>8.4774821959337138E-2</v>
      </c>
      <c r="L17">
        <f>+K17*I17</f>
        <v>3.3062180564141483</v>
      </c>
      <c r="M17">
        <v>165.10825009999826</v>
      </c>
      <c r="N17">
        <v>39.158395800004655</v>
      </c>
      <c r="O17">
        <v>101.52893760000006</v>
      </c>
      <c r="P17">
        <v>207.9619373999958</v>
      </c>
      <c r="Q17">
        <v>52.540249999998196</v>
      </c>
      <c r="R17">
        <v>149.79133330000332</v>
      </c>
      <c r="S17">
        <v>71.851000000002387</v>
      </c>
      <c r="T17">
        <v>0</v>
      </c>
      <c r="V17">
        <v>226.94136152900006</v>
      </c>
      <c r="W17">
        <v>0</v>
      </c>
      <c r="X17">
        <v>86.478594387999948</v>
      </c>
      <c r="Y17">
        <v>27.639741667999996</v>
      </c>
      <c r="Z17">
        <v>77.325636711000016</v>
      </c>
      <c r="AA17">
        <v>192.01137874399998</v>
      </c>
      <c r="AB17">
        <v>14.288888126000002</v>
      </c>
      <c r="AC17">
        <v>0</v>
      </c>
      <c r="AE17">
        <f>+SUM(M17:S17)</f>
        <v>787.94010420000268</v>
      </c>
      <c r="AI17">
        <f>+AE17/(SUM(M17:T17))</f>
        <v>1</v>
      </c>
      <c r="AJ17">
        <f>+L17/(AE17/3600)</f>
        <v>15.105697678855236</v>
      </c>
      <c r="AK17">
        <f>+AVERAGE(V17:W17)+X17+AVERAGE(Z17:AA17)</f>
        <v>334.61778287999999</v>
      </c>
      <c r="AL17">
        <v>562</v>
      </c>
      <c r="AM17">
        <f>+AL17/2</f>
        <v>281</v>
      </c>
      <c r="AN17">
        <v>111.7</v>
      </c>
      <c r="AO17">
        <f>+AM17/AN17</f>
        <v>2.5156669650850492</v>
      </c>
      <c r="AP17">
        <v>33.436909143084698</v>
      </c>
    </row>
    <row r="18" spans="1:42" x14ac:dyDescent="0.3">
      <c r="A18" t="s">
        <v>52</v>
      </c>
      <c r="B18" s="3">
        <v>43726</v>
      </c>
      <c r="C18" t="s">
        <v>35</v>
      </c>
      <c r="D18">
        <v>8</v>
      </c>
      <c r="E18" s="4">
        <v>0.66258101851851847</v>
      </c>
      <c r="F18" s="4">
        <v>0.67543981481481474</v>
      </c>
      <c r="H18">
        <v>11</v>
      </c>
      <c r="I18">
        <v>19</v>
      </c>
      <c r="J18" t="s">
        <v>40</v>
      </c>
      <c r="K18">
        <f>+VLOOKUP(J18,Productos!$A$1:$B$5,2,FALSE)</f>
        <v>0.38435067765549585</v>
      </c>
      <c r="L18">
        <f>+K18*I18</f>
        <v>7.3026628754544216</v>
      </c>
      <c r="M18">
        <v>113.20214580000174</v>
      </c>
      <c r="N18">
        <v>0</v>
      </c>
      <c r="O18">
        <v>122.46850009999616</v>
      </c>
      <c r="P18">
        <v>176.04408320000221</v>
      </c>
      <c r="Q18">
        <v>23.797624999999243</v>
      </c>
      <c r="R18">
        <v>0</v>
      </c>
      <c r="S18">
        <v>81.746437499998137</v>
      </c>
      <c r="T18">
        <v>596.11995839999872</v>
      </c>
      <c r="V18">
        <v>409.92722741700004</v>
      </c>
      <c r="W18">
        <v>0</v>
      </c>
      <c r="X18">
        <v>142.34519549199993</v>
      </c>
      <c r="Y18">
        <v>9.2250816849999993</v>
      </c>
      <c r="Z18">
        <v>23.171748161</v>
      </c>
      <c r="AA18">
        <v>0</v>
      </c>
      <c r="AB18">
        <v>54.385479753999995</v>
      </c>
      <c r="AC18">
        <v>55.386412250999989</v>
      </c>
      <c r="AE18">
        <f>+SUM(M18:S18)</f>
        <v>517.25879159999749</v>
      </c>
      <c r="AI18">
        <f>+AE18/(SUM(M18:T18))</f>
        <v>0.46458475303215485</v>
      </c>
      <c r="AJ18">
        <f>+L18/(AE18/3600)</f>
        <v>50.824822658530998</v>
      </c>
      <c r="AK18">
        <f>+AVERAGE(V18:W18)+X18+AVERAGE(Z18:AA18)</f>
        <v>358.89468328099991</v>
      </c>
      <c r="AL18">
        <v>524</v>
      </c>
      <c r="AM18">
        <f>+AL18/2</f>
        <v>262</v>
      </c>
      <c r="AN18">
        <v>66.8</v>
      </c>
      <c r="AO18">
        <f>+AM18/AN18</f>
        <v>3.9221556886227549</v>
      </c>
      <c r="AP18">
        <v>33.737630441723297</v>
      </c>
    </row>
    <row r="19" spans="1:42" x14ac:dyDescent="0.3">
      <c r="A19" t="s">
        <v>52</v>
      </c>
      <c r="B19" s="3">
        <v>43726</v>
      </c>
      <c r="C19" t="s">
        <v>35</v>
      </c>
      <c r="D19">
        <v>9</v>
      </c>
      <c r="E19" s="4">
        <v>0.67546296296296304</v>
      </c>
      <c r="F19" s="4">
        <v>0.689386574074074</v>
      </c>
      <c r="H19">
        <v>17</v>
      </c>
      <c r="I19">
        <v>26</v>
      </c>
      <c r="J19" t="s">
        <v>40</v>
      </c>
      <c r="K19">
        <f>+VLOOKUP(J19,Productos!$A$1:$B$5,2,FALSE)</f>
        <v>0.38435067765549585</v>
      </c>
      <c r="L19">
        <f>+K19*I19</f>
        <v>9.9931176190428914</v>
      </c>
      <c r="M19">
        <v>0</v>
      </c>
      <c r="N19">
        <v>133.42979170000035</v>
      </c>
      <c r="O19">
        <v>163.23333320000529</v>
      </c>
      <c r="P19">
        <v>243.70158349999838</v>
      </c>
      <c r="Q19">
        <v>0</v>
      </c>
      <c r="R19">
        <v>0</v>
      </c>
      <c r="S19">
        <v>169.73691669999971</v>
      </c>
      <c r="T19">
        <v>361.83433329999389</v>
      </c>
      <c r="V19">
        <v>0</v>
      </c>
      <c r="W19">
        <v>146.36621449600005</v>
      </c>
      <c r="X19">
        <v>170.78121977699999</v>
      </c>
      <c r="Y19">
        <v>28.707536123000008</v>
      </c>
      <c r="Z19">
        <v>0</v>
      </c>
      <c r="AA19">
        <v>0</v>
      </c>
      <c r="AB19">
        <v>156.30490569800006</v>
      </c>
      <c r="AC19">
        <v>102.588383729</v>
      </c>
      <c r="AE19">
        <f>+SUM(M19:S19)</f>
        <v>710.10162510000373</v>
      </c>
      <c r="AI19">
        <f>+AE19/(SUM(M19:T19))</f>
        <v>0.66244780719915564</v>
      </c>
      <c r="AJ19">
        <f>+L19/(AE19/3600)</f>
        <v>50.662077309692137</v>
      </c>
      <c r="AK19">
        <f>+AVERAGE(V19:W19)+X19+AVERAGE(Z19:AA19)</f>
        <v>243.96432702500002</v>
      </c>
      <c r="AL19">
        <v>413</v>
      </c>
      <c r="AM19">
        <f>+AL19/2</f>
        <v>206.5</v>
      </c>
      <c r="AN19">
        <v>66.8</v>
      </c>
      <c r="AO19">
        <f>+AM19/AN19</f>
        <v>3.091317365269461</v>
      </c>
      <c r="AP19">
        <v>41.794512128157798</v>
      </c>
    </row>
    <row r="20" spans="1:42" x14ac:dyDescent="0.3">
      <c r="A20" t="s">
        <v>52</v>
      </c>
      <c r="B20" s="3">
        <v>43726</v>
      </c>
      <c r="C20" t="s">
        <v>35</v>
      </c>
      <c r="D20">
        <v>10</v>
      </c>
      <c r="E20" s="4">
        <v>0.68942129629629623</v>
      </c>
      <c r="F20" s="4">
        <v>0.69959490740740737</v>
      </c>
      <c r="H20">
        <v>17</v>
      </c>
      <c r="I20">
        <v>25</v>
      </c>
      <c r="J20" t="s">
        <v>40</v>
      </c>
      <c r="K20">
        <f>+VLOOKUP(J20,Productos!$A$1:$B$5,2,FALSE)</f>
        <v>0.38435067765549585</v>
      </c>
      <c r="L20">
        <f>+K20*I20</f>
        <v>9.6087669413873957</v>
      </c>
      <c r="M20">
        <v>222.37454160000198</v>
      </c>
      <c r="N20">
        <v>13.700604199999361</v>
      </c>
      <c r="O20">
        <v>210.17820789998223</v>
      </c>
      <c r="P20">
        <v>261.64462540001841</v>
      </c>
      <c r="Q20">
        <v>112.05172909999965</v>
      </c>
      <c r="R20">
        <v>0</v>
      </c>
      <c r="S20">
        <v>126.94004160000623</v>
      </c>
      <c r="T20">
        <v>68.691958399998839</v>
      </c>
      <c r="V20">
        <v>126.69542657399998</v>
      </c>
      <c r="W20">
        <v>10.443002513</v>
      </c>
      <c r="X20">
        <v>178.26318312799995</v>
      </c>
      <c r="Y20">
        <v>29.528186628</v>
      </c>
      <c r="Z20">
        <v>130.08219074599998</v>
      </c>
      <c r="AA20">
        <v>0</v>
      </c>
      <c r="AB20">
        <v>24.955353192000004</v>
      </c>
      <c r="AC20">
        <v>8.8577128059999986</v>
      </c>
      <c r="AE20">
        <f>+SUM(M20:S20)</f>
        <v>946.88974980000785</v>
      </c>
      <c r="AI20">
        <f>+AE20/(SUM(M20:T20))</f>
        <v>0.932361957836217</v>
      </c>
      <c r="AJ20">
        <f>+L20/(AE20/3600)</f>
        <v>36.531772570461015</v>
      </c>
      <c r="AK20">
        <f>+AVERAGE(V20:W20)+X20+AVERAGE(Z20:AA20)</f>
        <v>311.87349304449992</v>
      </c>
      <c r="AL20">
        <v>396</v>
      </c>
      <c r="AM20">
        <f>+AL20/2</f>
        <v>198</v>
      </c>
      <c r="AN20">
        <v>66.8</v>
      </c>
      <c r="AO20">
        <f>+AM20/AN20</f>
        <v>2.9640718562874251</v>
      </c>
      <c r="AP20">
        <v>35.360178774259602</v>
      </c>
    </row>
    <row r="21" spans="1:42" x14ac:dyDescent="0.3">
      <c r="A21" t="s">
        <v>52</v>
      </c>
      <c r="B21" s="3">
        <v>43726</v>
      </c>
      <c r="C21" t="s">
        <v>35</v>
      </c>
      <c r="D21">
        <v>11</v>
      </c>
      <c r="E21" s="4">
        <v>0.69959490740740737</v>
      </c>
      <c r="F21" s="4">
        <v>0.70564814814814814</v>
      </c>
      <c r="H21">
        <v>11</v>
      </c>
      <c r="I21">
        <v>17</v>
      </c>
      <c r="J21" t="s">
        <v>40</v>
      </c>
      <c r="K21">
        <f>+VLOOKUP(J21,Productos!$A$1:$B$5,2,FALSE)</f>
        <v>0.38435067765549585</v>
      </c>
      <c r="L21">
        <f>+K21*I21</f>
        <v>6.5339615201434293</v>
      </c>
      <c r="M21">
        <v>0</v>
      </c>
      <c r="N21">
        <v>108.29700009999942</v>
      </c>
      <c r="O21">
        <v>109.17472889999772</v>
      </c>
      <c r="P21">
        <v>191.93835440000112</v>
      </c>
      <c r="Q21">
        <v>32.006208400001924</v>
      </c>
      <c r="R21">
        <v>0</v>
      </c>
      <c r="S21">
        <v>80.899854099996446</v>
      </c>
      <c r="T21">
        <v>0</v>
      </c>
      <c r="V21">
        <v>0</v>
      </c>
      <c r="W21">
        <v>114.705058889</v>
      </c>
      <c r="X21">
        <v>101.16559853999999</v>
      </c>
      <c r="Y21">
        <v>34.828433102000005</v>
      </c>
      <c r="Z21">
        <v>29.469333370000001</v>
      </c>
      <c r="AA21">
        <v>0</v>
      </c>
      <c r="AB21">
        <v>13.686095994000004</v>
      </c>
      <c r="AC21">
        <v>0</v>
      </c>
      <c r="AE21">
        <f>+SUM(M21:S21)</f>
        <v>522.31614589999663</v>
      </c>
      <c r="AI21">
        <f>+AE21/(SUM(M21:T21))</f>
        <v>1</v>
      </c>
      <c r="AJ21">
        <f>+L21/(AE21/3600)</f>
        <v>45.034528718206523</v>
      </c>
      <c r="AK21">
        <f>+AVERAGE(V21:W21)+X21+AVERAGE(Z21:AA21)</f>
        <v>173.25279466949999</v>
      </c>
      <c r="AL21">
        <v>222</v>
      </c>
      <c r="AM21">
        <f>+AL21/2</f>
        <v>111</v>
      </c>
      <c r="AN21">
        <v>66.8</v>
      </c>
      <c r="AO21">
        <f>+AM21/AN21</f>
        <v>1.6616766467065869</v>
      </c>
      <c r="AP21">
        <v>39.190698327552703</v>
      </c>
    </row>
    <row r="22" spans="1:42" x14ac:dyDescent="0.3">
      <c r="A22" t="s">
        <v>52</v>
      </c>
      <c r="B22" s="3">
        <v>43726</v>
      </c>
      <c r="C22" t="s">
        <v>35</v>
      </c>
      <c r="D22">
        <v>12</v>
      </c>
      <c r="E22" s="4">
        <v>0.70567129629629621</v>
      </c>
      <c r="F22" s="4">
        <v>0.71508101851851846</v>
      </c>
      <c r="H22">
        <v>14</v>
      </c>
      <c r="I22">
        <v>23</v>
      </c>
      <c r="J22" t="s">
        <v>40</v>
      </c>
      <c r="K22">
        <f>+VLOOKUP(J22,Productos!$A$1:$B$5,2,FALSE)</f>
        <v>0.38435067765549585</v>
      </c>
      <c r="L22">
        <f>+K22*I22</f>
        <v>8.8400655860764044</v>
      </c>
      <c r="M22">
        <v>36.458833400000003</v>
      </c>
      <c r="N22">
        <v>65.607833299996855</v>
      </c>
      <c r="O22">
        <v>129.77220820001094</v>
      </c>
      <c r="P22">
        <v>204.34268769999471</v>
      </c>
      <c r="Q22">
        <v>75.8412290999986</v>
      </c>
      <c r="R22">
        <v>0</v>
      </c>
      <c r="S22">
        <v>149.89664579999953</v>
      </c>
      <c r="T22">
        <v>146.28125</v>
      </c>
      <c r="V22">
        <v>39.676515916</v>
      </c>
      <c r="W22">
        <v>83.542076650999988</v>
      </c>
      <c r="X22">
        <v>195.52668153800002</v>
      </c>
      <c r="Y22">
        <v>19.040623886000002</v>
      </c>
      <c r="Z22">
        <v>0</v>
      </c>
      <c r="AA22">
        <v>0</v>
      </c>
      <c r="AB22">
        <v>33.142442440999993</v>
      </c>
      <c r="AC22">
        <v>39.713803410000004</v>
      </c>
      <c r="AE22">
        <f>+SUM(M22:S22)</f>
        <v>661.91943750000064</v>
      </c>
      <c r="AI22">
        <f>+AE22/(SUM(M22:T22))</f>
        <v>0.81900380405207229</v>
      </c>
      <c r="AJ22">
        <f>+L22/(AE22/3600)</f>
        <v>48.078715183333806</v>
      </c>
      <c r="AK22">
        <f>+AVERAGE(V22:W22)+X22+AVERAGE(Z22:AA22)</f>
        <v>257.13597782150003</v>
      </c>
      <c r="AL22">
        <v>280</v>
      </c>
      <c r="AM22">
        <f>+AL22/2</f>
        <v>140</v>
      </c>
      <c r="AN22">
        <v>66.8</v>
      </c>
      <c r="AO22">
        <f>+AM22/AN22</f>
        <v>2.0958083832335328</v>
      </c>
      <c r="AP22">
        <v>48.454929626152598</v>
      </c>
    </row>
    <row r="23" spans="1:42" x14ac:dyDescent="0.3">
      <c r="A23" t="s">
        <v>52</v>
      </c>
      <c r="B23" s="3">
        <v>43726</v>
      </c>
      <c r="C23" t="s">
        <v>35</v>
      </c>
      <c r="D23">
        <v>13</v>
      </c>
      <c r="E23" s="4">
        <v>0.71509259259259261</v>
      </c>
      <c r="F23" s="4">
        <v>0.76369212962962962</v>
      </c>
      <c r="H23">
        <v>23</v>
      </c>
      <c r="I23">
        <v>79</v>
      </c>
      <c r="J23" t="s">
        <v>39</v>
      </c>
      <c r="K23">
        <f>+VLOOKUP(J23,Productos!$A$1:$B$5,2,FALSE)</f>
        <v>0.18078222847857095</v>
      </c>
      <c r="L23">
        <f>+K23*I23</f>
        <v>14.281796049807106</v>
      </c>
      <c r="M23">
        <v>35.925354200000584</v>
      </c>
      <c r="N23">
        <v>49.049812499994005</v>
      </c>
      <c r="O23">
        <v>370.1785416000057</v>
      </c>
      <c r="P23">
        <v>492.87860419999924</v>
      </c>
      <c r="Q23">
        <v>57.486291699991853</v>
      </c>
      <c r="R23">
        <v>0</v>
      </c>
      <c r="S23">
        <v>300.70029160000558</v>
      </c>
      <c r="T23">
        <v>2818.4280416999973</v>
      </c>
      <c r="V23">
        <v>51.687695343999991</v>
      </c>
      <c r="W23">
        <v>1.7456400909999998</v>
      </c>
      <c r="X23">
        <v>337.63078026400007</v>
      </c>
      <c r="Y23">
        <v>39.586451382</v>
      </c>
      <c r="Z23">
        <v>57.620498940000012</v>
      </c>
      <c r="AA23">
        <v>0</v>
      </c>
      <c r="AB23">
        <v>7.1243165619999997</v>
      </c>
      <c r="AC23">
        <v>2689.88089601</v>
      </c>
      <c r="AE23">
        <f>+SUM(M23:S23)</f>
        <v>1306.218895799997</v>
      </c>
      <c r="AI23">
        <f>+AE23/(SUM(M23:T23))</f>
        <v>0.31668623171701438</v>
      </c>
      <c r="AJ23">
        <f>+L23/(AE23/3600)</f>
        <v>39.361293841807935</v>
      </c>
      <c r="AK23">
        <f>+AVERAGE(V23:W23)+X23+AVERAGE(Z23:AA23)</f>
        <v>393.1576974515001</v>
      </c>
      <c r="AL23">
        <v>2712</v>
      </c>
      <c r="AM23">
        <f>+AL23/2</f>
        <v>1356</v>
      </c>
      <c r="AN23">
        <v>66.8</v>
      </c>
      <c r="AO23">
        <f>+AM23/AN23</f>
        <v>20.299401197604791</v>
      </c>
      <c r="AP23">
        <v>37.294124680340303</v>
      </c>
    </row>
    <row r="24" spans="1:42" x14ac:dyDescent="0.3">
      <c r="A24" t="s">
        <v>52</v>
      </c>
      <c r="B24" s="3">
        <v>43727</v>
      </c>
      <c r="C24" t="s">
        <v>34</v>
      </c>
      <c r="D24">
        <v>1</v>
      </c>
      <c r="E24" s="4">
        <v>0.32961805555555557</v>
      </c>
      <c r="F24" s="4">
        <v>0.34476851851851853</v>
      </c>
      <c r="H24">
        <v>25</v>
      </c>
      <c r="I24">
        <v>68</v>
      </c>
      <c r="J24" t="s">
        <v>39</v>
      </c>
      <c r="K24">
        <f>+VLOOKUP(J24,Productos!$A$1:$B$5,2,FALSE)</f>
        <v>0.18078222847857095</v>
      </c>
      <c r="L24">
        <f>+K24*I24</f>
        <v>12.293191536542825</v>
      </c>
      <c r="M24">
        <v>24.68033330000253</v>
      </c>
      <c r="N24">
        <v>10.566333399998257</v>
      </c>
      <c r="O24">
        <v>387.21554180000021</v>
      </c>
      <c r="P24">
        <v>401.98635390000345</v>
      </c>
      <c r="Q24">
        <v>39.073979199998575</v>
      </c>
      <c r="R24">
        <v>0</v>
      </c>
      <c r="S24">
        <v>224.2357708999989</v>
      </c>
      <c r="T24">
        <v>216.76747919999616</v>
      </c>
      <c r="V24">
        <v>23.557577177999999</v>
      </c>
      <c r="W24">
        <v>11.643907452000001</v>
      </c>
      <c r="X24">
        <v>345.57269583400011</v>
      </c>
      <c r="Y24">
        <v>29.304696975999995</v>
      </c>
      <c r="Z24">
        <v>25.897824504999996</v>
      </c>
      <c r="AA24">
        <v>0</v>
      </c>
      <c r="AB24">
        <v>37.147713164000002</v>
      </c>
      <c r="AC24">
        <v>271.46845729200004</v>
      </c>
      <c r="AE24">
        <f>+SUM(M24:S24)</f>
        <v>1087.7583125000019</v>
      </c>
      <c r="AI24">
        <f>+AE24/(SUM(M24:T24))</f>
        <v>0.83383427098247342</v>
      </c>
      <c r="AJ24">
        <f>+L24/(AE24/3600)</f>
        <v>40.685039151612173</v>
      </c>
      <c r="AK24">
        <f>+AVERAGE(V24:W24)+X24+AVERAGE(Z24:AA24)</f>
        <v>376.12235040150011</v>
      </c>
      <c r="AL24">
        <v>809</v>
      </c>
      <c r="AM24">
        <f>+AL24/2</f>
        <v>404.5</v>
      </c>
      <c r="AN24">
        <v>111.7</v>
      </c>
      <c r="AO24">
        <f>+AM24/AN24</f>
        <v>3.6213070725156671</v>
      </c>
      <c r="AP24">
        <v>35.165133036156199</v>
      </c>
    </row>
    <row r="25" spans="1:42" x14ac:dyDescent="0.3">
      <c r="A25" t="s">
        <v>52</v>
      </c>
      <c r="B25" s="3">
        <v>43727</v>
      </c>
      <c r="C25" t="s">
        <v>34</v>
      </c>
      <c r="D25">
        <v>2</v>
      </c>
      <c r="E25" s="4">
        <v>0.34479166666666666</v>
      </c>
      <c r="F25" s="4">
        <v>0.36917824074074074</v>
      </c>
      <c r="H25">
        <v>22</v>
      </c>
      <c r="I25">
        <v>26</v>
      </c>
      <c r="J25" t="s">
        <v>40</v>
      </c>
      <c r="K25">
        <f>+VLOOKUP(J25,Productos!$A$1:$B$5,2,FALSE)</f>
        <v>0.38435067765549585</v>
      </c>
      <c r="L25">
        <f>+K25*I25</f>
        <v>9.9931176190428914</v>
      </c>
      <c r="M25">
        <v>54.768604199998663</v>
      </c>
      <c r="N25">
        <v>145.30756250000195</v>
      </c>
      <c r="O25">
        <v>216.99610420000681</v>
      </c>
      <c r="P25">
        <v>294.68206229999123</v>
      </c>
      <c r="Q25">
        <v>0</v>
      </c>
      <c r="R25">
        <v>31.687874999999622</v>
      </c>
      <c r="S25">
        <v>235.17122920000111</v>
      </c>
      <c r="T25">
        <v>1102.8712708000021</v>
      </c>
      <c r="V25">
        <v>69.507755461999992</v>
      </c>
      <c r="W25">
        <v>169.951091029</v>
      </c>
      <c r="X25">
        <v>198.59472963000002</v>
      </c>
      <c r="Y25">
        <v>33.215287596000003</v>
      </c>
      <c r="Z25">
        <v>0</v>
      </c>
      <c r="AA25">
        <v>22.113259220000003</v>
      </c>
      <c r="AB25">
        <v>64.451648350000013</v>
      </c>
      <c r="AC25">
        <v>234.9161070530001</v>
      </c>
      <c r="AE25">
        <f>+SUM(M25:S25)</f>
        <v>978.61343739999938</v>
      </c>
      <c r="AI25">
        <f>+AE25/(SUM(M25:T25))</f>
        <v>0.47015163433329837</v>
      </c>
      <c r="AJ25">
        <f>+L25/(AE25/3600)</f>
        <v>36.761423922538945</v>
      </c>
      <c r="AK25">
        <f>+AVERAGE(V25:W25)+X25+AVERAGE(Z25:AA25)</f>
        <v>329.38078248549999</v>
      </c>
      <c r="AL25">
        <v>692</v>
      </c>
      <c r="AM25">
        <f>+AL25/2</f>
        <v>346</v>
      </c>
      <c r="AN25">
        <v>111.7</v>
      </c>
      <c r="AO25">
        <f>+AM25/AN25</f>
        <v>3.0975828111011636</v>
      </c>
      <c r="AP25">
        <v>34.672826666147401</v>
      </c>
    </row>
    <row r="26" spans="1:42" x14ac:dyDescent="0.3">
      <c r="A26" t="s">
        <v>52</v>
      </c>
      <c r="B26" s="3">
        <v>43727</v>
      </c>
      <c r="C26" t="s">
        <v>34</v>
      </c>
      <c r="D26">
        <v>3</v>
      </c>
      <c r="E26" s="4">
        <v>0.36921296296296297</v>
      </c>
      <c r="F26" s="4">
        <v>0.38471064814814815</v>
      </c>
      <c r="H26">
        <v>15</v>
      </c>
      <c r="I26">
        <v>31</v>
      </c>
      <c r="J26" t="s">
        <v>39</v>
      </c>
      <c r="K26">
        <f>+VLOOKUP(J26,Productos!$A$1:$B$5,2,FALSE)</f>
        <v>0.18078222847857095</v>
      </c>
      <c r="L26">
        <f>+K26*I26</f>
        <v>5.6042490828356994</v>
      </c>
      <c r="M26">
        <v>145.79241669999828</v>
      </c>
      <c r="N26">
        <v>9.5215416000028199</v>
      </c>
      <c r="O26">
        <v>120.46933369999897</v>
      </c>
      <c r="P26">
        <v>221.53083300000071</v>
      </c>
      <c r="Q26">
        <v>100.86616669999785</v>
      </c>
      <c r="R26">
        <v>0</v>
      </c>
      <c r="S26">
        <v>169.88202070000261</v>
      </c>
      <c r="T26">
        <v>605.71289590000015</v>
      </c>
      <c r="V26">
        <v>154.81560525799998</v>
      </c>
      <c r="W26">
        <v>10.912955415000001</v>
      </c>
      <c r="X26">
        <v>112.45448897899998</v>
      </c>
      <c r="Y26">
        <v>27.607447209</v>
      </c>
      <c r="Z26">
        <v>103.513693174</v>
      </c>
      <c r="AA26">
        <v>0</v>
      </c>
      <c r="AB26">
        <v>57.033813909999978</v>
      </c>
      <c r="AC26">
        <v>87.218077807999933</v>
      </c>
      <c r="AE26">
        <f>+SUM(M26:S26)</f>
        <v>768.06231240000125</v>
      </c>
      <c r="AI26">
        <f>+AE26/(SUM(M26:T26))</f>
        <v>0.55908878523907224</v>
      </c>
      <c r="AJ26">
        <f>+L26/(AE26/3600)</f>
        <v>26.267786314323637</v>
      </c>
      <c r="AK26">
        <f>+AVERAGE(V26:W26)+X26+AVERAGE(Z26:AA26)</f>
        <v>247.07561590249998</v>
      </c>
      <c r="AL26">
        <v>347</v>
      </c>
      <c r="AM26">
        <f>+AL26/2</f>
        <v>173.5</v>
      </c>
      <c r="AN26">
        <v>111.7</v>
      </c>
      <c r="AO26">
        <f>+AM26/AN26</f>
        <v>1.5532676812891675</v>
      </c>
      <c r="AP26">
        <v>28.8826812982646</v>
      </c>
    </row>
    <row r="27" spans="1:42" x14ac:dyDescent="0.3">
      <c r="A27" t="s">
        <v>52</v>
      </c>
      <c r="B27" s="3">
        <v>43727</v>
      </c>
      <c r="C27" t="s">
        <v>34</v>
      </c>
      <c r="D27">
        <v>4</v>
      </c>
      <c r="E27" s="4">
        <v>0.38473379629629628</v>
      </c>
      <c r="F27" s="4">
        <v>0.39136574074074071</v>
      </c>
      <c r="H27">
        <v>12</v>
      </c>
      <c r="I27">
        <v>42</v>
      </c>
      <c r="J27" t="s">
        <v>39</v>
      </c>
      <c r="K27">
        <f>+VLOOKUP(J27,Productos!$A$1:$B$5,2,FALSE)</f>
        <v>0.18078222847857095</v>
      </c>
      <c r="L27">
        <f>+K27*I27</f>
        <v>7.5928535960999799</v>
      </c>
      <c r="M27">
        <v>0</v>
      </c>
      <c r="N27">
        <v>21.486854299997503</v>
      </c>
      <c r="O27">
        <v>136.65133339999738</v>
      </c>
      <c r="P27">
        <v>203.54941660000623</v>
      </c>
      <c r="Q27">
        <v>80.186749899999995</v>
      </c>
      <c r="R27">
        <v>15.029833499997039</v>
      </c>
      <c r="S27">
        <v>118.75227070000255</v>
      </c>
      <c r="T27">
        <v>0</v>
      </c>
      <c r="V27">
        <v>0</v>
      </c>
      <c r="W27">
        <v>23.401321233999997</v>
      </c>
      <c r="X27">
        <v>101.05557505299998</v>
      </c>
      <c r="Y27">
        <v>21.238224540999994</v>
      </c>
      <c r="Z27">
        <v>84.192071538999983</v>
      </c>
      <c r="AA27">
        <v>25.698896767000001</v>
      </c>
      <c r="AB27">
        <v>17.918657993000004</v>
      </c>
      <c r="AC27">
        <v>0</v>
      </c>
      <c r="AE27">
        <f>+SUM(M27:S27)</f>
        <v>575.6564584000007</v>
      </c>
      <c r="AI27">
        <f>+AE27/(SUM(M27:T27))</f>
        <v>1</v>
      </c>
      <c r="AJ27">
        <f>+L27/(AE27/3600)</f>
        <v>47.483655480794468</v>
      </c>
      <c r="AK27">
        <f>+AVERAGE(V27:W27)+X27+AVERAGE(Z27:AA27)</f>
        <v>167.70171982299996</v>
      </c>
      <c r="AL27">
        <v>253</v>
      </c>
      <c r="AM27">
        <f>+AL27/2</f>
        <v>126.5</v>
      </c>
      <c r="AN27">
        <v>111.7</v>
      </c>
      <c r="AO27">
        <f>+AM27/AN27</f>
        <v>1.1324977618621306</v>
      </c>
      <c r="AP27">
        <v>31.500424441823501</v>
      </c>
    </row>
    <row r="28" spans="1:42" x14ac:dyDescent="0.3">
      <c r="A28" t="s">
        <v>52</v>
      </c>
      <c r="B28" s="3">
        <v>43727</v>
      </c>
      <c r="C28" t="s">
        <v>34</v>
      </c>
      <c r="D28">
        <v>5</v>
      </c>
      <c r="E28" s="4">
        <v>0.39136574074074071</v>
      </c>
      <c r="F28" s="4">
        <v>0.40347222222222223</v>
      </c>
      <c r="H28">
        <v>23</v>
      </c>
      <c r="I28">
        <v>81</v>
      </c>
      <c r="J28" t="s">
        <v>39</v>
      </c>
      <c r="K28">
        <f>+VLOOKUP(J28,Productos!$A$1:$B$5,2,FALSE)</f>
        <v>0.18078222847857095</v>
      </c>
      <c r="L28">
        <f>+K28*I28</f>
        <v>14.643360506764246</v>
      </c>
      <c r="M28">
        <v>0</v>
      </c>
      <c r="N28">
        <v>34.961645899995347</v>
      </c>
      <c r="O28">
        <v>266.59743809999782</v>
      </c>
      <c r="P28">
        <v>436.97639520000666</v>
      </c>
      <c r="Q28">
        <v>25.220895799997379</v>
      </c>
      <c r="R28">
        <v>32.071354200001224</v>
      </c>
      <c r="S28">
        <v>250.38164580000011</v>
      </c>
      <c r="T28">
        <v>0</v>
      </c>
      <c r="V28">
        <v>0</v>
      </c>
      <c r="W28">
        <v>31.799912759000001</v>
      </c>
      <c r="X28">
        <v>192.06756784399994</v>
      </c>
      <c r="Y28">
        <v>62.580034546000007</v>
      </c>
      <c r="Z28">
        <v>16.347004593999998</v>
      </c>
      <c r="AA28">
        <v>30.807110887999997</v>
      </c>
      <c r="AB28">
        <v>44.583925155000017</v>
      </c>
      <c r="AC28">
        <v>0</v>
      </c>
      <c r="AE28">
        <f>+SUM(M28:S28)</f>
        <v>1046.2093749999985</v>
      </c>
      <c r="AI28">
        <f>+AE28/(SUM(M28:T28))</f>
        <v>1</v>
      </c>
      <c r="AJ28">
        <f>+L28/(AE28/3600)</f>
        <v>50.387713094571879</v>
      </c>
      <c r="AK28">
        <f>+AVERAGE(V28:W28)+X28+AVERAGE(Z28:AA28)</f>
        <v>231.54458196449994</v>
      </c>
      <c r="AL28">
        <v>260</v>
      </c>
      <c r="AM28">
        <f>+AL28/2</f>
        <v>130</v>
      </c>
      <c r="AN28">
        <v>111.7</v>
      </c>
      <c r="AO28">
        <f>+AM28/AN28</f>
        <v>1.1638316920322291</v>
      </c>
      <c r="AP28">
        <v>39.324401966858602</v>
      </c>
    </row>
    <row r="29" spans="1:42" x14ac:dyDescent="0.3">
      <c r="A29" t="s">
        <v>52</v>
      </c>
      <c r="B29" s="3">
        <v>43727</v>
      </c>
      <c r="C29" t="s">
        <v>34</v>
      </c>
      <c r="D29">
        <v>6</v>
      </c>
      <c r="E29" s="4">
        <v>0.40348379629629627</v>
      </c>
      <c r="F29" s="4">
        <v>0.40920138888888885</v>
      </c>
      <c r="H29">
        <v>10</v>
      </c>
      <c r="I29">
        <v>27</v>
      </c>
      <c r="J29" t="s">
        <v>39</v>
      </c>
      <c r="K29">
        <f>+VLOOKUP(J29,Productos!$A$1:$B$5,2,FALSE)</f>
        <v>0.18078222847857095</v>
      </c>
      <c r="L29">
        <f>+K29*I29</f>
        <v>4.8811201689214156</v>
      </c>
      <c r="M29">
        <v>0</v>
      </c>
      <c r="N29">
        <v>38.150437600001169</v>
      </c>
      <c r="O29">
        <v>150.31924979999894</v>
      </c>
      <c r="P29">
        <v>185.39785429999756</v>
      </c>
      <c r="Q29">
        <v>21.457708300004015</v>
      </c>
      <c r="R29">
        <v>0</v>
      </c>
      <c r="S29">
        <v>99.175812499997846</v>
      </c>
      <c r="T29">
        <v>0</v>
      </c>
      <c r="V29">
        <v>0</v>
      </c>
      <c r="W29">
        <v>43.523780891999998</v>
      </c>
      <c r="X29">
        <v>150.97472332199996</v>
      </c>
      <c r="Y29">
        <v>23.089893586000002</v>
      </c>
      <c r="Z29">
        <v>17.471345110000001</v>
      </c>
      <c r="AA29">
        <v>0</v>
      </c>
      <c r="AB29">
        <v>24.009040407999997</v>
      </c>
      <c r="AC29">
        <v>0</v>
      </c>
      <c r="AE29">
        <f>+SUM(M29:S29)</f>
        <v>494.50106249999953</v>
      </c>
      <c r="AI29">
        <f>+AE29/(SUM(M29:T29))</f>
        <v>1</v>
      </c>
      <c r="AJ29">
        <f>+L29/(AE29/3600)</f>
        <v>35.534873311049992</v>
      </c>
      <c r="AK29">
        <f>+AVERAGE(V29:W29)+X29+AVERAGE(Z29:AA29)</f>
        <v>181.47228632299996</v>
      </c>
      <c r="AL29">
        <v>202</v>
      </c>
      <c r="AM29">
        <f>+AL29/2</f>
        <v>101</v>
      </c>
      <c r="AN29">
        <v>111.7</v>
      </c>
      <c r="AO29">
        <f>+AM29/AN29</f>
        <v>0.90420769919427035</v>
      </c>
      <c r="AP29">
        <v>41.129248873659101</v>
      </c>
    </row>
    <row r="30" spans="1:42" x14ac:dyDescent="0.3">
      <c r="A30" t="s">
        <v>52</v>
      </c>
      <c r="B30" s="3">
        <v>43727</v>
      </c>
      <c r="C30" t="s">
        <v>34</v>
      </c>
      <c r="D30">
        <v>7</v>
      </c>
      <c r="E30" s="4">
        <v>0.409212962962963</v>
      </c>
      <c r="F30" s="4">
        <v>0.41153935185185181</v>
      </c>
      <c r="H30">
        <v>3</v>
      </c>
      <c r="I30">
        <v>16</v>
      </c>
      <c r="J30" t="s">
        <v>39</v>
      </c>
      <c r="K30">
        <f>+VLOOKUP(J30,Productos!$A$1:$B$5,2,FALSE)</f>
        <v>0.18078222847857095</v>
      </c>
      <c r="L30">
        <f>+K30*I30</f>
        <v>2.8925156556571352</v>
      </c>
      <c r="M30">
        <v>10.460291800001869</v>
      </c>
      <c r="N30">
        <v>0</v>
      </c>
      <c r="O30">
        <v>33.828541800001403</v>
      </c>
      <c r="P30">
        <v>66.933937299996614</v>
      </c>
      <c r="Q30">
        <v>26.260520800002269</v>
      </c>
      <c r="R30">
        <v>0</v>
      </c>
      <c r="S30">
        <v>62.033666700001049</v>
      </c>
      <c r="T30">
        <v>0</v>
      </c>
      <c r="V30">
        <v>11.956474436999999</v>
      </c>
      <c r="W30">
        <v>0</v>
      </c>
      <c r="X30">
        <v>21.185749395999999</v>
      </c>
      <c r="Y30">
        <v>6.0581225100000013</v>
      </c>
      <c r="Z30">
        <v>25.66832973</v>
      </c>
      <c r="AA30">
        <v>0</v>
      </c>
      <c r="AB30">
        <v>16.199769308</v>
      </c>
      <c r="AC30">
        <v>0</v>
      </c>
      <c r="AE30">
        <f>+SUM(M30:S30)</f>
        <v>199.5169584000032</v>
      </c>
      <c r="AI30">
        <f>+AE30/(SUM(M30:T30))</f>
        <v>1</v>
      </c>
      <c r="AJ30">
        <f>+L30/(AE30/3600)</f>
        <v>52.191334731000588</v>
      </c>
      <c r="AK30">
        <f>+AVERAGE(V30:W30)+X30+AVERAGE(Z30:AA30)</f>
        <v>39.998151479499995</v>
      </c>
      <c r="AL30">
        <v>50</v>
      </c>
      <c r="AM30">
        <f>+AL30/2</f>
        <v>25</v>
      </c>
      <c r="AN30">
        <v>111.7</v>
      </c>
      <c r="AO30">
        <f>+AM30/AN30</f>
        <v>0.22381378692927484</v>
      </c>
      <c r="AP30">
        <v>37.267621073597397</v>
      </c>
    </row>
    <row r="31" spans="1:42" x14ac:dyDescent="0.3">
      <c r="A31" t="s">
        <v>52</v>
      </c>
      <c r="B31" s="3">
        <v>43727</v>
      </c>
      <c r="C31" t="s">
        <v>34</v>
      </c>
      <c r="D31">
        <v>8</v>
      </c>
      <c r="E31" s="4">
        <v>0.41157407407407409</v>
      </c>
      <c r="F31" s="4">
        <v>0.45295138888888892</v>
      </c>
      <c r="H31">
        <v>19</v>
      </c>
      <c r="I31">
        <v>27</v>
      </c>
      <c r="J31" t="s">
        <v>40</v>
      </c>
      <c r="K31">
        <f>+VLOOKUP(J31,Productos!$A$1:$B$5,2,FALSE)</f>
        <v>0.38435067765549585</v>
      </c>
      <c r="L31">
        <f>+K31*I31</f>
        <v>10.377468296698389</v>
      </c>
      <c r="M31">
        <v>15.860125100000005</v>
      </c>
      <c r="N31">
        <v>10.795312499998545</v>
      </c>
      <c r="O31">
        <v>110.32885380000516</v>
      </c>
      <c r="P31">
        <v>240.03589619999548</v>
      </c>
      <c r="Q31">
        <v>77.110395899995638</v>
      </c>
      <c r="R31">
        <v>18.045895800001745</v>
      </c>
      <c r="S31">
        <v>165.50277070000448</v>
      </c>
      <c r="T31">
        <v>2942.7431456999984</v>
      </c>
      <c r="V31">
        <v>12.712558668</v>
      </c>
      <c r="W31">
        <v>19.015187562000001</v>
      </c>
      <c r="X31">
        <v>141.10208144399999</v>
      </c>
      <c r="Y31">
        <v>24.566314306000002</v>
      </c>
      <c r="Z31">
        <v>117.434427562</v>
      </c>
      <c r="AA31">
        <v>25.205451969999999</v>
      </c>
      <c r="AB31">
        <v>35.367920202999997</v>
      </c>
      <c r="AC31">
        <v>1940.2817581440015</v>
      </c>
      <c r="AE31">
        <f>+SUM(M31:S31)</f>
        <v>637.67925000000105</v>
      </c>
      <c r="AI31">
        <f>+AE31/(SUM(M31:T31))</f>
        <v>0.17810168173616564</v>
      </c>
      <c r="AJ31">
        <f>+L31/(AE31/3600)</f>
        <v>58.585700990135933</v>
      </c>
      <c r="AK31">
        <f>+AVERAGE(V31:W31)+X31+AVERAGE(Z31:AA31)</f>
        <v>228.28589432499999</v>
      </c>
      <c r="AL31">
        <v>761</v>
      </c>
      <c r="AM31">
        <f>+AL31/2</f>
        <v>380.5</v>
      </c>
      <c r="AN31">
        <v>111.7</v>
      </c>
      <c r="AO31">
        <f>+AM31/AN31</f>
        <v>3.4064458370635631</v>
      </c>
      <c r="AP31">
        <v>33.007368007287702</v>
      </c>
    </row>
    <row r="32" spans="1:42" x14ac:dyDescent="0.3">
      <c r="A32" t="s">
        <v>52</v>
      </c>
      <c r="B32" s="3">
        <v>43727</v>
      </c>
      <c r="C32" t="s">
        <v>34</v>
      </c>
      <c r="D32">
        <v>9</v>
      </c>
      <c r="E32" s="4">
        <v>0.45296296296296296</v>
      </c>
      <c r="F32" s="4">
        <v>0.47167824074074072</v>
      </c>
      <c r="H32">
        <v>26</v>
      </c>
      <c r="I32">
        <v>36</v>
      </c>
      <c r="J32" t="s">
        <v>40</v>
      </c>
      <c r="K32">
        <f>+VLOOKUP(J32,Productos!$A$1:$B$5,2,FALSE)</f>
        <v>0.38435067765549585</v>
      </c>
      <c r="L32">
        <f>+K32*I32</f>
        <v>13.83662439559785</v>
      </c>
      <c r="M32">
        <v>0</v>
      </c>
      <c r="N32">
        <v>91.279708299996855</v>
      </c>
      <c r="O32">
        <v>270.05397900001117</v>
      </c>
      <c r="P32">
        <v>340.55475009998918</v>
      </c>
      <c r="Q32">
        <v>0</v>
      </c>
      <c r="R32">
        <v>493.7104793000035</v>
      </c>
      <c r="S32">
        <v>313.67249989999982</v>
      </c>
      <c r="T32">
        <v>109.39952099999937</v>
      </c>
      <c r="V32">
        <v>0</v>
      </c>
      <c r="W32">
        <v>139.57081637200002</v>
      </c>
      <c r="X32">
        <v>248.5561351149999</v>
      </c>
      <c r="Y32">
        <v>43.361712698000005</v>
      </c>
      <c r="Z32">
        <v>0</v>
      </c>
      <c r="AA32">
        <v>122.522769305</v>
      </c>
      <c r="AB32">
        <v>30.018627916</v>
      </c>
      <c r="AC32">
        <v>830.75156634200016</v>
      </c>
      <c r="AE32">
        <f>+SUM(M32:S32)</f>
        <v>1509.2714166000005</v>
      </c>
      <c r="AI32">
        <f>+AE32/(SUM(M32:T32))</f>
        <v>0.93241398331262693</v>
      </c>
      <c r="AJ32">
        <f>+L32/(AE32/3600)</f>
        <v>33.003903258411604</v>
      </c>
      <c r="AK32">
        <f>+AVERAGE(V32:W32)+X32+AVERAGE(Z32:AA32)</f>
        <v>379.60292795349989</v>
      </c>
      <c r="AL32">
        <v>196</v>
      </c>
      <c r="AM32">
        <f>+AL32/2</f>
        <v>98</v>
      </c>
      <c r="AN32">
        <v>111.7</v>
      </c>
      <c r="AO32">
        <f>+AM32/AN32</f>
        <v>0.87735004476275735</v>
      </c>
      <c r="AP32">
        <v>32.6559305485249</v>
      </c>
    </row>
    <row r="33" spans="1:42" x14ac:dyDescent="0.3">
      <c r="A33" t="s">
        <v>52</v>
      </c>
      <c r="B33" s="3">
        <v>43734</v>
      </c>
      <c r="C33" t="s">
        <v>35</v>
      </c>
      <c r="D33">
        <v>1</v>
      </c>
      <c r="E33" s="4">
        <v>0.37390046300000002</v>
      </c>
      <c r="F33" s="4">
        <v>0.392534722</v>
      </c>
      <c r="H33">
        <v>24</v>
      </c>
      <c r="I33">
        <v>26</v>
      </c>
      <c r="J33" t="s">
        <v>42</v>
      </c>
      <c r="K33">
        <f>+VLOOKUP(J33,Productos!$A$1:$B$5,2,FALSE)</f>
        <v>0.16054599939415454</v>
      </c>
      <c r="L33">
        <f>+K33*I33</f>
        <v>4.1741959842480183</v>
      </c>
      <c r="M33">
        <v>0</v>
      </c>
      <c r="N33">
        <v>77.671041599999995</v>
      </c>
      <c r="O33">
        <v>649.58739590000016</v>
      </c>
      <c r="P33">
        <v>301.07437499999997</v>
      </c>
      <c r="Q33">
        <v>109.89312510000001</v>
      </c>
      <c r="R33">
        <v>0</v>
      </c>
      <c r="S33">
        <v>109.89312510000001</v>
      </c>
      <c r="T33">
        <v>262.4048957</v>
      </c>
      <c r="V33">
        <v>0</v>
      </c>
      <c r="W33">
        <v>60.511841692999994</v>
      </c>
      <c r="X33">
        <v>679.68310879000001</v>
      </c>
      <c r="Y33">
        <v>49.583069972999994</v>
      </c>
      <c r="Z33">
        <v>148.42741051600001</v>
      </c>
      <c r="AA33">
        <v>0</v>
      </c>
      <c r="AB33">
        <v>45.212807475999995</v>
      </c>
      <c r="AC33">
        <v>39.359275448000012</v>
      </c>
      <c r="AE33">
        <f>+SUM(M33:S33)</f>
        <v>1248.1190626999999</v>
      </c>
      <c r="AI33">
        <f>+AE33/(SUM(M33:T33))</f>
        <v>0.82628220211882741</v>
      </c>
      <c r="AJ33">
        <f>+L33/(AE33/3600)</f>
        <v>12.039801323749838</v>
      </c>
      <c r="AK33">
        <f>+AVERAGE(V33:W33)+X33+AVERAGE(Z33:AA33)</f>
        <v>784.15273489449999</v>
      </c>
      <c r="AL33">
        <v>330</v>
      </c>
      <c r="AM33">
        <f>+AL33/2</f>
        <v>165</v>
      </c>
      <c r="AN33">
        <v>104</v>
      </c>
      <c r="AO33">
        <f>+AM33/AN33</f>
        <v>1.5865384615384615</v>
      </c>
      <c r="AP33">
        <v>32.2850618888897</v>
      </c>
    </row>
    <row r="34" spans="1:42" x14ac:dyDescent="0.3">
      <c r="A34" t="s">
        <v>52</v>
      </c>
      <c r="B34" s="3">
        <v>43734</v>
      </c>
      <c r="C34" t="s">
        <v>35</v>
      </c>
      <c r="D34">
        <v>2</v>
      </c>
      <c r="E34" s="4">
        <v>0.39253472222222219</v>
      </c>
      <c r="F34" s="4">
        <v>0.43368055555555557</v>
      </c>
      <c r="H34">
        <v>21</v>
      </c>
      <c r="I34">
        <v>63</v>
      </c>
      <c r="J34" t="s">
        <v>39</v>
      </c>
      <c r="K34">
        <f>+VLOOKUP(J34,Productos!$A$1:$B$5,2,FALSE)</f>
        <v>0.18078222847857095</v>
      </c>
      <c r="L34">
        <f>+K34*I34</f>
        <v>11.389280394149971</v>
      </c>
      <c r="M34">
        <v>0</v>
      </c>
      <c r="N34">
        <v>124.51175000000001</v>
      </c>
      <c r="O34">
        <v>499.05818759999988</v>
      </c>
      <c r="P34">
        <v>384.74422909999998</v>
      </c>
      <c r="Q34">
        <v>111.96254159999999</v>
      </c>
      <c r="R34">
        <v>0</v>
      </c>
      <c r="S34">
        <v>111.96254159999999</v>
      </c>
      <c r="T34">
        <v>2101.1244167</v>
      </c>
      <c r="V34">
        <v>0</v>
      </c>
      <c r="W34">
        <v>177.21198979000002</v>
      </c>
      <c r="X34">
        <v>428.85806655700003</v>
      </c>
      <c r="Y34">
        <v>83.617004457000007</v>
      </c>
      <c r="Z34">
        <v>159.76118467000001</v>
      </c>
      <c r="AA34">
        <v>0</v>
      </c>
      <c r="AB34">
        <v>76.014440234000006</v>
      </c>
      <c r="AC34">
        <v>1214.4602344490008</v>
      </c>
      <c r="AE34">
        <f>+SUM(M34:S34)</f>
        <v>1232.2392498999998</v>
      </c>
      <c r="AI34">
        <f>+AE34/(SUM(M34:T34))</f>
        <v>0.36966841099485326</v>
      </c>
      <c r="AJ34">
        <f>+L34/(AE34/3600)</f>
        <v>33.273903117651294</v>
      </c>
      <c r="AK34">
        <f>+AVERAGE(V34:W34)+X34+AVERAGE(Z34:AA34)</f>
        <v>597.34465378699997</v>
      </c>
      <c r="AL34">
        <v>754</v>
      </c>
      <c r="AM34">
        <f>+AL34/2</f>
        <v>377</v>
      </c>
      <c r="AN34">
        <v>104</v>
      </c>
      <c r="AO34">
        <f>+AM34/AN34</f>
        <v>3.625</v>
      </c>
      <c r="AP34">
        <v>38.4988287344094</v>
      </c>
    </row>
    <row r="35" spans="1:42" x14ac:dyDescent="0.3">
      <c r="A35" t="s">
        <v>52</v>
      </c>
      <c r="B35" s="3">
        <v>43734</v>
      </c>
      <c r="C35" t="s">
        <v>35</v>
      </c>
      <c r="D35">
        <v>3</v>
      </c>
      <c r="E35" s="4">
        <v>0.43369213000000001</v>
      </c>
      <c r="F35" s="4">
        <v>0.45010416666666669</v>
      </c>
      <c r="H35">
        <v>20</v>
      </c>
      <c r="I35">
        <v>72</v>
      </c>
      <c r="J35" t="s">
        <v>39</v>
      </c>
      <c r="K35">
        <f>+VLOOKUP(J35,Productos!$A$1:$B$5,2,FALSE)</f>
        <v>0.18078222847857095</v>
      </c>
      <c r="L35">
        <f>+K35*I35</f>
        <v>13.016320450457108</v>
      </c>
      <c r="M35">
        <v>116.76783330000001</v>
      </c>
      <c r="N35">
        <v>11</v>
      </c>
      <c r="O35">
        <v>273.70416699999998</v>
      </c>
      <c r="P35">
        <v>442.04708299999993</v>
      </c>
      <c r="Q35">
        <v>0</v>
      </c>
      <c r="R35">
        <v>415.88726409999998</v>
      </c>
      <c r="S35">
        <v>0</v>
      </c>
      <c r="T35">
        <v>10.201361</v>
      </c>
      <c r="V35">
        <v>175.74326234099996</v>
      </c>
      <c r="W35">
        <v>18.376291165999998</v>
      </c>
      <c r="X35">
        <v>158.13661535100002</v>
      </c>
      <c r="Y35">
        <v>145.93961652299993</v>
      </c>
      <c r="Z35">
        <v>0</v>
      </c>
      <c r="AA35">
        <v>300.48070452499991</v>
      </c>
      <c r="AB35">
        <v>64.045838883000002</v>
      </c>
      <c r="AC35">
        <v>4.154703424</v>
      </c>
      <c r="AE35">
        <f>+SUM(M35:S35)</f>
        <v>1259.4063474</v>
      </c>
      <c r="AI35">
        <f>+AE35/(SUM(M35:T35))</f>
        <v>0.99196495032874688</v>
      </c>
      <c r="AJ35">
        <f>+L35/(AE35/3600)</f>
        <v>37.207017193762631</v>
      </c>
      <c r="AK35">
        <f>+AVERAGE(V35:W35)+X35+AVERAGE(Z35:AA35)</f>
        <v>405.43674436699996</v>
      </c>
      <c r="AL35">
        <v>1387</v>
      </c>
      <c r="AM35">
        <f>+AL35/2</f>
        <v>693.5</v>
      </c>
      <c r="AN35">
        <v>104</v>
      </c>
      <c r="AO35">
        <f>+AM35/AN35</f>
        <v>6.6682692307692308</v>
      </c>
      <c r="AP35">
        <v>37.194217948534103</v>
      </c>
    </row>
    <row r="36" spans="1:42" x14ac:dyDescent="0.3">
      <c r="A36" t="s">
        <v>52</v>
      </c>
      <c r="B36" s="3">
        <v>43734</v>
      </c>
      <c r="C36" t="s">
        <v>35</v>
      </c>
      <c r="D36">
        <v>4</v>
      </c>
      <c r="E36" s="4">
        <v>0.45011574100000001</v>
      </c>
      <c r="F36" s="4">
        <v>0.46482638900000001</v>
      </c>
      <c r="H36">
        <v>24</v>
      </c>
      <c r="I36">
        <v>76</v>
      </c>
      <c r="J36" t="s">
        <v>39</v>
      </c>
      <c r="K36">
        <f>+VLOOKUP(J36,Productos!$A$1:$B$5,2,FALSE)</f>
        <v>0.18078222847857095</v>
      </c>
      <c r="L36">
        <f>+K36*I36</f>
        <v>13.739449364371392</v>
      </c>
      <c r="M36">
        <v>140.0590626</v>
      </c>
      <c r="N36">
        <v>38.565416499999998</v>
      </c>
      <c r="O36">
        <v>270.86431249999998</v>
      </c>
      <c r="P36">
        <v>375.92185430000012</v>
      </c>
      <c r="Q36">
        <v>17.159437400000002</v>
      </c>
      <c r="R36">
        <v>117.1745834</v>
      </c>
      <c r="S36">
        <v>17.159437400000002</v>
      </c>
      <c r="T36">
        <v>116.74431250000001</v>
      </c>
      <c r="V36">
        <v>196.44427393200004</v>
      </c>
      <c r="W36">
        <v>50.370052196000003</v>
      </c>
      <c r="X36">
        <v>213.45841810599995</v>
      </c>
      <c r="Y36">
        <v>46.639034465999984</v>
      </c>
      <c r="Z36">
        <v>22.319904600999998</v>
      </c>
      <c r="AA36">
        <v>155.26535540900005</v>
      </c>
      <c r="AB36">
        <v>42.323844845999986</v>
      </c>
      <c r="AC36">
        <v>24.864500907</v>
      </c>
      <c r="AE36">
        <f>+SUM(M36:S36)</f>
        <v>976.90410410000015</v>
      </c>
      <c r="AI36">
        <f>+AE36/(SUM(M36:T36))</f>
        <v>0.8932524285428568</v>
      </c>
      <c r="AJ36">
        <f>+L36/(AE36/3600)</f>
        <v>50.631395143236965</v>
      </c>
      <c r="AK36">
        <f>+AVERAGE(V36:W36)+X36+AVERAGE(Z36:AA36)</f>
        <v>425.65821117500002</v>
      </c>
      <c r="AL36">
        <v>450</v>
      </c>
      <c r="AM36">
        <f>+AL36/2</f>
        <v>225</v>
      </c>
      <c r="AN36">
        <v>104</v>
      </c>
      <c r="AO36">
        <f>+AM36/AN36</f>
        <v>2.1634615384615383</v>
      </c>
      <c r="AP36">
        <v>38.223671091769702</v>
      </c>
    </row>
    <row r="37" spans="1:42" x14ac:dyDescent="0.3">
      <c r="A37" t="s">
        <v>52</v>
      </c>
      <c r="B37" s="3">
        <v>43734</v>
      </c>
      <c r="C37" t="s">
        <v>35</v>
      </c>
      <c r="D37">
        <v>5</v>
      </c>
      <c r="E37" s="4">
        <v>0.46486111111111111</v>
      </c>
      <c r="F37" s="4">
        <v>0.49152777777777779</v>
      </c>
      <c r="H37">
        <v>26</v>
      </c>
      <c r="I37">
        <v>75</v>
      </c>
      <c r="J37" t="s">
        <v>39</v>
      </c>
      <c r="K37">
        <f>+VLOOKUP(J37,Productos!$A$1:$B$5,2,FALSE)</f>
        <v>0.18078222847857095</v>
      </c>
      <c r="L37">
        <f>+K37*I37</f>
        <v>13.558667135892822</v>
      </c>
      <c r="M37">
        <v>121.2433542</v>
      </c>
      <c r="N37">
        <v>23.039208200000001</v>
      </c>
      <c r="O37">
        <v>263.49381220000004</v>
      </c>
      <c r="P37">
        <v>392.56325040000002</v>
      </c>
      <c r="Q37">
        <v>0</v>
      </c>
      <c r="R37">
        <v>34.689583300000002</v>
      </c>
      <c r="S37">
        <v>0</v>
      </c>
      <c r="T37">
        <v>1001.4461042</v>
      </c>
      <c r="V37">
        <v>175.66617024400003</v>
      </c>
      <c r="W37">
        <v>22.049268796999996</v>
      </c>
      <c r="X37">
        <v>248.11532332399997</v>
      </c>
      <c r="Y37">
        <v>62.364988081999996</v>
      </c>
      <c r="Z37">
        <v>0</v>
      </c>
      <c r="AA37">
        <v>94.276717575999996</v>
      </c>
      <c r="AB37">
        <v>176.57954977400001</v>
      </c>
      <c r="AC37">
        <v>149.87597720499994</v>
      </c>
      <c r="AE37">
        <f>+SUM(M37:S37)</f>
        <v>835.02920830000005</v>
      </c>
      <c r="AI37">
        <f>+AE37/(SUM(M37:T37))</f>
        <v>0.45469122433411419</v>
      </c>
      <c r="AJ37">
        <f>+L37/(AE37/3600)</f>
        <v>58.454484231260338</v>
      </c>
      <c r="AK37">
        <f>+AVERAGE(V37:W37)+X37+AVERAGE(Z37:AA37)</f>
        <v>394.11140163250002</v>
      </c>
      <c r="AL37">
        <v>612</v>
      </c>
      <c r="AM37">
        <f>+AL37/2</f>
        <v>306</v>
      </c>
      <c r="AN37">
        <v>104</v>
      </c>
      <c r="AO37">
        <f>+AM37/AN37</f>
        <v>2.9423076923076925</v>
      </c>
      <c r="AP37">
        <v>34.648924017435696</v>
      </c>
    </row>
    <row r="38" spans="1:42" x14ac:dyDescent="0.3">
      <c r="A38" t="s">
        <v>52</v>
      </c>
      <c r="B38" s="3">
        <v>43734</v>
      </c>
      <c r="C38" t="s">
        <v>35</v>
      </c>
      <c r="D38">
        <v>6</v>
      </c>
      <c r="E38" s="4">
        <v>0.49152777800000003</v>
      </c>
      <c r="F38" s="4">
        <v>0.50383101900000005</v>
      </c>
      <c r="H38">
        <v>22</v>
      </c>
      <c r="I38">
        <v>113</v>
      </c>
      <c r="J38" t="s">
        <v>41</v>
      </c>
      <c r="K38">
        <f>+VLOOKUP(J38,Productos!$A$1:$B$5,2,FALSE)</f>
        <v>8.4774821959337138E-2</v>
      </c>
      <c r="L38">
        <f>+K38*I38</f>
        <v>9.5795548814050964</v>
      </c>
      <c r="M38">
        <v>0</v>
      </c>
      <c r="N38">
        <v>0</v>
      </c>
      <c r="O38">
        <v>335.38852099999997</v>
      </c>
      <c r="P38">
        <v>865.22858309999992</v>
      </c>
      <c r="Q38">
        <v>21.515541800000001</v>
      </c>
      <c r="R38">
        <v>69.643666600000003</v>
      </c>
      <c r="S38">
        <v>21.515541800000001</v>
      </c>
      <c r="T38">
        <v>0</v>
      </c>
      <c r="V38">
        <v>0</v>
      </c>
      <c r="W38">
        <v>0</v>
      </c>
      <c r="X38">
        <v>286.89277168600006</v>
      </c>
      <c r="Y38">
        <v>30.229803506999996</v>
      </c>
      <c r="Z38">
        <v>18.969693496000001</v>
      </c>
      <c r="AA38">
        <v>89.569103049999995</v>
      </c>
      <c r="AB38">
        <v>32.764775562999993</v>
      </c>
      <c r="AC38">
        <v>0</v>
      </c>
      <c r="AE38">
        <f>+SUM(M38:S38)</f>
        <v>1313.2918542999996</v>
      </c>
      <c r="AI38">
        <f>+AE38/(SUM(M38:T38))</f>
        <v>1</v>
      </c>
      <c r="AJ38">
        <f>+L38/(AE38/3600)</f>
        <v>26.25950770968576</v>
      </c>
      <c r="AK38">
        <f>+AVERAGE(V38:W38)+X38+AVERAGE(Z38:AA38)</f>
        <v>341.16216995900004</v>
      </c>
      <c r="AL38">
        <v>658</v>
      </c>
      <c r="AM38">
        <f>+AL38/2</f>
        <v>329</v>
      </c>
      <c r="AN38">
        <v>104</v>
      </c>
      <c r="AO38">
        <f>+AM38/AN38</f>
        <v>3.1634615384615383</v>
      </c>
      <c r="AP38">
        <v>37.109713044504403</v>
      </c>
    </row>
    <row r="39" spans="1:42" x14ac:dyDescent="0.3">
      <c r="A39" t="s">
        <v>52</v>
      </c>
      <c r="B39" s="3">
        <v>43734</v>
      </c>
      <c r="C39" t="s">
        <v>35</v>
      </c>
      <c r="D39">
        <v>7</v>
      </c>
      <c r="E39" s="4">
        <v>0.5038541666666666</v>
      </c>
      <c r="F39" s="4">
        <v>0.51753472199999995</v>
      </c>
      <c r="H39">
        <v>15</v>
      </c>
      <c r="I39">
        <v>91</v>
      </c>
      <c r="J39" t="s">
        <v>41</v>
      </c>
      <c r="K39">
        <f>+VLOOKUP(J39,Productos!$A$1:$B$5,2,FALSE)</f>
        <v>8.4774821959337138E-2</v>
      </c>
      <c r="L39">
        <f>+K39*I39</f>
        <v>7.7145087982996792</v>
      </c>
      <c r="M39">
        <v>66.718708300000003</v>
      </c>
      <c r="N39">
        <v>17.979083299999999</v>
      </c>
      <c r="O39">
        <v>267.46752079999993</v>
      </c>
      <c r="P39">
        <v>346.60229169999997</v>
      </c>
      <c r="Q39">
        <v>0</v>
      </c>
      <c r="R39">
        <v>288.68216669999998</v>
      </c>
      <c r="S39">
        <v>0</v>
      </c>
      <c r="T39">
        <v>0</v>
      </c>
      <c r="V39">
        <v>108.76457566700002</v>
      </c>
      <c r="W39">
        <v>36.871476967999996</v>
      </c>
      <c r="X39">
        <v>206.75988463100003</v>
      </c>
      <c r="Y39">
        <v>38.310798481000006</v>
      </c>
      <c r="Z39">
        <v>0</v>
      </c>
      <c r="AA39">
        <v>277.29939823799992</v>
      </c>
      <c r="AB39">
        <v>17.819921385000001</v>
      </c>
      <c r="AC39">
        <v>0</v>
      </c>
      <c r="AE39">
        <f>+SUM(M39:S39)</f>
        <v>987.4497707999999</v>
      </c>
      <c r="AI39">
        <f>+AE39/(SUM(M39:T39))</f>
        <v>1</v>
      </c>
      <c r="AJ39">
        <f>+L39/(AE39/3600)</f>
        <v>28.125209499394259</v>
      </c>
      <c r="AK39">
        <f>+AVERAGE(V39:W39)+X39+AVERAGE(Z39:AA39)</f>
        <v>418.2276100675</v>
      </c>
      <c r="AL39">
        <v>371</v>
      </c>
      <c r="AM39">
        <f>+AL39/2</f>
        <v>185.5</v>
      </c>
      <c r="AN39">
        <v>81</v>
      </c>
      <c r="AO39">
        <f>+AM39/AN39</f>
        <v>2.2901234567901234</v>
      </c>
      <c r="AP39">
        <v>41.681569738698698</v>
      </c>
    </row>
    <row r="40" spans="1:42" x14ac:dyDescent="0.3">
      <c r="A40" t="s">
        <v>52</v>
      </c>
      <c r="B40" s="3">
        <v>43734</v>
      </c>
      <c r="C40" t="s">
        <v>35</v>
      </c>
      <c r="D40">
        <v>8</v>
      </c>
      <c r="E40" s="4">
        <v>0.51753472222222219</v>
      </c>
      <c r="F40" s="4">
        <v>0.56055555555555558</v>
      </c>
      <c r="H40">
        <v>24</v>
      </c>
      <c r="I40">
        <v>96</v>
      </c>
      <c r="J40" t="s">
        <v>41</v>
      </c>
      <c r="K40">
        <f>+VLOOKUP(J40,Productos!$A$1:$B$5,2,FALSE)</f>
        <v>8.4774821959337138E-2</v>
      </c>
      <c r="L40">
        <f>+K40*I40</f>
        <v>8.1383829080963643</v>
      </c>
      <c r="M40">
        <v>37.332958400000003</v>
      </c>
      <c r="N40">
        <v>0</v>
      </c>
      <c r="O40">
        <v>534.0848749999999</v>
      </c>
      <c r="P40">
        <v>553.48572910000007</v>
      </c>
      <c r="Q40">
        <v>0</v>
      </c>
      <c r="R40">
        <v>127.01800009999999</v>
      </c>
      <c r="S40">
        <v>0</v>
      </c>
      <c r="T40">
        <v>1965.6177709999999</v>
      </c>
      <c r="V40">
        <v>3.645049996</v>
      </c>
      <c r="W40">
        <v>0</v>
      </c>
      <c r="X40">
        <v>666.54873842200027</v>
      </c>
      <c r="Y40">
        <v>59.349358386999981</v>
      </c>
      <c r="Z40">
        <v>0</v>
      </c>
      <c r="AA40">
        <v>33.223316035000011</v>
      </c>
      <c r="AB40">
        <v>84.989763432000018</v>
      </c>
      <c r="AC40">
        <v>276.83204035699987</v>
      </c>
      <c r="AE40">
        <f>+SUM(M40:S40)</f>
        <v>1251.9215626</v>
      </c>
      <c r="AI40">
        <f>+AE40/(SUM(M40:T40))</f>
        <v>0.38909285413436295</v>
      </c>
      <c r="AJ40">
        <f>+L40/(AE40/3600)</f>
        <v>23.402567177052401</v>
      </c>
      <c r="AK40">
        <f>+AVERAGE(V40:W40)+X40+AVERAGE(Z40:AA40)</f>
        <v>684.98292143750018</v>
      </c>
      <c r="AL40">
        <v>579</v>
      </c>
      <c r="AM40">
        <f>+AL40/2</f>
        <v>289.5</v>
      </c>
      <c r="AN40">
        <v>81</v>
      </c>
      <c r="AO40">
        <f>+AM40/AN40</f>
        <v>3.574074074074074</v>
      </c>
      <c r="AP40">
        <v>37.743491016216197</v>
      </c>
    </row>
    <row r="41" spans="1:42" x14ac:dyDescent="0.3">
      <c r="A41" t="s">
        <v>52</v>
      </c>
      <c r="B41" s="3">
        <v>43734</v>
      </c>
      <c r="C41" t="s">
        <v>36</v>
      </c>
      <c r="D41">
        <v>1</v>
      </c>
      <c r="E41" s="4">
        <v>0.56122685185185184</v>
      </c>
      <c r="F41" s="4">
        <v>0.59599537037037031</v>
      </c>
      <c r="H41">
        <v>27</v>
      </c>
      <c r="I41">
        <v>137</v>
      </c>
      <c r="J41" t="s">
        <v>41</v>
      </c>
      <c r="K41">
        <f>+VLOOKUP(J41,Productos!$A$1:$B$5,2,FALSE)</f>
        <v>8.4774821959337138E-2</v>
      </c>
      <c r="L41">
        <f>+K41*I41</f>
        <v>11.614150608429188</v>
      </c>
      <c r="M41">
        <v>151.66050000000541</v>
      </c>
      <c r="N41">
        <v>0</v>
      </c>
      <c r="O41">
        <v>428.26508349998039</v>
      </c>
      <c r="P41">
        <v>590.80254160001641</v>
      </c>
      <c r="R41">
        <v>140.3729375000039</v>
      </c>
      <c r="S41">
        <v>245.84260419999919</v>
      </c>
      <c r="T41">
        <v>1.3017082999940612</v>
      </c>
      <c r="V41">
        <v>230.38723621760735</v>
      </c>
      <c r="W41">
        <v>0</v>
      </c>
      <c r="X41">
        <v>371.17610444487684</v>
      </c>
      <c r="Y41">
        <v>65.838938113777587</v>
      </c>
      <c r="AA41">
        <v>198.60471771063411</v>
      </c>
      <c r="AB41">
        <v>43.959359857709934</v>
      </c>
      <c r="AC41">
        <v>65.838938113777587</v>
      </c>
      <c r="AE41">
        <f>+SUM(M41:S41)</f>
        <v>1556.9436668000053</v>
      </c>
      <c r="AI41">
        <f>+AE41/(SUM(M41:T41))</f>
        <v>0.99916463201444727</v>
      </c>
      <c r="AJ41">
        <f>+L41/(AE41/3600)</f>
        <v>26.854499030320945</v>
      </c>
      <c r="AK41">
        <f>+AVERAGE(V41:W41)+X41+AVERAGE(Z41:AA41)</f>
        <v>684.97444026431458</v>
      </c>
      <c r="AL41">
        <v>903.1</v>
      </c>
      <c r="AM41">
        <f>+AL41/2</f>
        <v>451.55</v>
      </c>
      <c r="AO41" t="e">
        <f>+AM41/AN41</f>
        <v>#DIV/0!</v>
      </c>
      <c r="AP41">
        <v>32.154128148498501</v>
      </c>
    </row>
    <row r="42" spans="1:42" x14ac:dyDescent="0.3">
      <c r="A42" t="s">
        <v>52</v>
      </c>
      <c r="B42" s="3">
        <v>43734</v>
      </c>
      <c r="C42" t="s">
        <v>36</v>
      </c>
      <c r="D42">
        <v>2</v>
      </c>
      <c r="E42" s="4">
        <v>0.5960185185185185</v>
      </c>
      <c r="F42" s="4">
        <v>0.61557870370370371</v>
      </c>
      <c r="H42">
        <v>32</v>
      </c>
      <c r="I42">
        <v>134</v>
      </c>
      <c r="J42" t="s">
        <v>41</v>
      </c>
      <c r="K42">
        <f>+VLOOKUP(J42,Productos!$A$1:$B$5,2,FALSE)</f>
        <v>8.4774821959337138E-2</v>
      </c>
      <c r="L42">
        <f>+K42*I42</f>
        <v>11.359826142551176</v>
      </c>
      <c r="M42">
        <v>153.89297919999808</v>
      </c>
      <c r="N42">
        <v>11.642895800003316</v>
      </c>
      <c r="O42">
        <v>460.15016700002161</v>
      </c>
      <c r="P42">
        <v>578.96139559998119</v>
      </c>
      <c r="R42">
        <v>145.63316659999691</v>
      </c>
      <c r="S42">
        <v>205.15906250000262</v>
      </c>
      <c r="T42">
        <v>1447.3888958000025</v>
      </c>
      <c r="V42">
        <v>178.63721861777759</v>
      </c>
      <c r="W42">
        <v>7.2264635155499004</v>
      </c>
      <c r="X42">
        <v>428.74595483051348</v>
      </c>
      <c r="Y42">
        <v>79.554356142434045</v>
      </c>
      <c r="AA42">
        <v>211.44602887294431</v>
      </c>
      <c r="AB42">
        <v>22.92825604676505</v>
      </c>
      <c r="AC42">
        <v>79.554356142434045</v>
      </c>
      <c r="AE42">
        <f>+SUM(M42:S42)</f>
        <v>1555.4396667000037</v>
      </c>
      <c r="AI42">
        <f>+AE42/(SUM(M42:T42))</f>
        <v>0.51799149845738168</v>
      </c>
      <c r="AJ42">
        <f>+L42/(AE42/3600)</f>
        <v>26.291842100148582</v>
      </c>
      <c r="AK42">
        <f>+AVERAGE(V42:W42)+X42+AVERAGE(Z42:AA42)</f>
        <v>733.12382477012159</v>
      </c>
      <c r="AL42">
        <v>787.08</v>
      </c>
      <c r="AM42">
        <f>+AL42/2</f>
        <v>393.54</v>
      </c>
      <c r="AO42" t="e">
        <f>+AM42/AN42</f>
        <v>#DIV/0!</v>
      </c>
      <c r="AP42">
        <v>35.248267399750802</v>
      </c>
    </row>
    <row r="43" spans="1:42" x14ac:dyDescent="0.3">
      <c r="A43" t="s">
        <v>52</v>
      </c>
      <c r="B43" s="3">
        <v>43734</v>
      </c>
      <c r="C43" t="s">
        <v>36</v>
      </c>
      <c r="D43">
        <v>3</v>
      </c>
      <c r="E43" s="4">
        <v>0.61559027777777775</v>
      </c>
      <c r="F43" s="4">
        <v>0.65717592592592589</v>
      </c>
      <c r="H43">
        <v>25</v>
      </c>
      <c r="I43">
        <v>67</v>
      </c>
      <c r="J43" t="s">
        <v>41</v>
      </c>
      <c r="K43">
        <f>+VLOOKUP(J43,Productos!$A$1:$B$5,2,FALSE)</f>
        <v>8.4774821959337138E-2</v>
      </c>
      <c r="L43">
        <f>+K43*I43</f>
        <v>5.6799130712755881</v>
      </c>
      <c r="M43">
        <v>135.95914579999953</v>
      </c>
      <c r="N43">
        <v>49.237291699995694</v>
      </c>
      <c r="O43">
        <v>122.76772920000803</v>
      </c>
      <c r="P43">
        <v>284.60710409999592</v>
      </c>
      <c r="R43">
        <v>112.1735209000035</v>
      </c>
      <c r="S43">
        <v>107.85189589999936</v>
      </c>
      <c r="T43">
        <v>2898.5882706999982</v>
      </c>
      <c r="V43">
        <v>187.72981813095126</v>
      </c>
      <c r="W43">
        <v>64.626728684960938</v>
      </c>
      <c r="X43">
        <v>258.47289682471757</v>
      </c>
      <c r="Y43">
        <v>35.054731567191567</v>
      </c>
      <c r="AA43">
        <v>135.93542241919931</v>
      </c>
      <c r="AB43">
        <v>13.249308950429562</v>
      </c>
      <c r="AC43">
        <v>35.054731567191567</v>
      </c>
      <c r="AE43">
        <f>+SUM(M43:S43)</f>
        <v>812.59668760000204</v>
      </c>
      <c r="AI43">
        <f>+AE43/(SUM(M43:T43))</f>
        <v>0.21895882224426561</v>
      </c>
      <c r="AJ43">
        <f>+L43/(AE43/3600)</f>
        <v>25.16338962318958</v>
      </c>
      <c r="AK43">
        <f>+AVERAGE(V43:W43)+X43+AVERAGE(Z43:AA43)</f>
        <v>520.58659265187293</v>
      </c>
      <c r="AL43">
        <v>1288.5999999999999</v>
      </c>
      <c r="AM43">
        <f>+AL43/2</f>
        <v>644.29999999999995</v>
      </c>
      <c r="AO43" t="e">
        <f>+AM43/AN43</f>
        <v>#DIV/0!</v>
      </c>
      <c r="AP43">
        <v>31.310974159486999</v>
      </c>
    </row>
    <row r="44" spans="1:42" x14ac:dyDescent="0.3">
      <c r="A44" t="s">
        <v>52</v>
      </c>
      <c r="B44" s="3">
        <v>43734</v>
      </c>
      <c r="C44" t="s">
        <v>36</v>
      </c>
      <c r="D44">
        <v>4</v>
      </c>
      <c r="E44" s="4">
        <v>0.65719907407407407</v>
      </c>
      <c r="F44" s="4">
        <v>0.66891203703703705</v>
      </c>
      <c r="H44">
        <v>20</v>
      </c>
      <c r="I44">
        <v>31</v>
      </c>
      <c r="J44" t="s">
        <v>40</v>
      </c>
      <c r="K44">
        <f>+VLOOKUP(J44,Productos!$A$1:$B$5,2,FALSE)</f>
        <v>0.38435067765549585</v>
      </c>
      <c r="L44">
        <f>+K44*I44</f>
        <v>11.914871007320372</v>
      </c>
      <c r="M44">
        <v>19.881395799995516</v>
      </c>
      <c r="N44">
        <v>0</v>
      </c>
      <c r="O44">
        <v>352.08708350000234</v>
      </c>
      <c r="P44">
        <v>270.20706239999708</v>
      </c>
      <c r="R44">
        <v>79.891791699999885</v>
      </c>
      <c r="S44">
        <v>249.80174999999872</v>
      </c>
      <c r="T44">
        <v>0</v>
      </c>
      <c r="V44">
        <v>13.361000079935121</v>
      </c>
      <c r="W44">
        <v>0</v>
      </c>
      <c r="X44">
        <v>313.5852983892932</v>
      </c>
      <c r="Y44">
        <v>38.477301489363505</v>
      </c>
      <c r="AA44">
        <v>95.571085310633507</v>
      </c>
      <c r="AB44">
        <v>30.092711364959648</v>
      </c>
      <c r="AC44">
        <v>38.477301489363505</v>
      </c>
      <c r="AE44">
        <f>+SUM(M44:S44)</f>
        <v>971.86908339999354</v>
      </c>
      <c r="AI44">
        <f>+AE44/(SUM(M44:T44))</f>
        <v>1</v>
      </c>
      <c r="AJ44">
        <f>+L44/(AE44/3600)</f>
        <v>44.135096340645283</v>
      </c>
      <c r="AK44">
        <f>+AVERAGE(V44:W44)+X44+AVERAGE(Z44:AA44)</f>
        <v>415.83688373989429</v>
      </c>
      <c r="AL44">
        <v>382.1</v>
      </c>
      <c r="AM44">
        <f>+AL44/2</f>
        <v>191.05</v>
      </c>
      <c r="AO44" t="e">
        <f>+AM44/AN44</f>
        <v>#DIV/0!</v>
      </c>
      <c r="AP44">
        <v>30.915522085332601</v>
      </c>
    </row>
    <row r="45" spans="1:42" x14ac:dyDescent="0.3">
      <c r="A45" t="s">
        <v>52</v>
      </c>
      <c r="B45" s="3">
        <v>43734</v>
      </c>
      <c r="C45" t="s">
        <v>36</v>
      </c>
      <c r="D45">
        <v>5</v>
      </c>
      <c r="E45" s="4">
        <v>0.66893518518518524</v>
      </c>
      <c r="F45" s="4">
        <v>0.6853703703703703</v>
      </c>
      <c r="H45">
        <v>16</v>
      </c>
      <c r="I45">
        <v>23</v>
      </c>
      <c r="J45" t="s">
        <v>40</v>
      </c>
      <c r="K45">
        <f>+VLOOKUP(J45,Productos!$A$1:$B$5,2,FALSE)</f>
        <v>0.38435067765549585</v>
      </c>
      <c r="L45">
        <f>+K45*I45</f>
        <v>8.8400655860764044</v>
      </c>
      <c r="M45">
        <v>61.672270700000809</v>
      </c>
      <c r="N45">
        <v>85.112125100000412</v>
      </c>
      <c r="O45">
        <v>253.3037708999982</v>
      </c>
      <c r="P45">
        <v>223.54885410000134</v>
      </c>
      <c r="R45">
        <v>115.11666660000628</v>
      </c>
      <c r="S45">
        <v>341.11831259999599</v>
      </c>
      <c r="T45">
        <v>0</v>
      </c>
      <c r="V45">
        <v>80.522030924312062</v>
      </c>
      <c r="W45">
        <v>47.798671860541205</v>
      </c>
      <c r="X45">
        <v>229.96257573950271</v>
      </c>
      <c r="Y45">
        <v>33.655951747400664</v>
      </c>
      <c r="AA45">
        <v>118.80698192585649</v>
      </c>
      <c r="AB45">
        <v>54.67064545642922</v>
      </c>
      <c r="AC45">
        <v>33.655951747400664</v>
      </c>
      <c r="AE45">
        <f>+SUM(M45:S45)</f>
        <v>1079.872000000003</v>
      </c>
      <c r="AI45">
        <f>+AE45/(SUM(M45:T45))</f>
        <v>1</v>
      </c>
      <c r="AJ45">
        <f>+L45/(AE45/3600)</f>
        <v>29.470378072470591</v>
      </c>
      <c r="AK45">
        <f>+AVERAGE(V45:W45)+X45+AVERAGE(Z45:AA45)</f>
        <v>412.92990905778584</v>
      </c>
      <c r="AL45">
        <v>420.3</v>
      </c>
      <c r="AM45">
        <f>+AL45/2</f>
        <v>210.15</v>
      </c>
      <c r="AO45" t="e">
        <f>+AM45/AN45</f>
        <v>#DIV/0!</v>
      </c>
      <c r="AP45">
        <v>27.353248795327598</v>
      </c>
    </row>
    <row r="46" spans="1:42" x14ac:dyDescent="0.3">
      <c r="A46" t="s">
        <v>52</v>
      </c>
      <c r="B46" s="3">
        <v>43745</v>
      </c>
      <c r="C46" t="s">
        <v>35</v>
      </c>
      <c r="D46">
        <v>1</v>
      </c>
      <c r="E46" s="4">
        <v>0.44520833333333337</v>
      </c>
      <c r="F46" s="4">
        <v>0.46512731481481479</v>
      </c>
      <c r="H46">
        <v>18</v>
      </c>
      <c r="I46">
        <v>19</v>
      </c>
      <c r="J46" t="s">
        <v>40</v>
      </c>
      <c r="K46">
        <f>+VLOOKUP(J46,Productos!$A$1:$B$5,2,FALSE)</f>
        <v>0.38435067765549585</v>
      </c>
      <c r="L46">
        <f>+K46*I46</f>
        <v>7.3026628754544216</v>
      </c>
      <c r="M46">
        <v>102.73593750000146</v>
      </c>
      <c r="N46">
        <v>41.895291699998779</v>
      </c>
      <c r="O46">
        <v>910.8839586000031</v>
      </c>
      <c r="P46">
        <v>257.49316639999597</v>
      </c>
      <c r="Q46">
        <v>6.5616666999994777</v>
      </c>
      <c r="R46">
        <v>173.34964590000163</v>
      </c>
      <c r="S46">
        <v>203.81266670000332</v>
      </c>
      <c r="T46">
        <v>24.345145699997374</v>
      </c>
      <c r="V46">
        <v>121.42444779241951</v>
      </c>
      <c r="W46">
        <v>25.611299883264987</v>
      </c>
      <c r="X46">
        <v>807.55338607131443</v>
      </c>
      <c r="Y46">
        <v>29.90740760280903</v>
      </c>
      <c r="Z46">
        <v>6.5161673781149734</v>
      </c>
      <c r="AA46">
        <v>65.030518007282325</v>
      </c>
      <c r="AB46">
        <v>34.204153752430791</v>
      </c>
      <c r="AC46">
        <v>0</v>
      </c>
      <c r="AE46">
        <f>+SUM(M46:S46)</f>
        <v>1696.7323335000037</v>
      </c>
      <c r="AI46">
        <f>+AE46/(SUM(M46:T46))</f>
        <v>0.985854706720517</v>
      </c>
      <c r="AJ46">
        <f>+L46/(AE46/3600)</f>
        <v>15.494244927487179</v>
      </c>
      <c r="AK46">
        <f>+AVERAGE(V46:W46)+X46+AVERAGE(Z46:AA46)</f>
        <v>916.84460260185529</v>
      </c>
      <c r="AL46">
        <v>1025.1300000000001</v>
      </c>
      <c r="AM46">
        <f>+AL46/2</f>
        <v>512.56500000000005</v>
      </c>
      <c r="AN46">
        <v>114.4</v>
      </c>
      <c r="AO46">
        <f>+AM46/AN46</f>
        <v>4.4804632867132872</v>
      </c>
      <c r="AP46">
        <v>33.5365494240502</v>
      </c>
    </row>
    <row r="47" spans="1:42" x14ac:dyDescent="0.3">
      <c r="A47" t="s">
        <v>52</v>
      </c>
      <c r="B47" s="3">
        <v>43745</v>
      </c>
      <c r="C47" t="s">
        <v>35</v>
      </c>
      <c r="D47">
        <v>2</v>
      </c>
      <c r="E47" s="4">
        <v>0.46512731481481479</v>
      </c>
      <c r="F47" s="4">
        <v>0.48670138888888892</v>
      </c>
      <c r="H47">
        <v>31</v>
      </c>
      <c r="I47">
        <v>43</v>
      </c>
      <c r="J47" t="s">
        <v>40</v>
      </c>
      <c r="K47">
        <f>+VLOOKUP(J47,Productos!$A$1:$B$5,2,FALSE)</f>
        <v>0.38435067765549585</v>
      </c>
      <c r="L47">
        <f>+K47*I47</f>
        <v>16.527079139186323</v>
      </c>
      <c r="M47">
        <v>27.65920819999883</v>
      </c>
      <c r="N47">
        <v>209.00804179999977</v>
      </c>
      <c r="O47">
        <v>701.95977060001314</v>
      </c>
      <c r="P47">
        <v>442.01918769998883</v>
      </c>
      <c r="Q47">
        <v>0</v>
      </c>
      <c r="R47">
        <v>0</v>
      </c>
      <c r="S47">
        <v>426.43258339999738</v>
      </c>
      <c r="T47">
        <v>56.267645799998718</v>
      </c>
      <c r="V47">
        <v>32.023919141122605</v>
      </c>
      <c r="W47">
        <v>239.20097420514543</v>
      </c>
      <c r="X47">
        <v>645.00595618737361</v>
      </c>
      <c r="Y47">
        <v>41.962210720303652</v>
      </c>
      <c r="Z47">
        <v>0</v>
      </c>
      <c r="AA47">
        <v>0</v>
      </c>
      <c r="AB47">
        <v>256.42221926607414</v>
      </c>
      <c r="AC47">
        <v>0.62917330728165122</v>
      </c>
      <c r="AE47">
        <f>+SUM(M47:S47)</f>
        <v>1807.078791699998</v>
      </c>
      <c r="AI47">
        <f>+AE47/(SUM(M47:T47))</f>
        <v>0.9698029069272317</v>
      </c>
      <c r="AJ47">
        <f>+L47/(AE47/3600)</f>
        <v>32.924676651812668</v>
      </c>
      <c r="AK47">
        <f>+AVERAGE(V47:W47)+X47+AVERAGE(Z47:AA47)</f>
        <v>780.61840286050756</v>
      </c>
      <c r="AL47">
        <v>1129.02</v>
      </c>
      <c r="AM47">
        <f>+AL47/2</f>
        <v>564.51</v>
      </c>
      <c r="AN47">
        <v>114.4</v>
      </c>
      <c r="AO47">
        <f>+AM47/AN47</f>
        <v>4.934527972027972</v>
      </c>
      <c r="AP47">
        <v>31.655636272840599</v>
      </c>
    </row>
    <row r="48" spans="1:42" x14ac:dyDescent="0.3">
      <c r="A48" t="s">
        <v>52</v>
      </c>
      <c r="B48" s="3">
        <v>43745</v>
      </c>
      <c r="C48" t="s">
        <v>35</v>
      </c>
      <c r="D48">
        <v>3</v>
      </c>
      <c r="E48" s="4">
        <v>0.48672453703703705</v>
      </c>
      <c r="F48" s="4">
        <v>0.54158564814814814</v>
      </c>
      <c r="H48">
        <v>16</v>
      </c>
      <c r="I48">
        <v>24</v>
      </c>
      <c r="J48" t="s">
        <v>40</v>
      </c>
      <c r="K48">
        <f>+VLOOKUP(J48,Productos!$A$1:$B$5,2,FALSE)</f>
        <v>0.38435067765549585</v>
      </c>
      <c r="L48">
        <f>+K48*I48</f>
        <v>9.2244162637319</v>
      </c>
      <c r="M48">
        <v>0</v>
      </c>
      <c r="N48">
        <v>207.4285624999975</v>
      </c>
      <c r="O48">
        <v>316.12647909999214</v>
      </c>
      <c r="P48">
        <v>297.51260430000548</v>
      </c>
      <c r="Q48">
        <v>93.208458400004019</v>
      </c>
      <c r="R48">
        <v>23.202374899999995</v>
      </c>
      <c r="S48">
        <v>129.59639590000006</v>
      </c>
      <c r="T48">
        <v>254.43785400000343</v>
      </c>
      <c r="V48">
        <v>0</v>
      </c>
      <c r="W48">
        <v>157.16100910749822</v>
      </c>
      <c r="X48">
        <v>247.71017455181942</v>
      </c>
      <c r="Y48">
        <v>71.771744977432007</v>
      </c>
      <c r="Z48">
        <v>129.59456416715204</v>
      </c>
      <c r="AA48">
        <v>25.732865813594852</v>
      </c>
      <c r="AB48">
        <v>33.142715668201994</v>
      </c>
      <c r="AC48">
        <v>720.76379868237802</v>
      </c>
      <c r="AE48">
        <f>+SUM(M48:S48)</f>
        <v>1067.0748750999992</v>
      </c>
      <c r="AI48">
        <f>+AE48/(SUM(M48:T48))</f>
        <v>0.80746469678480914</v>
      </c>
      <c r="AJ48">
        <f>+L48/(AE48/3600)</f>
        <v>31.120495219534444</v>
      </c>
      <c r="AK48">
        <f>+AVERAGE(V48:W48)+X48+AVERAGE(Z48:AA48)</f>
        <v>403.95439409594201</v>
      </c>
      <c r="AL48">
        <v>681</v>
      </c>
      <c r="AM48">
        <f>+AL48/2</f>
        <v>340.5</v>
      </c>
      <c r="AN48">
        <v>114.4</v>
      </c>
      <c r="AO48">
        <f>+AM48/AN48</f>
        <v>2.9763986013986012</v>
      </c>
      <c r="AP48">
        <v>33.679153495895001</v>
      </c>
    </row>
    <row r="49" spans="1:42" x14ac:dyDescent="0.3">
      <c r="A49" t="s">
        <v>52</v>
      </c>
      <c r="B49" s="3">
        <v>43745</v>
      </c>
      <c r="C49" t="s">
        <v>35</v>
      </c>
      <c r="D49">
        <v>4</v>
      </c>
      <c r="E49" s="4">
        <v>0.54162037037037036</v>
      </c>
      <c r="F49" s="4">
        <v>0.55952546296296302</v>
      </c>
      <c r="H49">
        <v>25</v>
      </c>
      <c r="I49">
        <v>84</v>
      </c>
      <c r="J49" t="s">
        <v>39</v>
      </c>
      <c r="K49">
        <f>+VLOOKUP(J49,Productos!$A$1:$B$5,2,FALSE)</f>
        <v>0.18078222847857095</v>
      </c>
      <c r="L49">
        <f>+K49*I49</f>
        <v>15.18570719219996</v>
      </c>
      <c r="M49">
        <v>36.197875099998782</v>
      </c>
      <c r="N49">
        <v>0</v>
      </c>
      <c r="O49">
        <v>535.37077060000593</v>
      </c>
      <c r="P49">
        <v>452.11837519999244</v>
      </c>
      <c r="Q49">
        <v>202.27456240000174</v>
      </c>
      <c r="R49">
        <v>21.285916799999541</v>
      </c>
      <c r="S49">
        <v>299.15129159999924</v>
      </c>
      <c r="T49">
        <v>3424.2530624999999</v>
      </c>
      <c r="V49">
        <v>19.979029880665948</v>
      </c>
      <c r="W49">
        <v>0</v>
      </c>
      <c r="X49">
        <v>426.76610304106725</v>
      </c>
      <c r="Y49">
        <v>75.258032772130591</v>
      </c>
      <c r="Z49">
        <v>180.31523348087296</v>
      </c>
      <c r="AA49">
        <v>20.838089096481337</v>
      </c>
      <c r="AB49">
        <v>54.037675445215612</v>
      </c>
      <c r="AC49">
        <v>0</v>
      </c>
      <c r="AE49">
        <f>+SUM(M49:S49)</f>
        <v>1546.3987916999977</v>
      </c>
      <c r="AI49">
        <f>+AE49/(SUM(M49:T49))</f>
        <v>0.31110583421636218</v>
      </c>
      <c r="AJ49">
        <f>+L49/(AE49/3600)</f>
        <v>35.352165421586534</v>
      </c>
      <c r="AK49">
        <f>+AVERAGE(V49:W49)+X49+AVERAGE(Z49:AA49)</f>
        <v>537.33227927007738</v>
      </c>
      <c r="AL49">
        <v>718.5</v>
      </c>
      <c r="AM49">
        <f>+AL49/2</f>
        <v>359.25</v>
      </c>
      <c r="AN49">
        <v>114.4</v>
      </c>
      <c r="AO49">
        <f>+AM49/AN49</f>
        <v>3.1402972027972025</v>
      </c>
      <c r="AP49">
        <v>29.842011913507001</v>
      </c>
    </row>
    <row r="50" spans="1:42" x14ac:dyDescent="0.3">
      <c r="A50" t="s">
        <v>52</v>
      </c>
      <c r="B50" s="3">
        <v>43745</v>
      </c>
      <c r="C50" t="s">
        <v>35</v>
      </c>
      <c r="D50">
        <v>5</v>
      </c>
      <c r="E50" s="4">
        <v>0.55953703703703705</v>
      </c>
      <c r="F50" s="4">
        <v>0.57798611111111109</v>
      </c>
      <c r="H50">
        <v>26</v>
      </c>
      <c r="I50">
        <v>74</v>
      </c>
      <c r="J50" t="s">
        <v>39</v>
      </c>
      <c r="K50">
        <f>+VLOOKUP(J50,Productos!$A$1:$B$5,2,FALSE)</f>
        <v>0.18078222847857095</v>
      </c>
      <c r="L50">
        <f>+K50*I50</f>
        <v>13.37788490741425</v>
      </c>
      <c r="M50">
        <v>0</v>
      </c>
      <c r="N50">
        <v>155.09579169999779</v>
      </c>
      <c r="O50">
        <v>405.20500039999024</v>
      </c>
      <c r="P50">
        <v>442.09902050001256</v>
      </c>
      <c r="Q50">
        <v>85.02139580000221</v>
      </c>
      <c r="R50">
        <v>18.007916599999589</v>
      </c>
      <c r="S50">
        <v>258.91904169999907</v>
      </c>
      <c r="T50">
        <v>230.4763540999993</v>
      </c>
      <c r="V50">
        <v>0</v>
      </c>
      <c r="W50">
        <v>158.17160253931485</v>
      </c>
      <c r="X50">
        <v>415.7723983979389</v>
      </c>
      <c r="Y50">
        <v>49.206662240418751</v>
      </c>
      <c r="Z50">
        <v>106.5465804157747</v>
      </c>
      <c r="AA50">
        <v>11.248351777079312</v>
      </c>
      <c r="AB50">
        <v>43.502247791034421</v>
      </c>
      <c r="AC50">
        <v>28.684160517913273</v>
      </c>
      <c r="AE50">
        <f>+SUM(M50:S50)</f>
        <v>1364.3481667000015</v>
      </c>
      <c r="AI50">
        <f>+AE50/(SUM(M50:T50))</f>
        <v>0.85548481911703544</v>
      </c>
      <c r="AJ50">
        <f>+L50/(AE50/3600)</f>
        <v>35.299190369551035</v>
      </c>
      <c r="AK50">
        <f>+AVERAGE(V50:W50)+X50+AVERAGE(Z50:AA50)</f>
        <v>553.75566576402332</v>
      </c>
      <c r="AL50">
        <v>781.4</v>
      </c>
      <c r="AM50">
        <f>+AL50/2</f>
        <v>390.7</v>
      </c>
      <c r="AN50">
        <v>114.4</v>
      </c>
      <c r="AO50">
        <f>+AM50/AN50</f>
        <v>3.41520979020979</v>
      </c>
      <c r="AP50">
        <v>33.396667737119799</v>
      </c>
    </row>
    <row r="51" spans="1:42" x14ac:dyDescent="0.3">
      <c r="A51" t="s">
        <v>52</v>
      </c>
      <c r="B51" s="3">
        <v>43745</v>
      </c>
      <c r="C51" t="s">
        <v>35</v>
      </c>
      <c r="D51">
        <v>6</v>
      </c>
      <c r="E51" s="4">
        <v>0.57800925925925917</v>
      </c>
      <c r="F51" s="4">
        <v>0.59318287037037043</v>
      </c>
      <c r="H51">
        <v>25</v>
      </c>
      <c r="I51">
        <v>78</v>
      </c>
      <c r="J51" t="s">
        <v>39</v>
      </c>
      <c r="K51">
        <f>+VLOOKUP(J51,Productos!$A$1:$B$5,2,FALSE)</f>
        <v>0.18078222847857095</v>
      </c>
      <c r="L51">
        <f>+K51*I51</f>
        <v>14.101013821328534</v>
      </c>
      <c r="M51">
        <v>0</v>
      </c>
      <c r="N51">
        <v>125.05020839999634</v>
      </c>
      <c r="O51">
        <v>361.19520820001344</v>
      </c>
      <c r="P51">
        <v>437.36504169998807</v>
      </c>
      <c r="Q51">
        <v>110.76814600000216</v>
      </c>
      <c r="R51">
        <v>22.612645699999121</v>
      </c>
      <c r="S51">
        <v>256.75991670000076</v>
      </c>
      <c r="T51">
        <v>0</v>
      </c>
      <c r="V51">
        <v>0</v>
      </c>
      <c r="W51">
        <v>144.28057680794146</v>
      </c>
      <c r="X51">
        <v>314.26683577610584</v>
      </c>
      <c r="Y51">
        <v>42.757012485499345</v>
      </c>
      <c r="Z51">
        <v>117.78733387137768</v>
      </c>
      <c r="AA51">
        <v>16.872696720938382</v>
      </c>
      <c r="AB51">
        <v>52.287995078395724</v>
      </c>
      <c r="AC51">
        <v>0</v>
      </c>
      <c r="AE51">
        <f>+SUM(M51:S51)</f>
        <v>1313.7511666999999</v>
      </c>
      <c r="AI51">
        <f>+AE51/(SUM(M51:T51))</f>
        <v>1</v>
      </c>
      <c r="AJ51">
        <f>+L51/(AE51/3600)</f>
        <v>38.640231912634938</v>
      </c>
      <c r="AK51">
        <f>+AVERAGE(V51:W51)+X51+AVERAGE(Z51:AA51)</f>
        <v>453.73713947623457</v>
      </c>
      <c r="AL51">
        <v>626.5</v>
      </c>
      <c r="AM51">
        <f>+AL51/2</f>
        <v>313.25</v>
      </c>
      <c r="AN51">
        <v>114.4</v>
      </c>
      <c r="AO51">
        <f>+AM51/AN51</f>
        <v>2.7381993006993004</v>
      </c>
      <c r="AP51">
        <v>34.602139292786703</v>
      </c>
    </row>
    <row r="52" spans="1:42" x14ac:dyDescent="0.3">
      <c r="A52" t="s">
        <v>52</v>
      </c>
      <c r="B52" s="3">
        <v>43745</v>
      </c>
      <c r="C52" t="s">
        <v>35</v>
      </c>
      <c r="D52">
        <v>7</v>
      </c>
      <c r="E52" s="4">
        <v>0.59321759259259266</v>
      </c>
      <c r="F52" s="4">
        <v>0.59906249999999994</v>
      </c>
      <c r="H52">
        <v>11</v>
      </c>
      <c r="I52">
        <v>27</v>
      </c>
      <c r="J52" t="s">
        <v>39</v>
      </c>
      <c r="K52">
        <f>+VLOOKUP(J52,Productos!$A$1:$B$5,2,FALSE)</f>
        <v>0.18078222847857095</v>
      </c>
      <c r="L52">
        <f>+K52*I52</f>
        <v>4.8811201689214156</v>
      </c>
      <c r="M52">
        <v>0</v>
      </c>
      <c r="N52">
        <v>16.932333400000061</v>
      </c>
      <c r="O52">
        <v>166.15462469998602</v>
      </c>
      <c r="P52">
        <v>182.05958360001387</v>
      </c>
      <c r="Q52">
        <v>52.609437500002969</v>
      </c>
      <c r="R52">
        <v>0</v>
      </c>
      <c r="S52">
        <v>89.810562399994524</v>
      </c>
      <c r="T52">
        <v>0</v>
      </c>
      <c r="V52">
        <v>0</v>
      </c>
      <c r="W52">
        <v>15.193372623542883</v>
      </c>
      <c r="X52">
        <v>186.3035846916944</v>
      </c>
      <c r="Y52">
        <v>17.962692883407403</v>
      </c>
      <c r="Z52">
        <v>62.628525506672531</v>
      </c>
      <c r="AA52">
        <v>0</v>
      </c>
      <c r="AB52">
        <v>32.153763747643637</v>
      </c>
      <c r="AC52">
        <v>0</v>
      </c>
      <c r="AE52">
        <f>+SUM(M52:S52)</f>
        <v>507.56654159999744</v>
      </c>
      <c r="AI52">
        <f>+AE52/(SUM(M52:T52))</f>
        <v>1</v>
      </c>
      <c r="AJ52">
        <f>+L52/(AE52/3600)</f>
        <v>34.620155522318186</v>
      </c>
      <c r="AK52">
        <f>+AVERAGE(V52:W52)+X52+AVERAGE(Z52:AA52)</f>
        <v>225.2145337568021</v>
      </c>
      <c r="AL52">
        <v>283</v>
      </c>
      <c r="AM52">
        <f>+AL52/2</f>
        <v>141.5</v>
      </c>
      <c r="AN52">
        <v>114.4</v>
      </c>
      <c r="AO52">
        <f>+AM52/AN52</f>
        <v>1.2368881118881119</v>
      </c>
      <c r="AP52">
        <v>28.904769632472998</v>
      </c>
    </row>
    <row r="53" spans="1:42" x14ac:dyDescent="0.3">
      <c r="A53" t="s">
        <v>52</v>
      </c>
      <c r="B53" s="3">
        <v>43745</v>
      </c>
      <c r="C53" t="s">
        <v>36</v>
      </c>
      <c r="D53">
        <v>1</v>
      </c>
      <c r="E53" s="4">
        <v>0.62407407400000003</v>
      </c>
      <c r="F53" s="4">
        <v>0.64304398100000004</v>
      </c>
      <c r="H53">
        <v>22</v>
      </c>
      <c r="I53">
        <v>25</v>
      </c>
      <c r="J53" t="s">
        <v>40</v>
      </c>
      <c r="K53">
        <f>+VLOOKUP(J53,Productos!$A$1:$B$5,2,FALSE)</f>
        <v>0.38435067765549585</v>
      </c>
      <c r="L53">
        <f>+K53*I53</f>
        <v>9.6087669413873957</v>
      </c>
      <c r="N53">
        <v>57.586166599999999</v>
      </c>
      <c r="O53">
        <v>890.2890208</v>
      </c>
      <c r="P53">
        <v>314.8869792000001</v>
      </c>
      <c r="Q53">
        <v>211.7627291</v>
      </c>
      <c r="S53">
        <v>164.50441670000001</v>
      </c>
      <c r="T53">
        <v>0</v>
      </c>
      <c r="W53">
        <v>34.527817278000001</v>
      </c>
      <c r="X53">
        <v>842.87615398000025</v>
      </c>
      <c r="Y53">
        <v>95.547261426999995</v>
      </c>
      <c r="Z53">
        <v>230.11174595699998</v>
      </c>
      <c r="AB53">
        <v>47.440100895000008</v>
      </c>
      <c r="AC53">
        <v>0</v>
      </c>
      <c r="AE53">
        <f>+SUM(M53:S53)</f>
        <v>1639.0293124</v>
      </c>
      <c r="AI53">
        <f>+AE53/(SUM(M53:T53))</f>
        <v>1</v>
      </c>
      <c r="AJ53">
        <f>+L53/(AE53/3600)</f>
        <v>21.104906866090666</v>
      </c>
      <c r="AK53">
        <f>+AVERAGE(V53:W53)+X53+AVERAGE(Z53:AA53)</f>
        <v>1107.5157172150002</v>
      </c>
      <c r="AL53">
        <v>1137.5</v>
      </c>
      <c r="AM53">
        <f>+AL53/2</f>
        <v>568.75</v>
      </c>
      <c r="AN53">
        <v>114.4</v>
      </c>
      <c r="AO53">
        <f>+AM53/AN53</f>
        <v>4.9715909090909092</v>
      </c>
      <c r="AP53">
        <v>42.187521317548899</v>
      </c>
    </row>
    <row r="54" spans="1:42" x14ac:dyDescent="0.3">
      <c r="A54" t="s">
        <v>52</v>
      </c>
      <c r="B54" s="3">
        <v>43745</v>
      </c>
      <c r="C54" t="s">
        <v>36</v>
      </c>
      <c r="D54">
        <v>2</v>
      </c>
      <c r="E54" s="4">
        <v>0.64305555599999997</v>
      </c>
      <c r="F54" s="4">
        <v>0.66177083299999995</v>
      </c>
      <c r="H54">
        <v>29</v>
      </c>
      <c r="I54">
        <v>132</v>
      </c>
      <c r="J54" t="s">
        <v>41</v>
      </c>
      <c r="K54">
        <f>+VLOOKUP(J54,Productos!$A$1:$B$5,2,FALSE)</f>
        <v>8.4774821959337138E-2</v>
      </c>
      <c r="L54">
        <f>+K54*I54</f>
        <v>11.190276498632501</v>
      </c>
      <c r="N54">
        <v>221.93347919999999</v>
      </c>
      <c r="O54">
        <v>311.73493769999993</v>
      </c>
      <c r="P54">
        <v>498.30154139999991</v>
      </c>
      <c r="Q54">
        <v>134.3351874</v>
      </c>
      <c r="S54">
        <v>261.61572910000001</v>
      </c>
      <c r="T54">
        <v>188.73900019999999</v>
      </c>
      <c r="W54">
        <v>289.96524908099997</v>
      </c>
      <c r="X54">
        <v>196.10274109600002</v>
      </c>
      <c r="Y54">
        <v>170.29090167900003</v>
      </c>
      <c r="Z54">
        <v>150.20710214399998</v>
      </c>
      <c r="AB54">
        <v>41.148201432</v>
      </c>
      <c r="AC54">
        <v>31.246551437000001</v>
      </c>
      <c r="AE54">
        <f>+SUM(M54:S54)</f>
        <v>1427.9208747999996</v>
      </c>
      <c r="AI54">
        <f>+AE54/(SUM(M54:T54))</f>
        <v>0.88325373622574754</v>
      </c>
      <c r="AJ54">
        <f>+L54/(AE54/3600)</f>
        <v>28.212344329456968</v>
      </c>
      <c r="AK54">
        <f>+AVERAGE(V54:W54)+X54+AVERAGE(Z54:AA54)</f>
        <v>636.27509232099987</v>
      </c>
      <c r="AL54">
        <v>721.7</v>
      </c>
      <c r="AM54">
        <f>+AL54/2</f>
        <v>360.85</v>
      </c>
      <c r="AN54">
        <v>114.4</v>
      </c>
      <c r="AO54">
        <f>+AM54/AN54</f>
        <v>3.1542832167832167</v>
      </c>
      <c r="AP54">
        <v>32.845478522878203</v>
      </c>
    </row>
    <row r="55" spans="1:42" x14ac:dyDescent="0.3">
      <c r="A55" t="s">
        <v>52</v>
      </c>
      <c r="B55" s="3">
        <v>43745</v>
      </c>
      <c r="C55" t="s">
        <v>36</v>
      </c>
      <c r="D55">
        <v>3</v>
      </c>
      <c r="E55" s="4">
        <v>0.66180555600000002</v>
      </c>
      <c r="F55" s="4">
        <v>0.68637731499999999</v>
      </c>
      <c r="H55">
        <v>41</v>
      </c>
      <c r="I55">
        <v>145</v>
      </c>
      <c r="J55" t="s">
        <v>41</v>
      </c>
      <c r="K55">
        <f>+VLOOKUP(J55,Productos!$A$1:$B$5,2,FALSE)</f>
        <v>8.4774821959337138E-2</v>
      </c>
      <c r="L55">
        <f>+K55*I55</f>
        <v>12.292349184103886</v>
      </c>
      <c r="N55">
        <v>180.0550417</v>
      </c>
      <c r="O55">
        <v>702.76128190000043</v>
      </c>
      <c r="P55">
        <v>707.67634320000002</v>
      </c>
      <c r="Q55">
        <v>160.4617499</v>
      </c>
      <c r="S55">
        <v>287.38556249999999</v>
      </c>
      <c r="T55">
        <v>88.551270799999998</v>
      </c>
      <c r="W55">
        <v>183.78069406899994</v>
      </c>
      <c r="X55">
        <v>515.62179576000017</v>
      </c>
      <c r="Y55">
        <v>218.715745408</v>
      </c>
      <c r="Z55">
        <v>154.31272452700003</v>
      </c>
      <c r="AB55">
        <v>87.700603024000017</v>
      </c>
      <c r="AC55">
        <v>28.097545031999999</v>
      </c>
      <c r="AE55">
        <f>+SUM(M55:S55)</f>
        <v>2038.3399792000005</v>
      </c>
      <c r="AI55">
        <f>+AE55/(SUM(M55:T55))</f>
        <v>0.95836586811855096</v>
      </c>
      <c r="AJ55">
        <f>+L55/(AE55/3600)</f>
        <v>21.710047153243796</v>
      </c>
      <c r="AK55">
        <f>+AVERAGE(V55:W55)+X55+AVERAGE(Z55:AA55)</f>
        <v>853.71521435600016</v>
      </c>
      <c r="AL55">
        <v>881.9</v>
      </c>
      <c r="AM55">
        <f>+AL55/2</f>
        <v>440.95</v>
      </c>
      <c r="AN55">
        <v>114.4</v>
      </c>
      <c r="AO55">
        <f>+AM55/AN55</f>
        <v>3.8544580419580416</v>
      </c>
      <c r="AP55">
        <v>39.781899907870702</v>
      </c>
    </row>
    <row r="56" spans="1:42" x14ac:dyDescent="0.3">
      <c r="A56" t="s">
        <v>52</v>
      </c>
      <c r="B56" s="3">
        <v>43745</v>
      </c>
      <c r="C56" t="s">
        <v>36</v>
      </c>
      <c r="D56">
        <v>4</v>
      </c>
      <c r="E56" s="4">
        <v>0.68638888899999995</v>
      </c>
      <c r="F56" s="4">
        <v>0.69916666699999996</v>
      </c>
      <c r="H56">
        <v>21</v>
      </c>
      <c r="I56">
        <v>85</v>
      </c>
      <c r="J56" t="s">
        <v>41</v>
      </c>
      <c r="K56">
        <f>+VLOOKUP(J56,Productos!$A$1:$B$5,2,FALSE)</f>
        <v>8.4774821959337138E-2</v>
      </c>
      <c r="L56">
        <f>+K56*I56</f>
        <v>7.2058598665436566</v>
      </c>
      <c r="N56">
        <v>76.097145900000001</v>
      </c>
      <c r="O56">
        <v>246.98066700000004</v>
      </c>
      <c r="P56">
        <v>400.89335379999994</v>
      </c>
      <c r="Q56">
        <v>80.252541699999995</v>
      </c>
      <c r="S56">
        <v>136.69508329999999</v>
      </c>
      <c r="T56">
        <v>0</v>
      </c>
      <c r="W56">
        <v>73.479584078000002</v>
      </c>
      <c r="X56">
        <v>218.63819312600009</v>
      </c>
      <c r="Y56">
        <v>122.43109672700004</v>
      </c>
      <c r="Z56">
        <v>69.109212444999997</v>
      </c>
      <c r="AB56">
        <v>49.180837408000016</v>
      </c>
      <c r="AC56">
        <v>214.83384209100001</v>
      </c>
      <c r="AE56">
        <f>+SUM(M56:S56)</f>
        <v>940.91879169999982</v>
      </c>
      <c r="AI56">
        <f>+AE56/(SUM(M56:T56))</f>
        <v>1</v>
      </c>
      <c r="AJ56">
        <f>+L56/(AE56/3600)</f>
        <v>27.569962199063145</v>
      </c>
      <c r="AK56">
        <f>+AVERAGE(V56:W56)+X56+AVERAGE(Z56:AA56)</f>
        <v>361.22698964900007</v>
      </c>
      <c r="AL56">
        <v>588.5</v>
      </c>
      <c r="AM56">
        <f>+AL56/2</f>
        <v>294.25</v>
      </c>
      <c r="AN56">
        <v>114.4</v>
      </c>
      <c r="AO56">
        <f>+AM56/AN56</f>
        <v>2.5721153846153846</v>
      </c>
      <c r="AP56">
        <v>40.720336356528499</v>
      </c>
    </row>
    <row r="57" spans="1:42" x14ac:dyDescent="0.3">
      <c r="A57" t="s">
        <v>52</v>
      </c>
      <c r="B57" s="3">
        <v>43745</v>
      </c>
      <c r="C57" t="s">
        <v>36</v>
      </c>
      <c r="D57">
        <v>5</v>
      </c>
      <c r="E57" s="4">
        <v>0.69918981499999999</v>
      </c>
      <c r="F57" s="4">
        <v>0.71555555599999998</v>
      </c>
      <c r="H57">
        <v>32</v>
      </c>
      <c r="I57">
        <v>160</v>
      </c>
      <c r="J57" t="s">
        <v>41</v>
      </c>
      <c r="K57">
        <f>+VLOOKUP(J57,Productos!$A$1:$B$5,2,FALSE)</f>
        <v>8.4774821959337138E-2</v>
      </c>
      <c r="L57">
        <f>+K57*I57</f>
        <v>13.563971513493943</v>
      </c>
      <c r="N57">
        <v>11.2058751</v>
      </c>
      <c r="O57">
        <v>274.91643750000003</v>
      </c>
      <c r="P57">
        <v>620.98714579999989</v>
      </c>
      <c r="Q57">
        <v>35.683333300000001</v>
      </c>
      <c r="S57">
        <v>273.48679179999999</v>
      </c>
      <c r="T57">
        <v>363.79902079999999</v>
      </c>
      <c r="W57">
        <v>6.1451994049999996</v>
      </c>
      <c r="X57">
        <v>158.31424193000001</v>
      </c>
      <c r="Y57">
        <v>163.70401583199998</v>
      </c>
      <c r="Z57">
        <v>19.092993929000002</v>
      </c>
      <c r="AB57">
        <v>50.189999591000017</v>
      </c>
      <c r="AC57">
        <v>36.418454755000006</v>
      </c>
      <c r="AE57">
        <f>+SUM(M57:S57)</f>
        <v>1216.2795834999999</v>
      </c>
      <c r="AI57">
        <f>+AE57/(SUM(M57:T57))</f>
        <v>0.76975890958211624</v>
      </c>
      <c r="AJ57">
        <f>+L57/(AE57/3600)</f>
        <v>40.147263927642996</v>
      </c>
      <c r="AK57">
        <f>+AVERAGE(V57:W57)+X57+AVERAGE(Z57:AA57)</f>
        <v>183.552435264</v>
      </c>
      <c r="AL57">
        <v>233.8</v>
      </c>
      <c r="AM57">
        <f>+AL57/2</f>
        <v>116.9</v>
      </c>
      <c r="AN57">
        <v>114.4</v>
      </c>
      <c r="AO57">
        <f>+AM57/AN57</f>
        <v>1.0218531468531469</v>
      </c>
      <c r="AP57">
        <v>42.174433224850603</v>
      </c>
    </row>
    <row r="58" spans="1:42" x14ac:dyDescent="0.3">
      <c r="A58" t="s">
        <v>52</v>
      </c>
      <c r="B58" s="3">
        <v>43747</v>
      </c>
      <c r="C58" t="s">
        <v>37</v>
      </c>
      <c r="D58">
        <v>1</v>
      </c>
      <c r="E58" s="4">
        <v>0.39736111111111111</v>
      </c>
      <c r="F58" s="4">
        <v>0.42148148148148151</v>
      </c>
      <c r="H58">
        <v>14</v>
      </c>
      <c r="I58">
        <v>23</v>
      </c>
      <c r="J58" t="s">
        <v>40</v>
      </c>
      <c r="K58">
        <f>+VLOOKUP(J58,Productos!$A$1:$B$5,2,FALSE)</f>
        <v>0.38435067765549585</v>
      </c>
      <c r="L58">
        <f>+K58*I58</f>
        <v>8.8400655860764044</v>
      </c>
      <c r="M58">
        <v>1164.8905206999989</v>
      </c>
      <c r="N58">
        <v>34</v>
      </c>
      <c r="O58">
        <v>13.170104099997843</v>
      </c>
      <c r="P58">
        <v>114.53762510000524</v>
      </c>
      <c r="Q58">
        <v>26.93047910000314</v>
      </c>
      <c r="R58">
        <v>80.594583399994008</v>
      </c>
      <c r="S58">
        <v>196.33783340000082</v>
      </c>
      <c r="T58">
        <v>413.5961043999996</v>
      </c>
      <c r="V58">
        <v>532.75226755571919</v>
      </c>
      <c r="W58">
        <v>5.1019892714230188</v>
      </c>
      <c r="X58">
        <v>0</v>
      </c>
      <c r="Y58">
        <v>71.609293891358575</v>
      </c>
      <c r="Z58">
        <v>34.791808204863962</v>
      </c>
      <c r="AA58">
        <v>34.791808204863962</v>
      </c>
      <c r="AB58">
        <v>58.935981265405708</v>
      </c>
      <c r="AC58">
        <v>452.81956112243978</v>
      </c>
      <c r="AE58">
        <f>+SUM(M58:S58)</f>
        <v>1630.4611457999999</v>
      </c>
      <c r="AI58">
        <f>+AE58/(SUM(M58:T58))</f>
        <v>0.79765923661896865</v>
      </c>
      <c r="AJ58">
        <f>+L58/(AE58/3600)</f>
        <v>19.518549210358653</v>
      </c>
      <c r="AK58">
        <f>+AVERAGE(V58:W58)+X58+AVERAGE(Z58:AA58)</f>
        <v>303.71893661843507</v>
      </c>
      <c r="AL58">
        <v>644.79999999999995</v>
      </c>
      <c r="AM58">
        <f>+AL58/2</f>
        <v>322.39999999999998</v>
      </c>
      <c r="AO58" t="e">
        <f>+AM58/AN58</f>
        <v>#DIV/0!</v>
      </c>
      <c r="AP58">
        <v>32.845478522878203</v>
      </c>
    </row>
    <row r="59" spans="1:42" x14ac:dyDescent="0.3">
      <c r="A59" t="s">
        <v>52</v>
      </c>
      <c r="B59" s="3">
        <v>43747</v>
      </c>
      <c r="C59" t="s">
        <v>37</v>
      </c>
      <c r="D59">
        <v>2</v>
      </c>
      <c r="E59" s="4">
        <v>0.42151620370370368</v>
      </c>
      <c r="F59" s="4">
        <v>0.44783564814814819</v>
      </c>
      <c r="H59">
        <v>22</v>
      </c>
      <c r="I59">
        <v>43</v>
      </c>
      <c r="J59" t="s">
        <v>40</v>
      </c>
      <c r="K59">
        <f>+VLOOKUP(J59,Productos!$A$1:$B$5,2,FALSE)</f>
        <v>0.38435067765549585</v>
      </c>
      <c r="L59">
        <f>+K59*I59</f>
        <v>16.527079139186323</v>
      </c>
      <c r="M59">
        <v>42.948041600000579</v>
      </c>
      <c r="N59">
        <v>33.838979200001631</v>
      </c>
      <c r="O59">
        <v>436.39664600000833</v>
      </c>
      <c r="P59">
        <v>343.17987479999283</v>
      </c>
      <c r="Q59">
        <v>61.426250000004075</v>
      </c>
      <c r="R59">
        <v>142.5989999999947</v>
      </c>
      <c r="S59">
        <v>195.13591660000384</v>
      </c>
      <c r="T59">
        <v>981.55991669999639</v>
      </c>
      <c r="V59">
        <v>9.8120560038379807</v>
      </c>
      <c r="W59">
        <v>24.379995554649334</v>
      </c>
      <c r="X59">
        <v>244.24376672664263</v>
      </c>
      <c r="Y59">
        <v>76.24133004718621</v>
      </c>
      <c r="Z59">
        <v>7.6740727803340256</v>
      </c>
      <c r="AA59">
        <v>7.6740727803340256</v>
      </c>
      <c r="AB59">
        <v>57.154035441359802</v>
      </c>
      <c r="AC59">
        <v>371.99015221968591</v>
      </c>
      <c r="AE59">
        <f>+SUM(M59:S59)</f>
        <v>1255.524708200006</v>
      </c>
      <c r="AI59">
        <f>+AE59/(SUM(M59:T59))</f>
        <v>0.56123254982190396</v>
      </c>
      <c r="AJ59">
        <f>+L59/(AE59/3600)</f>
        <v>47.388541629236315</v>
      </c>
      <c r="AK59">
        <f>+AVERAGE(V59:W59)+X59+AVERAGE(Z59:AA59)</f>
        <v>269.01386528622032</v>
      </c>
      <c r="AL59">
        <v>378.7</v>
      </c>
      <c r="AM59">
        <f>+AL59/2</f>
        <v>189.35</v>
      </c>
      <c r="AO59" t="e">
        <f>+AM59/AN59</f>
        <v>#DIV/0!</v>
      </c>
      <c r="AP59">
        <v>39.781899907870702</v>
      </c>
    </row>
    <row r="60" spans="1:42" x14ac:dyDescent="0.3">
      <c r="A60" t="s">
        <v>52</v>
      </c>
      <c r="B60" s="3">
        <v>43747</v>
      </c>
      <c r="C60" t="s">
        <v>37</v>
      </c>
      <c r="D60">
        <v>3</v>
      </c>
      <c r="E60" s="4">
        <v>0.44787037037037036</v>
      </c>
      <c r="F60" s="4">
        <v>0.47353009259259254</v>
      </c>
      <c r="H60">
        <v>31</v>
      </c>
      <c r="I60">
        <v>124</v>
      </c>
      <c r="J60" t="s">
        <v>39</v>
      </c>
      <c r="K60">
        <f>+VLOOKUP(J60,Productos!$A$1:$B$5,2,FALSE)</f>
        <v>0.18078222847857095</v>
      </c>
      <c r="L60">
        <f>+K60*I60</f>
        <v>22.416996331342798</v>
      </c>
      <c r="M60">
        <v>82.526541699997324</v>
      </c>
      <c r="N60">
        <v>19.129145900005824</v>
      </c>
      <c r="O60">
        <v>562.55672900000354</v>
      </c>
      <c r="P60">
        <v>751.76656259999436</v>
      </c>
      <c r="Q60">
        <v>10.260770799999591</v>
      </c>
      <c r="R60">
        <v>58.067041800000879</v>
      </c>
      <c r="S60">
        <v>448.23837490000005</v>
      </c>
      <c r="T60">
        <v>329.61081249999552</v>
      </c>
      <c r="V60">
        <v>27.897454053887806</v>
      </c>
      <c r="W60">
        <v>29.078240979183512</v>
      </c>
      <c r="X60">
        <v>227.5219696227617</v>
      </c>
      <c r="Y60">
        <v>251.60231513473235</v>
      </c>
      <c r="Z60">
        <v>1.8944541542809918</v>
      </c>
      <c r="AA60">
        <v>1.8944541542809918</v>
      </c>
      <c r="AB60">
        <v>142.22173019571318</v>
      </c>
      <c r="AC60">
        <v>82.413712739257335</v>
      </c>
      <c r="AE60">
        <f>+SUM(M60:S60)</f>
        <v>1932.5451667000016</v>
      </c>
      <c r="AI60">
        <f>+AE60/(SUM(M60:T60))</f>
        <v>0.85429350781701574</v>
      </c>
      <c r="AJ60">
        <f>+L60/(AE60/3600)</f>
        <v>41.759017167313488</v>
      </c>
      <c r="AK60">
        <f>+AVERAGE(V60:W60)+X60+AVERAGE(Z60:AA60)</f>
        <v>257.90427129357835</v>
      </c>
      <c r="AL60">
        <v>382.9</v>
      </c>
      <c r="AM60">
        <f>+AL60/2</f>
        <v>191.45</v>
      </c>
      <c r="AO60" t="e">
        <f>+AM60/AN60</f>
        <v>#DIV/0!</v>
      </c>
      <c r="AP60">
        <v>40.720336356528499</v>
      </c>
    </row>
    <row r="61" spans="1:42" x14ac:dyDescent="0.3">
      <c r="A61" t="s">
        <v>52</v>
      </c>
      <c r="B61" s="3">
        <v>43747</v>
      </c>
      <c r="C61" t="s">
        <v>37</v>
      </c>
      <c r="D61">
        <v>4</v>
      </c>
      <c r="E61" s="4">
        <v>0.47354166666666669</v>
      </c>
      <c r="F61" s="4">
        <v>0.50658564814814822</v>
      </c>
      <c r="H61">
        <v>17</v>
      </c>
      <c r="I61">
        <v>50</v>
      </c>
      <c r="J61" t="s">
        <v>42</v>
      </c>
      <c r="K61">
        <f>+VLOOKUP(J61,Productos!$A$1:$B$5,2,FALSE)</f>
        <v>0.16054599939415454</v>
      </c>
      <c r="L61">
        <f>+K61*I61</f>
        <v>8.0272999697077267</v>
      </c>
      <c r="M61">
        <v>0</v>
      </c>
      <c r="N61">
        <v>38.244020800004364</v>
      </c>
      <c r="O61">
        <v>241.74204160000227</v>
      </c>
      <c r="P61">
        <v>377.16433349999716</v>
      </c>
      <c r="Q61">
        <v>53.585395800000697</v>
      </c>
      <c r="R61">
        <v>27.402437500000815</v>
      </c>
      <c r="S61">
        <v>264.89204169999721</v>
      </c>
      <c r="T61">
        <v>0</v>
      </c>
      <c r="V61">
        <v>0</v>
      </c>
      <c r="W61">
        <v>47.622532242532145</v>
      </c>
      <c r="X61">
        <v>121.04650543325293</v>
      </c>
      <c r="Y61">
        <v>93.617866028739485</v>
      </c>
      <c r="Z61">
        <v>11.05931962199978</v>
      </c>
      <c r="AA61">
        <v>11.05931962199978</v>
      </c>
      <c r="AB61">
        <v>133.53349673108076</v>
      </c>
      <c r="AC61">
        <v>0</v>
      </c>
      <c r="AE61">
        <f>+SUM(M61:S61)</f>
        <v>1003.0302709000025</v>
      </c>
      <c r="AI61">
        <f>+AE61/(SUM(M61:T61))</f>
        <v>1</v>
      </c>
      <c r="AJ61">
        <f>+L61/(AE61/3600)</f>
        <v>28.810974832312752</v>
      </c>
      <c r="AK61">
        <f>+AVERAGE(V61:W61)+X61+AVERAGE(Z61:AA61)</f>
        <v>155.91709117651877</v>
      </c>
      <c r="AL61">
        <v>298.60000000000002</v>
      </c>
      <c r="AM61">
        <f>+AL61/2</f>
        <v>149.30000000000001</v>
      </c>
      <c r="AO61" t="e">
        <f>+AM61/AN61</f>
        <v>#DIV/0!</v>
      </c>
      <c r="AP61">
        <v>42.174433224850603</v>
      </c>
    </row>
    <row r="62" spans="1:42" x14ac:dyDescent="0.3">
      <c r="A62" t="s">
        <v>52</v>
      </c>
      <c r="B62" s="3">
        <v>43747</v>
      </c>
      <c r="C62" t="s">
        <v>38</v>
      </c>
      <c r="D62">
        <v>1</v>
      </c>
      <c r="E62" s="4">
        <v>0.53292824100000002</v>
      </c>
      <c r="F62" s="4">
        <v>0.56133101900000004</v>
      </c>
      <c r="H62">
        <v>47</v>
      </c>
      <c r="I62">
        <v>45</v>
      </c>
      <c r="J62" t="s">
        <v>42</v>
      </c>
      <c r="K62">
        <f>+VLOOKUP(J62,Productos!$A$1:$B$5,2,FALSE)</f>
        <v>0.16054599939415454</v>
      </c>
      <c r="L62">
        <f>+K62*I62</f>
        <v>7.2245699727369539</v>
      </c>
      <c r="M62">
        <v>78.514333399999998</v>
      </c>
      <c r="N62">
        <v>24.96875</v>
      </c>
      <c r="O62">
        <v>362.41358310000004</v>
      </c>
      <c r="P62">
        <v>299.02960430000002</v>
      </c>
      <c r="Q62">
        <v>47.608750000000001</v>
      </c>
      <c r="R62">
        <v>33.357020800000001</v>
      </c>
      <c r="S62">
        <v>276.82970840000002</v>
      </c>
      <c r="T62">
        <v>1331.6382917999999</v>
      </c>
      <c r="V62">
        <v>7.9570408410000004</v>
      </c>
      <c r="W62">
        <v>6.9321262190000006</v>
      </c>
      <c r="X62">
        <v>231.67463379100008</v>
      </c>
      <c r="Y62">
        <v>125.73892640099996</v>
      </c>
      <c r="Z62">
        <v>15</v>
      </c>
      <c r="AA62">
        <v>5.9738167609999993</v>
      </c>
      <c r="AB62">
        <v>88.911404320000059</v>
      </c>
      <c r="AC62">
        <v>634.88765415900048</v>
      </c>
      <c r="AE62">
        <f>+SUM(M62:S62)</f>
        <v>1122.7217500000002</v>
      </c>
      <c r="AI62">
        <f>+AE62/(SUM(M62:T62))</f>
        <v>0.45743971172893144</v>
      </c>
      <c r="AJ62">
        <f>+L62/(AE62/3600)</f>
        <v>23.165536698521276</v>
      </c>
      <c r="AK62">
        <f>+AVERAGE(V62:W62)+X62+AVERAGE(Z62:AA62)</f>
        <v>249.60612570150008</v>
      </c>
      <c r="AL62">
        <v>818.8</v>
      </c>
      <c r="AM62">
        <f>+AL62/2</f>
        <v>409.4</v>
      </c>
      <c r="AO62" t="e">
        <f>+AM62/AN62</f>
        <v>#DIV/0!</v>
      </c>
      <c r="AP62">
        <v>40.270402419207599</v>
      </c>
    </row>
    <row r="63" spans="1:42" x14ac:dyDescent="0.3">
      <c r="A63" t="s">
        <v>52</v>
      </c>
      <c r="B63" s="3">
        <v>43747</v>
      </c>
      <c r="C63" t="s">
        <v>38</v>
      </c>
      <c r="D63">
        <v>2</v>
      </c>
      <c r="E63" s="4">
        <v>0.56135416699999996</v>
      </c>
      <c r="F63" s="4">
        <v>0.58337963000000004</v>
      </c>
      <c r="H63">
        <v>58</v>
      </c>
      <c r="I63">
        <v>113</v>
      </c>
      <c r="J63" t="s">
        <v>39</v>
      </c>
      <c r="K63">
        <f>+VLOOKUP(J63,Productos!$A$1:$B$5,2,FALSE)</f>
        <v>0.18078222847857095</v>
      </c>
      <c r="L63">
        <f>+K63*I63</f>
        <v>20.428391818078516</v>
      </c>
      <c r="M63">
        <v>23.133895899999999</v>
      </c>
      <c r="N63">
        <v>57.641250100000001</v>
      </c>
      <c r="O63">
        <v>325.31195830000001</v>
      </c>
      <c r="P63">
        <v>632.96756240000002</v>
      </c>
      <c r="Q63">
        <v>11.7122709</v>
      </c>
      <c r="R63">
        <v>132.97468760000001</v>
      </c>
      <c r="S63">
        <v>482.63047920000002</v>
      </c>
      <c r="T63">
        <v>238.32893730000001</v>
      </c>
      <c r="V63">
        <v>2.8948022120000001</v>
      </c>
      <c r="W63">
        <v>6.6595399909999999</v>
      </c>
      <c r="X63">
        <v>157.56549437799998</v>
      </c>
      <c r="Y63">
        <v>182.06822168399989</v>
      </c>
      <c r="Z63">
        <v>5.5371752819999998</v>
      </c>
      <c r="AA63">
        <v>82.351233849999986</v>
      </c>
      <c r="AB63">
        <v>117.97390497300005</v>
      </c>
      <c r="AC63">
        <v>46.403892048999992</v>
      </c>
      <c r="AE63">
        <f>+SUM(M63:S63)</f>
        <v>1666.3721044000001</v>
      </c>
      <c r="AI63">
        <f>+AE63/(SUM(M63:T63))</f>
        <v>0.87487330973091471</v>
      </c>
      <c r="AJ63">
        <f>+L63/(AE63/3600)</f>
        <v>44.133126299280271</v>
      </c>
      <c r="AK63">
        <f>+AVERAGE(V63:W63)+X63+AVERAGE(Z63:AA63)</f>
        <v>206.28687004549997</v>
      </c>
      <c r="AL63">
        <v>378.5</v>
      </c>
      <c r="AM63">
        <f>+AL63/2</f>
        <v>189.25</v>
      </c>
      <c r="AO63" t="e">
        <f>+AM63/AN63</f>
        <v>#DIV/0!</v>
      </c>
      <c r="AP63">
        <v>40.172712038677197</v>
      </c>
    </row>
    <row r="64" spans="1:42" x14ac:dyDescent="0.3">
      <c r="A64" t="s">
        <v>52</v>
      </c>
      <c r="B64" s="3">
        <v>43747</v>
      </c>
      <c r="C64" t="s">
        <v>38</v>
      </c>
      <c r="D64">
        <v>3</v>
      </c>
      <c r="E64" s="4">
        <v>0.58340277799999996</v>
      </c>
      <c r="F64" s="4">
        <v>0.63152777800000004</v>
      </c>
      <c r="H64">
        <v>47</v>
      </c>
      <c r="I64">
        <v>83</v>
      </c>
      <c r="J64" t="s">
        <v>39</v>
      </c>
      <c r="K64">
        <f>+VLOOKUP(J64,Productos!$A$1:$B$5,2,FALSE)</f>
        <v>0.18078222847857095</v>
      </c>
      <c r="L64">
        <f>+K64*I64</f>
        <v>15.00492496372139</v>
      </c>
      <c r="M64">
        <v>96.923979200000005</v>
      </c>
      <c r="N64">
        <v>269.2116666</v>
      </c>
      <c r="O64">
        <v>119.61224999999999</v>
      </c>
      <c r="P64">
        <v>500.7410000000001</v>
      </c>
      <c r="Q64">
        <v>285.25352090000001</v>
      </c>
      <c r="R64">
        <v>17.102875000000001</v>
      </c>
      <c r="S64">
        <v>0</v>
      </c>
      <c r="T64">
        <v>2632.7690415000002</v>
      </c>
      <c r="V64">
        <v>18.438034491</v>
      </c>
      <c r="W64">
        <v>329.51626169900004</v>
      </c>
      <c r="X64">
        <v>100.13739764400002</v>
      </c>
      <c r="Y64">
        <v>136.43942362800007</v>
      </c>
      <c r="Z64">
        <v>189.33865109099995</v>
      </c>
      <c r="AA64">
        <v>13.420486108999999</v>
      </c>
      <c r="AB64">
        <v>158.575726968</v>
      </c>
      <c r="AC64">
        <v>498.1622677690001</v>
      </c>
      <c r="AE64">
        <f>+SUM(M64:S64)</f>
        <v>1288.8452917000002</v>
      </c>
      <c r="AI64">
        <f>+AE64/(SUM(M64:T64))</f>
        <v>0.32865171895888973</v>
      </c>
      <c r="AJ64">
        <f>+L64/(AE64/3600)</f>
        <v>41.911725338381821</v>
      </c>
      <c r="AK64">
        <f>+AVERAGE(V64:W64)+X64+AVERAGE(Z64:AA64)</f>
        <v>375.49411433900002</v>
      </c>
      <c r="AL64">
        <v>809</v>
      </c>
      <c r="AM64">
        <f>+AL64/2</f>
        <v>404.5</v>
      </c>
      <c r="AO64" t="e">
        <f>+AM64/AN64</f>
        <v>#DIV/0!</v>
      </c>
      <c r="AP64">
        <v>41.748752183741303</v>
      </c>
    </row>
    <row r="65" spans="1:42" x14ac:dyDescent="0.3">
      <c r="A65" t="s">
        <v>52</v>
      </c>
      <c r="B65" s="3">
        <v>43747</v>
      </c>
      <c r="C65" t="s">
        <v>38</v>
      </c>
      <c r="D65">
        <v>4</v>
      </c>
      <c r="E65" s="4">
        <v>0.63156250000000003</v>
      </c>
      <c r="F65" s="4">
        <v>0.64798611100000003</v>
      </c>
      <c r="H65">
        <v>45</v>
      </c>
      <c r="I65">
        <v>78</v>
      </c>
      <c r="J65" t="s">
        <v>39</v>
      </c>
      <c r="K65">
        <f>+VLOOKUP(J65,Productos!$A$1:$B$5,2,FALSE)</f>
        <v>0.18078222847857095</v>
      </c>
      <c r="L65">
        <f>+K65*I65</f>
        <v>14.101013821328534</v>
      </c>
      <c r="M65">
        <v>60.321458399999997</v>
      </c>
      <c r="N65">
        <v>115.4154375</v>
      </c>
      <c r="O65">
        <v>234.52802089999997</v>
      </c>
      <c r="P65">
        <v>486.74233329999998</v>
      </c>
      <c r="Q65">
        <v>210.1690625</v>
      </c>
      <c r="R65">
        <v>32.212499899999997</v>
      </c>
      <c r="S65">
        <v>241.16810409999999</v>
      </c>
      <c r="T65">
        <v>0</v>
      </c>
      <c r="V65">
        <v>21.350206716999995</v>
      </c>
      <c r="W65">
        <v>136.577377982</v>
      </c>
      <c r="X65">
        <v>235.7233993510001</v>
      </c>
      <c r="Y65">
        <v>143.58341823699988</v>
      </c>
      <c r="Z65">
        <v>153.50930815000007</v>
      </c>
      <c r="AA65">
        <v>35.013611838000003</v>
      </c>
      <c r="AB65">
        <v>159.41122818600007</v>
      </c>
      <c r="AC65">
        <v>0</v>
      </c>
      <c r="AE65">
        <f>+SUM(M65:S65)</f>
        <v>1380.5569166</v>
      </c>
      <c r="AI65">
        <f>+AE65/(SUM(M65:T65))</f>
        <v>1</v>
      </c>
      <c r="AJ65">
        <f>+L65/(AE65/3600)</f>
        <v>36.770414277306386</v>
      </c>
      <c r="AK65">
        <f>+AVERAGE(V65:W65)+X65+AVERAGE(Z65:AA65)</f>
        <v>408.94865169450009</v>
      </c>
      <c r="AL65">
        <v>677</v>
      </c>
      <c r="AM65">
        <f>+AL65/2</f>
        <v>338.5</v>
      </c>
      <c r="AO65" t="e">
        <f>+AM65/AN65</f>
        <v>#DIV/0!</v>
      </c>
      <c r="AP65">
        <v>36.746268493188602</v>
      </c>
    </row>
    <row r="66" spans="1:42" x14ac:dyDescent="0.3">
      <c r="A66" t="s">
        <v>52</v>
      </c>
      <c r="B66" s="3">
        <v>43747</v>
      </c>
      <c r="C66" t="s">
        <v>38</v>
      </c>
      <c r="D66">
        <v>5</v>
      </c>
      <c r="E66" s="4">
        <v>0.64799768499999999</v>
      </c>
      <c r="F66" s="4">
        <v>0.66392361099999997</v>
      </c>
      <c r="H66">
        <v>62</v>
      </c>
      <c r="I66">
        <v>44</v>
      </c>
      <c r="J66" t="s">
        <v>40</v>
      </c>
      <c r="K66">
        <f>+VLOOKUP(J66,Productos!$A$1:$B$5,2,FALSE)</f>
        <v>0.38435067765549585</v>
      </c>
      <c r="L66">
        <f>+K66*I66</f>
        <v>16.911429816841817</v>
      </c>
      <c r="M66">
        <v>73.238208400000005</v>
      </c>
      <c r="N66">
        <v>223.1117917</v>
      </c>
      <c r="O66">
        <v>229.43027069999999</v>
      </c>
      <c r="P66">
        <v>361.00441669999998</v>
      </c>
      <c r="Q66">
        <v>40.061833300000004</v>
      </c>
      <c r="R66">
        <v>14.3372083</v>
      </c>
      <c r="S66">
        <v>465.47260419999998</v>
      </c>
      <c r="T66">
        <v>249.92837499999999</v>
      </c>
      <c r="V66">
        <v>36.104288167</v>
      </c>
      <c r="W66">
        <v>246.47259868199993</v>
      </c>
      <c r="X66">
        <v>237.86100760600004</v>
      </c>
      <c r="Y66">
        <v>210.00622196200007</v>
      </c>
      <c r="Z66">
        <v>15.954931874000003</v>
      </c>
      <c r="AA66">
        <v>4.2318377929999995</v>
      </c>
      <c r="AB66">
        <v>97.299910991000047</v>
      </c>
      <c r="AC66">
        <v>121.627623355</v>
      </c>
      <c r="AE66">
        <f>+SUM(M66:S66)</f>
        <v>1406.6563332999999</v>
      </c>
      <c r="AI66">
        <f>+AE66/(SUM(M66:T66))</f>
        <v>0.84913033800941073</v>
      </c>
      <c r="AJ66">
        <f>+L66/(AE66/3600)</f>
        <v>43.280754438295574</v>
      </c>
      <c r="AK66">
        <f>+AVERAGE(V66:W66)+X66+AVERAGE(Z66:AA66)</f>
        <v>389.24283586400003</v>
      </c>
      <c r="AL66">
        <v>733</v>
      </c>
      <c r="AM66">
        <f>+AL66/2</f>
        <v>366.5</v>
      </c>
      <c r="AO66" t="e">
        <f>+AM66/AN66</f>
        <v>#DIV/0!</v>
      </c>
      <c r="AP66">
        <v>35.868867066905999</v>
      </c>
    </row>
    <row r="67" spans="1:42" x14ac:dyDescent="0.3">
      <c r="A67" t="s">
        <v>52</v>
      </c>
      <c r="B67" s="3">
        <v>43747</v>
      </c>
      <c r="C67" t="s">
        <v>38</v>
      </c>
      <c r="D67">
        <v>6</v>
      </c>
      <c r="E67" s="4">
        <v>0.66392361099999997</v>
      </c>
      <c r="F67" s="4">
        <v>0.69841435200000002</v>
      </c>
      <c r="H67">
        <v>76</v>
      </c>
      <c r="I67">
        <v>42</v>
      </c>
      <c r="J67" t="s">
        <v>40</v>
      </c>
      <c r="K67">
        <f>+VLOOKUP(J67,Productos!$A$1:$B$5,2,FALSE)</f>
        <v>0.38435067765549585</v>
      </c>
      <c r="L67">
        <f>+K67*I67</f>
        <v>16.142728461530826</v>
      </c>
      <c r="M67">
        <v>76.348208299999996</v>
      </c>
      <c r="N67">
        <v>40.825187499999998</v>
      </c>
      <c r="O67">
        <v>597.18481280000015</v>
      </c>
      <c r="P67">
        <v>426.05689550000005</v>
      </c>
      <c r="Q67">
        <v>67.627812500000005</v>
      </c>
      <c r="R67">
        <v>35.5562708</v>
      </c>
      <c r="S67">
        <v>186.1351042</v>
      </c>
      <c r="T67">
        <v>1550.3237084</v>
      </c>
      <c r="V67">
        <v>12.554990192</v>
      </c>
      <c r="W67">
        <v>22.581058338000009</v>
      </c>
      <c r="X67">
        <v>389.13915486700006</v>
      </c>
      <c r="Y67">
        <v>85.537121516000013</v>
      </c>
      <c r="Z67">
        <v>29.120464535</v>
      </c>
      <c r="AA67">
        <v>15.212176502000002</v>
      </c>
      <c r="AB67">
        <v>113.39522254899998</v>
      </c>
      <c r="AC67">
        <v>709.67194950300041</v>
      </c>
      <c r="AE67">
        <f>+SUM(M67:S67)</f>
        <v>1429.7342916000002</v>
      </c>
      <c r="AI67">
        <f>+AE67/(SUM(M67:T67))</f>
        <v>0.47976727016722504</v>
      </c>
      <c r="AJ67">
        <f>+L67/(AE67/3600)</f>
        <v>40.646589231958913</v>
      </c>
      <c r="AK67">
        <f>+AVERAGE(V67:W67)+X67+AVERAGE(Z67:AA67)</f>
        <v>428.87349965050009</v>
      </c>
      <c r="AL67">
        <v>812</v>
      </c>
      <c r="AM67">
        <f>+AL67/2</f>
        <v>406</v>
      </c>
      <c r="AO67" t="e">
        <f>+AM67/AN67</f>
        <v>#DIV/0!</v>
      </c>
      <c r="AP67">
        <v>38.060656004456497</v>
      </c>
    </row>
    <row r="68" spans="1:42" x14ac:dyDescent="0.3">
      <c r="A68" t="s">
        <v>57</v>
      </c>
      <c r="B68" s="3">
        <v>42571</v>
      </c>
      <c r="C68" t="s">
        <v>53</v>
      </c>
      <c r="D68">
        <v>1</v>
      </c>
      <c r="E68" s="4">
        <v>0.31869212962962962</v>
      </c>
      <c r="F68" s="4">
        <v>0.36574074074074076</v>
      </c>
      <c r="H68">
        <v>45</v>
      </c>
      <c r="I68">
        <v>144</v>
      </c>
      <c r="J68" t="s">
        <v>54</v>
      </c>
      <c r="K68">
        <v>0.14480000000000001</v>
      </c>
      <c r="L68">
        <f>+I68*K68</f>
        <v>20.851200000000002</v>
      </c>
      <c r="M68">
        <v>71</v>
      </c>
      <c r="N68">
        <v>29</v>
      </c>
      <c r="O68">
        <v>429</v>
      </c>
      <c r="P68">
        <v>825</v>
      </c>
      <c r="Q68">
        <v>62</v>
      </c>
      <c r="R68">
        <v>40</v>
      </c>
      <c r="S68">
        <v>641</v>
      </c>
      <c r="T68">
        <v>1970</v>
      </c>
      <c r="V68">
        <v>64.829358508423311</v>
      </c>
      <c r="W68">
        <v>15.26724063503438</v>
      </c>
      <c r="X68">
        <v>145</v>
      </c>
      <c r="Z68">
        <v>47.315270390653822</v>
      </c>
      <c r="AA68">
        <v>38.65157507817586</v>
      </c>
      <c r="AE68">
        <f>+SUM(M68+N68+O68+P68+Q68+R68+S68)</f>
        <v>2097</v>
      </c>
      <c r="AF68">
        <f>+L68/X68</f>
        <v>0.14380137931034484</v>
      </c>
      <c r="AI68">
        <f>+AE68/(AE68+T68)</f>
        <v>0.51561347430538484</v>
      </c>
      <c r="AJ68">
        <f>+L68/(AE68/3600)</f>
        <v>35.796051502145929</v>
      </c>
      <c r="AK68">
        <f>+AVERAGE(V68:W68)+X68+AVERAGE(Z68:AA68)</f>
        <v>228.03172230614371</v>
      </c>
      <c r="AN68">
        <v>94</v>
      </c>
      <c r="AO68">
        <f>+AK68/AN68</f>
        <v>2.4258693862355711</v>
      </c>
    </row>
    <row r="69" spans="1:42" x14ac:dyDescent="0.3">
      <c r="A69" t="s">
        <v>57</v>
      </c>
      <c r="B69" s="3">
        <v>42571</v>
      </c>
      <c r="C69" t="s">
        <v>53</v>
      </c>
      <c r="D69">
        <v>2</v>
      </c>
      <c r="E69" s="4">
        <v>0.36575231481481479</v>
      </c>
      <c r="F69" s="4">
        <v>0.39071759259259259</v>
      </c>
      <c r="H69">
        <v>33</v>
      </c>
      <c r="I69">
        <v>117</v>
      </c>
      <c r="J69" t="s">
        <v>54</v>
      </c>
      <c r="K69">
        <v>0.14480000000000001</v>
      </c>
      <c r="L69">
        <f t="shared" ref="L69:L84" si="0">+I69*K69</f>
        <v>16.941600000000001</v>
      </c>
      <c r="M69">
        <v>59</v>
      </c>
      <c r="N69">
        <v>23</v>
      </c>
      <c r="O69">
        <v>513</v>
      </c>
      <c r="P69">
        <v>529</v>
      </c>
      <c r="Q69">
        <v>43</v>
      </c>
      <c r="R69">
        <v>56</v>
      </c>
      <c r="S69">
        <v>793</v>
      </c>
      <c r="T69">
        <v>142</v>
      </c>
      <c r="V69">
        <v>63.346226109001044</v>
      </c>
      <c r="W69">
        <v>5.1158616957643481</v>
      </c>
      <c r="X69">
        <v>162</v>
      </c>
      <c r="Z69">
        <v>25.852507671264238</v>
      </c>
      <c r="AA69">
        <v>95.102022377634398</v>
      </c>
      <c r="AE69">
        <f t="shared" ref="AE69:AE79" si="1">+SUM(M69+N69+O69+P69+Q69+R69+S69)</f>
        <v>2016</v>
      </c>
      <c r="AF69">
        <f t="shared" ref="AF69:AF110" si="2">+L69/X69</f>
        <v>0.10457777777777778</v>
      </c>
      <c r="AI69">
        <f t="shared" ref="AI69:AI110" si="3">+AE69/(AE69+T69)</f>
        <v>0.93419833178869327</v>
      </c>
      <c r="AJ69">
        <f t="shared" ref="AJ69:AJ110" si="4">+L69/(AE69/3600)</f>
        <v>30.252857142857142</v>
      </c>
      <c r="AK69">
        <f t="shared" ref="AK69:AK110" si="5">+AVERAGE(V69:W69)+X69+AVERAGE(Z69:AA69)</f>
        <v>256.70830892683199</v>
      </c>
      <c r="AN69">
        <v>94</v>
      </c>
      <c r="AO69">
        <f t="shared" ref="AO69:AO110" si="6">+AK69/AN69</f>
        <v>2.7309394566684255</v>
      </c>
    </row>
    <row r="70" spans="1:42" x14ac:dyDescent="0.3">
      <c r="A70" t="s">
        <v>57</v>
      </c>
      <c r="B70" s="3">
        <v>42571</v>
      </c>
      <c r="C70" t="s">
        <v>53</v>
      </c>
      <c r="D70">
        <v>3</v>
      </c>
      <c r="E70" s="4">
        <v>0.39071759259259259</v>
      </c>
      <c r="F70" s="4">
        <v>0.41101851851851851</v>
      </c>
      <c r="H70">
        <v>31</v>
      </c>
      <c r="I70">
        <v>121</v>
      </c>
      <c r="J70" t="s">
        <v>54</v>
      </c>
      <c r="K70">
        <v>0.14480000000000001</v>
      </c>
      <c r="L70">
        <f t="shared" si="0"/>
        <v>17.520800000000001</v>
      </c>
      <c r="M70">
        <v>136</v>
      </c>
      <c r="N70">
        <v>46</v>
      </c>
      <c r="O70">
        <v>205</v>
      </c>
      <c r="P70">
        <v>616</v>
      </c>
      <c r="Q70">
        <v>87</v>
      </c>
      <c r="R70">
        <v>38</v>
      </c>
      <c r="S70">
        <v>561</v>
      </c>
      <c r="T70">
        <v>65</v>
      </c>
      <c r="V70">
        <v>151.29435690373236</v>
      </c>
      <c r="W70">
        <v>20.977098038126456</v>
      </c>
      <c r="X70">
        <v>78</v>
      </c>
      <c r="Z70">
        <v>93.862398597232811</v>
      </c>
      <c r="AA70">
        <v>69.271951189330807</v>
      </c>
      <c r="AE70">
        <f t="shared" si="1"/>
        <v>1689</v>
      </c>
      <c r="AF70">
        <f t="shared" si="2"/>
        <v>0.22462564102564103</v>
      </c>
      <c r="AI70">
        <f t="shared" si="3"/>
        <v>0.96294184720638543</v>
      </c>
      <c r="AJ70">
        <f t="shared" si="4"/>
        <v>37.344511545293074</v>
      </c>
      <c r="AK70">
        <f t="shared" si="5"/>
        <v>245.70290236421121</v>
      </c>
      <c r="AN70">
        <v>94</v>
      </c>
      <c r="AO70">
        <f t="shared" si="6"/>
        <v>2.6138606634490555</v>
      </c>
    </row>
    <row r="71" spans="1:42" x14ac:dyDescent="0.3">
      <c r="A71" t="s">
        <v>57</v>
      </c>
      <c r="B71" s="3">
        <v>42571</v>
      </c>
      <c r="C71" t="s">
        <v>53</v>
      </c>
      <c r="D71">
        <v>4</v>
      </c>
      <c r="E71" s="4">
        <v>0.41103009259259254</v>
      </c>
      <c r="F71" s="4">
        <v>0.43681712962962965</v>
      </c>
      <c r="H71">
        <v>38</v>
      </c>
      <c r="I71">
        <v>154</v>
      </c>
      <c r="J71" t="s">
        <v>42</v>
      </c>
      <c r="K71">
        <v>0.12039999999999999</v>
      </c>
      <c r="L71">
        <f t="shared" si="0"/>
        <v>18.541599999999999</v>
      </c>
      <c r="M71">
        <v>58</v>
      </c>
      <c r="N71">
        <v>28</v>
      </c>
      <c r="O71">
        <v>368</v>
      </c>
      <c r="P71">
        <v>587</v>
      </c>
      <c r="Q71">
        <v>18</v>
      </c>
      <c r="R71">
        <v>51</v>
      </c>
      <c r="S71">
        <v>876</v>
      </c>
      <c r="T71">
        <v>243</v>
      </c>
      <c r="V71">
        <v>97.103429210997959</v>
      </c>
      <c r="W71">
        <v>43.502300413553805</v>
      </c>
      <c r="X71">
        <v>160</v>
      </c>
      <c r="Z71">
        <v>10.012951901938152</v>
      </c>
      <c r="AA71">
        <v>19.093233648327324</v>
      </c>
      <c r="AE71">
        <f t="shared" si="1"/>
        <v>1986</v>
      </c>
      <c r="AF71">
        <f t="shared" si="2"/>
        <v>0.11588499999999999</v>
      </c>
      <c r="AI71">
        <f t="shared" si="3"/>
        <v>0.8909825033647375</v>
      </c>
      <c r="AJ71">
        <f t="shared" si="4"/>
        <v>33.610151057401815</v>
      </c>
      <c r="AK71">
        <f t="shared" si="5"/>
        <v>244.85595758740862</v>
      </c>
      <c r="AN71">
        <v>168</v>
      </c>
      <c r="AO71">
        <f t="shared" si="6"/>
        <v>1.4574759380202895</v>
      </c>
    </row>
    <row r="72" spans="1:42" x14ac:dyDescent="0.3">
      <c r="A72" t="s">
        <v>57</v>
      </c>
      <c r="B72" s="3">
        <v>42571</v>
      </c>
      <c r="C72" t="s">
        <v>53</v>
      </c>
      <c r="D72">
        <v>5</v>
      </c>
      <c r="E72" s="4">
        <v>0.43682870370370369</v>
      </c>
      <c r="F72" s="4">
        <v>0.46520833333333328</v>
      </c>
      <c r="H72">
        <v>30</v>
      </c>
      <c r="I72">
        <v>132</v>
      </c>
      <c r="J72" t="s">
        <v>54</v>
      </c>
      <c r="K72">
        <v>0.14480000000000001</v>
      </c>
      <c r="L72">
        <f t="shared" si="0"/>
        <v>19.113600000000002</v>
      </c>
      <c r="M72">
        <v>17</v>
      </c>
      <c r="N72">
        <v>265</v>
      </c>
      <c r="O72">
        <v>184</v>
      </c>
      <c r="P72">
        <v>646</v>
      </c>
      <c r="Q72">
        <v>94</v>
      </c>
      <c r="R72">
        <v>168</v>
      </c>
      <c r="S72">
        <v>549</v>
      </c>
      <c r="T72">
        <v>530</v>
      </c>
      <c r="V72">
        <v>11.26351344028015</v>
      </c>
      <c r="W72">
        <v>254.36822989598593</v>
      </c>
      <c r="X72">
        <v>92</v>
      </c>
      <c r="Z72">
        <v>42.644510981053017</v>
      </c>
      <c r="AA72">
        <v>208.27248342028943</v>
      </c>
      <c r="AE72">
        <f t="shared" si="1"/>
        <v>1923</v>
      </c>
      <c r="AF72">
        <f t="shared" si="2"/>
        <v>0.20775652173913045</v>
      </c>
      <c r="AI72">
        <f t="shared" si="3"/>
        <v>0.7839380350591113</v>
      </c>
      <c r="AJ72">
        <f t="shared" si="4"/>
        <v>35.782090483619349</v>
      </c>
      <c r="AK72">
        <f t="shared" si="5"/>
        <v>350.27436886880423</v>
      </c>
      <c r="AN72">
        <v>94</v>
      </c>
      <c r="AO72">
        <f t="shared" si="6"/>
        <v>3.7263230730723853</v>
      </c>
    </row>
    <row r="73" spans="1:42" x14ac:dyDescent="0.3">
      <c r="A73" t="s">
        <v>57</v>
      </c>
      <c r="B73" s="3">
        <v>42571</v>
      </c>
      <c r="C73" t="s">
        <v>53</v>
      </c>
      <c r="D73">
        <v>6</v>
      </c>
      <c r="E73" s="4">
        <v>0.46523148148148147</v>
      </c>
      <c r="F73" s="4">
        <v>0.50337962962962968</v>
      </c>
      <c r="H73">
        <v>56</v>
      </c>
      <c r="I73">
        <v>388</v>
      </c>
      <c r="J73" t="s">
        <v>55</v>
      </c>
      <c r="K73">
        <v>4.4999999999999998E-2</v>
      </c>
      <c r="L73">
        <f t="shared" si="0"/>
        <v>17.46</v>
      </c>
      <c r="M73">
        <v>357</v>
      </c>
      <c r="O73">
        <v>672</v>
      </c>
      <c r="P73">
        <v>942</v>
      </c>
      <c r="Q73">
        <v>166</v>
      </c>
      <c r="R73">
        <v>27</v>
      </c>
      <c r="S73">
        <v>602</v>
      </c>
      <c r="T73">
        <v>532</v>
      </c>
      <c r="V73">
        <v>630.13453526817557</v>
      </c>
      <c r="X73">
        <v>292</v>
      </c>
      <c r="Z73">
        <v>156.36205226349176</v>
      </c>
      <c r="AA73">
        <v>31.60583456531289</v>
      </c>
      <c r="AE73">
        <f t="shared" si="1"/>
        <v>2766</v>
      </c>
      <c r="AF73">
        <f t="shared" si="2"/>
        <v>5.9794520547945207E-2</v>
      </c>
      <c r="AI73">
        <f t="shared" si="3"/>
        <v>0.83869011522134629</v>
      </c>
      <c r="AJ73">
        <f t="shared" si="4"/>
        <v>22.724511930585685</v>
      </c>
      <c r="AK73">
        <f t="shared" si="5"/>
        <v>1016.1184786825779</v>
      </c>
      <c r="AN73">
        <v>94</v>
      </c>
      <c r="AO73">
        <f t="shared" si="6"/>
        <v>10.809771049814659</v>
      </c>
    </row>
    <row r="74" spans="1:42" x14ac:dyDescent="0.3">
      <c r="A74" t="s">
        <v>57</v>
      </c>
      <c r="B74" s="3">
        <v>42571</v>
      </c>
      <c r="C74" t="s">
        <v>53</v>
      </c>
      <c r="D74">
        <v>7</v>
      </c>
      <c r="E74" s="4">
        <v>0.50339120370370372</v>
      </c>
      <c r="F74" s="4">
        <v>0.61524305555555558</v>
      </c>
      <c r="H74">
        <v>29</v>
      </c>
      <c r="I74">
        <v>141</v>
      </c>
      <c r="J74" t="s">
        <v>42</v>
      </c>
      <c r="K74">
        <v>0.12039999999999999</v>
      </c>
      <c r="L74">
        <f t="shared" si="0"/>
        <v>16.976399999999998</v>
      </c>
      <c r="M74">
        <v>45</v>
      </c>
      <c r="N74">
        <v>47</v>
      </c>
      <c r="O74">
        <v>250</v>
      </c>
      <c r="P74">
        <v>477</v>
      </c>
      <c r="Q74">
        <v>87</v>
      </c>
      <c r="R74">
        <v>136</v>
      </c>
      <c r="S74">
        <v>564</v>
      </c>
      <c r="T74">
        <v>8059</v>
      </c>
      <c r="V74">
        <v>69.010523567095461</v>
      </c>
      <c r="W74">
        <v>30.204522656064526</v>
      </c>
      <c r="X74">
        <v>110</v>
      </c>
      <c r="Z74">
        <v>63.966704525506515</v>
      </c>
      <c r="AA74">
        <v>184.51155856437691</v>
      </c>
      <c r="AE74">
        <f t="shared" si="1"/>
        <v>1606</v>
      </c>
      <c r="AF74">
        <f t="shared" si="2"/>
        <v>0.15433090909090907</v>
      </c>
      <c r="AI74">
        <f t="shared" si="3"/>
        <v>0.16616658044490429</v>
      </c>
      <c r="AJ74">
        <f t="shared" si="4"/>
        <v>38.054196762141963</v>
      </c>
      <c r="AK74">
        <f t="shared" si="5"/>
        <v>283.84665465652171</v>
      </c>
      <c r="AN74">
        <v>94</v>
      </c>
      <c r="AO74">
        <f t="shared" si="6"/>
        <v>3.0196452623034222</v>
      </c>
    </row>
    <row r="75" spans="1:42" x14ac:dyDescent="0.3">
      <c r="A75" t="s">
        <v>57</v>
      </c>
      <c r="B75" s="3">
        <v>42571</v>
      </c>
      <c r="C75" t="s">
        <v>53</v>
      </c>
      <c r="D75">
        <v>8</v>
      </c>
      <c r="E75" s="4">
        <v>0.61526620370370366</v>
      </c>
      <c r="F75" s="4">
        <v>0.63533564814814814</v>
      </c>
      <c r="H75">
        <v>23</v>
      </c>
      <c r="I75">
        <v>88</v>
      </c>
      <c r="J75" t="s">
        <v>42</v>
      </c>
      <c r="K75">
        <v>0.12039999999999999</v>
      </c>
      <c r="L75">
        <f t="shared" si="0"/>
        <v>10.5952</v>
      </c>
      <c r="M75">
        <v>123</v>
      </c>
      <c r="O75">
        <v>230</v>
      </c>
      <c r="P75">
        <v>392</v>
      </c>
      <c r="Q75">
        <v>24</v>
      </c>
      <c r="R75">
        <v>96</v>
      </c>
      <c r="S75">
        <v>435</v>
      </c>
      <c r="T75">
        <v>436</v>
      </c>
      <c r="V75">
        <v>151.63680344040469</v>
      </c>
      <c r="X75">
        <v>121</v>
      </c>
      <c r="Z75">
        <v>17.85388725107935</v>
      </c>
      <c r="AA75">
        <v>119.63805658848776</v>
      </c>
      <c r="AE75">
        <f t="shared" si="1"/>
        <v>1300</v>
      </c>
      <c r="AF75">
        <f t="shared" si="2"/>
        <v>8.7563636363636371E-2</v>
      </c>
      <c r="AI75">
        <f t="shared" si="3"/>
        <v>0.74884792626728114</v>
      </c>
      <c r="AJ75">
        <f t="shared" si="4"/>
        <v>29.340553846153846</v>
      </c>
      <c r="AK75">
        <f t="shared" si="5"/>
        <v>341.38277536018825</v>
      </c>
      <c r="AN75">
        <v>94</v>
      </c>
      <c r="AO75">
        <f t="shared" si="6"/>
        <v>3.63173165276796</v>
      </c>
    </row>
    <row r="76" spans="1:42" x14ac:dyDescent="0.3">
      <c r="A76" t="s">
        <v>57</v>
      </c>
      <c r="B76" s="3">
        <v>42571</v>
      </c>
      <c r="C76" t="s">
        <v>53</v>
      </c>
      <c r="D76">
        <v>9</v>
      </c>
      <c r="E76" s="4">
        <v>0.63533564814814814</v>
      </c>
      <c r="F76" s="4">
        <v>0.65260416666666665</v>
      </c>
      <c r="H76">
        <v>20</v>
      </c>
      <c r="I76">
        <v>107</v>
      </c>
      <c r="J76" t="s">
        <v>42</v>
      </c>
      <c r="K76">
        <v>0.12039999999999999</v>
      </c>
      <c r="L76">
        <f t="shared" si="0"/>
        <v>12.8828</v>
      </c>
      <c r="M76">
        <v>108</v>
      </c>
      <c r="N76">
        <v>62</v>
      </c>
      <c r="O76">
        <v>227</v>
      </c>
      <c r="P76">
        <v>348</v>
      </c>
      <c r="Q76">
        <v>156</v>
      </c>
      <c r="R76">
        <v>63</v>
      </c>
      <c r="S76">
        <v>396</v>
      </c>
      <c r="T76">
        <v>132</v>
      </c>
      <c r="V76">
        <v>132.81425445218841</v>
      </c>
      <c r="W76">
        <v>30.735245682003512</v>
      </c>
      <c r="X76">
        <v>71</v>
      </c>
      <c r="Z76">
        <v>101.54169104037598</v>
      </c>
      <c r="AA76">
        <v>78.753318650819068</v>
      </c>
      <c r="AE76">
        <f t="shared" si="1"/>
        <v>1360</v>
      </c>
      <c r="AF76">
        <f t="shared" si="2"/>
        <v>0.18144788732394365</v>
      </c>
      <c r="AI76">
        <f t="shared" si="3"/>
        <v>0.91152815013404831</v>
      </c>
      <c r="AJ76">
        <f t="shared" si="4"/>
        <v>34.101529411764709</v>
      </c>
      <c r="AK76">
        <f t="shared" si="5"/>
        <v>242.92225491269349</v>
      </c>
      <c r="AN76">
        <v>94</v>
      </c>
      <c r="AO76">
        <f t="shared" si="6"/>
        <v>2.5842793075818458</v>
      </c>
    </row>
    <row r="77" spans="1:42" x14ac:dyDescent="0.3">
      <c r="A77" t="s">
        <v>57</v>
      </c>
      <c r="B77" s="3">
        <v>42571</v>
      </c>
      <c r="C77" t="s">
        <v>53</v>
      </c>
      <c r="D77">
        <v>10</v>
      </c>
      <c r="E77" s="4">
        <v>0.65262731481481484</v>
      </c>
      <c r="F77" s="4">
        <v>0.69952546296296303</v>
      </c>
      <c r="H77">
        <v>50</v>
      </c>
      <c r="I77">
        <v>174</v>
      </c>
      <c r="J77" t="s">
        <v>54</v>
      </c>
      <c r="K77">
        <v>0.14480000000000001</v>
      </c>
      <c r="L77">
        <f t="shared" si="0"/>
        <v>25.195200000000003</v>
      </c>
      <c r="M77">
        <v>126</v>
      </c>
      <c r="N77">
        <v>84</v>
      </c>
      <c r="O77">
        <v>385</v>
      </c>
      <c r="P77">
        <v>856</v>
      </c>
      <c r="Q77">
        <v>50</v>
      </c>
      <c r="R77">
        <v>118</v>
      </c>
      <c r="S77">
        <v>940</v>
      </c>
      <c r="T77">
        <v>1495</v>
      </c>
      <c r="V77">
        <v>184.46201856545687</v>
      </c>
      <c r="W77">
        <v>59.76470864583974</v>
      </c>
      <c r="X77">
        <v>172</v>
      </c>
      <c r="Z77">
        <v>48.680054851662007</v>
      </c>
      <c r="AA77">
        <v>194.71489036531798</v>
      </c>
      <c r="AE77">
        <f t="shared" si="1"/>
        <v>2559</v>
      </c>
      <c r="AF77">
        <f t="shared" si="2"/>
        <v>0.14648372093023257</v>
      </c>
      <c r="AI77">
        <f t="shared" si="3"/>
        <v>0.63122841637888505</v>
      </c>
      <c r="AJ77">
        <f t="shared" si="4"/>
        <v>35.444595545134824</v>
      </c>
      <c r="AK77">
        <f t="shared" si="5"/>
        <v>415.81083621413831</v>
      </c>
      <c r="AN77">
        <v>94</v>
      </c>
      <c r="AO77">
        <f t="shared" si="6"/>
        <v>4.4235195341929607</v>
      </c>
    </row>
    <row r="78" spans="1:42" x14ac:dyDescent="0.3">
      <c r="A78" t="s">
        <v>57</v>
      </c>
      <c r="B78" s="3">
        <v>42571</v>
      </c>
      <c r="C78" t="s">
        <v>53</v>
      </c>
      <c r="D78">
        <v>11</v>
      </c>
      <c r="E78" s="4">
        <v>0.69953703703703696</v>
      </c>
      <c r="F78" s="4">
        <v>0.73312499999999992</v>
      </c>
      <c r="H78">
        <v>37</v>
      </c>
      <c r="I78">
        <v>161</v>
      </c>
      <c r="J78" t="s">
        <v>54</v>
      </c>
      <c r="K78">
        <v>0.14480000000000001</v>
      </c>
      <c r="L78">
        <f t="shared" si="0"/>
        <v>23.312800000000003</v>
      </c>
      <c r="M78">
        <v>100</v>
      </c>
      <c r="N78">
        <v>205</v>
      </c>
      <c r="O78">
        <v>331</v>
      </c>
      <c r="P78">
        <v>630</v>
      </c>
      <c r="Q78">
        <v>264</v>
      </c>
      <c r="R78">
        <v>227</v>
      </c>
      <c r="S78">
        <v>625</v>
      </c>
      <c r="T78">
        <v>521</v>
      </c>
      <c r="V78">
        <v>130.95671468193368</v>
      </c>
      <c r="W78">
        <v>125.35772105739863</v>
      </c>
      <c r="X78">
        <v>136</v>
      </c>
      <c r="Z78">
        <v>153.72326895456118</v>
      </c>
      <c r="AA78">
        <v>212.48462189760536</v>
      </c>
      <c r="AE78">
        <f t="shared" si="1"/>
        <v>2382</v>
      </c>
      <c r="AF78">
        <f t="shared" si="2"/>
        <v>0.17141764705882356</v>
      </c>
      <c r="AI78">
        <f t="shared" si="3"/>
        <v>0.82053048570444365</v>
      </c>
      <c r="AJ78">
        <f t="shared" si="4"/>
        <v>35.2334508816121</v>
      </c>
      <c r="AK78">
        <f t="shared" si="5"/>
        <v>447.26116329574944</v>
      </c>
      <c r="AN78">
        <v>94</v>
      </c>
      <c r="AO78">
        <f t="shared" si="6"/>
        <v>4.7580974818696751</v>
      </c>
    </row>
    <row r="79" spans="1:42" x14ac:dyDescent="0.3">
      <c r="A79" t="s">
        <v>57</v>
      </c>
      <c r="B79" s="3">
        <v>42571</v>
      </c>
      <c r="C79" t="s">
        <v>53</v>
      </c>
      <c r="D79">
        <v>12</v>
      </c>
      <c r="E79" s="4">
        <v>0.73313657407407407</v>
      </c>
      <c r="F79" s="4">
        <v>0.76347222222222222</v>
      </c>
      <c r="H79">
        <v>49</v>
      </c>
      <c r="I79">
        <v>349</v>
      </c>
      <c r="J79" t="s">
        <v>55</v>
      </c>
      <c r="K79">
        <v>4.4999999999999998E-2</v>
      </c>
      <c r="L79">
        <f t="shared" si="0"/>
        <v>15.705</v>
      </c>
      <c r="M79">
        <v>48</v>
      </c>
      <c r="O79">
        <v>423</v>
      </c>
      <c r="P79">
        <v>900</v>
      </c>
      <c r="R79">
        <v>216</v>
      </c>
      <c r="S79">
        <v>528</v>
      </c>
      <c r="T79">
        <v>507</v>
      </c>
      <c r="V79">
        <v>79.806544407805958</v>
      </c>
      <c r="X79">
        <v>272</v>
      </c>
      <c r="Z79">
        <v>412.097683113296</v>
      </c>
      <c r="AE79">
        <f t="shared" si="1"/>
        <v>2115</v>
      </c>
      <c r="AF79">
        <f t="shared" si="2"/>
        <v>5.7738970588235294E-2</v>
      </c>
      <c r="AI79">
        <f t="shared" si="3"/>
        <v>0.80663615560640733</v>
      </c>
      <c r="AJ79">
        <f t="shared" si="4"/>
        <v>26.73191489361702</v>
      </c>
      <c r="AK79">
        <f t="shared" si="5"/>
        <v>763.90422752110203</v>
      </c>
      <c r="AN79">
        <v>94</v>
      </c>
      <c r="AO79">
        <f t="shared" si="6"/>
        <v>8.1266407183095968</v>
      </c>
    </row>
    <row r="80" spans="1:42" x14ac:dyDescent="0.3">
      <c r="A80" t="s">
        <v>57</v>
      </c>
      <c r="B80" s="3">
        <v>42572</v>
      </c>
      <c r="C80" t="s">
        <v>53</v>
      </c>
      <c r="D80">
        <v>1</v>
      </c>
      <c r="E80" s="4">
        <v>0.36457175925925928</v>
      </c>
      <c r="F80" s="4">
        <v>0.3691550925925926</v>
      </c>
      <c r="H80" s="5">
        <v>8</v>
      </c>
      <c r="I80" s="5">
        <v>41</v>
      </c>
      <c r="J80" t="s">
        <v>55</v>
      </c>
      <c r="K80" s="6">
        <v>4.4999999999999998E-2</v>
      </c>
      <c r="L80">
        <f t="shared" si="0"/>
        <v>1.845</v>
      </c>
      <c r="N80">
        <v>23</v>
      </c>
      <c r="O80">
        <v>99</v>
      </c>
      <c r="P80">
        <v>140</v>
      </c>
      <c r="Q80">
        <v>24</v>
      </c>
      <c r="S80">
        <v>110</v>
      </c>
      <c r="V80" s="6"/>
      <c r="W80" s="6">
        <v>9.3701623296160221</v>
      </c>
      <c r="X80" s="5">
        <v>40</v>
      </c>
      <c r="Z80" s="6">
        <v>18.320353719499316</v>
      </c>
      <c r="AA80" s="6"/>
      <c r="AE80">
        <f t="shared" ref="AE80:AE110" si="7">+SUM(M80+N80+O80+P80+Q80+R80+S80)</f>
        <v>396</v>
      </c>
      <c r="AF80">
        <f t="shared" si="2"/>
        <v>4.6124999999999999E-2</v>
      </c>
      <c r="AI80">
        <f t="shared" si="3"/>
        <v>1</v>
      </c>
      <c r="AJ80">
        <f t="shared" si="4"/>
        <v>16.772727272727273</v>
      </c>
      <c r="AK80">
        <f t="shared" si="5"/>
        <v>67.690516049115331</v>
      </c>
    </row>
    <row r="81" spans="1:41" x14ac:dyDescent="0.3">
      <c r="A81" t="s">
        <v>57</v>
      </c>
      <c r="B81" s="3">
        <v>42572</v>
      </c>
      <c r="C81" t="s">
        <v>53</v>
      </c>
      <c r="D81">
        <v>2</v>
      </c>
      <c r="E81" s="4">
        <v>0.3691550925925926</v>
      </c>
      <c r="F81" s="4">
        <v>0.41196759259259258</v>
      </c>
      <c r="H81" s="5">
        <v>50</v>
      </c>
      <c r="I81" s="5">
        <v>352</v>
      </c>
      <c r="J81" t="s">
        <v>55</v>
      </c>
      <c r="K81" s="6">
        <v>4.4999999999999998E-2</v>
      </c>
      <c r="L81">
        <f t="shared" si="0"/>
        <v>15.84</v>
      </c>
      <c r="N81">
        <v>61</v>
      </c>
      <c r="O81">
        <v>673</v>
      </c>
      <c r="P81">
        <v>1001</v>
      </c>
      <c r="Q81">
        <v>246</v>
      </c>
      <c r="R81">
        <v>263</v>
      </c>
      <c r="S81">
        <v>883</v>
      </c>
      <c r="T81">
        <v>390</v>
      </c>
      <c r="V81" s="6"/>
      <c r="W81" s="6">
        <v>58.461383330166498</v>
      </c>
      <c r="X81" s="5">
        <v>300</v>
      </c>
      <c r="Z81" s="6">
        <v>178.65764426060875</v>
      </c>
      <c r="AA81" s="6">
        <v>371.26379107838181</v>
      </c>
      <c r="AE81">
        <f t="shared" si="7"/>
        <v>3127</v>
      </c>
      <c r="AF81">
        <f t="shared" si="2"/>
        <v>5.28E-2</v>
      </c>
      <c r="AI81">
        <f t="shared" si="3"/>
        <v>0.88911003696332103</v>
      </c>
      <c r="AJ81">
        <f t="shared" si="4"/>
        <v>18.236008954269266</v>
      </c>
      <c r="AK81">
        <f t="shared" si="5"/>
        <v>633.42210099966178</v>
      </c>
      <c r="AN81">
        <v>271</v>
      </c>
      <c r="AO81">
        <f t="shared" si="6"/>
        <v>2.3373509261980141</v>
      </c>
    </row>
    <row r="82" spans="1:41" x14ac:dyDescent="0.3">
      <c r="A82" t="s">
        <v>57</v>
      </c>
      <c r="B82" s="3">
        <v>42572</v>
      </c>
      <c r="C82" t="s">
        <v>53</v>
      </c>
      <c r="D82">
        <v>3</v>
      </c>
      <c r="E82" s="4">
        <v>0.41196759259259258</v>
      </c>
      <c r="F82" s="4">
        <v>0.4430324074074074</v>
      </c>
      <c r="H82" s="5">
        <v>51</v>
      </c>
      <c r="I82" s="5">
        <v>340</v>
      </c>
      <c r="J82" t="s">
        <v>55</v>
      </c>
      <c r="K82" s="6">
        <v>4.4999999999999998E-2</v>
      </c>
      <c r="L82">
        <f t="shared" si="0"/>
        <v>15.299999999999999</v>
      </c>
      <c r="M82">
        <v>105</v>
      </c>
      <c r="O82">
        <v>619</v>
      </c>
      <c r="P82">
        <v>1008</v>
      </c>
      <c r="Q82">
        <v>38</v>
      </c>
      <c r="R82">
        <v>124</v>
      </c>
      <c r="S82">
        <v>679</v>
      </c>
      <c r="T82">
        <v>111</v>
      </c>
      <c r="V82" s="6">
        <v>154.89380685100195</v>
      </c>
      <c r="W82" s="6"/>
      <c r="X82" s="5">
        <f>160+195</f>
        <v>355</v>
      </c>
      <c r="Z82" s="6">
        <v>11.775981169890851</v>
      </c>
      <c r="AA82" s="6">
        <v>172.84987608288765</v>
      </c>
      <c r="AE82">
        <f t="shared" si="7"/>
        <v>2573</v>
      </c>
      <c r="AF82">
        <f t="shared" si="2"/>
        <v>4.3098591549295774E-2</v>
      </c>
      <c r="AI82">
        <f t="shared" si="3"/>
        <v>0.95864381520119224</v>
      </c>
      <c r="AJ82">
        <f t="shared" si="4"/>
        <v>21.406917994558878</v>
      </c>
      <c r="AK82">
        <f t="shared" si="5"/>
        <v>602.20673547739125</v>
      </c>
      <c r="AN82">
        <v>271</v>
      </c>
      <c r="AO82">
        <f t="shared" si="6"/>
        <v>2.2221650755623292</v>
      </c>
    </row>
    <row r="83" spans="1:41" x14ac:dyDescent="0.3">
      <c r="A83" t="s">
        <v>57</v>
      </c>
      <c r="B83" s="3">
        <v>42572</v>
      </c>
      <c r="C83" t="s">
        <v>53</v>
      </c>
      <c r="D83">
        <v>4</v>
      </c>
      <c r="E83" s="4">
        <v>0.4430439814814815</v>
      </c>
      <c r="F83" s="4">
        <v>0.51631944444444444</v>
      </c>
      <c r="H83" s="5">
        <v>48</v>
      </c>
      <c r="I83" s="5">
        <v>316</v>
      </c>
      <c r="J83" t="s">
        <v>55</v>
      </c>
      <c r="K83" s="6">
        <v>4.4999999999999998E-2</v>
      </c>
      <c r="L83">
        <f t="shared" si="0"/>
        <v>14.219999999999999</v>
      </c>
      <c r="M83">
        <v>21</v>
      </c>
      <c r="O83">
        <v>504</v>
      </c>
      <c r="P83">
        <v>824</v>
      </c>
      <c r="R83">
        <v>34</v>
      </c>
      <c r="S83">
        <v>641</v>
      </c>
      <c r="T83">
        <v>4308</v>
      </c>
      <c r="V83" s="6">
        <v>19.140906872619553</v>
      </c>
      <c r="W83" s="6"/>
      <c r="X83" s="5">
        <f>151+61</f>
        <v>212</v>
      </c>
      <c r="Z83" s="6"/>
      <c r="AA83" s="6">
        <v>22.139248334535434</v>
      </c>
      <c r="AE83">
        <f t="shared" si="7"/>
        <v>2024</v>
      </c>
      <c r="AF83">
        <f t="shared" si="2"/>
        <v>6.7075471698113204E-2</v>
      </c>
      <c r="AI83">
        <f t="shared" si="3"/>
        <v>0.31964624131396085</v>
      </c>
      <c r="AJ83">
        <f t="shared" si="4"/>
        <v>25.292490118577074</v>
      </c>
      <c r="AK83">
        <f t="shared" si="5"/>
        <v>253.28015520715499</v>
      </c>
    </row>
    <row r="84" spans="1:41" x14ac:dyDescent="0.3">
      <c r="A84" t="s">
        <v>57</v>
      </c>
      <c r="B84" s="3">
        <v>42572</v>
      </c>
      <c r="C84" t="s">
        <v>53</v>
      </c>
      <c r="D84">
        <v>5</v>
      </c>
      <c r="E84" s="4">
        <v>0.51633101851851848</v>
      </c>
      <c r="F84" s="4">
        <v>0.52983796296296293</v>
      </c>
      <c r="H84" s="5">
        <v>22</v>
      </c>
      <c r="I84" s="5">
        <v>152</v>
      </c>
      <c r="J84" t="s">
        <v>55</v>
      </c>
      <c r="K84" s="6">
        <v>4.4999999999999998E-2</v>
      </c>
      <c r="L84">
        <f t="shared" si="0"/>
        <v>6.84</v>
      </c>
      <c r="N84">
        <v>105</v>
      </c>
      <c r="O84">
        <v>224</v>
      </c>
      <c r="P84">
        <v>403</v>
      </c>
      <c r="Q84">
        <v>21</v>
      </c>
      <c r="R84">
        <v>41</v>
      </c>
      <c r="S84">
        <v>374</v>
      </c>
      <c r="V84" s="6"/>
      <c r="W84" s="6">
        <v>64.865830093008157</v>
      </c>
      <c r="X84" s="5">
        <v>106</v>
      </c>
      <c r="Z84" s="6">
        <v>14.318867606419708</v>
      </c>
      <c r="AA84" s="6">
        <v>66.547330647944634</v>
      </c>
      <c r="AE84">
        <f t="shared" si="7"/>
        <v>1168</v>
      </c>
      <c r="AF84">
        <f t="shared" si="2"/>
        <v>6.4528301886792455E-2</v>
      </c>
      <c r="AI84">
        <f t="shared" si="3"/>
        <v>1</v>
      </c>
      <c r="AJ84">
        <f t="shared" si="4"/>
        <v>21.082191780821919</v>
      </c>
      <c r="AK84">
        <f t="shared" si="5"/>
        <v>211.29892922019033</v>
      </c>
      <c r="AN84">
        <v>296.5</v>
      </c>
      <c r="AO84">
        <f t="shared" si="6"/>
        <v>0.71264394340705006</v>
      </c>
    </row>
    <row r="85" spans="1:41" x14ac:dyDescent="0.3">
      <c r="A85" t="s">
        <v>57</v>
      </c>
      <c r="B85" s="3">
        <v>42705</v>
      </c>
      <c r="C85" t="s">
        <v>53</v>
      </c>
      <c r="D85">
        <v>1</v>
      </c>
      <c r="E85" s="4">
        <v>0.23949074074074073</v>
      </c>
      <c r="F85" s="4">
        <v>0.26809027777777777</v>
      </c>
      <c r="H85">
        <v>47</v>
      </c>
      <c r="I85">
        <v>233</v>
      </c>
      <c r="J85" t="s">
        <v>42</v>
      </c>
      <c r="K85">
        <v>9.1700000000000004E-2</v>
      </c>
      <c r="L85">
        <f>+I85*K85</f>
        <v>21.366099999999999</v>
      </c>
      <c r="M85">
        <v>31</v>
      </c>
      <c r="N85">
        <v>261</v>
      </c>
      <c r="O85">
        <v>322</v>
      </c>
      <c r="P85">
        <v>960</v>
      </c>
      <c r="Q85">
        <v>61</v>
      </c>
      <c r="R85">
        <v>27</v>
      </c>
      <c r="S85">
        <v>810</v>
      </c>
      <c r="V85" s="6">
        <v>25.545127008251875</v>
      </c>
      <c r="W85" s="6">
        <v>278.16300345687711</v>
      </c>
      <c r="X85">
        <v>226</v>
      </c>
      <c r="Z85">
        <v>53.361172659728943</v>
      </c>
      <c r="AA85">
        <v>31.353017812729227</v>
      </c>
      <c r="AE85">
        <f t="shared" si="7"/>
        <v>2472</v>
      </c>
      <c r="AF85">
        <f t="shared" si="2"/>
        <v>9.4540265486725658E-2</v>
      </c>
      <c r="AI85">
        <f t="shared" si="3"/>
        <v>1</v>
      </c>
      <c r="AJ85">
        <f t="shared" si="4"/>
        <v>31.115679611650485</v>
      </c>
      <c r="AK85">
        <f t="shared" si="5"/>
        <v>420.21116046879359</v>
      </c>
      <c r="AN85">
        <v>296.5</v>
      </c>
      <c r="AO85">
        <f t="shared" si="6"/>
        <v>1.4172383152404506</v>
      </c>
    </row>
    <row r="86" spans="1:41" x14ac:dyDescent="0.3">
      <c r="A86" t="s">
        <v>57</v>
      </c>
      <c r="B86" s="3">
        <v>42705</v>
      </c>
      <c r="C86" t="s">
        <v>53</v>
      </c>
      <c r="D86">
        <v>2</v>
      </c>
      <c r="E86" s="4">
        <v>0.26809027777777777</v>
      </c>
      <c r="F86" s="4">
        <v>0.30383101851851851</v>
      </c>
      <c r="H86">
        <v>50</v>
      </c>
      <c r="I86">
        <v>256</v>
      </c>
      <c r="J86" t="s">
        <v>42</v>
      </c>
      <c r="K86">
        <v>9.1700000000000004E-2</v>
      </c>
      <c r="L86">
        <f t="shared" ref="L86:L110" si="8">+I86*K86</f>
        <v>23.475200000000001</v>
      </c>
      <c r="M86">
        <v>35</v>
      </c>
      <c r="N86">
        <v>389</v>
      </c>
      <c r="O86">
        <v>151</v>
      </c>
      <c r="P86">
        <v>916</v>
      </c>
      <c r="Q86">
        <v>277</v>
      </c>
      <c r="R86">
        <v>14</v>
      </c>
      <c r="S86">
        <v>727</v>
      </c>
      <c r="T86">
        <v>579</v>
      </c>
      <c r="V86" s="6">
        <v>29.286555754934113</v>
      </c>
      <c r="W86" s="6">
        <v>400.5912396624866</v>
      </c>
      <c r="X86">
        <v>124</v>
      </c>
      <c r="Z86">
        <v>286.57409909662437</v>
      </c>
      <c r="AA86">
        <v>17.544228050792036</v>
      </c>
      <c r="AE86">
        <f t="shared" si="7"/>
        <v>2509</v>
      </c>
      <c r="AF86">
        <f t="shared" si="2"/>
        <v>0.18931612903225808</v>
      </c>
      <c r="AI86">
        <f t="shared" si="3"/>
        <v>0.8125</v>
      </c>
      <c r="AJ86">
        <f t="shared" si="4"/>
        <v>33.683029095257076</v>
      </c>
      <c r="AK86">
        <f t="shared" si="5"/>
        <v>490.99806128241852</v>
      </c>
      <c r="AN86">
        <v>296.5</v>
      </c>
      <c r="AO86">
        <f t="shared" si="6"/>
        <v>1.6559799705983762</v>
      </c>
    </row>
    <row r="87" spans="1:41" x14ac:dyDescent="0.3">
      <c r="A87" t="s">
        <v>57</v>
      </c>
      <c r="B87" s="3">
        <v>42705</v>
      </c>
      <c r="C87" t="s">
        <v>53</v>
      </c>
      <c r="D87">
        <v>3</v>
      </c>
      <c r="E87" s="4">
        <v>0.30383101851851851</v>
      </c>
      <c r="F87" s="4">
        <v>0.33684027777777775</v>
      </c>
      <c r="H87">
        <v>44</v>
      </c>
      <c r="I87">
        <v>223</v>
      </c>
      <c r="J87" t="s">
        <v>42</v>
      </c>
      <c r="K87">
        <v>9.1700000000000004E-2</v>
      </c>
      <c r="L87">
        <f t="shared" si="8"/>
        <v>20.449100000000001</v>
      </c>
      <c r="M87">
        <v>32</v>
      </c>
      <c r="N87">
        <v>336</v>
      </c>
      <c r="O87">
        <v>153</v>
      </c>
      <c r="P87">
        <v>851</v>
      </c>
      <c r="Q87">
        <v>185</v>
      </c>
      <c r="R87">
        <v>11</v>
      </c>
      <c r="S87">
        <v>591</v>
      </c>
      <c r="T87">
        <v>693</v>
      </c>
      <c r="V87" s="6">
        <v>25.059489888298597</v>
      </c>
      <c r="W87" s="6">
        <v>295.18390211917745</v>
      </c>
      <c r="X87">
        <v>136</v>
      </c>
      <c r="Z87">
        <v>163.86259597783965</v>
      </c>
      <c r="AA87">
        <v>12.976880176159739</v>
      </c>
      <c r="AE87">
        <f t="shared" si="7"/>
        <v>2159</v>
      </c>
      <c r="AF87">
        <f t="shared" si="2"/>
        <v>0.15036102941176471</v>
      </c>
      <c r="AI87">
        <f t="shared" si="3"/>
        <v>0.75701262272089764</v>
      </c>
      <c r="AJ87">
        <f t="shared" si="4"/>
        <v>34.097619268179713</v>
      </c>
      <c r="AK87">
        <f t="shared" si="5"/>
        <v>384.5414340807377</v>
      </c>
      <c r="AN87">
        <v>296.5</v>
      </c>
      <c r="AO87">
        <f t="shared" si="6"/>
        <v>1.2969356967309873</v>
      </c>
    </row>
    <row r="88" spans="1:41" x14ac:dyDescent="0.3">
      <c r="A88" t="s">
        <v>57</v>
      </c>
      <c r="B88" s="3">
        <v>42705</v>
      </c>
      <c r="C88" t="s">
        <v>53</v>
      </c>
      <c r="D88">
        <v>4</v>
      </c>
      <c r="E88" s="4">
        <v>0.3368518518518519</v>
      </c>
      <c r="F88" s="4">
        <v>0.37461805555555555</v>
      </c>
      <c r="H88">
        <v>49</v>
      </c>
      <c r="I88">
        <v>251</v>
      </c>
      <c r="J88" t="s">
        <v>42</v>
      </c>
      <c r="K88">
        <v>9.1700000000000004E-2</v>
      </c>
      <c r="L88">
        <f t="shared" si="8"/>
        <v>23.0167</v>
      </c>
      <c r="M88">
        <v>17</v>
      </c>
      <c r="N88">
        <v>627</v>
      </c>
      <c r="O88">
        <v>287</v>
      </c>
      <c r="P88">
        <v>939</v>
      </c>
      <c r="Q88">
        <v>597</v>
      </c>
      <c r="R88">
        <v>21</v>
      </c>
      <c r="S88">
        <v>766</v>
      </c>
      <c r="T88">
        <v>10</v>
      </c>
      <c r="V88" s="6">
        <v>11.371926302314504</v>
      </c>
      <c r="W88" s="6">
        <v>604.54599796592436</v>
      </c>
      <c r="X88">
        <v>115</v>
      </c>
      <c r="Z88">
        <v>507.34077803022882</v>
      </c>
      <c r="AA88">
        <v>20.279293818431981</v>
      </c>
      <c r="AE88">
        <f t="shared" si="7"/>
        <v>3254</v>
      </c>
      <c r="AF88">
        <f t="shared" si="2"/>
        <v>0.20014521739130434</v>
      </c>
      <c r="AI88">
        <f t="shared" si="3"/>
        <v>0.99693627450980393</v>
      </c>
      <c r="AJ88">
        <f t="shared" si="4"/>
        <v>25.464081130915798</v>
      </c>
      <c r="AK88">
        <f t="shared" si="5"/>
        <v>686.76899805844982</v>
      </c>
      <c r="AN88">
        <v>296.5</v>
      </c>
      <c r="AO88">
        <f t="shared" si="6"/>
        <v>2.3162529445478914</v>
      </c>
    </row>
    <row r="89" spans="1:41" x14ac:dyDescent="0.3">
      <c r="A89" t="s">
        <v>57</v>
      </c>
      <c r="B89" s="3">
        <v>42705</v>
      </c>
      <c r="C89" t="s">
        <v>53</v>
      </c>
      <c r="D89">
        <v>5</v>
      </c>
      <c r="E89" s="4">
        <v>0.37462962962962965</v>
      </c>
      <c r="F89" s="4">
        <v>0.4153587962962963</v>
      </c>
      <c r="H89">
        <v>50</v>
      </c>
      <c r="I89">
        <v>267</v>
      </c>
      <c r="J89" t="s">
        <v>42</v>
      </c>
      <c r="K89">
        <v>9.1700000000000004E-2</v>
      </c>
      <c r="L89">
        <f t="shared" si="8"/>
        <v>24.483900000000002</v>
      </c>
      <c r="M89">
        <v>38</v>
      </c>
      <c r="N89">
        <v>486</v>
      </c>
      <c r="O89">
        <v>270</v>
      </c>
      <c r="P89">
        <v>943</v>
      </c>
      <c r="Q89">
        <v>339</v>
      </c>
      <c r="R89">
        <v>18</v>
      </c>
      <c r="S89">
        <v>615</v>
      </c>
      <c r="T89">
        <v>811</v>
      </c>
      <c r="V89" s="6">
        <v>30.477890743720884</v>
      </c>
      <c r="W89" s="6">
        <v>461.80812886311776</v>
      </c>
      <c r="X89">
        <v>128</v>
      </c>
      <c r="Z89">
        <v>332.51618652223118</v>
      </c>
      <c r="AA89">
        <v>18.522553609160845</v>
      </c>
      <c r="AE89">
        <f t="shared" si="7"/>
        <v>2709</v>
      </c>
      <c r="AF89">
        <f t="shared" si="2"/>
        <v>0.19128046875000002</v>
      </c>
      <c r="AI89">
        <f t="shared" si="3"/>
        <v>0.76960227272727277</v>
      </c>
      <c r="AJ89">
        <f t="shared" si="4"/>
        <v>32.536744186046519</v>
      </c>
      <c r="AK89">
        <f t="shared" si="5"/>
        <v>549.66237986911528</v>
      </c>
      <c r="AN89">
        <v>296.5</v>
      </c>
      <c r="AO89">
        <f t="shared" si="6"/>
        <v>1.8538360197946553</v>
      </c>
    </row>
    <row r="90" spans="1:41" x14ac:dyDescent="0.3">
      <c r="A90" t="s">
        <v>57</v>
      </c>
      <c r="B90" s="3">
        <v>42705</v>
      </c>
      <c r="C90" t="s">
        <v>53</v>
      </c>
      <c r="D90">
        <v>6</v>
      </c>
      <c r="E90" s="4">
        <v>0.41539351851851852</v>
      </c>
      <c r="F90" s="4">
        <v>0.44128472222222226</v>
      </c>
      <c r="H90">
        <v>36</v>
      </c>
      <c r="I90">
        <v>191</v>
      </c>
      <c r="J90" t="s">
        <v>42</v>
      </c>
      <c r="K90">
        <v>9.1700000000000004E-2</v>
      </c>
      <c r="L90">
        <f t="shared" si="8"/>
        <v>17.514700000000001</v>
      </c>
      <c r="M90">
        <v>21</v>
      </c>
      <c r="N90">
        <v>138</v>
      </c>
      <c r="O90">
        <v>175</v>
      </c>
      <c r="P90">
        <v>640</v>
      </c>
      <c r="Q90">
        <v>49</v>
      </c>
      <c r="R90">
        <v>15</v>
      </c>
      <c r="S90">
        <v>644</v>
      </c>
      <c r="T90">
        <v>558</v>
      </c>
      <c r="V90" s="6">
        <v>18.420159916159186</v>
      </c>
      <c r="W90" s="6">
        <v>139.09005870044331</v>
      </c>
      <c r="X90">
        <v>93</v>
      </c>
      <c r="Z90">
        <v>49.382450935582732</v>
      </c>
      <c r="AA90">
        <v>24.756196948253375</v>
      </c>
      <c r="AE90">
        <f t="shared" si="7"/>
        <v>1682</v>
      </c>
      <c r="AF90">
        <f t="shared" si="2"/>
        <v>0.18833010752688173</v>
      </c>
      <c r="AI90">
        <f t="shared" si="3"/>
        <v>0.75089285714285714</v>
      </c>
      <c r="AJ90">
        <f t="shared" si="4"/>
        <v>37.486872770511297</v>
      </c>
      <c r="AK90">
        <f t="shared" si="5"/>
        <v>208.82443325021933</v>
      </c>
      <c r="AN90">
        <v>296.5</v>
      </c>
      <c r="AO90">
        <f t="shared" si="6"/>
        <v>0.70429825716768746</v>
      </c>
    </row>
    <row r="91" spans="1:41" x14ac:dyDescent="0.3">
      <c r="A91" t="s">
        <v>57</v>
      </c>
      <c r="B91" s="3">
        <v>42705</v>
      </c>
      <c r="C91" t="s">
        <v>53</v>
      </c>
      <c r="D91">
        <v>7</v>
      </c>
      <c r="E91" s="4">
        <v>0.44128472222222226</v>
      </c>
      <c r="F91" s="4">
        <v>0.58491898148148147</v>
      </c>
      <c r="H91">
        <v>51</v>
      </c>
      <c r="I91">
        <v>246</v>
      </c>
      <c r="J91" t="s">
        <v>42</v>
      </c>
      <c r="K91">
        <v>9.1700000000000004E-2</v>
      </c>
      <c r="L91">
        <f t="shared" si="8"/>
        <v>22.558199999999999</v>
      </c>
      <c r="M91">
        <v>22</v>
      </c>
      <c r="N91">
        <v>320</v>
      </c>
      <c r="O91">
        <v>341</v>
      </c>
      <c r="P91">
        <v>864</v>
      </c>
      <c r="Q91">
        <v>217</v>
      </c>
      <c r="R91">
        <v>22</v>
      </c>
      <c r="S91">
        <v>724</v>
      </c>
      <c r="T91">
        <v>9900</v>
      </c>
      <c r="V91" s="6">
        <v>24.008380860483221</v>
      </c>
      <c r="W91" s="6">
        <v>372.4633818810745</v>
      </c>
      <c r="X91">
        <v>145</v>
      </c>
      <c r="Z91">
        <v>237.53256583819572</v>
      </c>
      <c r="AA91">
        <v>30.325656817960429</v>
      </c>
      <c r="AE91">
        <f t="shared" si="7"/>
        <v>2510</v>
      </c>
      <c r="AF91">
        <f t="shared" si="2"/>
        <v>0.15557379310344827</v>
      </c>
      <c r="AI91">
        <f t="shared" si="3"/>
        <v>0.20225624496373892</v>
      </c>
      <c r="AJ91">
        <f t="shared" si="4"/>
        <v>32.354390438247016</v>
      </c>
      <c r="AK91">
        <f t="shared" si="5"/>
        <v>477.16499269885696</v>
      </c>
      <c r="AN91">
        <v>296.5</v>
      </c>
      <c r="AO91">
        <f t="shared" si="6"/>
        <v>1.6093254391192477</v>
      </c>
    </row>
    <row r="92" spans="1:41" x14ac:dyDescent="0.3">
      <c r="A92" t="s">
        <v>57</v>
      </c>
      <c r="B92" s="3">
        <v>42705</v>
      </c>
      <c r="C92" t="s">
        <v>53</v>
      </c>
      <c r="D92">
        <v>11</v>
      </c>
      <c r="E92" s="4">
        <v>0.72642361111111109</v>
      </c>
      <c r="F92" s="4">
        <v>0.7507638888888889</v>
      </c>
      <c r="H92">
        <v>45</v>
      </c>
      <c r="I92">
        <v>226</v>
      </c>
      <c r="J92" t="s">
        <v>42</v>
      </c>
      <c r="K92">
        <v>9.1700000000000004E-2</v>
      </c>
      <c r="L92">
        <f t="shared" si="8"/>
        <v>20.7242</v>
      </c>
      <c r="M92">
        <v>24</v>
      </c>
      <c r="N92">
        <v>280</v>
      </c>
      <c r="O92">
        <v>219</v>
      </c>
      <c r="P92">
        <v>713</v>
      </c>
      <c r="Q92">
        <v>222</v>
      </c>
      <c r="R92">
        <v>21</v>
      </c>
      <c r="S92">
        <v>495</v>
      </c>
      <c r="T92">
        <v>129</v>
      </c>
      <c r="V92" s="6">
        <v>28.488579835304176</v>
      </c>
      <c r="W92" s="6">
        <v>291.97972786307224</v>
      </c>
      <c r="X92">
        <v>129</v>
      </c>
      <c r="Z92">
        <v>206.002742315897</v>
      </c>
      <c r="AA92">
        <v>31.060810031991384</v>
      </c>
      <c r="AE92">
        <f t="shared" si="7"/>
        <v>1974</v>
      </c>
      <c r="AF92">
        <f t="shared" si="2"/>
        <v>0.16065271317829458</v>
      </c>
      <c r="AI92">
        <f t="shared" si="3"/>
        <v>0.93865905848787445</v>
      </c>
      <c r="AJ92">
        <f t="shared" si="4"/>
        <v>37.794893617021273</v>
      </c>
      <c r="AK92">
        <f t="shared" si="5"/>
        <v>407.7659300231324</v>
      </c>
      <c r="AN92">
        <v>296.5</v>
      </c>
      <c r="AO92">
        <f t="shared" si="6"/>
        <v>1.3752645194709356</v>
      </c>
    </row>
    <row r="93" spans="1:41" x14ac:dyDescent="0.3">
      <c r="A93" t="s">
        <v>57</v>
      </c>
      <c r="B93" s="3">
        <v>42705</v>
      </c>
      <c r="C93" t="s">
        <v>53</v>
      </c>
      <c r="D93">
        <v>12</v>
      </c>
      <c r="E93" s="4">
        <v>0.7507638888888889</v>
      </c>
      <c r="F93" s="4">
        <v>0.76976851851851846</v>
      </c>
      <c r="H93">
        <v>35</v>
      </c>
      <c r="I93">
        <v>202</v>
      </c>
      <c r="J93" t="s">
        <v>42</v>
      </c>
      <c r="K93">
        <v>9.1700000000000004E-2</v>
      </c>
      <c r="L93">
        <f t="shared" si="8"/>
        <v>18.523400000000002</v>
      </c>
      <c r="M93">
        <v>19</v>
      </c>
      <c r="N93">
        <v>179</v>
      </c>
      <c r="O93">
        <v>185</v>
      </c>
      <c r="P93">
        <v>644</v>
      </c>
      <c r="Q93">
        <v>109</v>
      </c>
      <c r="R93">
        <v>24</v>
      </c>
      <c r="S93">
        <v>482</v>
      </c>
      <c r="V93" s="6">
        <v>14.398940774145672</v>
      </c>
      <c r="W93" s="6">
        <v>217.90427424047076</v>
      </c>
      <c r="X93">
        <v>99</v>
      </c>
      <c r="Z93">
        <v>115.1334077592122</v>
      </c>
      <c r="AA93">
        <v>39.449064886057705</v>
      </c>
      <c r="AE93">
        <f t="shared" si="7"/>
        <v>1642</v>
      </c>
      <c r="AF93">
        <f t="shared" si="2"/>
        <v>0.18710505050505052</v>
      </c>
      <c r="AI93">
        <f t="shared" si="3"/>
        <v>1</v>
      </c>
      <c r="AJ93">
        <f t="shared" si="4"/>
        <v>40.611595615103532</v>
      </c>
      <c r="AK93">
        <f t="shared" si="5"/>
        <v>292.44284382994317</v>
      </c>
      <c r="AN93">
        <v>296.5</v>
      </c>
      <c r="AO93">
        <f t="shared" si="6"/>
        <v>0.98631650532864479</v>
      </c>
    </row>
    <row r="94" spans="1:41" x14ac:dyDescent="0.3">
      <c r="A94" t="s">
        <v>57</v>
      </c>
      <c r="B94" s="3">
        <v>42706</v>
      </c>
      <c r="C94" t="s">
        <v>53</v>
      </c>
      <c r="D94">
        <v>1</v>
      </c>
      <c r="E94" s="4">
        <v>0.27479166666666666</v>
      </c>
      <c r="F94" s="4">
        <v>0.31167824074074074</v>
      </c>
      <c r="H94">
        <v>53</v>
      </c>
      <c r="I94">
        <v>259</v>
      </c>
      <c r="J94" t="s">
        <v>42</v>
      </c>
      <c r="K94">
        <v>9.1700000000000004E-2</v>
      </c>
      <c r="L94">
        <f t="shared" si="8"/>
        <v>23.750299999999999</v>
      </c>
      <c r="M94">
        <v>14</v>
      </c>
      <c r="N94">
        <v>589</v>
      </c>
      <c r="O94">
        <v>293</v>
      </c>
      <c r="P94">
        <v>1010</v>
      </c>
      <c r="Q94">
        <v>488</v>
      </c>
      <c r="R94">
        <v>11</v>
      </c>
      <c r="S94">
        <v>650</v>
      </c>
      <c r="T94">
        <v>132</v>
      </c>
      <c r="V94">
        <v>14.432568964583886</v>
      </c>
      <c r="W94">
        <v>641.06730359025437</v>
      </c>
      <c r="X94">
        <v>142</v>
      </c>
      <c r="Z94">
        <v>531.71774540771241</v>
      </c>
      <c r="AA94">
        <v>14.283853427466115</v>
      </c>
      <c r="AE94">
        <f t="shared" si="7"/>
        <v>3055</v>
      </c>
      <c r="AF94">
        <f t="shared" si="2"/>
        <v>0.16725563380281688</v>
      </c>
      <c r="AI94">
        <f t="shared" si="3"/>
        <v>0.95858173831189208</v>
      </c>
      <c r="AJ94">
        <f t="shared" si="4"/>
        <v>27.98726022913257</v>
      </c>
      <c r="AK94">
        <f t="shared" si="5"/>
        <v>742.75073569500842</v>
      </c>
      <c r="AN94">
        <v>351</v>
      </c>
      <c r="AO94">
        <f t="shared" si="6"/>
        <v>2.1160989620940409</v>
      </c>
    </row>
    <row r="95" spans="1:41" x14ac:dyDescent="0.3">
      <c r="A95" t="s">
        <v>57</v>
      </c>
      <c r="B95" s="3">
        <v>42706</v>
      </c>
      <c r="C95" t="s">
        <v>53</v>
      </c>
      <c r="D95">
        <v>2</v>
      </c>
      <c r="E95" s="4">
        <v>0.31167824074074074</v>
      </c>
      <c r="F95" s="4">
        <v>0.35951388888888891</v>
      </c>
      <c r="H95">
        <v>51</v>
      </c>
      <c r="I95">
        <v>257</v>
      </c>
      <c r="J95" t="s">
        <v>42</v>
      </c>
      <c r="K95">
        <v>9.1700000000000004E-2</v>
      </c>
      <c r="L95">
        <f t="shared" si="8"/>
        <v>23.5669</v>
      </c>
      <c r="M95">
        <v>17</v>
      </c>
      <c r="N95">
        <v>591</v>
      </c>
      <c r="O95">
        <v>282</v>
      </c>
      <c r="P95">
        <v>1015</v>
      </c>
      <c r="Q95">
        <v>430</v>
      </c>
      <c r="R95">
        <v>38</v>
      </c>
      <c r="S95">
        <v>861</v>
      </c>
      <c r="T95">
        <v>899</v>
      </c>
      <c r="V95">
        <v>17.429283075380816</v>
      </c>
      <c r="W95">
        <v>538.3056937190139</v>
      </c>
      <c r="X95">
        <v>154</v>
      </c>
      <c r="Z95">
        <v>355.3350639847759</v>
      </c>
      <c r="AA95">
        <v>43.486916017099269</v>
      </c>
      <c r="AE95">
        <f t="shared" si="7"/>
        <v>3234</v>
      </c>
      <c r="AF95">
        <f t="shared" si="2"/>
        <v>0.15303181818181819</v>
      </c>
      <c r="AI95">
        <f t="shared" si="3"/>
        <v>0.78248245826276308</v>
      </c>
      <c r="AJ95">
        <f t="shared" si="4"/>
        <v>26.234025974025975</v>
      </c>
      <c r="AK95">
        <f t="shared" si="5"/>
        <v>631.27847839813489</v>
      </c>
      <c r="AN95">
        <v>351</v>
      </c>
      <c r="AO95">
        <f t="shared" si="6"/>
        <v>1.7985141834704699</v>
      </c>
    </row>
    <row r="96" spans="1:41" x14ac:dyDescent="0.3">
      <c r="A96" t="s">
        <v>57</v>
      </c>
      <c r="B96" s="3">
        <v>42706</v>
      </c>
      <c r="C96" t="s">
        <v>53</v>
      </c>
      <c r="D96">
        <v>3</v>
      </c>
      <c r="E96" s="4">
        <v>0.35952546296296295</v>
      </c>
      <c r="F96" s="4">
        <v>0.39206018518518521</v>
      </c>
      <c r="H96">
        <v>50</v>
      </c>
      <c r="I96">
        <v>256</v>
      </c>
      <c r="J96" t="s">
        <v>42</v>
      </c>
      <c r="K96">
        <v>9.1700000000000004E-2</v>
      </c>
      <c r="L96">
        <f t="shared" si="8"/>
        <v>23.475200000000001</v>
      </c>
      <c r="M96">
        <v>29</v>
      </c>
      <c r="N96">
        <v>352</v>
      </c>
      <c r="O96">
        <v>115</v>
      </c>
      <c r="P96">
        <v>931</v>
      </c>
      <c r="Q96">
        <v>254</v>
      </c>
      <c r="R96">
        <v>24</v>
      </c>
      <c r="S96">
        <v>740</v>
      </c>
      <c r="T96">
        <v>367</v>
      </c>
      <c r="V96">
        <v>24.699697992418262</v>
      </c>
      <c r="W96">
        <v>367.30738357741023</v>
      </c>
      <c r="X96">
        <v>127</v>
      </c>
      <c r="Z96">
        <v>230.66515510210385</v>
      </c>
      <c r="AA96">
        <v>36.635551574512284</v>
      </c>
      <c r="AE96">
        <f t="shared" si="7"/>
        <v>2445</v>
      </c>
      <c r="AF96">
        <f t="shared" si="2"/>
        <v>0.18484409448818898</v>
      </c>
      <c r="AI96">
        <f t="shared" si="3"/>
        <v>0.86948790896159323</v>
      </c>
      <c r="AJ96">
        <f t="shared" si="4"/>
        <v>34.564711656441716</v>
      </c>
      <c r="AK96">
        <f t="shared" si="5"/>
        <v>456.65389412322224</v>
      </c>
      <c r="AN96">
        <v>351</v>
      </c>
      <c r="AO96">
        <f t="shared" si="6"/>
        <v>1.3010082453653056</v>
      </c>
    </row>
    <row r="97" spans="1:41" x14ac:dyDescent="0.3">
      <c r="A97" t="s">
        <v>57</v>
      </c>
      <c r="B97" s="3">
        <v>42706</v>
      </c>
      <c r="C97" t="s">
        <v>53</v>
      </c>
      <c r="D97">
        <v>4</v>
      </c>
      <c r="E97" s="4">
        <v>0.39206018518518521</v>
      </c>
      <c r="F97" s="4">
        <v>0.45240740740740742</v>
      </c>
      <c r="H97">
        <v>42</v>
      </c>
      <c r="I97">
        <v>236</v>
      </c>
      <c r="J97" t="s">
        <v>42</v>
      </c>
      <c r="K97">
        <v>9.1700000000000004E-2</v>
      </c>
      <c r="L97">
        <f t="shared" si="8"/>
        <v>21.641200000000001</v>
      </c>
      <c r="M97">
        <v>24</v>
      </c>
      <c r="N97">
        <v>676</v>
      </c>
      <c r="O97">
        <v>77</v>
      </c>
      <c r="P97">
        <v>794</v>
      </c>
      <c r="Q97">
        <v>538</v>
      </c>
      <c r="S97">
        <v>792</v>
      </c>
      <c r="T97">
        <v>2313</v>
      </c>
      <c r="V97">
        <v>28.820773927475006</v>
      </c>
      <c r="W97">
        <v>706.50455711298173</v>
      </c>
      <c r="X97">
        <v>111</v>
      </c>
      <c r="Z97">
        <v>570.35937891182823</v>
      </c>
      <c r="AE97">
        <f t="shared" si="7"/>
        <v>2901</v>
      </c>
      <c r="AF97">
        <f t="shared" si="2"/>
        <v>0.19496576576576577</v>
      </c>
      <c r="AI97">
        <f t="shared" si="3"/>
        <v>0.55638665132336018</v>
      </c>
      <c r="AJ97">
        <f t="shared" si="4"/>
        <v>26.855677352637024</v>
      </c>
      <c r="AK97">
        <f t="shared" si="5"/>
        <v>1049.0220444320566</v>
      </c>
      <c r="AN97">
        <v>351</v>
      </c>
      <c r="AO97">
        <f t="shared" si="6"/>
        <v>2.9886667932537225</v>
      </c>
    </row>
    <row r="98" spans="1:41" x14ac:dyDescent="0.3">
      <c r="A98" t="s">
        <v>57</v>
      </c>
      <c r="B98" s="3">
        <v>42706</v>
      </c>
      <c r="C98" t="s">
        <v>53</v>
      </c>
      <c r="D98">
        <v>5</v>
      </c>
      <c r="E98" s="4">
        <v>0.45241898148148146</v>
      </c>
      <c r="F98" s="4">
        <v>0.49376157407407412</v>
      </c>
      <c r="H98">
        <v>48</v>
      </c>
      <c r="I98">
        <v>256</v>
      </c>
      <c r="J98" t="s">
        <v>42</v>
      </c>
      <c r="K98">
        <v>9.1700000000000004E-2</v>
      </c>
      <c r="L98">
        <f t="shared" si="8"/>
        <v>23.475200000000001</v>
      </c>
      <c r="M98">
        <v>28</v>
      </c>
      <c r="N98">
        <v>524</v>
      </c>
      <c r="O98">
        <v>162</v>
      </c>
      <c r="P98">
        <v>917</v>
      </c>
      <c r="Q98">
        <v>556</v>
      </c>
      <c r="R98">
        <v>23</v>
      </c>
      <c r="S98">
        <v>608</v>
      </c>
      <c r="T98">
        <v>755</v>
      </c>
      <c r="V98">
        <v>27.589614736561927</v>
      </c>
      <c r="W98">
        <v>670.25134230226411</v>
      </c>
      <c r="X98">
        <v>131</v>
      </c>
      <c r="Z98">
        <v>560.35331193845684</v>
      </c>
      <c r="AA98">
        <v>38.544045391946803</v>
      </c>
      <c r="AE98">
        <f t="shared" si="7"/>
        <v>2818</v>
      </c>
      <c r="AF98">
        <f t="shared" si="2"/>
        <v>0.1792</v>
      </c>
      <c r="AI98">
        <f t="shared" si="3"/>
        <v>0.78869297509095992</v>
      </c>
      <c r="AJ98">
        <f t="shared" si="4"/>
        <v>29.989609652235629</v>
      </c>
      <c r="AK98">
        <f t="shared" si="5"/>
        <v>779.36915718461478</v>
      </c>
      <c r="AN98">
        <v>351</v>
      </c>
      <c r="AO98">
        <f t="shared" si="6"/>
        <v>2.2204249492439168</v>
      </c>
    </row>
    <row r="99" spans="1:41" x14ac:dyDescent="0.3">
      <c r="A99" t="s">
        <v>57</v>
      </c>
      <c r="B99" s="3">
        <v>42706</v>
      </c>
      <c r="C99" t="s">
        <v>53</v>
      </c>
      <c r="D99">
        <v>6</v>
      </c>
      <c r="E99" s="4">
        <v>0.49377314814814816</v>
      </c>
      <c r="F99" s="4">
        <v>0.57598379629629626</v>
      </c>
      <c r="H99">
        <v>41</v>
      </c>
      <c r="I99">
        <v>231</v>
      </c>
      <c r="J99" t="s">
        <v>42</v>
      </c>
      <c r="K99">
        <v>9.1700000000000004E-2</v>
      </c>
      <c r="L99">
        <f t="shared" si="8"/>
        <v>21.182700000000001</v>
      </c>
      <c r="M99">
        <v>23</v>
      </c>
      <c r="N99">
        <v>438</v>
      </c>
      <c r="O99">
        <v>152</v>
      </c>
      <c r="P99">
        <v>718</v>
      </c>
      <c r="Q99">
        <v>378</v>
      </c>
      <c r="R99">
        <v>20</v>
      </c>
      <c r="S99">
        <v>684</v>
      </c>
      <c r="T99">
        <v>4691</v>
      </c>
      <c r="V99">
        <v>28.158045463354739</v>
      </c>
      <c r="W99">
        <v>474.5380588730323</v>
      </c>
      <c r="X99">
        <v>89</v>
      </c>
      <c r="Z99">
        <v>381.80806726561673</v>
      </c>
      <c r="AA99">
        <v>24.67589079890147</v>
      </c>
      <c r="AE99">
        <f t="shared" si="7"/>
        <v>2413</v>
      </c>
      <c r="AF99">
        <f t="shared" si="2"/>
        <v>0.23800786516853933</v>
      </c>
      <c r="AI99">
        <f t="shared" si="3"/>
        <v>0.3396677927927928</v>
      </c>
      <c r="AJ99">
        <f t="shared" si="4"/>
        <v>31.602867799419812</v>
      </c>
      <c r="AK99">
        <f t="shared" si="5"/>
        <v>543.59003120045259</v>
      </c>
      <c r="AN99">
        <v>351</v>
      </c>
      <c r="AO99">
        <f t="shared" si="6"/>
        <v>1.5486895475796369</v>
      </c>
    </row>
    <row r="100" spans="1:41" x14ac:dyDescent="0.3">
      <c r="A100" t="s">
        <v>57</v>
      </c>
      <c r="B100" s="3">
        <v>42706</v>
      </c>
      <c r="C100" t="s">
        <v>53</v>
      </c>
      <c r="D100">
        <v>7</v>
      </c>
      <c r="E100" s="4">
        <v>0.57600694444444445</v>
      </c>
      <c r="F100" s="4">
        <v>0.61234953703703698</v>
      </c>
      <c r="H100">
        <v>47</v>
      </c>
      <c r="I100">
        <v>249</v>
      </c>
      <c r="J100" t="s">
        <v>42</v>
      </c>
      <c r="K100">
        <v>9.1700000000000004E-2</v>
      </c>
      <c r="L100">
        <f t="shared" si="8"/>
        <v>22.833300000000001</v>
      </c>
      <c r="M100">
        <v>25</v>
      </c>
      <c r="N100">
        <v>318</v>
      </c>
      <c r="O100">
        <v>84</v>
      </c>
      <c r="P100">
        <v>860</v>
      </c>
      <c r="Q100">
        <v>259</v>
      </c>
      <c r="R100">
        <v>29</v>
      </c>
      <c r="S100">
        <v>830</v>
      </c>
      <c r="T100">
        <v>737</v>
      </c>
      <c r="V100">
        <v>20.940854880877971</v>
      </c>
      <c r="W100">
        <v>382.66473776231385</v>
      </c>
      <c r="X100">
        <v>109</v>
      </c>
      <c r="Z100">
        <v>259.94603504236147</v>
      </c>
      <c r="AA100">
        <v>46.401151167673198</v>
      </c>
      <c r="AE100">
        <f t="shared" si="7"/>
        <v>2405</v>
      </c>
      <c r="AF100">
        <f t="shared" si="2"/>
        <v>0.20947981651376149</v>
      </c>
      <c r="AI100">
        <f t="shared" si="3"/>
        <v>0.76543602800763844</v>
      </c>
      <c r="AJ100">
        <f t="shared" si="4"/>
        <v>34.17874428274429</v>
      </c>
      <c r="AK100">
        <f t="shared" si="5"/>
        <v>463.97638942661325</v>
      </c>
      <c r="AN100">
        <v>351</v>
      </c>
      <c r="AO100">
        <f t="shared" si="6"/>
        <v>1.3218700553464766</v>
      </c>
    </row>
    <row r="101" spans="1:41" x14ac:dyDescent="0.3">
      <c r="A101" t="s">
        <v>57</v>
      </c>
      <c r="B101" s="3">
        <v>42706</v>
      </c>
      <c r="C101" t="s">
        <v>53</v>
      </c>
      <c r="D101">
        <v>8</v>
      </c>
      <c r="E101" s="4">
        <v>0.61236111111111113</v>
      </c>
      <c r="F101" s="4">
        <v>0.64517361111111116</v>
      </c>
      <c r="H101">
        <v>46</v>
      </c>
      <c r="I101">
        <v>252</v>
      </c>
      <c r="J101" t="s">
        <v>42</v>
      </c>
      <c r="K101">
        <v>9.1700000000000004E-2</v>
      </c>
      <c r="L101">
        <f t="shared" si="8"/>
        <v>23.1084</v>
      </c>
      <c r="M101">
        <v>22</v>
      </c>
      <c r="N101">
        <v>226</v>
      </c>
      <c r="O101">
        <v>96</v>
      </c>
      <c r="P101">
        <v>927</v>
      </c>
      <c r="Q101">
        <v>161</v>
      </c>
      <c r="R101">
        <v>19</v>
      </c>
      <c r="S101">
        <v>684</v>
      </c>
      <c r="T101">
        <v>701</v>
      </c>
      <c r="V101">
        <v>17.602588447808124</v>
      </c>
      <c r="W101">
        <v>230.57409765688263</v>
      </c>
      <c r="X101">
        <v>103</v>
      </c>
      <c r="Z101">
        <v>153.2074446741739</v>
      </c>
      <c r="AA101">
        <v>28.676249361810854</v>
      </c>
      <c r="AE101">
        <f t="shared" si="7"/>
        <v>2135</v>
      </c>
      <c r="AF101">
        <f t="shared" si="2"/>
        <v>0.22435339805825241</v>
      </c>
      <c r="AI101">
        <f t="shared" si="3"/>
        <v>0.75282087447108603</v>
      </c>
      <c r="AJ101">
        <f t="shared" si="4"/>
        <v>38.964983606557375</v>
      </c>
      <c r="AK101">
        <f t="shared" si="5"/>
        <v>318.03019007033777</v>
      </c>
      <c r="AN101">
        <v>351</v>
      </c>
      <c r="AO101">
        <f t="shared" si="6"/>
        <v>0.90606891757930985</v>
      </c>
    </row>
    <row r="102" spans="1:41" x14ac:dyDescent="0.3">
      <c r="A102" t="s">
        <v>57</v>
      </c>
      <c r="B102" s="3">
        <v>42706</v>
      </c>
      <c r="C102" t="s">
        <v>53</v>
      </c>
      <c r="D102">
        <v>9</v>
      </c>
      <c r="E102" s="4">
        <v>0.64518518518518519</v>
      </c>
      <c r="F102" s="4">
        <v>0.67663194444444441</v>
      </c>
      <c r="H102">
        <v>41</v>
      </c>
      <c r="I102">
        <v>225</v>
      </c>
      <c r="J102" t="s">
        <v>42</v>
      </c>
      <c r="K102">
        <v>9.1700000000000004E-2</v>
      </c>
      <c r="L102">
        <f t="shared" si="8"/>
        <v>20.6325</v>
      </c>
      <c r="M102">
        <v>26</v>
      </c>
      <c r="N102">
        <v>244</v>
      </c>
      <c r="O102">
        <v>42</v>
      </c>
      <c r="P102">
        <v>740</v>
      </c>
      <c r="Q102">
        <v>160</v>
      </c>
      <c r="R102">
        <v>17</v>
      </c>
      <c r="S102">
        <v>755</v>
      </c>
      <c r="T102">
        <v>734</v>
      </c>
      <c r="V102">
        <v>29.410353576923931</v>
      </c>
      <c r="W102">
        <v>274.58048467758351</v>
      </c>
      <c r="X102">
        <v>88</v>
      </c>
      <c r="Z102">
        <v>173.55632662279109</v>
      </c>
      <c r="AA102">
        <v>26.42615306868819</v>
      </c>
      <c r="AE102">
        <f t="shared" si="7"/>
        <v>1984</v>
      </c>
      <c r="AF102">
        <f t="shared" si="2"/>
        <v>0.23446022727272728</v>
      </c>
      <c r="AI102">
        <f t="shared" si="3"/>
        <v>0.72994849153789554</v>
      </c>
      <c r="AJ102">
        <f t="shared" si="4"/>
        <v>37.438004032258064</v>
      </c>
      <c r="AK102">
        <f t="shared" si="5"/>
        <v>339.98665897299338</v>
      </c>
      <c r="AN102">
        <v>351</v>
      </c>
      <c r="AO102">
        <f t="shared" si="6"/>
        <v>0.9686229600370182</v>
      </c>
    </row>
    <row r="103" spans="1:41" x14ac:dyDescent="0.3">
      <c r="A103" t="s">
        <v>57</v>
      </c>
      <c r="B103" s="3">
        <v>42706</v>
      </c>
      <c r="C103" t="s">
        <v>53</v>
      </c>
      <c r="D103">
        <v>10</v>
      </c>
      <c r="E103" s="4">
        <v>0.67663194444444441</v>
      </c>
      <c r="F103" s="4">
        <v>0.71057870370370368</v>
      </c>
      <c r="H103">
        <v>40</v>
      </c>
      <c r="I103">
        <v>232</v>
      </c>
      <c r="J103" t="s">
        <v>42</v>
      </c>
      <c r="K103">
        <v>9.1700000000000004E-2</v>
      </c>
      <c r="L103">
        <f t="shared" si="8"/>
        <v>21.2744</v>
      </c>
      <c r="M103">
        <v>10</v>
      </c>
      <c r="N103">
        <v>297</v>
      </c>
      <c r="O103">
        <v>151</v>
      </c>
      <c r="P103">
        <v>775</v>
      </c>
      <c r="Q103">
        <v>208</v>
      </c>
      <c r="R103">
        <v>61</v>
      </c>
      <c r="S103">
        <v>706</v>
      </c>
      <c r="T103">
        <v>725</v>
      </c>
      <c r="V103">
        <v>9.4814278598216575</v>
      </c>
      <c r="W103">
        <v>310.2130654787714</v>
      </c>
      <c r="X103">
        <v>110</v>
      </c>
      <c r="Z103">
        <v>214.74428078061038</v>
      </c>
      <c r="AA103">
        <v>58.929487315596603</v>
      </c>
      <c r="AE103">
        <f t="shared" si="7"/>
        <v>2208</v>
      </c>
      <c r="AF103">
        <f t="shared" si="2"/>
        <v>0.19340363636363636</v>
      </c>
      <c r="AI103">
        <f t="shared" si="3"/>
        <v>0.75281281963859525</v>
      </c>
      <c r="AJ103">
        <f t="shared" si="4"/>
        <v>34.686521739130434</v>
      </c>
      <c r="AK103">
        <f t="shared" si="5"/>
        <v>406.68413071739997</v>
      </c>
      <c r="AN103">
        <v>351</v>
      </c>
      <c r="AO103">
        <f t="shared" si="6"/>
        <v>1.1586442470581195</v>
      </c>
    </row>
    <row r="104" spans="1:41" x14ac:dyDescent="0.3">
      <c r="A104" t="s">
        <v>57</v>
      </c>
      <c r="B104" s="3">
        <v>42706</v>
      </c>
      <c r="C104" t="s">
        <v>53</v>
      </c>
      <c r="D104">
        <v>11</v>
      </c>
      <c r="E104" s="4">
        <v>0.71057870370370368</v>
      </c>
      <c r="F104" s="4">
        <v>0.75142361111111111</v>
      </c>
      <c r="H104">
        <v>46</v>
      </c>
      <c r="I104">
        <v>250</v>
      </c>
      <c r="J104" t="s">
        <v>42</v>
      </c>
      <c r="K104">
        <v>9.1700000000000004E-2</v>
      </c>
      <c r="L104">
        <f t="shared" si="8"/>
        <v>22.925000000000001</v>
      </c>
      <c r="M104">
        <v>36</v>
      </c>
      <c r="N104">
        <v>701</v>
      </c>
      <c r="O104">
        <v>224</v>
      </c>
      <c r="P104">
        <v>893</v>
      </c>
      <c r="Q104">
        <v>639</v>
      </c>
      <c r="R104">
        <v>21</v>
      </c>
      <c r="S104">
        <v>612</v>
      </c>
      <c r="T104">
        <v>403</v>
      </c>
      <c r="V104">
        <v>22.186108887769596</v>
      </c>
      <c r="W104">
        <v>760.74782283361264</v>
      </c>
      <c r="X104">
        <v>111</v>
      </c>
      <c r="Z104">
        <v>649.79976619129775</v>
      </c>
      <c r="AA104">
        <v>38.259339946353798</v>
      </c>
      <c r="AE104">
        <f t="shared" si="7"/>
        <v>3126</v>
      </c>
      <c r="AF104">
        <f t="shared" si="2"/>
        <v>0.20653153153153153</v>
      </c>
      <c r="AI104">
        <f t="shared" si="3"/>
        <v>0.88580334372343439</v>
      </c>
      <c r="AJ104">
        <f t="shared" si="4"/>
        <v>26.40115163147793</v>
      </c>
      <c r="AK104">
        <f t="shared" si="5"/>
        <v>846.49651892951692</v>
      </c>
      <c r="AN104">
        <v>351</v>
      </c>
      <c r="AO104">
        <f t="shared" si="6"/>
        <v>2.411670994101188</v>
      </c>
    </row>
    <row r="105" spans="1:41" x14ac:dyDescent="0.3">
      <c r="A105" t="s">
        <v>57</v>
      </c>
      <c r="B105" s="3">
        <v>43663</v>
      </c>
      <c r="C105" t="s">
        <v>56</v>
      </c>
      <c r="D105">
        <v>1</v>
      </c>
      <c r="H105">
        <v>39</v>
      </c>
      <c r="I105">
        <v>160</v>
      </c>
      <c r="J105" t="s">
        <v>39</v>
      </c>
      <c r="K105">
        <v>0.14000000000000001</v>
      </c>
      <c r="L105">
        <f t="shared" si="8"/>
        <v>22.400000000000002</v>
      </c>
      <c r="M105">
        <v>108</v>
      </c>
      <c r="N105">
        <v>231</v>
      </c>
      <c r="O105">
        <v>195</v>
      </c>
      <c r="P105">
        <v>693</v>
      </c>
      <c r="Q105">
        <v>51</v>
      </c>
      <c r="R105">
        <v>156</v>
      </c>
      <c r="S105">
        <v>645</v>
      </c>
      <c r="V105">
        <v>205.55292392400003</v>
      </c>
      <c r="W105">
        <v>235.96709270200003</v>
      </c>
      <c r="X105">
        <v>59.729314063000004</v>
      </c>
      <c r="Z105">
        <v>66.265724140999993</v>
      </c>
      <c r="AA105">
        <v>218.94609944699994</v>
      </c>
      <c r="AE105">
        <f t="shared" si="7"/>
        <v>2079</v>
      </c>
      <c r="AF105">
        <f t="shared" si="2"/>
        <v>0.37502523428233936</v>
      </c>
      <c r="AI105">
        <f t="shared" si="3"/>
        <v>1</v>
      </c>
      <c r="AJ105">
        <f t="shared" si="4"/>
        <v>38.787878787878789</v>
      </c>
      <c r="AK105">
        <f t="shared" si="5"/>
        <v>423.09523416999997</v>
      </c>
      <c r="AN105">
        <v>237</v>
      </c>
      <c r="AO105">
        <f t="shared" si="6"/>
        <v>1.7852119585232067</v>
      </c>
    </row>
    <row r="106" spans="1:41" x14ac:dyDescent="0.3">
      <c r="A106" t="s">
        <v>57</v>
      </c>
      <c r="B106" s="3">
        <v>43663</v>
      </c>
      <c r="C106" t="s">
        <v>56</v>
      </c>
      <c r="D106">
        <v>2</v>
      </c>
      <c r="H106">
        <v>29</v>
      </c>
      <c r="I106">
        <v>134</v>
      </c>
      <c r="J106" t="s">
        <v>39</v>
      </c>
      <c r="K106">
        <v>0.14000000000000001</v>
      </c>
      <c r="L106">
        <f t="shared" si="8"/>
        <v>18.760000000000002</v>
      </c>
      <c r="M106">
        <v>153</v>
      </c>
      <c r="N106">
        <v>33</v>
      </c>
      <c r="O106">
        <v>303</v>
      </c>
      <c r="P106">
        <v>528</v>
      </c>
      <c r="Q106">
        <v>69</v>
      </c>
      <c r="R106">
        <v>207</v>
      </c>
      <c r="S106">
        <v>495</v>
      </c>
      <c r="T106">
        <v>249</v>
      </c>
      <c r="V106">
        <v>243.46942197100003</v>
      </c>
      <c r="W106">
        <v>52.996116195000006</v>
      </c>
      <c r="X106">
        <v>102.96800438699998</v>
      </c>
      <c r="Z106">
        <v>66.080543947999999</v>
      </c>
      <c r="AA106">
        <v>270.74929739400005</v>
      </c>
      <c r="AE106">
        <f t="shared" si="7"/>
        <v>1788</v>
      </c>
      <c r="AF106">
        <f t="shared" si="2"/>
        <v>0.18219251807087083</v>
      </c>
      <c r="AI106">
        <f t="shared" si="3"/>
        <v>0.87776141384388806</v>
      </c>
      <c r="AJ106">
        <f t="shared" si="4"/>
        <v>37.771812080536918</v>
      </c>
      <c r="AK106">
        <f t="shared" si="5"/>
        <v>419.61569414100006</v>
      </c>
      <c r="AN106">
        <v>237</v>
      </c>
      <c r="AO106">
        <f t="shared" si="6"/>
        <v>1.7705303550253166</v>
      </c>
    </row>
    <row r="107" spans="1:41" x14ac:dyDescent="0.3">
      <c r="A107" t="s">
        <v>57</v>
      </c>
      <c r="B107" s="3">
        <v>43663</v>
      </c>
      <c r="C107" t="s">
        <v>56</v>
      </c>
      <c r="D107">
        <v>3</v>
      </c>
      <c r="H107">
        <v>36</v>
      </c>
      <c r="I107">
        <v>133</v>
      </c>
      <c r="J107" t="s">
        <v>39</v>
      </c>
      <c r="K107">
        <v>0.14000000000000001</v>
      </c>
      <c r="L107">
        <f t="shared" si="8"/>
        <v>18.62</v>
      </c>
      <c r="M107">
        <v>144</v>
      </c>
      <c r="N107">
        <v>138</v>
      </c>
      <c r="O107">
        <v>267</v>
      </c>
      <c r="P107">
        <v>552</v>
      </c>
      <c r="Q107">
        <v>168</v>
      </c>
      <c r="R107">
        <v>243</v>
      </c>
      <c r="S107">
        <v>564</v>
      </c>
      <c r="T107">
        <v>588</v>
      </c>
      <c r="V107">
        <v>266.16847430899998</v>
      </c>
      <c r="W107">
        <v>109.32997148899997</v>
      </c>
      <c r="X107">
        <v>57.409542847999987</v>
      </c>
      <c r="Z107">
        <v>236.17402625399998</v>
      </c>
      <c r="AA107">
        <v>272.37065255899989</v>
      </c>
      <c r="AE107">
        <f t="shared" si="7"/>
        <v>2076</v>
      </c>
      <c r="AF107">
        <f t="shared" si="2"/>
        <v>0.32433632243508936</v>
      </c>
      <c r="AI107">
        <f t="shared" si="3"/>
        <v>0.77927927927927931</v>
      </c>
      <c r="AJ107">
        <f t="shared" si="4"/>
        <v>32.289017341040463</v>
      </c>
      <c r="AK107">
        <f t="shared" si="5"/>
        <v>499.43110515349991</v>
      </c>
      <c r="AN107">
        <v>237</v>
      </c>
      <c r="AO107">
        <f t="shared" si="6"/>
        <v>2.1073042411540079</v>
      </c>
    </row>
    <row r="108" spans="1:41" x14ac:dyDescent="0.3">
      <c r="A108" t="s">
        <v>57</v>
      </c>
      <c r="B108" s="3">
        <v>43663</v>
      </c>
      <c r="C108" t="s">
        <v>56</v>
      </c>
      <c r="D108">
        <v>4</v>
      </c>
      <c r="H108">
        <v>41</v>
      </c>
      <c r="I108">
        <v>161</v>
      </c>
      <c r="J108" t="s">
        <v>39</v>
      </c>
      <c r="K108">
        <v>0.14000000000000001</v>
      </c>
      <c r="L108">
        <f t="shared" si="8"/>
        <v>22.540000000000003</v>
      </c>
      <c r="M108">
        <v>144</v>
      </c>
      <c r="O108">
        <v>246</v>
      </c>
      <c r="P108">
        <v>675</v>
      </c>
      <c r="Q108">
        <v>78</v>
      </c>
      <c r="R108">
        <v>159</v>
      </c>
      <c r="S108">
        <v>618</v>
      </c>
      <c r="T108">
        <v>132</v>
      </c>
      <c r="V108">
        <v>274.36624318600008</v>
      </c>
      <c r="X108">
        <v>51.654655144999992</v>
      </c>
      <c r="Z108">
        <v>98.226963211000012</v>
      </c>
      <c r="AA108">
        <v>278.81804130699987</v>
      </c>
      <c r="AE108">
        <f t="shared" si="7"/>
        <v>1920</v>
      </c>
      <c r="AF108">
        <f t="shared" si="2"/>
        <v>0.43635950983948835</v>
      </c>
      <c r="AI108">
        <f t="shared" si="3"/>
        <v>0.93567251461988299</v>
      </c>
      <c r="AJ108">
        <f t="shared" si="4"/>
        <v>42.262500000000003</v>
      </c>
      <c r="AK108">
        <f t="shared" si="5"/>
        <v>514.54340059000003</v>
      </c>
      <c r="AN108">
        <v>237</v>
      </c>
      <c r="AO108">
        <f t="shared" si="6"/>
        <v>2.1710692008016879</v>
      </c>
    </row>
    <row r="109" spans="1:41" x14ac:dyDescent="0.3">
      <c r="A109" t="s">
        <v>57</v>
      </c>
      <c r="B109" s="3">
        <v>43663</v>
      </c>
      <c r="C109" t="s">
        <v>56</v>
      </c>
      <c r="D109">
        <v>5</v>
      </c>
      <c r="H109">
        <v>40</v>
      </c>
      <c r="I109">
        <v>148</v>
      </c>
      <c r="J109" t="s">
        <v>39</v>
      </c>
      <c r="K109">
        <v>0.14000000000000001</v>
      </c>
      <c r="L109">
        <f t="shared" si="8"/>
        <v>20.720000000000002</v>
      </c>
      <c r="M109">
        <v>312</v>
      </c>
      <c r="N109">
        <v>84</v>
      </c>
      <c r="O109">
        <v>273</v>
      </c>
      <c r="P109">
        <v>597</v>
      </c>
      <c r="Q109">
        <v>159</v>
      </c>
      <c r="R109">
        <v>138</v>
      </c>
      <c r="S109">
        <v>477</v>
      </c>
      <c r="T109">
        <v>744</v>
      </c>
      <c r="V109">
        <v>293.29886716499999</v>
      </c>
      <c r="W109">
        <v>123.14593086699999</v>
      </c>
      <c r="X109">
        <v>39.595210647999998</v>
      </c>
      <c r="Z109">
        <v>223.40150646600003</v>
      </c>
      <c r="AA109">
        <v>277.28406449199991</v>
      </c>
      <c r="AE109">
        <f t="shared" si="7"/>
        <v>2040</v>
      </c>
      <c r="AF109">
        <f t="shared" si="2"/>
        <v>0.52329561229513488</v>
      </c>
      <c r="AI109">
        <f t="shared" si="3"/>
        <v>0.73275862068965514</v>
      </c>
      <c r="AJ109">
        <f t="shared" si="4"/>
        <v>36.564705882352946</v>
      </c>
      <c r="AK109">
        <f t="shared" si="5"/>
        <v>498.16039514299996</v>
      </c>
      <c r="AN109">
        <v>237</v>
      </c>
      <c r="AO109">
        <f t="shared" si="6"/>
        <v>2.1019425955400841</v>
      </c>
    </row>
    <row r="110" spans="1:41" x14ac:dyDescent="0.3">
      <c r="A110" t="s">
        <v>57</v>
      </c>
      <c r="B110" s="3">
        <v>43663</v>
      </c>
      <c r="C110" t="s">
        <v>56</v>
      </c>
      <c r="D110">
        <v>6</v>
      </c>
      <c r="H110">
        <v>34</v>
      </c>
      <c r="I110">
        <v>136</v>
      </c>
      <c r="J110" t="s">
        <v>39</v>
      </c>
      <c r="K110">
        <v>0.14000000000000001</v>
      </c>
      <c r="L110">
        <f t="shared" si="8"/>
        <v>19.040000000000003</v>
      </c>
      <c r="M110">
        <v>12</v>
      </c>
      <c r="O110">
        <v>279</v>
      </c>
      <c r="P110">
        <v>594</v>
      </c>
      <c r="Q110">
        <v>102</v>
      </c>
      <c r="R110">
        <v>204</v>
      </c>
      <c r="S110">
        <v>627</v>
      </c>
      <c r="T110">
        <v>585</v>
      </c>
      <c r="V110">
        <v>5.6088007649999998</v>
      </c>
      <c r="X110">
        <v>72.609118397999993</v>
      </c>
      <c r="Z110">
        <v>102.732437201</v>
      </c>
      <c r="AA110">
        <v>318.148641634</v>
      </c>
      <c r="AE110">
        <f t="shared" si="7"/>
        <v>1818</v>
      </c>
      <c r="AF110">
        <f t="shared" si="2"/>
        <v>0.26222601816529501</v>
      </c>
      <c r="AI110">
        <f t="shared" si="3"/>
        <v>0.75655430711610483</v>
      </c>
      <c r="AJ110">
        <f t="shared" si="4"/>
        <v>37.702970297029708</v>
      </c>
      <c r="AK110">
        <f t="shared" si="5"/>
        <v>288.6584585805</v>
      </c>
      <c r="AN110">
        <v>237</v>
      </c>
      <c r="AO110">
        <f t="shared" si="6"/>
        <v>1.2179681796645569</v>
      </c>
    </row>
  </sheetData>
  <autoFilter ref="A1:AO110" xr:uid="{C9C3B3FD-7495-4229-B9EB-FAC3AC51CF8F}">
    <sortState xmlns:xlrd2="http://schemas.microsoft.com/office/spreadsheetml/2017/richdata2" ref="A2:AO67">
      <sortCondition ref="B1:B110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sqref="A1:B5"/>
    </sheetView>
  </sheetViews>
  <sheetFormatPr baseColWidth="10" defaultRowHeight="14.4" x14ac:dyDescent="0.3"/>
  <cols>
    <col min="1" max="1" width="8.77734375" bestFit="1" customWidth="1"/>
    <col min="2" max="2" width="14.88671875" bestFit="1" customWidth="1"/>
  </cols>
  <sheetData>
    <row r="1" spans="1:2" x14ac:dyDescent="0.3">
      <c r="A1" t="s">
        <v>43</v>
      </c>
      <c r="B1" t="s">
        <v>44</v>
      </c>
    </row>
    <row r="2" spans="1:2" x14ac:dyDescent="0.3">
      <c r="A2" t="s">
        <v>39</v>
      </c>
      <c r="B2">
        <v>0.18078222847857095</v>
      </c>
    </row>
    <row r="3" spans="1:2" x14ac:dyDescent="0.3">
      <c r="A3" t="s">
        <v>40</v>
      </c>
      <c r="B3">
        <v>0.38435067765549585</v>
      </c>
    </row>
    <row r="4" spans="1:2" x14ac:dyDescent="0.3">
      <c r="A4" t="s">
        <v>42</v>
      </c>
      <c r="B4">
        <v>0.16054599939415454</v>
      </c>
    </row>
    <row r="5" spans="1:2" x14ac:dyDescent="0.3">
      <c r="A5" t="s">
        <v>41</v>
      </c>
      <c r="B5">
        <v>8.4774821959337138E-2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Productos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Lechu</dc:creator>
  <cp:lastModifiedBy>Lechu</cp:lastModifiedBy>
  <dcterms:created xsi:type="dcterms:W3CDTF">2019-11-27T20:00:57Z</dcterms:created>
  <dcterms:modified xsi:type="dcterms:W3CDTF">2020-05-13T22:21:35Z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cea5e424-7bdd-48bd-98f2-88c3d9a72dfa</vt:lpwstr>
  </property>
</Properties>
</file>