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chu\Desktop\Datos_ctes\Indufor\"/>
    </mc:Choice>
  </mc:AlternateContent>
  <xr:revisionPtr revIDLastSave="0" documentId="13_ncr:1_{7BA67540-D38D-4950-A276-5C9ADFBBBA47}" xr6:coauthVersionLast="45" xr6:coauthVersionMax="45" xr10:uidLastSave="{00000000-0000-0000-0000-000000000000}"/>
  <bookViews>
    <workbookView xWindow="28680" yWindow="-120" windowWidth="29040" windowHeight="15840" xr2:uid="{1FBF5F2C-BC0C-40D8-A171-9EB62FD8C8CA}"/>
  </bookViews>
  <sheets>
    <sheet name="Hoja1" sheetId="1" r:id="rId1"/>
  </sheets>
  <definedNames>
    <definedName name="_xlnm._FilterDatabase" localSheetId="0" hidden="1">Hoja1!$A$1:$AN$44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9" i="1" l="1"/>
  <c r="AN39" i="1" s="1"/>
  <c r="AJ40" i="1"/>
  <c r="AN40" i="1" s="1"/>
  <c r="AJ41" i="1"/>
  <c r="AN41" i="1" s="1"/>
  <c r="AJ42" i="1"/>
  <c r="AN42" i="1" s="1"/>
  <c r="AJ43" i="1"/>
  <c r="AN43" i="1" s="1"/>
  <c r="AJ44" i="1"/>
  <c r="AN44" i="1" s="1"/>
  <c r="K40" i="1"/>
  <c r="AE40" i="1" s="1"/>
  <c r="K41" i="1"/>
  <c r="AE41" i="1" s="1"/>
  <c r="K42" i="1"/>
  <c r="AE42" i="1" s="1"/>
  <c r="K43" i="1"/>
  <c r="AE43" i="1" s="1"/>
  <c r="K44" i="1"/>
  <c r="AE44" i="1" s="1"/>
  <c r="K39" i="1"/>
  <c r="AE39" i="1" s="1"/>
  <c r="AD39" i="1" l="1"/>
  <c r="AD40" i="1"/>
  <c r="AD41" i="1"/>
  <c r="AD42" i="1"/>
  <c r="AD43" i="1"/>
  <c r="AD44" i="1"/>
  <c r="AH44" i="1" l="1"/>
  <c r="AI44" i="1"/>
  <c r="AH42" i="1"/>
  <c r="AI42" i="1"/>
  <c r="AH41" i="1"/>
  <c r="AI41" i="1"/>
  <c r="AH40" i="1"/>
  <c r="AI40" i="1"/>
  <c r="AH43" i="1"/>
  <c r="AI43" i="1"/>
  <c r="AH39" i="1"/>
  <c r="AI39" i="1"/>
  <c r="AJ28" i="1" l="1"/>
  <c r="AN28" i="1" s="1"/>
  <c r="AJ29" i="1"/>
  <c r="AN29" i="1" s="1"/>
  <c r="AJ30" i="1"/>
  <c r="AN30" i="1" s="1"/>
  <c r="AJ31" i="1"/>
  <c r="AN31" i="1" s="1"/>
  <c r="AJ32" i="1"/>
  <c r="AN32" i="1" s="1"/>
  <c r="AJ33" i="1"/>
  <c r="AN33" i="1" s="1"/>
  <c r="AJ34" i="1"/>
  <c r="AN34" i="1" s="1"/>
  <c r="AJ35" i="1"/>
  <c r="AN35" i="1" s="1"/>
  <c r="AJ36" i="1"/>
  <c r="AN36" i="1" s="1"/>
  <c r="AJ37" i="1"/>
  <c r="AN37" i="1" s="1"/>
  <c r="AJ38" i="1"/>
  <c r="AN38" i="1" s="1"/>
  <c r="AD28" i="1"/>
  <c r="AH28" i="1" s="1"/>
  <c r="AD29" i="1"/>
  <c r="AH29" i="1" s="1"/>
  <c r="AD30" i="1"/>
  <c r="AH30" i="1" s="1"/>
  <c r="AD31" i="1"/>
  <c r="AH31" i="1" s="1"/>
  <c r="AD32" i="1"/>
  <c r="AH32" i="1" s="1"/>
  <c r="AD33" i="1"/>
  <c r="AH33" i="1" s="1"/>
  <c r="AD34" i="1"/>
  <c r="AH34" i="1" s="1"/>
  <c r="AD35" i="1"/>
  <c r="AH35" i="1" s="1"/>
  <c r="AD36" i="1"/>
  <c r="AH36" i="1" s="1"/>
  <c r="AD37" i="1"/>
  <c r="AH37" i="1" s="1"/>
  <c r="AD38" i="1"/>
  <c r="AH38" i="1" s="1"/>
  <c r="K28" i="1"/>
  <c r="AE28" i="1" s="1"/>
  <c r="K29" i="1"/>
  <c r="K30" i="1"/>
  <c r="AI30" i="1" s="1"/>
  <c r="K31" i="1"/>
  <c r="AE31" i="1" s="1"/>
  <c r="K32" i="1"/>
  <c r="K33" i="1"/>
  <c r="K34" i="1"/>
  <c r="AI34" i="1" s="1"/>
  <c r="K35" i="1"/>
  <c r="AE35" i="1" s="1"/>
  <c r="K36" i="1"/>
  <c r="AE36" i="1" s="1"/>
  <c r="K37" i="1"/>
  <c r="K38" i="1"/>
  <c r="AI38" i="1" s="1"/>
  <c r="AJ19" i="1"/>
  <c r="AN19" i="1" s="1"/>
  <c r="AJ20" i="1"/>
  <c r="AN20" i="1" s="1"/>
  <c r="AJ21" i="1"/>
  <c r="AN21" i="1" s="1"/>
  <c r="AJ22" i="1"/>
  <c r="AN22" i="1" s="1"/>
  <c r="AJ23" i="1"/>
  <c r="AN23" i="1" s="1"/>
  <c r="AJ24" i="1"/>
  <c r="AN24" i="1" s="1"/>
  <c r="AJ25" i="1"/>
  <c r="AN25" i="1" s="1"/>
  <c r="AJ26" i="1"/>
  <c r="AN26" i="1" s="1"/>
  <c r="AJ27" i="1"/>
  <c r="AN27" i="1" s="1"/>
  <c r="AD19" i="1"/>
  <c r="AH19" i="1" s="1"/>
  <c r="AD20" i="1"/>
  <c r="AH20" i="1" s="1"/>
  <c r="AD21" i="1"/>
  <c r="AH21" i="1" s="1"/>
  <c r="AD22" i="1"/>
  <c r="AH22" i="1" s="1"/>
  <c r="AD23" i="1"/>
  <c r="AH23" i="1" s="1"/>
  <c r="AD24" i="1"/>
  <c r="AH24" i="1" s="1"/>
  <c r="AD25" i="1"/>
  <c r="AH25" i="1" s="1"/>
  <c r="AD26" i="1"/>
  <c r="AH26" i="1" s="1"/>
  <c r="AD27" i="1"/>
  <c r="AH27" i="1" s="1"/>
  <c r="K20" i="1"/>
  <c r="AE20" i="1" s="1"/>
  <c r="K21" i="1"/>
  <c r="AE21" i="1" s="1"/>
  <c r="K22" i="1"/>
  <c r="AI22" i="1" s="1"/>
  <c r="K23" i="1"/>
  <c r="AI23" i="1" s="1"/>
  <c r="K24" i="1"/>
  <c r="AE24" i="1" s="1"/>
  <c r="K25" i="1"/>
  <c r="AE25" i="1" s="1"/>
  <c r="K26" i="1"/>
  <c r="AI26" i="1" s="1"/>
  <c r="K27" i="1"/>
  <c r="AI27" i="1" s="1"/>
  <c r="K19" i="1"/>
  <c r="AI25" i="1" l="1"/>
  <c r="AI20" i="1"/>
  <c r="AI37" i="1"/>
  <c r="AI33" i="1"/>
  <c r="AI29" i="1"/>
  <c r="AE38" i="1"/>
  <c r="AE30" i="1"/>
  <c r="AI32" i="1"/>
  <c r="AE23" i="1"/>
  <c r="AI24" i="1"/>
  <c r="AE37" i="1"/>
  <c r="AE29" i="1"/>
  <c r="AE33" i="1"/>
  <c r="AE27" i="1"/>
  <c r="AI19" i="1"/>
  <c r="AE19" i="1"/>
  <c r="AI21" i="1"/>
  <c r="AE34" i="1"/>
  <c r="AI36" i="1"/>
  <c r="AI28" i="1"/>
  <c r="AE26" i="1"/>
  <c r="AE22" i="1"/>
  <c r="AE32" i="1"/>
  <c r="AI35" i="1"/>
  <c r="AI31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N15" i="1" s="1"/>
  <c r="AJ16" i="1"/>
  <c r="AN16" i="1" s="1"/>
  <c r="AJ17" i="1"/>
  <c r="AJ18" i="1"/>
  <c r="AN18" i="1" s="1"/>
  <c r="AJ2" i="1"/>
  <c r="AD14" i="1"/>
  <c r="AH14" i="1" s="1"/>
  <c r="AD15" i="1"/>
  <c r="AH15" i="1" s="1"/>
  <c r="AD16" i="1"/>
  <c r="AH16" i="1" s="1"/>
  <c r="AD17" i="1"/>
  <c r="AH17" i="1" s="1"/>
  <c r="AD18" i="1"/>
  <c r="AH18" i="1" s="1"/>
  <c r="W17" i="1"/>
  <c r="W16" i="1"/>
  <c r="K14" i="1"/>
  <c r="AE14" i="1" s="1"/>
  <c r="K15" i="1"/>
  <c r="K16" i="1"/>
  <c r="AE16" i="1" s="1"/>
  <c r="K17" i="1"/>
  <c r="K18" i="1"/>
  <c r="AE18" i="1" s="1"/>
  <c r="AI15" i="1" l="1"/>
  <c r="AI17" i="1"/>
  <c r="AI16" i="1"/>
  <c r="AE17" i="1"/>
  <c r="AE15" i="1"/>
  <c r="AI14" i="1"/>
  <c r="AI18" i="1"/>
  <c r="AN3" i="1"/>
  <c r="AN4" i="1"/>
  <c r="AN5" i="1"/>
  <c r="AN6" i="1"/>
  <c r="AN7" i="1"/>
  <c r="AN8" i="1"/>
  <c r="AN9" i="1"/>
  <c r="AN10" i="1"/>
  <c r="AN11" i="1"/>
  <c r="AN12" i="1"/>
  <c r="AN13" i="1"/>
  <c r="AN2" i="1"/>
  <c r="AD3" i="1" l="1"/>
  <c r="AH3" i="1" s="1"/>
  <c r="AD4" i="1"/>
  <c r="AH4" i="1" s="1"/>
  <c r="AD5" i="1"/>
  <c r="AH5" i="1" s="1"/>
  <c r="AD6" i="1"/>
  <c r="AH6" i="1" s="1"/>
  <c r="AD7" i="1"/>
  <c r="AH7" i="1" s="1"/>
  <c r="AD8" i="1"/>
  <c r="AH8" i="1" s="1"/>
  <c r="AD9" i="1"/>
  <c r="AH9" i="1" s="1"/>
  <c r="AD10" i="1"/>
  <c r="AH10" i="1" s="1"/>
  <c r="AD11" i="1"/>
  <c r="AH11" i="1" s="1"/>
  <c r="AD12" i="1"/>
  <c r="AH12" i="1" s="1"/>
  <c r="AD13" i="1"/>
  <c r="AH13" i="1" s="1"/>
  <c r="AD2" i="1"/>
  <c r="AH2" i="1" s="1"/>
  <c r="K3" i="1"/>
  <c r="AI3" i="1" s="1"/>
  <c r="K4" i="1"/>
  <c r="AI4" i="1" s="1"/>
  <c r="K5" i="1"/>
  <c r="AI5" i="1" s="1"/>
  <c r="K6" i="1"/>
  <c r="AE6" i="1" s="1"/>
  <c r="K7" i="1"/>
  <c r="AI7" i="1" s="1"/>
  <c r="K8" i="1"/>
  <c r="AI8" i="1" s="1"/>
  <c r="K9" i="1"/>
  <c r="AI9" i="1" s="1"/>
  <c r="K10" i="1"/>
  <c r="AI10" i="1" s="1"/>
  <c r="K11" i="1"/>
  <c r="AI11" i="1" s="1"/>
  <c r="K12" i="1"/>
  <c r="AI12" i="1" s="1"/>
  <c r="K13" i="1"/>
  <c r="AI13" i="1" s="1"/>
  <c r="K2" i="1"/>
  <c r="AI2" i="1" s="1"/>
  <c r="AE2" i="1" l="1"/>
  <c r="AI6" i="1"/>
  <c r="AE13" i="1"/>
  <c r="AE9" i="1"/>
  <c r="AE5" i="1"/>
  <c r="AE10" i="1"/>
  <c r="AE12" i="1"/>
  <c r="AE8" i="1"/>
  <c r="AE4" i="1"/>
  <c r="AE11" i="1"/>
  <c r="AE7" i="1"/>
  <c r="AE3" i="1"/>
</calcChain>
</file>

<file path=xl/sharedStrings.xml><?xml version="1.0" encoding="utf-8"?>
<sst xmlns="http://schemas.openxmlformats.org/spreadsheetml/2006/main" count="126" uniqueCount="46">
  <si>
    <t>Fecha</t>
  </si>
  <si>
    <t>Bloque</t>
  </si>
  <si>
    <t>Ciclo</t>
  </si>
  <si>
    <t>Hi</t>
  </si>
  <si>
    <t>Hf</t>
  </si>
  <si>
    <t>DMOV_CARGA_MEDIDA</t>
  </si>
  <si>
    <t>N_Pinzadas</t>
  </si>
  <si>
    <t>N_Trozas</t>
  </si>
  <si>
    <t>Producto</t>
  </si>
  <si>
    <t>Vol_i</t>
  </si>
  <si>
    <t>VOL_TOT</t>
  </si>
  <si>
    <t>TVVSC</t>
  </si>
  <si>
    <t>TVVSL</t>
  </si>
  <si>
    <t>TMOVCARGA</t>
  </si>
  <si>
    <t>TPINZADA</t>
  </si>
  <si>
    <t>TVCL</t>
  </si>
  <si>
    <t>TVCSC</t>
  </si>
  <si>
    <t>TDESCARGA</t>
  </si>
  <si>
    <t>TPARADA</t>
  </si>
  <si>
    <t>TRETORNO</t>
  </si>
  <si>
    <t>DVVSC</t>
  </si>
  <si>
    <t>DVVSL</t>
  </si>
  <si>
    <t>DMOVCARGA</t>
  </si>
  <si>
    <t>DPINZADA</t>
  </si>
  <si>
    <t>DVCL</t>
  </si>
  <si>
    <t>DVCSC</t>
  </si>
  <si>
    <t>DDESCARGA</t>
  </si>
  <si>
    <t>DPARADA</t>
  </si>
  <si>
    <t>DRETORNO</t>
  </si>
  <si>
    <t>TAE</t>
  </si>
  <si>
    <t>Conc_trozas</t>
  </si>
  <si>
    <t>Estado Verificacion</t>
  </si>
  <si>
    <t>Comentario</t>
  </si>
  <si>
    <t>Eficiencia</t>
  </si>
  <si>
    <t>PEF</t>
  </si>
  <si>
    <t>DE</t>
  </si>
  <si>
    <t>DT_GIS</t>
  </si>
  <si>
    <t>DM_GIS</t>
  </si>
  <si>
    <t>DE_PL</t>
  </si>
  <si>
    <t>fcd</t>
  </si>
  <si>
    <t xml:space="preserve">pulpable </t>
  </si>
  <si>
    <t>12 pie</t>
  </si>
  <si>
    <t>interamericana</t>
  </si>
  <si>
    <t>indufor</t>
  </si>
  <si>
    <t>8 pie</t>
  </si>
  <si>
    <t>10 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</si>
</sst>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14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FF6D6-EC7C-49DB-85AB-2AE123492A26}">
  <dimension ref="A1:AN44"/>
  <sheetViews>
    <sheetView tabSelected="1" zoomScale="115" zoomScaleNormal="115" workbookViewId="0">
      <pane ySplit="1" topLeftCell="A2" activePane="bottomLeft" state="frozen"/>
      <selection pane="bottomLeft" activeCell="F11" sqref="F11"/>
    </sheetView>
  </sheetViews>
  <sheetFormatPr baseColWidth="10" defaultRowHeight="14.4" x14ac:dyDescent="0.3"/>
  <cols>
    <col min="35" max="35" width="12" bestFit="1" customWidth="1"/>
  </cols>
  <sheetData>
    <row r="1" spans="1:4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pans="1:40" x14ac:dyDescent="0.3">
      <c r="A2" s="3">
        <v>42571</v>
      </c>
      <c r="B2" t="s">
        <v>43</v>
      </c>
      <c r="C2">
        <v>1</v>
      </c>
      <c r="D2" s="4">
        <v>0.31869212962962962</v>
      </c>
      <c r="E2" s="4">
        <v>0.36574074074074076</v>
      </c>
      <c r="G2">
        <v>45</v>
      </c>
      <c r="H2">
        <v>144</v>
      </c>
      <c r="I2" t="s">
        <v>45</v>
      </c>
      <c r="J2">
        <v>0.14480000000000001</v>
      </c>
      <c r="K2">
        <f>+H2*J2</f>
        <v>20.851200000000002</v>
      </c>
      <c r="L2">
        <v>71</v>
      </c>
      <c r="M2">
        <v>29</v>
      </c>
      <c r="N2">
        <v>429</v>
      </c>
      <c r="O2">
        <v>825</v>
      </c>
      <c r="P2">
        <v>62</v>
      </c>
      <c r="Q2">
        <v>40</v>
      </c>
      <c r="R2">
        <v>641</v>
      </c>
      <c r="S2">
        <v>1970</v>
      </c>
      <c r="U2">
        <v>64.829358508423311</v>
      </c>
      <c r="V2">
        <v>15.26724063503438</v>
      </c>
      <c r="W2">
        <v>145</v>
      </c>
      <c r="Y2">
        <v>47.315270390653822</v>
      </c>
      <c r="Z2">
        <v>38.65157507817586</v>
      </c>
      <c r="AD2">
        <f>+SUM(L2+M2+N2+O2+P2+Q2+R2)</f>
        <v>2097</v>
      </c>
      <c r="AE2">
        <f>+K2/W2</f>
        <v>0.14380137931034484</v>
      </c>
      <c r="AH2">
        <f>+AD2/(AD2+S2)</f>
        <v>0.51561347430538484</v>
      </c>
      <c r="AI2">
        <f>+K2/(AD2/3600)</f>
        <v>35.796051502145929</v>
      </c>
      <c r="AJ2">
        <f>+AVERAGE(U2:V2)+W2+AVERAGE(Y2:Z2)</f>
        <v>228.03172230614371</v>
      </c>
      <c r="AM2">
        <v>94</v>
      </c>
      <c r="AN2">
        <f>+AJ2/AM2</f>
        <v>2.4258693862355711</v>
      </c>
    </row>
    <row r="3" spans="1:40" x14ac:dyDescent="0.3">
      <c r="A3" s="3">
        <v>42571</v>
      </c>
      <c r="B3" t="s">
        <v>43</v>
      </c>
      <c r="C3">
        <v>2</v>
      </c>
      <c r="D3" s="4">
        <v>0.36575231481481479</v>
      </c>
      <c r="E3" s="4">
        <v>0.39071759259259259</v>
      </c>
      <c r="G3">
        <v>33</v>
      </c>
      <c r="H3">
        <v>117</v>
      </c>
      <c r="I3" t="s">
        <v>45</v>
      </c>
      <c r="J3">
        <v>0.14480000000000001</v>
      </c>
      <c r="K3">
        <f t="shared" ref="K3:K18" si="0">+H3*J3</f>
        <v>16.941600000000001</v>
      </c>
      <c r="L3">
        <v>59</v>
      </c>
      <c r="M3">
        <v>23</v>
      </c>
      <c r="N3">
        <v>513</v>
      </c>
      <c r="O3">
        <v>529</v>
      </c>
      <c r="P3">
        <v>43</v>
      </c>
      <c r="Q3">
        <v>56</v>
      </c>
      <c r="R3">
        <v>793</v>
      </c>
      <c r="S3">
        <v>142</v>
      </c>
      <c r="U3">
        <v>63.346226109001044</v>
      </c>
      <c r="V3">
        <v>5.1158616957643481</v>
      </c>
      <c r="W3">
        <v>162</v>
      </c>
      <c r="Y3">
        <v>25.852507671264238</v>
      </c>
      <c r="Z3">
        <v>95.102022377634398</v>
      </c>
      <c r="AD3">
        <f t="shared" ref="AD3:AD13" si="1">+SUM(L3+M3+N3+O3+P3+Q3+R3)</f>
        <v>2016</v>
      </c>
      <c r="AE3">
        <f t="shared" ref="AE3:AE13" si="2">+K3/W3</f>
        <v>0.10457777777777778</v>
      </c>
      <c r="AH3">
        <f t="shared" ref="AH3:AH13" si="3">+AD3/(AD3+S3)</f>
        <v>0.93419833178869327</v>
      </c>
      <c r="AI3">
        <f t="shared" ref="AI3:AI13" si="4">+K3/(AD3/3600)</f>
        <v>30.252857142857142</v>
      </c>
      <c r="AJ3">
        <f t="shared" ref="AJ3:AJ44" si="5">+AVERAGE(U3:V3)+W3+AVERAGE(Y3:Z3)</f>
        <v>256.70830892683199</v>
      </c>
      <c r="AM3">
        <v>94</v>
      </c>
      <c r="AN3">
        <f t="shared" ref="AN3:AN44" si="6">+AJ3/AM3</f>
        <v>2.7309394566684255</v>
      </c>
    </row>
    <row r="4" spans="1:40" x14ac:dyDescent="0.3">
      <c r="A4" s="3">
        <v>42571</v>
      </c>
      <c r="B4" t="s">
        <v>43</v>
      </c>
      <c r="C4">
        <v>3</v>
      </c>
      <c r="D4" s="4">
        <v>0.39071759259259259</v>
      </c>
      <c r="E4" s="4">
        <v>0.41101851851851851</v>
      </c>
      <c r="G4">
        <v>31</v>
      </c>
      <c r="H4">
        <v>121</v>
      </c>
      <c r="I4" t="s">
        <v>45</v>
      </c>
      <c r="J4">
        <v>0.14480000000000001</v>
      </c>
      <c r="K4">
        <f t="shared" si="0"/>
        <v>17.520800000000001</v>
      </c>
      <c r="L4">
        <v>136</v>
      </c>
      <c r="M4">
        <v>46</v>
      </c>
      <c r="N4">
        <v>205</v>
      </c>
      <c r="O4">
        <v>616</v>
      </c>
      <c r="P4">
        <v>87</v>
      </c>
      <c r="Q4">
        <v>38</v>
      </c>
      <c r="R4">
        <v>561</v>
      </c>
      <c r="S4">
        <v>65</v>
      </c>
      <c r="U4">
        <v>151.29435690373236</v>
      </c>
      <c r="V4">
        <v>20.977098038126456</v>
      </c>
      <c r="W4">
        <v>78</v>
      </c>
      <c r="Y4">
        <v>93.862398597232811</v>
      </c>
      <c r="Z4">
        <v>69.271951189330807</v>
      </c>
      <c r="AD4">
        <f t="shared" si="1"/>
        <v>1689</v>
      </c>
      <c r="AE4">
        <f t="shared" si="2"/>
        <v>0.22462564102564103</v>
      </c>
      <c r="AH4">
        <f t="shared" si="3"/>
        <v>0.96294184720638543</v>
      </c>
      <c r="AI4">
        <f t="shared" si="4"/>
        <v>37.344511545293074</v>
      </c>
      <c r="AJ4">
        <f t="shared" si="5"/>
        <v>245.70290236421121</v>
      </c>
      <c r="AM4">
        <v>94</v>
      </c>
      <c r="AN4">
        <f t="shared" si="6"/>
        <v>2.6138606634490555</v>
      </c>
    </row>
    <row r="5" spans="1:40" x14ac:dyDescent="0.3">
      <c r="A5" s="3">
        <v>42571</v>
      </c>
      <c r="B5" t="s">
        <v>43</v>
      </c>
      <c r="C5">
        <v>4</v>
      </c>
      <c r="D5" s="4">
        <v>0.41103009259259254</v>
      </c>
      <c r="E5" s="4">
        <v>0.43681712962962965</v>
      </c>
      <c r="G5">
        <v>38</v>
      </c>
      <c r="H5">
        <v>154</v>
      </c>
      <c r="I5" t="s">
        <v>44</v>
      </c>
      <c r="J5">
        <v>0.12039999999999999</v>
      </c>
      <c r="K5">
        <f t="shared" si="0"/>
        <v>18.541599999999999</v>
      </c>
      <c r="L5">
        <v>58</v>
      </c>
      <c r="M5">
        <v>28</v>
      </c>
      <c r="N5">
        <v>368</v>
      </c>
      <c r="O5">
        <v>587</v>
      </c>
      <c r="P5">
        <v>18</v>
      </c>
      <c r="Q5">
        <v>51</v>
      </c>
      <c r="R5">
        <v>876</v>
      </c>
      <c r="S5">
        <v>243</v>
      </c>
      <c r="U5">
        <v>97.103429210997959</v>
      </c>
      <c r="V5">
        <v>43.502300413553805</v>
      </c>
      <c r="W5">
        <v>160</v>
      </c>
      <c r="Y5">
        <v>10.012951901938152</v>
      </c>
      <c r="Z5">
        <v>19.093233648327324</v>
      </c>
      <c r="AD5">
        <f t="shared" si="1"/>
        <v>1986</v>
      </c>
      <c r="AE5">
        <f t="shared" si="2"/>
        <v>0.11588499999999999</v>
      </c>
      <c r="AH5">
        <f t="shared" si="3"/>
        <v>0.8909825033647375</v>
      </c>
      <c r="AI5">
        <f t="shared" si="4"/>
        <v>33.610151057401815</v>
      </c>
      <c r="AJ5">
        <f t="shared" si="5"/>
        <v>244.85595758740862</v>
      </c>
      <c r="AM5">
        <v>168</v>
      </c>
      <c r="AN5">
        <f t="shared" si="6"/>
        <v>1.4574759380202895</v>
      </c>
    </row>
    <row r="6" spans="1:40" x14ac:dyDescent="0.3">
      <c r="A6" s="3">
        <v>42571</v>
      </c>
      <c r="B6" t="s">
        <v>43</v>
      </c>
      <c r="C6">
        <v>5</v>
      </c>
      <c r="D6" s="4">
        <v>0.43682870370370369</v>
      </c>
      <c r="E6" s="4">
        <v>0.46520833333333328</v>
      </c>
      <c r="G6">
        <v>30</v>
      </c>
      <c r="H6">
        <v>132</v>
      </c>
      <c r="I6" t="s">
        <v>45</v>
      </c>
      <c r="J6">
        <v>0.14480000000000001</v>
      </c>
      <c r="K6">
        <f t="shared" si="0"/>
        <v>19.113600000000002</v>
      </c>
      <c r="L6">
        <v>17</v>
      </c>
      <c r="M6">
        <v>265</v>
      </c>
      <c r="N6">
        <v>184</v>
      </c>
      <c r="O6">
        <v>646</v>
      </c>
      <c r="P6">
        <v>94</v>
      </c>
      <c r="Q6">
        <v>168</v>
      </c>
      <c r="R6">
        <v>549</v>
      </c>
      <c r="S6">
        <v>530</v>
      </c>
      <c r="U6">
        <v>11.26351344028015</v>
      </c>
      <c r="V6">
        <v>254.36822989598593</v>
      </c>
      <c r="W6">
        <v>92</v>
      </c>
      <c r="Y6">
        <v>42.644510981053017</v>
      </c>
      <c r="Z6">
        <v>208.27248342028943</v>
      </c>
      <c r="AD6">
        <f t="shared" si="1"/>
        <v>1923</v>
      </c>
      <c r="AE6">
        <f t="shared" si="2"/>
        <v>0.20775652173913045</v>
      </c>
      <c r="AH6">
        <f t="shared" si="3"/>
        <v>0.7839380350591113</v>
      </c>
      <c r="AI6">
        <f t="shared" si="4"/>
        <v>35.782090483619349</v>
      </c>
      <c r="AJ6">
        <f t="shared" si="5"/>
        <v>350.27436886880423</v>
      </c>
      <c r="AM6">
        <v>94</v>
      </c>
      <c r="AN6">
        <f t="shared" si="6"/>
        <v>3.7263230730723853</v>
      </c>
    </row>
    <row r="7" spans="1:40" x14ac:dyDescent="0.3">
      <c r="A7" s="3">
        <v>42571</v>
      </c>
      <c r="B7" t="s">
        <v>43</v>
      </c>
      <c r="C7">
        <v>6</v>
      </c>
      <c r="D7" s="4">
        <v>0.46523148148148147</v>
      </c>
      <c r="E7" s="4">
        <v>0.50337962962962968</v>
      </c>
      <c r="G7">
        <v>56</v>
      </c>
      <c r="H7">
        <v>388</v>
      </c>
      <c r="I7" t="s">
        <v>40</v>
      </c>
      <c r="J7">
        <v>4.4999999999999998E-2</v>
      </c>
      <c r="K7">
        <f t="shared" si="0"/>
        <v>17.46</v>
      </c>
      <c r="L7">
        <v>357</v>
      </c>
      <c r="N7">
        <v>672</v>
      </c>
      <c r="O7">
        <v>942</v>
      </c>
      <c r="P7">
        <v>166</v>
      </c>
      <c r="Q7">
        <v>27</v>
      </c>
      <c r="R7">
        <v>602</v>
      </c>
      <c r="S7">
        <v>532</v>
      </c>
      <c r="U7">
        <v>630.13453526817557</v>
      </c>
      <c r="W7">
        <v>292</v>
      </c>
      <c r="Y7">
        <v>156.36205226349176</v>
      </c>
      <c r="Z7">
        <v>31.60583456531289</v>
      </c>
      <c r="AD7">
        <f t="shared" si="1"/>
        <v>2766</v>
      </c>
      <c r="AE7">
        <f t="shared" si="2"/>
        <v>5.9794520547945207E-2</v>
      </c>
      <c r="AH7">
        <f t="shared" si="3"/>
        <v>0.83869011522134629</v>
      </c>
      <c r="AI7">
        <f t="shared" si="4"/>
        <v>22.724511930585685</v>
      </c>
      <c r="AJ7">
        <f t="shared" si="5"/>
        <v>1016.1184786825779</v>
      </c>
      <c r="AM7">
        <v>94</v>
      </c>
      <c r="AN7">
        <f t="shared" si="6"/>
        <v>10.809771049814659</v>
      </c>
    </row>
    <row r="8" spans="1:40" x14ac:dyDescent="0.3">
      <c r="A8" s="3">
        <v>42571</v>
      </c>
      <c r="B8" t="s">
        <v>43</v>
      </c>
      <c r="C8">
        <v>7</v>
      </c>
      <c r="D8" s="4">
        <v>0.50339120370370372</v>
      </c>
      <c r="E8" s="4">
        <v>0.61524305555555558</v>
      </c>
      <c r="G8">
        <v>29</v>
      </c>
      <c r="H8">
        <v>141</v>
      </c>
      <c r="I8" t="s">
        <v>44</v>
      </c>
      <c r="J8">
        <v>0.12039999999999999</v>
      </c>
      <c r="K8">
        <f t="shared" si="0"/>
        <v>16.976399999999998</v>
      </c>
      <c r="L8">
        <v>45</v>
      </c>
      <c r="M8">
        <v>47</v>
      </c>
      <c r="N8">
        <v>250</v>
      </c>
      <c r="O8">
        <v>477</v>
      </c>
      <c r="P8">
        <v>87</v>
      </c>
      <c r="Q8">
        <v>136</v>
      </c>
      <c r="R8">
        <v>564</v>
      </c>
      <c r="S8">
        <v>8059</v>
      </c>
      <c r="U8">
        <v>69.010523567095461</v>
      </c>
      <c r="V8">
        <v>30.204522656064526</v>
      </c>
      <c r="W8">
        <v>110</v>
      </c>
      <c r="Y8">
        <v>63.966704525506515</v>
      </c>
      <c r="Z8">
        <v>184.51155856437691</v>
      </c>
      <c r="AD8">
        <f t="shared" si="1"/>
        <v>1606</v>
      </c>
      <c r="AE8">
        <f t="shared" si="2"/>
        <v>0.15433090909090907</v>
      </c>
      <c r="AH8">
        <f t="shared" si="3"/>
        <v>0.16616658044490429</v>
      </c>
      <c r="AI8">
        <f t="shared" si="4"/>
        <v>38.054196762141963</v>
      </c>
      <c r="AJ8">
        <f t="shared" si="5"/>
        <v>283.84665465652171</v>
      </c>
      <c r="AM8">
        <v>94</v>
      </c>
      <c r="AN8">
        <f t="shared" si="6"/>
        <v>3.0196452623034222</v>
      </c>
    </row>
    <row r="9" spans="1:40" x14ac:dyDescent="0.3">
      <c r="A9" s="3">
        <v>42571</v>
      </c>
      <c r="B9" t="s">
        <v>43</v>
      </c>
      <c r="C9">
        <v>8</v>
      </c>
      <c r="D9" s="4">
        <v>0.61526620370370366</v>
      </c>
      <c r="E9" s="4">
        <v>0.63533564814814814</v>
      </c>
      <c r="G9">
        <v>23</v>
      </c>
      <c r="H9">
        <v>88</v>
      </c>
      <c r="I9" t="s">
        <v>44</v>
      </c>
      <c r="J9">
        <v>0.12039999999999999</v>
      </c>
      <c r="K9">
        <f t="shared" si="0"/>
        <v>10.5952</v>
      </c>
      <c r="L9">
        <v>123</v>
      </c>
      <c r="N9">
        <v>230</v>
      </c>
      <c r="O9">
        <v>392</v>
      </c>
      <c r="P9">
        <v>24</v>
      </c>
      <c r="Q9">
        <v>96</v>
      </c>
      <c r="R9">
        <v>435</v>
      </c>
      <c r="S9">
        <v>436</v>
      </c>
      <c r="U9">
        <v>151.63680344040469</v>
      </c>
      <c r="W9">
        <v>121</v>
      </c>
      <c r="Y9">
        <v>17.85388725107935</v>
      </c>
      <c r="Z9">
        <v>119.63805658848776</v>
      </c>
      <c r="AD9">
        <f t="shared" si="1"/>
        <v>1300</v>
      </c>
      <c r="AE9">
        <f t="shared" si="2"/>
        <v>8.7563636363636371E-2</v>
      </c>
      <c r="AH9">
        <f t="shared" si="3"/>
        <v>0.74884792626728114</v>
      </c>
      <c r="AI9">
        <f t="shared" si="4"/>
        <v>29.340553846153846</v>
      </c>
      <c r="AJ9">
        <f t="shared" si="5"/>
        <v>341.38277536018825</v>
      </c>
      <c r="AM9">
        <v>94</v>
      </c>
      <c r="AN9">
        <f t="shared" si="6"/>
        <v>3.63173165276796</v>
      </c>
    </row>
    <row r="10" spans="1:40" x14ac:dyDescent="0.3">
      <c r="A10" s="3">
        <v>42571</v>
      </c>
      <c r="B10" t="s">
        <v>43</v>
      </c>
      <c r="C10">
        <v>9</v>
      </c>
      <c r="D10" s="4">
        <v>0.63533564814814814</v>
      </c>
      <c r="E10" s="4">
        <v>0.65260416666666665</v>
      </c>
      <c r="G10">
        <v>20</v>
      </c>
      <c r="H10">
        <v>107</v>
      </c>
      <c r="I10" t="s">
        <v>44</v>
      </c>
      <c r="J10">
        <v>0.12039999999999999</v>
      </c>
      <c r="K10">
        <f t="shared" si="0"/>
        <v>12.8828</v>
      </c>
      <c r="L10">
        <v>108</v>
      </c>
      <c r="M10">
        <v>62</v>
      </c>
      <c r="N10">
        <v>227</v>
      </c>
      <c r="O10">
        <v>348</v>
      </c>
      <c r="P10">
        <v>156</v>
      </c>
      <c r="Q10">
        <v>63</v>
      </c>
      <c r="R10">
        <v>396</v>
      </c>
      <c r="S10">
        <v>132</v>
      </c>
      <c r="U10">
        <v>132.81425445218841</v>
      </c>
      <c r="V10">
        <v>30.735245682003512</v>
      </c>
      <c r="W10">
        <v>71</v>
      </c>
      <c r="Y10">
        <v>101.54169104037598</v>
      </c>
      <c r="Z10">
        <v>78.753318650819068</v>
      </c>
      <c r="AD10">
        <f t="shared" si="1"/>
        <v>1360</v>
      </c>
      <c r="AE10">
        <f t="shared" si="2"/>
        <v>0.18144788732394365</v>
      </c>
      <c r="AH10">
        <f t="shared" si="3"/>
        <v>0.91152815013404831</v>
      </c>
      <c r="AI10">
        <f t="shared" si="4"/>
        <v>34.101529411764709</v>
      </c>
      <c r="AJ10">
        <f t="shared" si="5"/>
        <v>242.92225491269349</v>
      </c>
      <c r="AM10">
        <v>94</v>
      </c>
      <c r="AN10">
        <f t="shared" si="6"/>
        <v>2.5842793075818458</v>
      </c>
    </row>
    <row r="11" spans="1:40" x14ac:dyDescent="0.3">
      <c r="A11" s="3">
        <v>42571</v>
      </c>
      <c r="B11" t="s">
        <v>43</v>
      </c>
      <c r="C11">
        <v>10</v>
      </c>
      <c r="D11" s="4">
        <v>0.65262731481481484</v>
      </c>
      <c r="E11" s="4">
        <v>0.69952546296296303</v>
      </c>
      <c r="G11">
        <v>50</v>
      </c>
      <c r="H11">
        <v>174</v>
      </c>
      <c r="I11" t="s">
        <v>45</v>
      </c>
      <c r="J11">
        <v>0.14480000000000001</v>
      </c>
      <c r="K11">
        <f t="shared" si="0"/>
        <v>25.195200000000003</v>
      </c>
      <c r="L11">
        <v>126</v>
      </c>
      <c r="M11">
        <v>84</v>
      </c>
      <c r="N11">
        <v>385</v>
      </c>
      <c r="O11">
        <v>856</v>
      </c>
      <c r="P11">
        <v>50</v>
      </c>
      <c r="Q11">
        <v>118</v>
      </c>
      <c r="R11">
        <v>940</v>
      </c>
      <c r="S11">
        <v>1495</v>
      </c>
      <c r="U11">
        <v>184.46201856545687</v>
      </c>
      <c r="V11">
        <v>59.76470864583974</v>
      </c>
      <c r="W11">
        <v>172</v>
      </c>
      <c r="Y11">
        <v>48.680054851662007</v>
      </c>
      <c r="Z11">
        <v>194.71489036531798</v>
      </c>
      <c r="AD11">
        <f t="shared" si="1"/>
        <v>2559</v>
      </c>
      <c r="AE11">
        <f t="shared" si="2"/>
        <v>0.14648372093023257</v>
      </c>
      <c r="AH11">
        <f t="shared" si="3"/>
        <v>0.63122841637888505</v>
      </c>
      <c r="AI11">
        <f t="shared" si="4"/>
        <v>35.444595545134824</v>
      </c>
      <c r="AJ11">
        <f t="shared" si="5"/>
        <v>415.81083621413831</v>
      </c>
      <c r="AM11">
        <v>94</v>
      </c>
      <c r="AN11">
        <f t="shared" si="6"/>
        <v>4.4235195341929607</v>
      </c>
    </row>
    <row r="12" spans="1:40" x14ac:dyDescent="0.3">
      <c r="A12" s="3">
        <v>42571</v>
      </c>
      <c r="B12" t="s">
        <v>43</v>
      </c>
      <c r="C12">
        <v>11</v>
      </c>
      <c r="D12" s="4">
        <v>0.69953703703703696</v>
      </c>
      <c r="E12" s="4">
        <v>0.73312499999999992</v>
      </c>
      <c r="G12">
        <v>37</v>
      </c>
      <c r="H12">
        <v>161</v>
      </c>
      <c r="I12" t="s">
        <v>45</v>
      </c>
      <c r="J12">
        <v>0.14480000000000001</v>
      </c>
      <c r="K12">
        <f t="shared" si="0"/>
        <v>23.312800000000003</v>
      </c>
      <c r="L12">
        <v>100</v>
      </c>
      <c r="M12">
        <v>205</v>
      </c>
      <c r="N12">
        <v>331</v>
      </c>
      <c r="O12">
        <v>630</v>
      </c>
      <c r="P12">
        <v>264</v>
      </c>
      <c r="Q12">
        <v>227</v>
      </c>
      <c r="R12">
        <v>625</v>
      </c>
      <c r="S12">
        <v>521</v>
      </c>
      <c r="U12">
        <v>130.95671468193368</v>
      </c>
      <c r="V12">
        <v>125.35772105739863</v>
      </c>
      <c r="W12">
        <v>136</v>
      </c>
      <c r="Y12">
        <v>153.72326895456118</v>
      </c>
      <c r="Z12">
        <v>212.48462189760536</v>
      </c>
      <c r="AD12">
        <f t="shared" si="1"/>
        <v>2382</v>
      </c>
      <c r="AE12">
        <f t="shared" si="2"/>
        <v>0.17141764705882356</v>
      </c>
      <c r="AH12">
        <f t="shared" si="3"/>
        <v>0.82053048570444365</v>
      </c>
      <c r="AI12">
        <f t="shared" si="4"/>
        <v>35.2334508816121</v>
      </c>
      <c r="AJ12">
        <f t="shared" si="5"/>
        <v>447.26116329574944</v>
      </c>
      <c r="AM12">
        <v>94</v>
      </c>
      <c r="AN12">
        <f t="shared" si="6"/>
        <v>4.7580974818696751</v>
      </c>
    </row>
    <row r="13" spans="1:40" x14ac:dyDescent="0.3">
      <c r="A13" s="3">
        <v>42571</v>
      </c>
      <c r="B13" t="s">
        <v>43</v>
      </c>
      <c r="C13">
        <v>12</v>
      </c>
      <c r="D13" s="4">
        <v>0.73313657407407407</v>
      </c>
      <c r="E13" s="4">
        <v>0.76347222222222222</v>
      </c>
      <c r="G13">
        <v>49</v>
      </c>
      <c r="H13">
        <v>349</v>
      </c>
      <c r="I13" t="s">
        <v>40</v>
      </c>
      <c r="J13">
        <v>4.4999999999999998E-2</v>
      </c>
      <c r="K13">
        <f t="shared" si="0"/>
        <v>15.705</v>
      </c>
      <c r="L13">
        <v>48</v>
      </c>
      <c r="N13">
        <v>423</v>
      </c>
      <c r="O13">
        <v>900</v>
      </c>
      <c r="Q13">
        <v>216</v>
      </c>
      <c r="R13">
        <v>528</v>
      </c>
      <c r="S13">
        <v>507</v>
      </c>
      <c r="U13">
        <v>79.806544407805958</v>
      </c>
      <c r="W13">
        <v>272</v>
      </c>
      <c r="Y13">
        <v>412.097683113296</v>
      </c>
      <c r="AD13">
        <f t="shared" si="1"/>
        <v>2115</v>
      </c>
      <c r="AE13">
        <f t="shared" si="2"/>
        <v>5.7738970588235294E-2</v>
      </c>
      <c r="AH13">
        <f t="shared" si="3"/>
        <v>0.80663615560640733</v>
      </c>
      <c r="AI13">
        <f t="shared" si="4"/>
        <v>26.73191489361702</v>
      </c>
      <c r="AJ13">
        <f t="shared" si="5"/>
        <v>763.90422752110203</v>
      </c>
      <c r="AM13">
        <v>94</v>
      </c>
      <c r="AN13">
        <f t="shared" si="6"/>
        <v>8.1266407183095968</v>
      </c>
    </row>
    <row r="14" spans="1:40" x14ac:dyDescent="0.3">
      <c r="A14" s="3">
        <v>42572</v>
      </c>
      <c r="B14" t="s">
        <v>43</v>
      </c>
      <c r="C14">
        <v>1</v>
      </c>
      <c r="D14" s="4">
        <v>0.36457175925925928</v>
      </c>
      <c r="E14" s="4">
        <v>0.3691550925925926</v>
      </c>
      <c r="G14" s="5">
        <v>8</v>
      </c>
      <c r="H14" s="5">
        <v>41</v>
      </c>
      <c r="I14" t="s">
        <v>40</v>
      </c>
      <c r="J14" s="6">
        <v>4.4999999999999998E-2</v>
      </c>
      <c r="K14">
        <f t="shared" si="0"/>
        <v>1.845</v>
      </c>
      <c r="M14">
        <v>23</v>
      </c>
      <c r="N14">
        <v>99</v>
      </c>
      <c r="O14">
        <v>140</v>
      </c>
      <c r="P14">
        <v>24</v>
      </c>
      <c r="R14">
        <v>110</v>
      </c>
      <c r="U14" s="6"/>
      <c r="V14" s="6">
        <v>9.3701623296160221</v>
      </c>
      <c r="W14" s="5">
        <v>40</v>
      </c>
      <c r="Y14" s="6">
        <v>18.320353719499316</v>
      </c>
      <c r="Z14" s="6"/>
      <c r="AD14">
        <f t="shared" ref="AD14:AD44" si="7">+SUM(L14+M14+N14+O14+P14+Q14+R14)</f>
        <v>396</v>
      </c>
      <c r="AE14">
        <f t="shared" ref="AE14:AE44" si="8">+K14/W14</f>
        <v>4.6124999999999999E-2</v>
      </c>
      <c r="AH14">
        <f t="shared" ref="AH14:AH44" si="9">+AD14/(AD14+S14)</f>
        <v>1</v>
      </c>
      <c r="AI14">
        <f t="shared" ref="AI14:AI44" si="10">+K14/(AD14/3600)</f>
        <v>16.772727272727273</v>
      </c>
      <c r="AJ14">
        <f t="shared" si="5"/>
        <v>67.690516049115331</v>
      </c>
    </row>
    <row r="15" spans="1:40" x14ac:dyDescent="0.3">
      <c r="A15" s="3">
        <v>42572</v>
      </c>
      <c r="B15" t="s">
        <v>43</v>
      </c>
      <c r="C15">
        <v>2</v>
      </c>
      <c r="D15" s="4">
        <v>0.3691550925925926</v>
      </c>
      <c r="E15" s="4">
        <v>0.41196759259259258</v>
      </c>
      <c r="G15" s="5">
        <v>50</v>
      </c>
      <c r="H15" s="5">
        <v>352</v>
      </c>
      <c r="I15" t="s">
        <v>40</v>
      </c>
      <c r="J15" s="6">
        <v>4.4999999999999998E-2</v>
      </c>
      <c r="K15">
        <f t="shared" si="0"/>
        <v>15.84</v>
      </c>
      <c r="M15">
        <v>61</v>
      </c>
      <c r="N15">
        <v>673</v>
      </c>
      <c r="O15">
        <v>1001</v>
      </c>
      <c r="P15">
        <v>246</v>
      </c>
      <c r="Q15">
        <v>263</v>
      </c>
      <c r="R15">
        <v>883</v>
      </c>
      <c r="S15">
        <v>390</v>
      </c>
      <c r="U15" s="6"/>
      <c r="V15" s="6">
        <v>58.461383330166498</v>
      </c>
      <c r="W15" s="5">
        <v>300</v>
      </c>
      <c r="Y15" s="6">
        <v>178.65764426060875</v>
      </c>
      <c r="Z15" s="6">
        <v>371.26379107838181</v>
      </c>
      <c r="AD15">
        <f t="shared" si="7"/>
        <v>3127</v>
      </c>
      <c r="AE15">
        <f t="shared" si="8"/>
        <v>5.28E-2</v>
      </c>
      <c r="AH15">
        <f t="shared" si="9"/>
        <v>0.88911003696332103</v>
      </c>
      <c r="AI15">
        <f t="shared" si="10"/>
        <v>18.236008954269266</v>
      </c>
      <c r="AJ15">
        <f t="shared" si="5"/>
        <v>633.42210099966178</v>
      </c>
      <c r="AM15">
        <v>271</v>
      </c>
      <c r="AN15">
        <f t="shared" si="6"/>
        <v>2.3373509261980141</v>
      </c>
    </row>
    <row r="16" spans="1:40" x14ac:dyDescent="0.3">
      <c r="A16" s="3">
        <v>42572</v>
      </c>
      <c r="B16" t="s">
        <v>43</v>
      </c>
      <c r="C16">
        <v>3</v>
      </c>
      <c r="D16" s="4">
        <v>0.41196759259259258</v>
      </c>
      <c r="E16" s="4">
        <v>0.4430324074074074</v>
      </c>
      <c r="G16" s="5">
        <v>51</v>
      </c>
      <c r="H16" s="5">
        <v>340</v>
      </c>
      <c r="I16" t="s">
        <v>40</v>
      </c>
      <c r="J16" s="6">
        <v>4.4999999999999998E-2</v>
      </c>
      <c r="K16">
        <f t="shared" si="0"/>
        <v>15.299999999999999</v>
      </c>
      <c r="L16">
        <v>105</v>
      </c>
      <c r="N16">
        <v>619</v>
      </c>
      <c r="O16">
        <v>1008</v>
      </c>
      <c r="P16">
        <v>38</v>
      </c>
      <c r="Q16">
        <v>124</v>
      </c>
      <c r="R16">
        <v>679</v>
      </c>
      <c r="S16">
        <v>111</v>
      </c>
      <c r="U16" s="6">
        <v>154.89380685100195</v>
      </c>
      <c r="V16" s="6"/>
      <c r="W16" s="5">
        <f>160+195</f>
        <v>355</v>
      </c>
      <c r="Y16" s="6">
        <v>11.775981169890851</v>
      </c>
      <c r="Z16" s="6">
        <v>172.84987608288765</v>
      </c>
      <c r="AD16">
        <f t="shared" si="7"/>
        <v>2573</v>
      </c>
      <c r="AE16">
        <f t="shared" si="8"/>
        <v>4.3098591549295774E-2</v>
      </c>
      <c r="AH16">
        <f t="shared" si="9"/>
        <v>0.95864381520119224</v>
      </c>
      <c r="AI16">
        <f t="shared" si="10"/>
        <v>21.406917994558878</v>
      </c>
      <c r="AJ16">
        <f t="shared" si="5"/>
        <v>602.20673547739125</v>
      </c>
      <c r="AM16">
        <v>271</v>
      </c>
      <c r="AN16">
        <f t="shared" si="6"/>
        <v>2.2221650755623292</v>
      </c>
    </row>
    <row r="17" spans="1:40" x14ac:dyDescent="0.3">
      <c r="A17" s="3">
        <v>42572</v>
      </c>
      <c r="B17" t="s">
        <v>43</v>
      </c>
      <c r="C17">
        <v>4</v>
      </c>
      <c r="D17" s="4">
        <v>0.4430439814814815</v>
      </c>
      <c r="E17" s="4">
        <v>0.51631944444444444</v>
      </c>
      <c r="G17" s="5">
        <v>48</v>
      </c>
      <c r="H17" s="5">
        <v>316</v>
      </c>
      <c r="I17" t="s">
        <v>40</v>
      </c>
      <c r="J17" s="6">
        <v>4.4999999999999998E-2</v>
      </c>
      <c r="K17">
        <f t="shared" si="0"/>
        <v>14.219999999999999</v>
      </c>
      <c r="L17">
        <v>21</v>
      </c>
      <c r="N17">
        <v>504</v>
      </c>
      <c r="O17">
        <v>824</v>
      </c>
      <c r="Q17">
        <v>34</v>
      </c>
      <c r="R17">
        <v>641</v>
      </c>
      <c r="S17">
        <v>4308</v>
      </c>
      <c r="U17" s="6">
        <v>19.140906872619553</v>
      </c>
      <c r="V17" s="6"/>
      <c r="W17" s="5">
        <f>151+61</f>
        <v>212</v>
      </c>
      <c r="Y17" s="6"/>
      <c r="Z17" s="6">
        <v>22.139248334535434</v>
      </c>
      <c r="AD17">
        <f t="shared" si="7"/>
        <v>2024</v>
      </c>
      <c r="AE17">
        <f t="shared" si="8"/>
        <v>6.7075471698113204E-2</v>
      </c>
      <c r="AH17">
        <f t="shared" si="9"/>
        <v>0.31964624131396085</v>
      </c>
      <c r="AI17">
        <f t="shared" si="10"/>
        <v>25.292490118577074</v>
      </c>
      <c r="AJ17">
        <f t="shared" si="5"/>
        <v>253.28015520715499</v>
      </c>
    </row>
    <row r="18" spans="1:40" x14ac:dyDescent="0.3">
      <c r="A18" s="3">
        <v>42572</v>
      </c>
      <c r="B18" t="s">
        <v>43</v>
      </c>
      <c r="C18">
        <v>5</v>
      </c>
      <c r="D18" s="4">
        <v>0.51633101851851848</v>
      </c>
      <c r="E18" s="4">
        <v>0.52983796296296293</v>
      </c>
      <c r="G18" s="5">
        <v>22</v>
      </c>
      <c r="H18" s="5">
        <v>152</v>
      </c>
      <c r="I18" t="s">
        <v>40</v>
      </c>
      <c r="J18" s="6">
        <v>4.4999999999999998E-2</v>
      </c>
      <c r="K18">
        <f t="shared" si="0"/>
        <v>6.84</v>
      </c>
      <c r="M18">
        <v>105</v>
      </c>
      <c r="N18">
        <v>224</v>
      </c>
      <c r="O18">
        <v>403</v>
      </c>
      <c r="P18">
        <v>21</v>
      </c>
      <c r="Q18">
        <v>41</v>
      </c>
      <c r="R18">
        <v>374</v>
      </c>
      <c r="U18" s="6"/>
      <c r="V18" s="6">
        <v>64.865830093008157</v>
      </c>
      <c r="W18" s="5">
        <v>106</v>
      </c>
      <c r="Y18" s="6">
        <v>14.318867606419708</v>
      </c>
      <c r="Z18" s="6">
        <v>66.547330647944634</v>
      </c>
      <c r="AD18">
        <f t="shared" si="7"/>
        <v>1168</v>
      </c>
      <c r="AE18">
        <f t="shared" si="8"/>
        <v>6.4528301886792455E-2</v>
      </c>
      <c r="AH18">
        <f t="shared" si="9"/>
        <v>1</v>
      </c>
      <c r="AI18">
        <f t="shared" si="10"/>
        <v>21.082191780821919</v>
      </c>
      <c r="AJ18">
        <f t="shared" si="5"/>
        <v>211.29892922019033</v>
      </c>
      <c r="AM18">
        <v>296.5</v>
      </c>
      <c r="AN18">
        <f t="shared" si="6"/>
        <v>0.71264394340705006</v>
      </c>
    </row>
    <row r="19" spans="1:40" x14ac:dyDescent="0.3">
      <c r="A19" s="3">
        <v>42705</v>
      </c>
      <c r="B19" t="s">
        <v>43</v>
      </c>
      <c r="C19">
        <v>1</v>
      </c>
      <c r="D19" s="4">
        <v>0.23949074074074073</v>
      </c>
      <c r="E19" s="4">
        <v>0.26809027777777777</v>
      </c>
      <c r="G19">
        <v>47</v>
      </c>
      <c r="H19">
        <v>233</v>
      </c>
      <c r="I19" t="s">
        <v>44</v>
      </c>
      <c r="J19">
        <v>9.1700000000000004E-2</v>
      </c>
      <c r="K19">
        <f>+H19*J19</f>
        <v>21.366099999999999</v>
      </c>
      <c r="L19">
        <v>31</v>
      </c>
      <c r="M19">
        <v>261</v>
      </c>
      <c r="N19">
        <v>322</v>
      </c>
      <c r="O19">
        <v>960</v>
      </c>
      <c r="P19">
        <v>61</v>
      </c>
      <c r="Q19">
        <v>27</v>
      </c>
      <c r="R19">
        <v>810</v>
      </c>
      <c r="U19" s="6">
        <v>25.545127008251875</v>
      </c>
      <c r="V19" s="6">
        <v>278.16300345687711</v>
      </c>
      <c r="W19">
        <v>226</v>
      </c>
      <c r="Y19">
        <v>53.361172659728943</v>
      </c>
      <c r="Z19">
        <v>31.353017812729227</v>
      </c>
      <c r="AD19">
        <f t="shared" si="7"/>
        <v>2472</v>
      </c>
      <c r="AE19">
        <f t="shared" si="8"/>
        <v>9.4540265486725658E-2</v>
      </c>
      <c r="AH19">
        <f t="shared" si="9"/>
        <v>1</v>
      </c>
      <c r="AI19">
        <f t="shared" si="10"/>
        <v>31.115679611650485</v>
      </c>
      <c r="AJ19">
        <f t="shared" si="5"/>
        <v>420.21116046879359</v>
      </c>
      <c r="AM19">
        <v>296.5</v>
      </c>
      <c r="AN19">
        <f t="shared" si="6"/>
        <v>1.4172383152404506</v>
      </c>
    </row>
    <row r="20" spans="1:40" x14ac:dyDescent="0.3">
      <c r="A20" s="3">
        <v>42705</v>
      </c>
      <c r="B20" t="s">
        <v>43</v>
      </c>
      <c r="C20">
        <v>2</v>
      </c>
      <c r="D20" s="4">
        <v>0.26809027777777777</v>
      </c>
      <c r="E20" s="4">
        <v>0.30383101851851851</v>
      </c>
      <c r="G20">
        <v>50</v>
      </c>
      <c r="H20">
        <v>256</v>
      </c>
      <c r="I20" t="s">
        <v>44</v>
      </c>
      <c r="J20">
        <v>9.1700000000000004E-2</v>
      </c>
      <c r="K20">
        <f t="shared" ref="K20:K44" si="11">+H20*J20</f>
        <v>23.475200000000001</v>
      </c>
      <c r="L20">
        <v>35</v>
      </c>
      <c r="M20">
        <v>389</v>
      </c>
      <c r="N20">
        <v>151</v>
      </c>
      <c r="O20">
        <v>916</v>
      </c>
      <c r="P20">
        <v>277</v>
      </c>
      <c r="Q20">
        <v>14</v>
      </c>
      <c r="R20">
        <v>727</v>
      </c>
      <c r="S20">
        <v>579</v>
      </c>
      <c r="U20" s="6">
        <v>29.286555754934113</v>
      </c>
      <c r="V20" s="6">
        <v>400.5912396624866</v>
      </c>
      <c r="W20">
        <v>124</v>
      </c>
      <c r="Y20">
        <v>286.57409909662437</v>
      </c>
      <c r="Z20">
        <v>17.544228050792036</v>
      </c>
      <c r="AD20">
        <f t="shared" si="7"/>
        <v>2509</v>
      </c>
      <c r="AE20">
        <f t="shared" si="8"/>
        <v>0.18931612903225808</v>
      </c>
      <c r="AH20">
        <f t="shared" si="9"/>
        <v>0.8125</v>
      </c>
      <c r="AI20">
        <f t="shared" si="10"/>
        <v>33.683029095257076</v>
      </c>
      <c r="AJ20">
        <f t="shared" si="5"/>
        <v>490.99806128241852</v>
      </c>
      <c r="AM20">
        <v>296.5</v>
      </c>
      <c r="AN20">
        <f t="shared" si="6"/>
        <v>1.6559799705983762</v>
      </c>
    </row>
    <row r="21" spans="1:40" x14ac:dyDescent="0.3">
      <c r="A21" s="3">
        <v>42705</v>
      </c>
      <c r="B21" t="s">
        <v>43</v>
      </c>
      <c r="C21">
        <v>3</v>
      </c>
      <c r="D21" s="4">
        <v>0.30383101851851851</v>
      </c>
      <c r="E21" s="4">
        <v>0.33684027777777775</v>
      </c>
      <c r="G21">
        <v>44</v>
      </c>
      <c r="H21">
        <v>223</v>
      </c>
      <c r="I21" t="s">
        <v>44</v>
      </c>
      <c r="J21">
        <v>9.1700000000000004E-2</v>
      </c>
      <c r="K21">
        <f t="shared" si="11"/>
        <v>20.449100000000001</v>
      </c>
      <c r="L21">
        <v>32</v>
      </c>
      <c r="M21">
        <v>336</v>
      </c>
      <c r="N21">
        <v>153</v>
      </c>
      <c r="O21">
        <v>851</v>
      </c>
      <c r="P21">
        <v>185</v>
      </c>
      <c r="Q21">
        <v>11</v>
      </c>
      <c r="R21">
        <v>591</v>
      </c>
      <c r="S21">
        <v>693</v>
      </c>
      <c r="U21" s="6">
        <v>25.059489888298597</v>
      </c>
      <c r="V21" s="6">
        <v>295.18390211917745</v>
      </c>
      <c r="W21">
        <v>136</v>
      </c>
      <c r="Y21">
        <v>163.86259597783965</v>
      </c>
      <c r="Z21">
        <v>12.976880176159739</v>
      </c>
      <c r="AD21">
        <f t="shared" si="7"/>
        <v>2159</v>
      </c>
      <c r="AE21">
        <f t="shared" si="8"/>
        <v>0.15036102941176471</v>
      </c>
      <c r="AH21">
        <f t="shared" si="9"/>
        <v>0.75701262272089764</v>
      </c>
      <c r="AI21">
        <f t="shared" si="10"/>
        <v>34.097619268179713</v>
      </c>
      <c r="AJ21">
        <f t="shared" si="5"/>
        <v>384.5414340807377</v>
      </c>
      <c r="AM21">
        <v>296.5</v>
      </c>
      <c r="AN21">
        <f t="shared" si="6"/>
        <v>1.2969356967309873</v>
      </c>
    </row>
    <row r="22" spans="1:40" x14ac:dyDescent="0.3">
      <c r="A22" s="3">
        <v>42705</v>
      </c>
      <c r="B22" t="s">
        <v>43</v>
      </c>
      <c r="C22">
        <v>4</v>
      </c>
      <c r="D22" s="4">
        <v>0.3368518518518519</v>
      </c>
      <c r="E22" s="4">
        <v>0.37461805555555555</v>
      </c>
      <c r="G22">
        <v>49</v>
      </c>
      <c r="H22">
        <v>251</v>
      </c>
      <c r="I22" t="s">
        <v>44</v>
      </c>
      <c r="J22">
        <v>9.1700000000000004E-2</v>
      </c>
      <c r="K22">
        <f t="shared" si="11"/>
        <v>23.0167</v>
      </c>
      <c r="L22">
        <v>17</v>
      </c>
      <c r="M22">
        <v>627</v>
      </c>
      <c r="N22">
        <v>287</v>
      </c>
      <c r="O22">
        <v>939</v>
      </c>
      <c r="P22">
        <v>597</v>
      </c>
      <c r="Q22">
        <v>21</v>
      </c>
      <c r="R22">
        <v>766</v>
      </c>
      <c r="S22">
        <v>10</v>
      </c>
      <c r="U22" s="6">
        <v>11.371926302314504</v>
      </c>
      <c r="V22" s="6">
        <v>604.54599796592436</v>
      </c>
      <c r="W22">
        <v>115</v>
      </c>
      <c r="Y22">
        <v>507.34077803022882</v>
      </c>
      <c r="Z22">
        <v>20.279293818431981</v>
      </c>
      <c r="AD22">
        <f t="shared" si="7"/>
        <v>3254</v>
      </c>
      <c r="AE22">
        <f t="shared" si="8"/>
        <v>0.20014521739130434</v>
      </c>
      <c r="AH22">
        <f t="shared" si="9"/>
        <v>0.99693627450980393</v>
      </c>
      <c r="AI22">
        <f t="shared" si="10"/>
        <v>25.464081130915798</v>
      </c>
      <c r="AJ22">
        <f t="shared" si="5"/>
        <v>686.76899805844982</v>
      </c>
      <c r="AM22">
        <v>296.5</v>
      </c>
      <c r="AN22">
        <f t="shared" si="6"/>
        <v>2.3162529445478914</v>
      </c>
    </row>
    <row r="23" spans="1:40" x14ac:dyDescent="0.3">
      <c r="A23" s="3">
        <v>42705</v>
      </c>
      <c r="B23" t="s">
        <v>43</v>
      </c>
      <c r="C23">
        <v>5</v>
      </c>
      <c r="D23" s="4">
        <v>0.37462962962962965</v>
      </c>
      <c r="E23" s="4">
        <v>0.4153587962962963</v>
      </c>
      <c r="G23">
        <v>50</v>
      </c>
      <c r="H23">
        <v>267</v>
      </c>
      <c r="I23" t="s">
        <v>44</v>
      </c>
      <c r="J23">
        <v>9.1700000000000004E-2</v>
      </c>
      <c r="K23">
        <f t="shared" si="11"/>
        <v>24.483900000000002</v>
      </c>
      <c r="L23">
        <v>38</v>
      </c>
      <c r="M23">
        <v>486</v>
      </c>
      <c r="N23">
        <v>270</v>
      </c>
      <c r="O23">
        <v>943</v>
      </c>
      <c r="P23">
        <v>339</v>
      </c>
      <c r="Q23">
        <v>18</v>
      </c>
      <c r="R23">
        <v>615</v>
      </c>
      <c r="S23">
        <v>811</v>
      </c>
      <c r="U23" s="6">
        <v>30.477890743720884</v>
      </c>
      <c r="V23" s="6">
        <v>461.80812886311776</v>
      </c>
      <c r="W23">
        <v>128</v>
      </c>
      <c r="Y23">
        <v>332.51618652223118</v>
      </c>
      <c r="Z23">
        <v>18.522553609160845</v>
      </c>
      <c r="AD23">
        <f t="shared" si="7"/>
        <v>2709</v>
      </c>
      <c r="AE23">
        <f t="shared" si="8"/>
        <v>0.19128046875000002</v>
      </c>
      <c r="AH23">
        <f t="shared" si="9"/>
        <v>0.76960227272727277</v>
      </c>
      <c r="AI23">
        <f t="shared" si="10"/>
        <v>32.536744186046519</v>
      </c>
      <c r="AJ23">
        <f t="shared" si="5"/>
        <v>549.66237986911528</v>
      </c>
      <c r="AM23">
        <v>296.5</v>
      </c>
      <c r="AN23">
        <f t="shared" si="6"/>
        <v>1.8538360197946553</v>
      </c>
    </row>
    <row r="24" spans="1:40" x14ac:dyDescent="0.3">
      <c r="A24" s="3">
        <v>42705</v>
      </c>
      <c r="B24" t="s">
        <v>43</v>
      </c>
      <c r="C24">
        <v>6</v>
      </c>
      <c r="D24" s="4">
        <v>0.41539351851851852</v>
      </c>
      <c r="E24" s="4">
        <v>0.44128472222222226</v>
      </c>
      <c r="G24">
        <v>36</v>
      </c>
      <c r="H24">
        <v>191</v>
      </c>
      <c r="I24" t="s">
        <v>44</v>
      </c>
      <c r="J24">
        <v>9.1700000000000004E-2</v>
      </c>
      <c r="K24">
        <f t="shared" si="11"/>
        <v>17.514700000000001</v>
      </c>
      <c r="L24">
        <v>21</v>
      </c>
      <c r="M24">
        <v>138</v>
      </c>
      <c r="N24">
        <v>175</v>
      </c>
      <c r="O24">
        <v>640</v>
      </c>
      <c r="P24">
        <v>49</v>
      </c>
      <c r="Q24">
        <v>15</v>
      </c>
      <c r="R24">
        <v>644</v>
      </c>
      <c r="S24">
        <v>558</v>
      </c>
      <c r="U24" s="6">
        <v>18.420159916159186</v>
      </c>
      <c r="V24" s="6">
        <v>139.09005870044331</v>
      </c>
      <c r="W24">
        <v>93</v>
      </c>
      <c r="Y24">
        <v>49.382450935582732</v>
      </c>
      <c r="Z24">
        <v>24.756196948253375</v>
      </c>
      <c r="AD24">
        <f t="shared" si="7"/>
        <v>1682</v>
      </c>
      <c r="AE24">
        <f t="shared" si="8"/>
        <v>0.18833010752688173</v>
      </c>
      <c r="AH24">
        <f t="shared" si="9"/>
        <v>0.75089285714285714</v>
      </c>
      <c r="AI24">
        <f t="shared" si="10"/>
        <v>37.486872770511297</v>
      </c>
      <c r="AJ24">
        <f t="shared" si="5"/>
        <v>208.82443325021933</v>
      </c>
      <c r="AM24">
        <v>296.5</v>
      </c>
      <c r="AN24">
        <f t="shared" si="6"/>
        <v>0.70429825716768746</v>
      </c>
    </row>
    <row r="25" spans="1:40" x14ac:dyDescent="0.3">
      <c r="A25" s="3">
        <v>42705</v>
      </c>
      <c r="B25" t="s">
        <v>43</v>
      </c>
      <c r="C25">
        <v>7</v>
      </c>
      <c r="D25" s="4">
        <v>0.44128472222222226</v>
      </c>
      <c r="E25" s="4">
        <v>0.58491898148148147</v>
      </c>
      <c r="G25">
        <v>51</v>
      </c>
      <c r="H25">
        <v>246</v>
      </c>
      <c r="I25" t="s">
        <v>44</v>
      </c>
      <c r="J25">
        <v>9.1700000000000004E-2</v>
      </c>
      <c r="K25">
        <f t="shared" si="11"/>
        <v>22.558199999999999</v>
      </c>
      <c r="L25">
        <v>22</v>
      </c>
      <c r="M25">
        <v>320</v>
      </c>
      <c r="N25">
        <v>341</v>
      </c>
      <c r="O25">
        <v>864</v>
      </c>
      <c r="P25">
        <v>217</v>
      </c>
      <c r="Q25">
        <v>22</v>
      </c>
      <c r="R25">
        <v>724</v>
      </c>
      <c r="S25">
        <v>9900</v>
      </c>
      <c r="U25" s="6">
        <v>24.008380860483221</v>
      </c>
      <c r="V25" s="6">
        <v>372.4633818810745</v>
      </c>
      <c r="W25">
        <v>145</v>
      </c>
      <c r="Y25">
        <v>237.53256583819572</v>
      </c>
      <c r="Z25">
        <v>30.325656817960429</v>
      </c>
      <c r="AD25">
        <f t="shared" si="7"/>
        <v>2510</v>
      </c>
      <c r="AE25">
        <f t="shared" si="8"/>
        <v>0.15557379310344827</v>
      </c>
      <c r="AH25">
        <f t="shared" si="9"/>
        <v>0.20225624496373892</v>
      </c>
      <c r="AI25">
        <f t="shared" si="10"/>
        <v>32.354390438247016</v>
      </c>
      <c r="AJ25">
        <f t="shared" si="5"/>
        <v>477.16499269885696</v>
      </c>
      <c r="AM25">
        <v>296.5</v>
      </c>
      <c r="AN25">
        <f t="shared" si="6"/>
        <v>1.6093254391192477</v>
      </c>
    </row>
    <row r="26" spans="1:40" x14ac:dyDescent="0.3">
      <c r="A26" s="3">
        <v>42705</v>
      </c>
      <c r="B26" t="s">
        <v>43</v>
      </c>
      <c r="C26">
        <v>11</v>
      </c>
      <c r="D26" s="4">
        <v>0.72642361111111109</v>
      </c>
      <c r="E26" s="4">
        <v>0.7507638888888889</v>
      </c>
      <c r="G26">
        <v>45</v>
      </c>
      <c r="H26">
        <v>226</v>
      </c>
      <c r="I26" t="s">
        <v>44</v>
      </c>
      <c r="J26">
        <v>9.1700000000000004E-2</v>
      </c>
      <c r="K26">
        <f t="shared" si="11"/>
        <v>20.7242</v>
      </c>
      <c r="L26">
        <v>24</v>
      </c>
      <c r="M26">
        <v>280</v>
      </c>
      <c r="N26">
        <v>219</v>
      </c>
      <c r="O26">
        <v>713</v>
      </c>
      <c r="P26">
        <v>222</v>
      </c>
      <c r="Q26">
        <v>21</v>
      </c>
      <c r="R26">
        <v>495</v>
      </c>
      <c r="S26">
        <v>129</v>
      </c>
      <c r="U26" s="6">
        <v>28.488579835304176</v>
      </c>
      <c r="V26" s="6">
        <v>291.97972786307224</v>
      </c>
      <c r="W26">
        <v>129</v>
      </c>
      <c r="Y26">
        <v>206.002742315897</v>
      </c>
      <c r="Z26">
        <v>31.060810031991384</v>
      </c>
      <c r="AD26">
        <f t="shared" si="7"/>
        <v>1974</v>
      </c>
      <c r="AE26">
        <f t="shared" si="8"/>
        <v>0.16065271317829458</v>
      </c>
      <c r="AH26">
        <f t="shared" si="9"/>
        <v>0.93865905848787445</v>
      </c>
      <c r="AI26">
        <f t="shared" si="10"/>
        <v>37.794893617021273</v>
      </c>
      <c r="AJ26">
        <f t="shared" si="5"/>
        <v>407.7659300231324</v>
      </c>
      <c r="AM26">
        <v>296.5</v>
      </c>
      <c r="AN26">
        <f t="shared" si="6"/>
        <v>1.3752645194709356</v>
      </c>
    </row>
    <row r="27" spans="1:40" x14ac:dyDescent="0.3">
      <c r="A27" s="3">
        <v>42705</v>
      </c>
      <c r="B27" t="s">
        <v>43</v>
      </c>
      <c r="C27">
        <v>12</v>
      </c>
      <c r="D27" s="4">
        <v>0.7507638888888889</v>
      </c>
      <c r="E27" s="4">
        <v>0.76976851851851846</v>
      </c>
      <c r="G27">
        <v>35</v>
      </c>
      <c r="H27">
        <v>202</v>
      </c>
      <c r="I27" t="s">
        <v>44</v>
      </c>
      <c r="J27">
        <v>9.1700000000000004E-2</v>
      </c>
      <c r="K27">
        <f t="shared" si="11"/>
        <v>18.523400000000002</v>
      </c>
      <c r="L27">
        <v>19</v>
      </c>
      <c r="M27">
        <v>179</v>
      </c>
      <c r="N27">
        <v>185</v>
      </c>
      <c r="O27">
        <v>644</v>
      </c>
      <c r="P27">
        <v>109</v>
      </c>
      <c r="Q27">
        <v>24</v>
      </c>
      <c r="R27">
        <v>482</v>
      </c>
      <c r="U27" s="6">
        <v>14.398940774145672</v>
      </c>
      <c r="V27" s="6">
        <v>217.90427424047076</v>
      </c>
      <c r="W27">
        <v>99</v>
      </c>
      <c r="Y27">
        <v>115.1334077592122</v>
      </c>
      <c r="Z27">
        <v>39.449064886057705</v>
      </c>
      <c r="AD27">
        <f t="shared" si="7"/>
        <v>1642</v>
      </c>
      <c r="AE27">
        <f t="shared" si="8"/>
        <v>0.18710505050505052</v>
      </c>
      <c r="AH27">
        <f t="shared" si="9"/>
        <v>1</v>
      </c>
      <c r="AI27">
        <f t="shared" si="10"/>
        <v>40.611595615103532</v>
      </c>
      <c r="AJ27">
        <f t="shared" si="5"/>
        <v>292.44284382994317</v>
      </c>
      <c r="AM27">
        <v>296.5</v>
      </c>
      <c r="AN27">
        <f t="shared" si="6"/>
        <v>0.98631650532864479</v>
      </c>
    </row>
    <row r="28" spans="1:40" x14ac:dyDescent="0.3">
      <c r="A28" s="3">
        <v>42706</v>
      </c>
      <c r="B28" t="s">
        <v>43</v>
      </c>
      <c r="C28">
        <v>1</v>
      </c>
      <c r="D28" s="4">
        <v>0.27479166666666666</v>
      </c>
      <c r="E28" s="4">
        <v>0.31167824074074074</v>
      </c>
      <c r="G28">
        <v>53</v>
      </c>
      <c r="H28">
        <v>259</v>
      </c>
      <c r="I28" t="s">
        <v>44</v>
      </c>
      <c r="J28">
        <v>9.1700000000000004E-2</v>
      </c>
      <c r="K28">
        <f t="shared" si="11"/>
        <v>23.750299999999999</v>
      </c>
      <c r="L28">
        <v>14</v>
      </c>
      <c r="M28">
        <v>589</v>
      </c>
      <c r="N28">
        <v>293</v>
      </c>
      <c r="O28">
        <v>1010</v>
      </c>
      <c r="P28">
        <v>488</v>
      </c>
      <c r="Q28">
        <v>11</v>
      </c>
      <c r="R28">
        <v>650</v>
      </c>
      <c r="S28">
        <v>132</v>
      </c>
      <c r="U28">
        <v>14.432568964583886</v>
      </c>
      <c r="V28">
        <v>641.06730359025437</v>
      </c>
      <c r="W28">
        <v>142</v>
      </c>
      <c r="Y28">
        <v>531.71774540771241</v>
      </c>
      <c r="Z28">
        <v>14.283853427466115</v>
      </c>
      <c r="AD28">
        <f t="shared" si="7"/>
        <v>3055</v>
      </c>
      <c r="AE28">
        <f t="shared" si="8"/>
        <v>0.16725563380281688</v>
      </c>
      <c r="AH28">
        <f t="shared" si="9"/>
        <v>0.95858173831189208</v>
      </c>
      <c r="AI28">
        <f t="shared" si="10"/>
        <v>27.98726022913257</v>
      </c>
      <c r="AJ28">
        <f t="shared" si="5"/>
        <v>742.75073569500842</v>
      </c>
      <c r="AM28">
        <v>351</v>
      </c>
      <c r="AN28">
        <f t="shared" si="6"/>
        <v>2.1160989620940409</v>
      </c>
    </row>
    <row r="29" spans="1:40" x14ac:dyDescent="0.3">
      <c r="A29" s="3">
        <v>42706</v>
      </c>
      <c r="B29" t="s">
        <v>43</v>
      </c>
      <c r="C29">
        <v>2</v>
      </c>
      <c r="D29" s="4">
        <v>0.31167824074074074</v>
      </c>
      <c r="E29" s="4">
        <v>0.35951388888888891</v>
      </c>
      <c r="G29">
        <v>51</v>
      </c>
      <c r="H29">
        <v>257</v>
      </c>
      <c r="I29" t="s">
        <v>44</v>
      </c>
      <c r="J29">
        <v>9.1700000000000004E-2</v>
      </c>
      <c r="K29">
        <f t="shared" si="11"/>
        <v>23.5669</v>
      </c>
      <c r="L29">
        <v>17</v>
      </c>
      <c r="M29">
        <v>591</v>
      </c>
      <c r="N29">
        <v>282</v>
      </c>
      <c r="O29">
        <v>1015</v>
      </c>
      <c r="P29">
        <v>430</v>
      </c>
      <c r="Q29">
        <v>38</v>
      </c>
      <c r="R29">
        <v>861</v>
      </c>
      <c r="S29">
        <v>899</v>
      </c>
      <c r="U29">
        <v>17.429283075380816</v>
      </c>
      <c r="V29">
        <v>538.3056937190139</v>
      </c>
      <c r="W29">
        <v>154</v>
      </c>
      <c r="Y29">
        <v>355.3350639847759</v>
      </c>
      <c r="Z29">
        <v>43.486916017099269</v>
      </c>
      <c r="AD29">
        <f t="shared" si="7"/>
        <v>3234</v>
      </c>
      <c r="AE29">
        <f t="shared" si="8"/>
        <v>0.15303181818181819</v>
      </c>
      <c r="AH29">
        <f t="shared" si="9"/>
        <v>0.78248245826276308</v>
      </c>
      <c r="AI29">
        <f t="shared" si="10"/>
        <v>26.234025974025975</v>
      </c>
      <c r="AJ29">
        <f t="shared" si="5"/>
        <v>631.27847839813489</v>
      </c>
      <c r="AM29">
        <v>351</v>
      </c>
      <c r="AN29">
        <f t="shared" si="6"/>
        <v>1.7985141834704699</v>
      </c>
    </row>
    <row r="30" spans="1:40" x14ac:dyDescent="0.3">
      <c r="A30" s="3">
        <v>42706</v>
      </c>
      <c r="B30" t="s">
        <v>43</v>
      </c>
      <c r="C30">
        <v>3</v>
      </c>
      <c r="D30" s="4">
        <v>0.35952546296296295</v>
      </c>
      <c r="E30" s="4">
        <v>0.39206018518518521</v>
      </c>
      <c r="G30">
        <v>50</v>
      </c>
      <c r="H30">
        <v>256</v>
      </c>
      <c r="I30" t="s">
        <v>44</v>
      </c>
      <c r="J30">
        <v>9.1700000000000004E-2</v>
      </c>
      <c r="K30">
        <f t="shared" si="11"/>
        <v>23.475200000000001</v>
      </c>
      <c r="L30">
        <v>29</v>
      </c>
      <c r="M30">
        <v>352</v>
      </c>
      <c r="N30">
        <v>115</v>
      </c>
      <c r="O30">
        <v>931</v>
      </c>
      <c r="P30">
        <v>254</v>
      </c>
      <c r="Q30">
        <v>24</v>
      </c>
      <c r="R30">
        <v>740</v>
      </c>
      <c r="S30">
        <v>367</v>
      </c>
      <c r="U30">
        <v>24.699697992418262</v>
      </c>
      <c r="V30">
        <v>367.30738357741023</v>
      </c>
      <c r="W30">
        <v>127</v>
      </c>
      <c r="Y30">
        <v>230.66515510210385</v>
      </c>
      <c r="Z30">
        <v>36.635551574512284</v>
      </c>
      <c r="AD30">
        <f t="shared" si="7"/>
        <v>2445</v>
      </c>
      <c r="AE30">
        <f t="shared" si="8"/>
        <v>0.18484409448818898</v>
      </c>
      <c r="AH30">
        <f t="shared" si="9"/>
        <v>0.86948790896159323</v>
      </c>
      <c r="AI30">
        <f t="shared" si="10"/>
        <v>34.564711656441716</v>
      </c>
      <c r="AJ30">
        <f t="shared" si="5"/>
        <v>456.65389412322224</v>
      </c>
      <c r="AM30">
        <v>351</v>
      </c>
      <c r="AN30">
        <f t="shared" si="6"/>
        <v>1.3010082453653056</v>
      </c>
    </row>
    <row r="31" spans="1:40" x14ac:dyDescent="0.3">
      <c r="A31" s="3">
        <v>42706</v>
      </c>
      <c r="B31" t="s">
        <v>43</v>
      </c>
      <c r="C31">
        <v>4</v>
      </c>
      <c r="D31" s="4">
        <v>0.39206018518518521</v>
      </c>
      <c r="E31" s="4">
        <v>0.45240740740740742</v>
      </c>
      <c r="G31">
        <v>42</v>
      </c>
      <c r="H31">
        <v>236</v>
      </c>
      <c r="I31" t="s">
        <v>44</v>
      </c>
      <c r="J31">
        <v>9.1700000000000004E-2</v>
      </c>
      <c r="K31">
        <f t="shared" si="11"/>
        <v>21.641200000000001</v>
      </c>
      <c r="L31">
        <v>24</v>
      </c>
      <c r="M31">
        <v>676</v>
      </c>
      <c r="N31">
        <v>77</v>
      </c>
      <c r="O31">
        <v>794</v>
      </c>
      <c r="P31">
        <v>538</v>
      </c>
      <c r="R31">
        <v>792</v>
      </c>
      <c r="S31">
        <v>2313</v>
      </c>
      <c r="U31">
        <v>28.820773927475006</v>
      </c>
      <c r="V31">
        <v>706.50455711298173</v>
      </c>
      <c r="W31">
        <v>111</v>
      </c>
      <c r="Y31">
        <v>570.35937891182823</v>
      </c>
      <c r="AD31">
        <f t="shared" si="7"/>
        <v>2901</v>
      </c>
      <c r="AE31">
        <f t="shared" si="8"/>
        <v>0.19496576576576577</v>
      </c>
      <c r="AH31">
        <f t="shared" si="9"/>
        <v>0.55638665132336018</v>
      </c>
      <c r="AI31">
        <f t="shared" si="10"/>
        <v>26.855677352637024</v>
      </c>
      <c r="AJ31">
        <f t="shared" si="5"/>
        <v>1049.0220444320566</v>
      </c>
      <c r="AM31">
        <v>351</v>
      </c>
      <c r="AN31">
        <f t="shared" si="6"/>
        <v>2.9886667932537225</v>
      </c>
    </row>
    <row r="32" spans="1:40" x14ac:dyDescent="0.3">
      <c r="A32" s="3">
        <v>42706</v>
      </c>
      <c r="B32" t="s">
        <v>43</v>
      </c>
      <c r="C32">
        <v>5</v>
      </c>
      <c r="D32" s="4">
        <v>0.45241898148148146</v>
      </c>
      <c r="E32" s="4">
        <v>0.49376157407407412</v>
      </c>
      <c r="G32">
        <v>48</v>
      </c>
      <c r="H32">
        <v>256</v>
      </c>
      <c r="I32" t="s">
        <v>44</v>
      </c>
      <c r="J32">
        <v>9.1700000000000004E-2</v>
      </c>
      <c r="K32">
        <f t="shared" si="11"/>
        <v>23.475200000000001</v>
      </c>
      <c r="L32">
        <v>28</v>
      </c>
      <c r="M32">
        <v>524</v>
      </c>
      <c r="N32">
        <v>162</v>
      </c>
      <c r="O32">
        <v>917</v>
      </c>
      <c r="P32">
        <v>556</v>
      </c>
      <c r="Q32">
        <v>23</v>
      </c>
      <c r="R32">
        <v>608</v>
      </c>
      <c r="S32">
        <v>755</v>
      </c>
      <c r="U32">
        <v>27.589614736561927</v>
      </c>
      <c r="V32">
        <v>670.25134230226411</v>
      </c>
      <c r="W32">
        <v>131</v>
      </c>
      <c r="Y32">
        <v>560.35331193845684</v>
      </c>
      <c r="Z32">
        <v>38.544045391946803</v>
      </c>
      <c r="AD32">
        <f t="shared" si="7"/>
        <v>2818</v>
      </c>
      <c r="AE32">
        <f t="shared" si="8"/>
        <v>0.1792</v>
      </c>
      <c r="AH32">
        <f t="shared" si="9"/>
        <v>0.78869297509095992</v>
      </c>
      <c r="AI32">
        <f t="shared" si="10"/>
        <v>29.989609652235629</v>
      </c>
      <c r="AJ32">
        <f t="shared" si="5"/>
        <v>779.36915718461478</v>
      </c>
      <c r="AM32">
        <v>351</v>
      </c>
      <c r="AN32">
        <f t="shared" si="6"/>
        <v>2.2204249492439168</v>
      </c>
    </row>
    <row r="33" spans="1:40" x14ac:dyDescent="0.3">
      <c r="A33" s="3">
        <v>42706</v>
      </c>
      <c r="B33" t="s">
        <v>43</v>
      </c>
      <c r="C33">
        <v>6</v>
      </c>
      <c r="D33" s="4">
        <v>0.49377314814814816</v>
      </c>
      <c r="E33" s="4">
        <v>0.57598379629629626</v>
      </c>
      <c r="G33">
        <v>41</v>
      </c>
      <c r="H33">
        <v>231</v>
      </c>
      <c r="I33" t="s">
        <v>44</v>
      </c>
      <c r="J33">
        <v>9.1700000000000004E-2</v>
      </c>
      <c r="K33">
        <f t="shared" si="11"/>
        <v>21.182700000000001</v>
      </c>
      <c r="L33">
        <v>23</v>
      </c>
      <c r="M33">
        <v>438</v>
      </c>
      <c r="N33">
        <v>152</v>
      </c>
      <c r="O33">
        <v>718</v>
      </c>
      <c r="P33">
        <v>378</v>
      </c>
      <c r="Q33">
        <v>20</v>
      </c>
      <c r="R33">
        <v>684</v>
      </c>
      <c r="S33">
        <v>4691</v>
      </c>
      <c r="U33">
        <v>28.158045463354739</v>
      </c>
      <c r="V33">
        <v>474.5380588730323</v>
      </c>
      <c r="W33">
        <v>89</v>
      </c>
      <c r="Y33">
        <v>381.80806726561673</v>
      </c>
      <c r="Z33">
        <v>24.67589079890147</v>
      </c>
      <c r="AD33">
        <f t="shared" si="7"/>
        <v>2413</v>
      </c>
      <c r="AE33">
        <f t="shared" si="8"/>
        <v>0.23800786516853933</v>
      </c>
      <c r="AH33">
        <f t="shared" si="9"/>
        <v>0.3396677927927928</v>
      </c>
      <c r="AI33">
        <f t="shared" si="10"/>
        <v>31.602867799419812</v>
      </c>
      <c r="AJ33">
        <f t="shared" si="5"/>
        <v>543.59003120045259</v>
      </c>
      <c r="AM33">
        <v>351</v>
      </c>
      <c r="AN33">
        <f t="shared" si="6"/>
        <v>1.5486895475796369</v>
      </c>
    </row>
    <row r="34" spans="1:40" x14ac:dyDescent="0.3">
      <c r="A34" s="3">
        <v>42706</v>
      </c>
      <c r="B34" t="s">
        <v>43</v>
      </c>
      <c r="C34">
        <v>7</v>
      </c>
      <c r="D34" s="4">
        <v>0.57600694444444445</v>
      </c>
      <c r="E34" s="4">
        <v>0.61234953703703698</v>
      </c>
      <c r="G34">
        <v>47</v>
      </c>
      <c r="H34">
        <v>249</v>
      </c>
      <c r="I34" t="s">
        <v>44</v>
      </c>
      <c r="J34">
        <v>9.1700000000000004E-2</v>
      </c>
      <c r="K34">
        <f t="shared" si="11"/>
        <v>22.833300000000001</v>
      </c>
      <c r="L34">
        <v>25</v>
      </c>
      <c r="M34">
        <v>318</v>
      </c>
      <c r="N34">
        <v>84</v>
      </c>
      <c r="O34">
        <v>860</v>
      </c>
      <c r="P34">
        <v>259</v>
      </c>
      <c r="Q34">
        <v>29</v>
      </c>
      <c r="R34">
        <v>830</v>
      </c>
      <c r="S34">
        <v>737</v>
      </c>
      <c r="U34">
        <v>20.940854880877971</v>
      </c>
      <c r="V34">
        <v>382.66473776231385</v>
      </c>
      <c r="W34">
        <v>109</v>
      </c>
      <c r="Y34">
        <v>259.94603504236147</v>
      </c>
      <c r="Z34">
        <v>46.401151167673198</v>
      </c>
      <c r="AD34">
        <f t="shared" si="7"/>
        <v>2405</v>
      </c>
      <c r="AE34">
        <f t="shared" si="8"/>
        <v>0.20947981651376149</v>
      </c>
      <c r="AH34">
        <f t="shared" si="9"/>
        <v>0.76543602800763844</v>
      </c>
      <c r="AI34">
        <f t="shared" si="10"/>
        <v>34.17874428274429</v>
      </c>
      <c r="AJ34">
        <f t="shared" si="5"/>
        <v>463.97638942661325</v>
      </c>
      <c r="AM34">
        <v>351</v>
      </c>
      <c r="AN34">
        <f t="shared" si="6"/>
        <v>1.3218700553464766</v>
      </c>
    </row>
    <row r="35" spans="1:40" x14ac:dyDescent="0.3">
      <c r="A35" s="3">
        <v>42706</v>
      </c>
      <c r="B35" t="s">
        <v>43</v>
      </c>
      <c r="C35">
        <v>8</v>
      </c>
      <c r="D35" s="4">
        <v>0.61236111111111113</v>
      </c>
      <c r="E35" s="4">
        <v>0.64517361111111116</v>
      </c>
      <c r="G35">
        <v>46</v>
      </c>
      <c r="H35">
        <v>252</v>
      </c>
      <c r="I35" t="s">
        <v>44</v>
      </c>
      <c r="J35">
        <v>9.1700000000000004E-2</v>
      </c>
      <c r="K35">
        <f t="shared" si="11"/>
        <v>23.1084</v>
      </c>
      <c r="L35">
        <v>22</v>
      </c>
      <c r="M35">
        <v>226</v>
      </c>
      <c r="N35">
        <v>96</v>
      </c>
      <c r="O35">
        <v>927</v>
      </c>
      <c r="P35">
        <v>161</v>
      </c>
      <c r="Q35">
        <v>19</v>
      </c>
      <c r="R35">
        <v>684</v>
      </c>
      <c r="S35">
        <v>701</v>
      </c>
      <c r="U35">
        <v>17.602588447808124</v>
      </c>
      <c r="V35">
        <v>230.57409765688263</v>
      </c>
      <c r="W35">
        <v>103</v>
      </c>
      <c r="Y35">
        <v>153.2074446741739</v>
      </c>
      <c r="Z35">
        <v>28.676249361810854</v>
      </c>
      <c r="AD35">
        <f t="shared" si="7"/>
        <v>2135</v>
      </c>
      <c r="AE35">
        <f t="shared" si="8"/>
        <v>0.22435339805825241</v>
      </c>
      <c r="AH35">
        <f t="shared" si="9"/>
        <v>0.75282087447108603</v>
      </c>
      <c r="AI35">
        <f t="shared" si="10"/>
        <v>38.964983606557375</v>
      </c>
      <c r="AJ35">
        <f t="shared" si="5"/>
        <v>318.03019007033777</v>
      </c>
      <c r="AM35">
        <v>351</v>
      </c>
      <c r="AN35">
        <f t="shared" si="6"/>
        <v>0.90606891757930985</v>
      </c>
    </row>
    <row r="36" spans="1:40" x14ac:dyDescent="0.3">
      <c r="A36" s="3">
        <v>42706</v>
      </c>
      <c r="B36" t="s">
        <v>43</v>
      </c>
      <c r="C36">
        <v>9</v>
      </c>
      <c r="D36" s="4">
        <v>0.64518518518518519</v>
      </c>
      <c r="E36" s="4">
        <v>0.67663194444444441</v>
      </c>
      <c r="G36">
        <v>41</v>
      </c>
      <c r="H36">
        <v>225</v>
      </c>
      <c r="I36" t="s">
        <v>44</v>
      </c>
      <c r="J36">
        <v>9.1700000000000004E-2</v>
      </c>
      <c r="K36">
        <f t="shared" si="11"/>
        <v>20.6325</v>
      </c>
      <c r="L36">
        <v>26</v>
      </c>
      <c r="M36">
        <v>244</v>
      </c>
      <c r="N36">
        <v>42</v>
      </c>
      <c r="O36">
        <v>740</v>
      </c>
      <c r="P36">
        <v>160</v>
      </c>
      <c r="Q36">
        <v>17</v>
      </c>
      <c r="R36">
        <v>755</v>
      </c>
      <c r="S36">
        <v>734</v>
      </c>
      <c r="U36">
        <v>29.410353576923931</v>
      </c>
      <c r="V36">
        <v>274.58048467758351</v>
      </c>
      <c r="W36">
        <v>88</v>
      </c>
      <c r="Y36">
        <v>173.55632662279109</v>
      </c>
      <c r="Z36">
        <v>26.42615306868819</v>
      </c>
      <c r="AD36">
        <f t="shared" si="7"/>
        <v>1984</v>
      </c>
      <c r="AE36">
        <f t="shared" si="8"/>
        <v>0.23446022727272728</v>
      </c>
      <c r="AH36">
        <f t="shared" si="9"/>
        <v>0.72994849153789554</v>
      </c>
      <c r="AI36">
        <f t="shared" si="10"/>
        <v>37.438004032258064</v>
      </c>
      <c r="AJ36">
        <f t="shared" si="5"/>
        <v>339.98665897299338</v>
      </c>
      <c r="AM36">
        <v>351</v>
      </c>
      <c r="AN36">
        <f t="shared" si="6"/>
        <v>0.9686229600370182</v>
      </c>
    </row>
    <row r="37" spans="1:40" x14ac:dyDescent="0.3">
      <c r="A37" s="3">
        <v>42706</v>
      </c>
      <c r="B37" t="s">
        <v>43</v>
      </c>
      <c r="C37">
        <v>10</v>
      </c>
      <c r="D37" s="4">
        <v>0.67663194444444441</v>
      </c>
      <c r="E37" s="4">
        <v>0.71057870370370368</v>
      </c>
      <c r="G37">
        <v>40</v>
      </c>
      <c r="H37">
        <v>232</v>
      </c>
      <c r="I37" t="s">
        <v>44</v>
      </c>
      <c r="J37">
        <v>9.1700000000000004E-2</v>
      </c>
      <c r="K37">
        <f t="shared" si="11"/>
        <v>21.2744</v>
      </c>
      <c r="L37">
        <v>10</v>
      </c>
      <c r="M37">
        <v>297</v>
      </c>
      <c r="N37">
        <v>151</v>
      </c>
      <c r="O37">
        <v>775</v>
      </c>
      <c r="P37">
        <v>208</v>
      </c>
      <c r="Q37">
        <v>61</v>
      </c>
      <c r="R37">
        <v>706</v>
      </c>
      <c r="S37">
        <v>725</v>
      </c>
      <c r="U37">
        <v>9.4814278598216575</v>
      </c>
      <c r="V37">
        <v>310.2130654787714</v>
      </c>
      <c r="W37">
        <v>110</v>
      </c>
      <c r="Y37">
        <v>214.74428078061038</v>
      </c>
      <c r="Z37">
        <v>58.929487315596603</v>
      </c>
      <c r="AD37">
        <f t="shared" si="7"/>
        <v>2208</v>
      </c>
      <c r="AE37">
        <f t="shared" si="8"/>
        <v>0.19340363636363636</v>
      </c>
      <c r="AH37">
        <f t="shared" si="9"/>
        <v>0.75281281963859525</v>
      </c>
      <c r="AI37">
        <f t="shared" si="10"/>
        <v>34.686521739130434</v>
      </c>
      <c r="AJ37">
        <f t="shared" si="5"/>
        <v>406.68413071739997</v>
      </c>
      <c r="AM37">
        <v>351</v>
      </c>
      <c r="AN37">
        <f t="shared" si="6"/>
        <v>1.1586442470581195</v>
      </c>
    </row>
    <row r="38" spans="1:40" x14ac:dyDescent="0.3">
      <c r="A38" s="3">
        <v>42706</v>
      </c>
      <c r="B38" t="s">
        <v>43</v>
      </c>
      <c r="C38">
        <v>11</v>
      </c>
      <c r="D38" s="4">
        <v>0.71057870370370368</v>
      </c>
      <c r="E38" s="4">
        <v>0.75142361111111111</v>
      </c>
      <c r="G38">
        <v>46</v>
      </c>
      <c r="H38">
        <v>250</v>
      </c>
      <c r="I38" t="s">
        <v>44</v>
      </c>
      <c r="J38">
        <v>9.1700000000000004E-2</v>
      </c>
      <c r="K38">
        <f t="shared" si="11"/>
        <v>22.925000000000001</v>
      </c>
      <c r="L38">
        <v>36</v>
      </c>
      <c r="M38">
        <v>701</v>
      </c>
      <c r="N38">
        <v>224</v>
      </c>
      <c r="O38">
        <v>893</v>
      </c>
      <c r="P38">
        <v>639</v>
      </c>
      <c r="Q38">
        <v>21</v>
      </c>
      <c r="R38">
        <v>612</v>
      </c>
      <c r="S38">
        <v>403</v>
      </c>
      <c r="U38">
        <v>22.186108887769596</v>
      </c>
      <c r="V38">
        <v>760.74782283361264</v>
      </c>
      <c r="W38">
        <v>111</v>
      </c>
      <c r="Y38">
        <v>649.79976619129775</v>
      </c>
      <c r="Z38">
        <v>38.259339946353798</v>
      </c>
      <c r="AD38">
        <f t="shared" si="7"/>
        <v>3126</v>
      </c>
      <c r="AE38">
        <f t="shared" si="8"/>
        <v>0.20653153153153153</v>
      </c>
      <c r="AH38">
        <f t="shared" si="9"/>
        <v>0.88580334372343439</v>
      </c>
      <c r="AI38">
        <f t="shared" si="10"/>
        <v>26.40115163147793</v>
      </c>
      <c r="AJ38">
        <f t="shared" si="5"/>
        <v>846.49651892951692</v>
      </c>
      <c r="AM38">
        <v>351</v>
      </c>
      <c r="AN38">
        <f t="shared" si="6"/>
        <v>2.411670994101188</v>
      </c>
    </row>
    <row r="39" spans="1:40" x14ac:dyDescent="0.3">
      <c r="A39" s="3">
        <v>43663</v>
      </c>
      <c r="B39" t="s">
        <v>42</v>
      </c>
      <c r="C39">
        <v>1</v>
      </c>
      <c r="G39">
        <v>39</v>
      </c>
      <c r="H39">
        <v>160</v>
      </c>
      <c r="I39" t="s">
        <v>41</v>
      </c>
      <c r="J39">
        <v>0.14000000000000001</v>
      </c>
      <c r="K39">
        <f t="shared" si="11"/>
        <v>22.400000000000002</v>
      </c>
      <c r="L39">
        <v>108</v>
      </c>
      <c r="M39">
        <v>231</v>
      </c>
      <c r="N39">
        <v>195</v>
      </c>
      <c r="O39">
        <v>693</v>
      </c>
      <c r="P39">
        <v>51</v>
      </c>
      <c r="Q39">
        <v>156</v>
      </c>
      <c r="R39">
        <v>645</v>
      </c>
      <c r="U39">
        <v>205.55292392400003</v>
      </c>
      <c r="V39">
        <v>235.96709270200003</v>
      </c>
      <c r="W39">
        <v>59.729314063000004</v>
      </c>
      <c r="Y39">
        <v>66.265724140999993</v>
      </c>
      <c r="Z39">
        <v>218.94609944699994</v>
      </c>
      <c r="AD39">
        <f t="shared" si="7"/>
        <v>2079</v>
      </c>
      <c r="AE39">
        <f t="shared" si="8"/>
        <v>0.37502523428233936</v>
      </c>
      <c r="AH39">
        <f t="shared" si="9"/>
        <v>1</v>
      </c>
      <c r="AI39">
        <f t="shared" si="10"/>
        <v>38.787878787878789</v>
      </c>
      <c r="AJ39">
        <f t="shared" si="5"/>
        <v>423.09523416999997</v>
      </c>
      <c r="AM39">
        <v>237</v>
      </c>
      <c r="AN39">
        <f t="shared" si="6"/>
        <v>1.7852119585232067</v>
      </c>
    </row>
    <row r="40" spans="1:40" x14ac:dyDescent="0.3">
      <c r="A40" s="3">
        <v>43663</v>
      </c>
      <c r="B40" t="s">
        <v>42</v>
      </c>
      <c r="C40">
        <v>2</v>
      </c>
      <c r="G40">
        <v>29</v>
      </c>
      <c r="H40">
        <v>134</v>
      </c>
      <c r="I40" t="s">
        <v>41</v>
      </c>
      <c r="J40">
        <v>0.14000000000000001</v>
      </c>
      <c r="K40">
        <f t="shared" si="11"/>
        <v>18.760000000000002</v>
      </c>
      <c r="L40">
        <v>153</v>
      </c>
      <c r="M40">
        <v>33</v>
      </c>
      <c r="N40">
        <v>303</v>
      </c>
      <c r="O40">
        <v>528</v>
      </c>
      <c r="P40">
        <v>69</v>
      </c>
      <c r="Q40">
        <v>207</v>
      </c>
      <c r="R40">
        <v>495</v>
      </c>
      <c r="S40">
        <v>249</v>
      </c>
      <c r="U40">
        <v>243.46942197100003</v>
      </c>
      <c r="V40">
        <v>52.996116195000006</v>
      </c>
      <c r="W40">
        <v>102.96800438699998</v>
      </c>
      <c r="Y40">
        <v>66.080543947999999</v>
      </c>
      <c r="Z40">
        <v>270.74929739400005</v>
      </c>
      <c r="AD40">
        <f t="shared" si="7"/>
        <v>1788</v>
      </c>
      <c r="AE40">
        <f t="shared" si="8"/>
        <v>0.18219251807087083</v>
      </c>
      <c r="AH40">
        <f t="shared" si="9"/>
        <v>0.87776141384388806</v>
      </c>
      <c r="AI40">
        <f t="shared" si="10"/>
        <v>37.771812080536918</v>
      </c>
      <c r="AJ40">
        <f t="shared" si="5"/>
        <v>419.61569414100006</v>
      </c>
      <c r="AM40">
        <v>237</v>
      </c>
      <c r="AN40">
        <f t="shared" si="6"/>
        <v>1.7705303550253166</v>
      </c>
    </row>
    <row r="41" spans="1:40" x14ac:dyDescent="0.3">
      <c r="A41" s="3">
        <v>43663</v>
      </c>
      <c r="B41" t="s">
        <v>42</v>
      </c>
      <c r="C41">
        <v>3</v>
      </c>
      <c r="G41">
        <v>36</v>
      </c>
      <c r="H41">
        <v>133</v>
      </c>
      <c r="I41" t="s">
        <v>41</v>
      </c>
      <c r="J41">
        <v>0.14000000000000001</v>
      </c>
      <c r="K41">
        <f t="shared" si="11"/>
        <v>18.62</v>
      </c>
      <c r="L41">
        <v>144</v>
      </c>
      <c r="M41">
        <v>138</v>
      </c>
      <c r="N41">
        <v>267</v>
      </c>
      <c r="O41">
        <v>552</v>
      </c>
      <c r="P41">
        <v>168</v>
      </c>
      <c r="Q41">
        <v>243</v>
      </c>
      <c r="R41">
        <v>564</v>
      </c>
      <c r="S41">
        <v>588</v>
      </c>
      <c r="U41">
        <v>266.16847430899998</v>
      </c>
      <c r="V41">
        <v>109.32997148899997</v>
      </c>
      <c r="W41">
        <v>57.409542847999987</v>
      </c>
      <c r="Y41">
        <v>236.17402625399998</v>
      </c>
      <c r="Z41">
        <v>272.37065255899989</v>
      </c>
      <c r="AD41">
        <f t="shared" si="7"/>
        <v>2076</v>
      </c>
      <c r="AE41">
        <f t="shared" si="8"/>
        <v>0.32433632243508936</v>
      </c>
      <c r="AH41">
        <f t="shared" si="9"/>
        <v>0.77927927927927931</v>
      </c>
      <c r="AI41">
        <f t="shared" si="10"/>
        <v>32.289017341040463</v>
      </c>
      <c r="AJ41">
        <f t="shared" si="5"/>
        <v>499.43110515349991</v>
      </c>
      <c r="AM41">
        <v>237</v>
      </c>
      <c r="AN41">
        <f t="shared" si="6"/>
        <v>2.1073042411540079</v>
      </c>
    </row>
    <row r="42" spans="1:40" x14ac:dyDescent="0.3">
      <c r="A42" s="3">
        <v>43663</v>
      </c>
      <c r="B42" t="s">
        <v>42</v>
      </c>
      <c r="C42">
        <v>4</v>
      </c>
      <c r="G42">
        <v>41</v>
      </c>
      <c r="H42">
        <v>161</v>
      </c>
      <c r="I42" t="s">
        <v>41</v>
      </c>
      <c r="J42">
        <v>0.14000000000000001</v>
      </c>
      <c r="K42">
        <f t="shared" si="11"/>
        <v>22.540000000000003</v>
      </c>
      <c r="L42">
        <v>144</v>
      </c>
      <c r="N42">
        <v>246</v>
      </c>
      <c r="O42">
        <v>675</v>
      </c>
      <c r="P42">
        <v>78</v>
      </c>
      <c r="Q42">
        <v>159</v>
      </c>
      <c r="R42">
        <v>618</v>
      </c>
      <c r="S42">
        <v>132</v>
      </c>
      <c r="U42">
        <v>274.36624318600008</v>
      </c>
      <c r="W42">
        <v>51.654655144999992</v>
      </c>
      <c r="Y42">
        <v>98.226963211000012</v>
      </c>
      <c r="Z42">
        <v>278.81804130699987</v>
      </c>
      <c r="AD42">
        <f t="shared" si="7"/>
        <v>1920</v>
      </c>
      <c r="AE42">
        <f t="shared" si="8"/>
        <v>0.43635950983948835</v>
      </c>
      <c r="AH42">
        <f t="shared" si="9"/>
        <v>0.93567251461988299</v>
      </c>
      <c r="AI42">
        <f t="shared" si="10"/>
        <v>42.262500000000003</v>
      </c>
      <c r="AJ42">
        <f t="shared" si="5"/>
        <v>514.54340059000003</v>
      </c>
      <c r="AM42">
        <v>237</v>
      </c>
      <c r="AN42">
        <f t="shared" si="6"/>
        <v>2.1710692008016879</v>
      </c>
    </row>
    <row r="43" spans="1:40" x14ac:dyDescent="0.3">
      <c r="A43" s="3">
        <v>43663</v>
      </c>
      <c r="B43" t="s">
        <v>42</v>
      </c>
      <c r="C43">
        <v>5</v>
      </c>
      <c r="G43">
        <v>40</v>
      </c>
      <c r="H43">
        <v>148</v>
      </c>
      <c r="I43" t="s">
        <v>41</v>
      </c>
      <c r="J43">
        <v>0.14000000000000001</v>
      </c>
      <c r="K43">
        <f t="shared" si="11"/>
        <v>20.720000000000002</v>
      </c>
      <c r="L43">
        <v>312</v>
      </c>
      <c r="M43">
        <v>84</v>
      </c>
      <c r="N43">
        <v>273</v>
      </c>
      <c r="O43">
        <v>597</v>
      </c>
      <c r="P43">
        <v>159</v>
      </c>
      <c r="Q43">
        <v>138</v>
      </c>
      <c r="R43">
        <v>477</v>
      </c>
      <c r="S43">
        <v>744</v>
      </c>
      <c r="U43">
        <v>293.29886716499999</v>
      </c>
      <c r="V43">
        <v>123.14593086699999</v>
      </c>
      <c r="W43">
        <v>39.595210647999998</v>
      </c>
      <c r="Y43">
        <v>223.40150646600003</v>
      </c>
      <c r="Z43">
        <v>277.28406449199991</v>
      </c>
      <c r="AD43">
        <f t="shared" si="7"/>
        <v>2040</v>
      </c>
      <c r="AE43">
        <f t="shared" si="8"/>
        <v>0.52329561229513488</v>
      </c>
      <c r="AH43">
        <f t="shared" si="9"/>
        <v>0.73275862068965514</v>
      </c>
      <c r="AI43">
        <f t="shared" si="10"/>
        <v>36.564705882352946</v>
      </c>
      <c r="AJ43">
        <f t="shared" si="5"/>
        <v>498.16039514299996</v>
      </c>
      <c r="AM43">
        <v>237</v>
      </c>
      <c r="AN43">
        <f t="shared" si="6"/>
        <v>2.1019425955400841</v>
      </c>
    </row>
    <row r="44" spans="1:40" x14ac:dyDescent="0.3">
      <c r="A44" s="3">
        <v>43663</v>
      </c>
      <c r="B44" t="s">
        <v>42</v>
      </c>
      <c r="C44">
        <v>6</v>
      </c>
      <c r="G44">
        <v>34</v>
      </c>
      <c r="H44">
        <v>136</v>
      </c>
      <c r="I44" t="s">
        <v>41</v>
      </c>
      <c r="J44">
        <v>0.14000000000000001</v>
      </c>
      <c r="K44">
        <f t="shared" si="11"/>
        <v>19.040000000000003</v>
      </c>
      <c r="L44">
        <v>12</v>
      </c>
      <c r="N44">
        <v>279</v>
      </c>
      <c r="O44">
        <v>594</v>
      </c>
      <c r="P44">
        <v>102</v>
      </c>
      <c r="Q44">
        <v>204</v>
      </c>
      <c r="R44">
        <v>627</v>
      </c>
      <c r="S44">
        <v>585</v>
      </c>
      <c r="U44">
        <v>5.6088007649999998</v>
      </c>
      <c r="W44">
        <v>72.609118397999993</v>
      </c>
      <c r="Y44">
        <v>102.732437201</v>
      </c>
      <c r="Z44">
        <v>318.148641634</v>
      </c>
      <c r="AD44">
        <f t="shared" si="7"/>
        <v>1818</v>
      </c>
      <c r="AE44">
        <f t="shared" si="8"/>
        <v>0.26222601816529501</v>
      </c>
      <c r="AH44">
        <f t="shared" si="9"/>
        <v>0.75655430711610483</v>
      </c>
      <c r="AI44">
        <f t="shared" si="10"/>
        <v>37.702970297029708</v>
      </c>
      <c r="AJ44">
        <f t="shared" si="5"/>
        <v>288.6584585805</v>
      </c>
      <c r="AM44">
        <v>237</v>
      </c>
      <c r="AN44">
        <f t="shared" si="6"/>
        <v>1.2179681796645569</v>
      </c>
    </row>
  </sheetData>
  <autoFilter ref="A1:AN44" xr:uid="{00F3F2F6-C91C-4C3F-935A-46109C35DA95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Lechu</dc:creator>
  <cp:lastModifiedBy>Lechu</cp:lastModifiedBy>
  <dcterms:created xsi:type="dcterms:W3CDTF">2020-05-11T13:08:00Z</dcterms:created>
  <dcterms:modified xsi:type="dcterms:W3CDTF">2020-05-12T14:42:34Z</dcterms:modified>
</cp:coreProperties>
</file>