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MachineLearn_Runs/HOPE Model V11_04_EHEruns_ApinvRTI13/EHEmodelOutputs/"/>
    </mc:Choice>
  </mc:AlternateContent>
  <xr:revisionPtr revIDLastSave="11" documentId="11_50B6280D040C5780466D32AFD04643882D318741" xr6:coauthVersionLast="47" xr6:coauthVersionMax="47" xr10:uidLastSave="{A57ABCE7-923F-4956-AB4C-99FC5573F40A}"/>
  <bookViews>
    <workbookView xWindow="-27300" yWindow="2190" windowWidth="21600" windowHeight="11385" activeTab="4" xr2:uid="{00000000-000D-0000-FFFF-FFFF00000000}"/>
  </bookViews>
  <sheets>
    <sheet name="IncAndDiag" sheetId="2" r:id="rId1"/>
    <sheet name="TotalPWH" sheetId="3" r:id="rId2"/>
    <sheet name="continuumPct" sheetId="4" r:id="rId3"/>
    <sheet name="PrEP" sheetId="5" r:id="rId4"/>
    <sheet name="TotalDeaths" sheetId="6" r:id="rId5"/>
    <sheet name="DeathsPer100K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2" i="6"/>
  <c r="K3" i="4"/>
  <c r="K4" i="4"/>
  <c r="K5" i="4"/>
  <c r="K6" i="4"/>
  <c r="K7" i="4"/>
  <c r="K8" i="4"/>
  <c r="K9" i="4"/>
  <c r="K10" i="4"/>
  <c r="K2" i="4"/>
  <c r="I3" i="4"/>
  <c r="I4" i="4"/>
  <c r="I5" i="4"/>
  <c r="I6" i="4"/>
  <c r="I7" i="4"/>
  <c r="I8" i="4"/>
  <c r="I9" i="4"/>
  <c r="I10" i="4"/>
  <c r="I2" i="4"/>
  <c r="K3" i="3"/>
  <c r="K4" i="3"/>
  <c r="K5" i="3"/>
  <c r="K6" i="3"/>
  <c r="K7" i="3"/>
  <c r="K8" i="3"/>
  <c r="K9" i="3"/>
  <c r="K10" i="3"/>
  <c r="K2" i="3"/>
  <c r="I3" i="3"/>
  <c r="I4" i="3"/>
  <c r="I5" i="3"/>
  <c r="I6" i="3"/>
  <c r="I7" i="3"/>
  <c r="I8" i="3"/>
  <c r="I9" i="3"/>
  <c r="I10" i="3"/>
  <c r="I2" i="3"/>
</calcChain>
</file>

<file path=xl/sharedStrings.xml><?xml version="1.0" encoding="utf-8"?>
<sst xmlns="http://schemas.openxmlformats.org/spreadsheetml/2006/main" count="89" uniqueCount="89">
  <si>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</si>
  <si>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</si>
  <si>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</si>
  <si>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</si>
  <si>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</si>
  <si>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</si>
  <si>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</si>
  <si>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</si>
  <si>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</si>
  <si>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</si>
  <si>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annualIncidence</t>
  </si>
  <si>
    <t>annualNewDiagnoses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</si>
  <si>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</si>
  <si>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</si>
  <si>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</si>
  <si>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</si>
  <si>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</si>
  <si>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</si>
  <si>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</si>
  <si>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</si>
  <si>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</si>
  <si>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</si>
  <si>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Unaware</t>
  </si>
  <si>
    <t>diagNoCare</t>
  </si>
  <si>
    <t>careNoART</t>
  </si>
  <si>
    <t>ARTnoVLS</t>
  </si>
  <si>
    <t>VLS</t>
  </si>
  <si>
    <t>Total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</si>
  <si>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</si>
  <si>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</si>
  <si>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</si>
  <si>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</si>
  <si>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</si>
  <si>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</si>
  <si>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</si>
  <si>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</si>
  <si>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</si>
  <si>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</si>
  <si>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pctUnaware</t>
  </si>
  <si>
    <t>pctDiagNoCare</t>
  </si>
  <si>
    <t>pctCareNoVLS</t>
  </si>
  <si>
    <t>pctCareARTNoVLS</t>
  </si>
  <si>
    <t>pctVLS</t>
  </si>
  <si>
    <t>pctAll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</si>
  <si>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</si>
  <si>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</si>
  <si>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</si>
  <si>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</si>
  <si>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</si>
  <si>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</si>
  <si>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</si>
  <si>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</si>
  <si>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</si>
  <si>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</si>
  <si>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numOnPrEP</t>
  </si>
  <si>
    <t>numEligForPrEP</t>
  </si>
  <si>
    <t>prepCvg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</si>
  <si>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</si>
  <si>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</si>
  <si>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</si>
  <si>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</si>
  <si>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</si>
  <si>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</si>
  <si>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</si>
  <si>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</si>
  <si>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</si>
  <si>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</si>
  <si>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deathsUnaware</t>
  </si>
  <si>
    <t>deathsDiagNoCare</t>
  </si>
  <si>
    <t>deathsCareNoART</t>
  </si>
  <si>
    <t>deathsARTnoVLS</t>
  </si>
  <si>
    <t>deathsVLS</t>
  </si>
  <si>
    <t>deathsAll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</si>
  <si>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</si>
  <si>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</si>
  <si>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</si>
  <si>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</si>
  <si>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</si>
  <si>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</si>
  <si>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</si>
  <si>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</si>
  <si>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</si>
  <si>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</si>
  <si>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deathRateUnaware</t>
  </si>
  <si>
    <t>deathRateDiagNoCare</t>
  </si>
  <si>
    <t>deathRateCareNoART</t>
  </si>
  <si>
    <t>deathRateARTnoVLS</t>
  </si>
  <si>
    <t>deathRateVLS</t>
  </si>
  <si>
    <t>deathRateAll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</si>
</sst>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/>
  </sheetViews>
  <sheetFormatPr defaultRowHeight="15"/>
  <cols>
    <col min="1" max="1" width="5.140625" customWidth="1"/>
    <col min="2" max="2" width="15.7109375" customWidth="1"/>
    <col min="3" max="3" width="20.28515625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 t="s">
        <v>1</v>
      </c>
      <c r="B2">
        <v>33322</v>
      </c>
      <c r="C2">
        <v>34470</v>
      </c>
    </row>
    <row r="3" spans="1:3">
      <c r="A3" t="s">
        <v>2</v>
      </c>
      <c r="B3">
        <v>32634</v>
      </c>
      <c r="C3">
        <v>33021</v>
      </c>
    </row>
    <row r="4" spans="1:3">
      <c r="A4" t="s">
        <v>3</v>
      </c>
      <c r="B4">
        <v>32164</v>
      </c>
      <c r="C4">
        <v>32012</v>
      </c>
    </row>
    <row r="5" spans="1:3">
      <c r="A5" t="s">
        <v>4</v>
      </c>
      <c r="B5">
        <v>30629</v>
      </c>
      <c r="C5">
        <v>31365</v>
      </c>
    </row>
    <row r="6" spans="1:3">
      <c r="A6" t="s">
        <v>5</v>
      </c>
      <c r="B6">
        <v>30148</v>
      </c>
      <c r="C6">
        <v>30297</v>
      </c>
    </row>
    <row r="7" spans="1:3">
      <c r="A7" t="s">
        <v>6</v>
      </c>
      <c r="B7">
        <v>30024</v>
      </c>
      <c r="C7">
        <v>29393</v>
      </c>
    </row>
    <row r="8" spans="1:3">
      <c r="A8" t="s">
        <v>7</v>
      </c>
      <c r="B8">
        <v>30042</v>
      </c>
      <c r="C8">
        <v>28710</v>
      </c>
    </row>
    <row r="9" spans="1:3">
      <c r="A9" t="s">
        <v>8</v>
      </c>
      <c r="B9">
        <v>30216</v>
      </c>
      <c r="C9">
        <v>28259</v>
      </c>
    </row>
    <row r="10" spans="1:3">
      <c r="A10" t="s">
        <v>9</v>
      </c>
      <c r="B10">
        <v>30429</v>
      </c>
      <c r="C10">
        <v>27956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K2" sqref="K2:K10"/>
    </sheetView>
  </sheetViews>
  <sheetFormatPr defaultRowHeight="15"/>
  <cols>
    <col min="1" max="1" width="5.140625" customWidth="1"/>
    <col min="2" max="2" width="9" customWidth="1"/>
    <col min="3" max="3" width="11.42578125" customWidth="1"/>
    <col min="4" max="4" width="10.85546875" customWidth="1"/>
    <col min="5" max="5" width="10" customWidth="1"/>
    <col min="6" max="6" width="7.140625" customWidth="1"/>
    <col min="7" max="7" width="8.140625" customWidth="1"/>
  </cols>
  <sheetData>
    <row r="1" spans="1:11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11">
      <c r="A2" t="s">
        <v>13</v>
      </c>
      <c r="B2">
        <v>134617</v>
      </c>
      <c r="C2">
        <v>82831</v>
      </c>
      <c r="D2">
        <v>49112</v>
      </c>
      <c r="E2">
        <v>227758</v>
      </c>
      <c r="F2">
        <v>739988</v>
      </c>
      <c r="G2">
        <v>1234306</v>
      </c>
      <c r="I2">
        <f>SUM(D2:F2)</f>
        <v>1016858</v>
      </c>
      <c r="K2">
        <f>SUM(E2:F2)</f>
        <v>967746</v>
      </c>
    </row>
    <row r="3" spans="1:11">
      <c r="A3" t="s">
        <v>14</v>
      </c>
      <c r="B3">
        <v>131075</v>
      </c>
      <c r="C3">
        <v>79723</v>
      </c>
      <c r="D3">
        <v>48010</v>
      </c>
      <c r="E3">
        <v>233789</v>
      </c>
      <c r="F3">
        <v>751175</v>
      </c>
      <c r="G3">
        <v>1243772</v>
      </c>
      <c r="I3">
        <f t="shared" ref="I3:I10" si="0">SUM(D3:F3)</f>
        <v>1032974</v>
      </c>
      <c r="K3">
        <f t="shared" ref="K3:K10" si="1">SUM(E3:F3)</f>
        <v>984964</v>
      </c>
    </row>
    <row r="4" spans="1:11">
      <c r="A4" t="s">
        <v>15</v>
      </c>
      <c r="B4">
        <v>128165</v>
      </c>
      <c r="C4">
        <v>77318</v>
      </c>
      <c r="D4">
        <v>47671</v>
      </c>
      <c r="E4">
        <v>238912</v>
      </c>
      <c r="F4">
        <v>760486</v>
      </c>
      <c r="G4">
        <v>1252552</v>
      </c>
      <c r="I4">
        <f t="shared" si="0"/>
        <v>1047069</v>
      </c>
      <c r="K4">
        <f t="shared" si="1"/>
        <v>999398</v>
      </c>
    </row>
    <row r="5" spans="1:11">
      <c r="A5" t="s">
        <v>16</v>
      </c>
      <c r="B5">
        <v>124555</v>
      </c>
      <c r="C5">
        <v>77213</v>
      </c>
      <c r="D5">
        <v>45602</v>
      </c>
      <c r="E5">
        <v>227487</v>
      </c>
      <c r="F5">
        <v>786181</v>
      </c>
      <c r="G5">
        <v>1261038</v>
      </c>
      <c r="I5">
        <f t="shared" si="0"/>
        <v>1059270</v>
      </c>
      <c r="K5">
        <f t="shared" si="1"/>
        <v>1013668</v>
      </c>
    </row>
    <row r="6" spans="1:11">
      <c r="A6" t="s">
        <v>17</v>
      </c>
      <c r="B6">
        <v>121598</v>
      </c>
      <c r="C6">
        <v>75547</v>
      </c>
      <c r="D6">
        <v>44587</v>
      </c>
      <c r="E6">
        <v>239884</v>
      </c>
      <c r="F6">
        <v>787151</v>
      </c>
      <c r="G6">
        <v>1268767</v>
      </c>
      <c r="I6">
        <f t="shared" si="0"/>
        <v>1071622</v>
      </c>
      <c r="K6">
        <f t="shared" si="1"/>
        <v>1027035</v>
      </c>
    </row>
    <row r="7" spans="1:11">
      <c r="A7" t="s">
        <v>18</v>
      </c>
      <c r="B7">
        <v>119479</v>
      </c>
      <c r="C7">
        <v>72991</v>
      </c>
      <c r="D7">
        <v>44286</v>
      </c>
      <c r="E7">
        <v>246307</v>
      </c>
      <c r="F7">
        <v>793062</v>
      </c>
      <c r="G7">
        <v>1276125</v>
      </c>
      <c r="I7">
        <f t="shared" si="0"/>
        <v>1083655</v>
      </c>
      <c r="K7">
        <f t="shared" si="1"/>
        <v>1039369</v>
      </c>
    </row>
    <row r="8" spans="1:11">
      <c r="A8" t="s">
        <v>19</v>
      </c>
      <c r="B8">
        <v>118105</v>
      </c>
      <c r="C8">
        <v>70070</v>
      </c>
      <c r="D8">
        <v>44885</v>
      </c>
      <c r="E8">
        <v>257808</v>
      </c>
      <c r="F8">
        <v>792430</v>
      </c>
      <c r="G8">
        <v>1283298</v>
      </c>
      <c r="I8">
        <f t="shared" si="0"/>
        <v>1095123</v>
      </c>
      <c r="K8">
        <f t="shared" si="1"/>
        <v>1050238</v>
      </c>
    </row>
    <row r="9" spans="1:11">
      <c r="A9" t="s">
        <v>20</v>
      </c>
      <c r="B9">
        <v>117384</v>
      </c>
      <c r="C9">
        <v>67264</v>
      </c>
      <c r="D9">
        <v>46259</v>
      </c>
      <c r="E9">
        <v>266411</v>
      </c>
      <c r="F9">
        <v>793128</v>
      </c>
      <c r="G9">
        <v>1290446</v>
      </c>
      <c r="I9">
        <f t="shared" si="0"/>
        <v>1105798</v>
      </c>
      <c r="K9">
        <f t="shared" si="1"/>
        <v>1059539</v>
      </c>
    </row>
    <row r="10" spans="1:11">
      <c r="A10" t="s">
        <v>21</v>
      </c>
      <c r="B10">
        <v>117192</v>
      </c>
      <c r="C10">
        <v>64950</v>
      </c>
      <c r="D10">
        <v>48130</v>
      </c>
      <c r="E10">
        <v>273949</v>
      </c>
      <c r="F10">
        <v>793352</v>
      </c>
      <c r="G10">
        <v>1297573</v>
      </c>
      <c r="I10">
        <f t="shared" si="0"/>
        <v>1115431</v>
      </c>
      <c r="K10">
        <f t="shared" si="1"/>
        <v>1067301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M8" sqref="M8"/>
    </sheetView>
  </sheetViews>
  <sheetFormatPr defaultRowHeight="15"/>
  <cols>
    <col min="1" max="1" width="5.140625" customWidth="1"/>
    <col min="2" max="2" width="13.7109375" customWidth="1"/>
    <col min="3" max="3" width="14.28515625" customWidth="1"/>
    <col min="4" max="4" width="13.7109375" customWidth="1"/>
    <col min="5" max="5" width="17" customWidth="1"/>
    <col min="6" max="7" width="12.7109375" customWidth="1"/>
  </cols>
  <sheetData>
    <row r="1" spans="1:11">
      <c r="A1" t="s">
        <v>28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11">
      <c r="A2" t="s">
        <v>29</v>
      </c>
      <c r="B2">
        <v>0.10906281824537981</v>
      </c>
      <c r="C2">
        <v>6.7107291783972706E-2</v>
      </c>
      <c r="D2">
        <v>3.9789128636554767E-2</v>
      </c>
      <c r="E2">
        <v>0.18452297524035755</v>
      </c>
      <c r="F2">
        <v>0.59951697592252173</v>
      </c>
      <c r="G2">
        <v>0.99999918982878655</v>
      </c>
      <c r="I2">
        <f>1-B2</f>
        <v>0.89093718175462022</v>
      </c>
      <c r="K2">
        <f>F2/I2</f>
        <v>0.67290600078203855</v>
      </c>
    </row>
    <row r="3" spans="1:11">
      <c r="A3" t="s">
        <v>30</v>
      </c>
      <c r="B3">
        <v>0.10538507057563605</v>
      </c>
      <c r="C3">
        <v>6.4097760682826105E-2</v>
      </c>
      <c r="D3">
        <v>3.8600322245556255E-2</v>
      </c>
      <c r="E3">
        <v>0.18796773042004483</v>
      </c>
      <c r="F3">
        <v>0.60394911607593671</v>
      </c>
      <c r="G3">
        <v>1</v>
      </c>
      <c r="I3">
        <f t="shared" ref="I3:I10" si="0">1-B3</f>
        <v>0.89461492942436394</v>
      </c>
      <c r="K3">
        <f t="shared" ref="K3:K10" si="1">F3/I3</f>
        <v>0.67509393842169074</v>
      </c>
    </row>
    <row r="4" spans="1:11">
      <c r="A4" t="s">
        <v>31</v>
      </c>
      <c r="B4">
        <v>0.10232309716482829</v>
      </c>
      <c r="C4">
        <v>6.1728375348887712E-2</v>
      </c>
      <c r="D4">
        <v>3.8059098544411731E-2</v>
      </c>
      <c r="E4">
        <v>0.19074018483863345</v>
      </c>
      <c r="F4">
        <v>0.60714924410323878</v>
      </c>
      <c r="G4">
        <v>1</v>
      </c>
      <c r="I4">
        <f t="shared" si="0"/>
        <v>0.89767690283517165</v>
      </c>
      <c r="K4">
        <f t="shared" si="1"/>
        <v>0.67635609447636802</v>
      </c>
    </row>
    <row r="5" spans="1:11">
      <c r="A5" t="s">
        <v>32</v>
      </c>
      <c r="B5">
        <v>9.8771727123427591E-2</v>
      </c>
      <c r="C5">
        <v>6.1229668551091604E-2</v>
      </c>
      <c r="D5">
        <v>3.616224399086785E-2</v>
      </c>
      <c r="E5">
        <v>0.18039648258301291</v>
      </c>
      <c r="F5">
        <v>0.62343908475471421</v>
      </c>
      <c r="G5">
        <v>0.99999920700311407</v>
      </c>
      <c r="I5">
        <f t="shared" si="0"/>
        <v>0.90122827287657237</v>
      </c>
      <c r="K5">
        <f t="shared" si="1"/>
        <v>0.69176600814441747</v>
      </c>
    </row>
    <row r="6" spans="1:11">
      <c r="A6" t="s">
        <v>33</v>
      </c>
      <c r="B6">
        <v>9.5839579559981916E-2</v>
      </c>
      <c r="C6">
        <v>5.9543682601835173E-2</v>
      </c>
      <c r="D6">
        <v>3.5142019883887182E-2</v>
      </c>
      <c r="E6">
        <v>0.18906874868967172</v>
      </c>
      <c r="F6">
        <v>0.62040675743202445</v>
      </c>
      <c r="G6">
        <v>1.0000007881674005</v>
      </c>
      <c r="I6">
        <f t="shared" si="0"/>
        <v>0.9041604204400181</v>
      </c>
      <c r="K6">
        <f t="shared" si="1"/>
        <v>0.68616889592457242</v>
      </c>
    </row>
    <row r="7" spans="1:11">
      <c r="A7" t="s">
        <v>34</v>
      </c>
      <c r="B7">
        <v>9.3626408071309633E-2</v>
      </c>
      <c r="C7">
        <v>5.7197374865314919E-2</v>
      </c>
      <c r="D7">
        <v>3.4703496914487222E-2</v>
      </c>
      <c r="E7">
        <v>0.19301165638162407</v>
      </c>
      <c r="F7">
        <v>0.62146106376726418</v>
      </c>
      <c r="G7">
        <v>1</v>
      </c>
      <c r="I7">
        <f t="shared" si="0"/>
        <v>0.90637359192869038</v>
      </c>
      <c r="K7">
        <f t="shared" si="1"/>
        <v>0.68565663132885946</v>
      </c>
    </row>
    <row r="8" spans="1:11">
      <c r="A8" t="s">
        <v>35</v>
      </c>
      <c r="B8">
        <v>9.2032404009045443E-2</v>
      </c>
      <c r="C8">
        <v>5.4601503314117221E-2</v>
      </c>
      <c r="D8">
        <v>3.4976287658829049E-2</v>
      </c>
      <c r="E8">
        <v>0.20089488178116074</v>
      </c>
      <c r="F8">
        <v>0.61749492323684751</v>
      </c>
      <c r="G8">
        <v>1</v>
      </c>
      <c r="I8">
        <f t="shared" si="0"/>
        <v>0.90796759599095456</v>
      </c>
      <c r="K8">
        <f t="shared" si="1"/>
        <v>0.68008475849065342</v>
      </c>
    </row>
    <row r="9" spans="1:11">
      <c r="A9" t="s">
        <v>36</v>
      </c>
      <c r="B9">
        <v>9.0963828812806735E-2</v>
      </c>
      <c r="C9">
        <v>5.2124573887962856E-2</v>
      </c>
      <c r="D9">
        <v>3.5847268427141914E-2</v>
      </c>
      <c r="E9">
        <v>0.20644861819199084</v>
      </c>
      <c r="F9">
        <v>0.61461493575481985</v>
      </c>
      <c r="G9">
        <v>0.99999922507472216</v>
      </c>
      <c r="I9">
        <f t="shared" si="0"/>
        <v>0.90903617118719326</v>
      </c>
      <c r="K9">
        <f t="shared" si="1"/>
        <v>0.67611713948867203</v>
      </c>
    </row>
    <row r="10" spans="1:11">
      <c r="A10" t="s">
        <v>37</v>
      </c>
      <c r="B10">
        <v>9.0316305903405822E-2</v>
      </c>
      <c r="C10">
        <v>5.0054987272392382E-2</v>
      </c>
      <c r="D10">
        <v>3.709232544142025E-2</v>
      </c>
      <c r="E10">
        <v>0.21112415255249609</v>
      </c>
      <c r="F10">
        <v>0.61141222883028545</v>
      </c>
      <c r="G10">
        <v>1</v>
      </c>
      <c r="I10">
        <f t="shared" si="0"/>
        <v>0.90968369409659422</v>
      </c>
      <c r="K10">
        <f t="shared" si="1"/>
        <v>0.67211518992596453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5"/>
  <cols>
    <col min="1" max="1" width="5.140625" customWidth="1"/>
    <col min="2" max="2" width="11.7109375" customWidth="1"/>
    <col min="3" max="3" width="15.140625" customWidth="1"/>
    <col min="4" max="4" width="13.7109375" customWidth="1"/>
  </cols>
  <sheetData>
    <row r="1" spans="1:4">
      <c r="A1" t="s">
        <v>44</v>
      </c>
      <c r="B1" t="s">
        <v>54</v>
      </c>
      <c r="C1" t="s">
        <v>55</v>
      </c>
      <c r="D1" t="s">
        <v>56</v>
      </c>
    </row>
    <row r="2" spans="1:4">
      <c r="A2" t="s">
        <v>45</v>
      </c>
      <c r="B2">
        <v>434277</v>
      </c>
      <c r="C2">
        <v>21578549</v>
      </c>
      <c r="D2">
        <v>2.0125403241895459E-2</v>
      </c>
    </row>
    <row r="3" spans="1:4">
      <c r="A3" t="s">
        <v>46</v>
      </c>
      <c r="B3">
        <v>444319</v>
      </c>
      <c r="C3">
        <v>21706156</v>
      </c>
      <c r="D3">
        <v>2.0469722967069802E-2</v>
      </c>
    </row>
    <row r="4" spans="1:4">
      <c r="A4" t="s">
        <v>47</v>
      </c>
      <c r="B4">
        <v>450167</v>
      </c>
      <c r="C4">
        <v>21835668</v>
      </c>
      <c r="D4">
        <v>2.0616131368181637E-2</v>
      </c>
    </row>
    <row r="5" spans="1:4">
      <c r="A5" t="s">
        <v>48</v>
      </c>
      <c r="B5">
        <v>456059</v>
      </c>
      <c r="C5">
        <v>21968212</v>
      </c>
      <c r="D5">
        <v>2.0759950787073614E-2</v>
      </c>
    </row>
    <row r="6" spans="1:4">
      <c r="A6" t="s">
        <v>49</v>
      </c>
      <c r="B6">
        <v>456954</v>
      </c>
      <c r="C6">
        <v>22103186</v>
      </c>
      <c r="D6">
        <v>2.0673671207399692E-2</v>
      </c>
    </row>
    <row r="7" spans="1:4">
      <c r="A7" t="s">
        <v>50</v>
      </c>
      <c r="B7">
        <v>457799</v>
      </c>
      <c r="C7">
        <v>22240515</v>
      </c>
      <c r="D7">
        <v>2.0584010756945152E-2</v>
      </c>
    </row>
    <row r="8" spans="1:4">
      <c r="A8" t="s">
        <v>51</v>
      </c>
      <c r="B8">
        <v>458445</v>
      </c>
      <c r="C8">
        <v>22380296</v>
      </c>
      <c r="D8">
        <v>2.0484313522931064E-2</v>
      </c>
    </row>
    <row r="9" spans="1:4">
      <c r="A9" t="s">
        <v>52</v>
      </c>
      <c r="B9">
        <v>458269</v>
      </c>
      <c r="C9">
        <v>22522627</v>
      </c>
      <c r="D9">
        <v>2.0347049214108105E-2</v>
      </c>
    </row>
    <row r="10" spans="1:4">
      <c r="A10" t="s">
        <v>53</v>
      </c>
      <c r="B10">
        <v>458120</v>
      </c>
      <c r="C10">
        <v>22667674</v>
      </c>
      <c r="D10">
        <v>2.0210278302043694E-2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tabSelected="1" workbookViewId="0">
      <selection activeCell="I15" sqref="I15"/>
    </sheetView>
  </sheetViews>
  <sheetFormatPr defaultRowHeight="15"/>
  <cols>
    <col min="1" max="1" width="5.140625" customWidth="1"/>
    <col min="2" max="2" width="15" customWidth="1"/>
    <col min="3" max="3" width="17.5703125" customWidth="1"/>
    <col min="4" max="4" width="17.140625" customWidth="1"/>
    <col min="5" max="5" width="16" customWidth="1"/>
    <col min="6" max="6" width="10.28515625" customWidth="1"/>
    <col min="7" max="7" width="9.5703125" customWidth="1"/>
  </cols>
  <sheetData>
    <row r="1" spans="1:9">
      <c r="A1" t="s">
        <v>57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9">
      <c r="A2" t="s">
        <v>58</v>
      </c>
      <c r="B2">
        <v>2842</v>
      </c>
      <c r="C2">
        <v>3387</v>
      </c>
      <c r="D2">
        <v>2992</v>
      </c>
      <c r="E2">
        <v>3309</v>
      </c>
      <c r="F2">
        <v>10473</v>
      </c>
      <c r="G2">
        <v>23003</v>
      </c>
      <c r="I2">
        <f>G2-B2</f>
        <v>20161</v>
      </c>
    </row>
    <row r="3" spans="1:9">
      <c r="A3" t="s">
        <v>59</v>
      </c>
      <c r="B3">
        <v>2709</v>
      </c>
      <c r="C3">
        <v>3280</v>
      </c>
      <c r="D3">
        <v>2823</v>
      </c>
      <c r="E3">
        <v>3497</v>
      </c>
      <c r="F3">
        <v>10860</v>
      </c>
      <c r="G3">
        <v>23169</v>
      </c>
      <c r="I3">
        <f t="shared" ref="I3:I10" si="0">G3-B3</f>
        <v>20460</v>
      </c>
    </row>
    <row r="4" spans="1:9">
      <c r="A4" t="s">
        <v>60</v>
      </c>
      <c r="B4">
        <v>2619</v>
      </c>
      <c r="C4">
        <v>3158</v>
      </c>
      <c r="D4">
        <v>2769</v>
      </c>
      <c r="E4">
        <v>3651</v>
      </c>
      <c r="F4">
        <v>11187</v>
      </c>
      <c r="G4">
        <v>23384</v>
      </c>
      <c r="I4">
        <f t="shared" si="0"/>
        <v>20765</v>
      </c>
    </row>
    <row r="5" spans="1:9">
      <c r="A5" t="s">
        <v>61</v>
      </c>
      <c r="B5">
        <v>2440</v>
      </c>
      <c r="C5">
        <v>3029</v>
      </c>
      <c r="D5">
        <v>2580</v>
      </c>
      <c r="E5">
        <v>3339</v>
      </c>
      <c r="F5">
        <v>10754</v>
      </c>
      <c r="G5">
        <v>22142</v>
      </c>
      <c r="I5">
        <f t="shared" si="0"/>
        <v>19702</v>
      </c>
    </row>
    <row r="6" spans="1:9">
      <c r="A6" t="s">
        <v>62</v>
      </c>
      <c r="B6">
        <v>2376</v>
      </c>
      <c r="C6">
        <v>3012</v>
      </c>
      <c r="D6">
        <v>2516</v>
      </c>
      <c r="E6">
        <v>3483</v>
      </c>
      <c r="F6">
        <v>11034</v>
      </c>
      <c r="G6">
        <v>22421</v>
      </c>
      <c r="I6">
        <f t="shared" si="0"/>
        <v>20045</v>
      </c>
    </row>
    <row r="7" spans="1:9">
      <c r="A7" t="s">
        <v>63</v>
      </c>
      <c r="B7">
        <v>2325</v>
      </c>
      <c r="C7">
        <v>2932</v>
      </c>
      <c r="D7">
        <v>2497</v>
      </c>
      <c r="E7">
        <v>3653</v>
      </c>
      <c r="F7">
        <v>11259</v>
      </c>
      <c r="G7">
        <v>22666</v>
      </c>
      <c r="I7">
        <f t="shared" si="0"/>
        <v>20341</v>
      </c>
    </row>
    <row r="8" spans="1:9">
      <c r="A8" t="s">
        <v>64</v>
      </c>
      <c r="B8">
        <v>2287</v>
      </c>
      <c r="C8">
        <v>2803</v>
      </c>
      <c r="D8">
        <v>2495</v>
      </c>
      <c r="E8">
        <v>3850</v>
      </c>
      <c r="F8">
        <v>11433</v>
      </c>
      <c r="G8">
        <v>22868</v>
      </c>
      <c r="I8">
        <f t="shared" si="0"/>
        <v>20581</v>
      </c>
    </row>
    <row r="9" spans="1:9">
      <c r="A9" t="s">
        <v>65</v>
      </c>
      <c r="B9">
        <v>2264</v>
      </c>
      <c r="C9">
        <v>2674</v>
      </c>
      <c r="D9">
        <v>2507</v>
      </c>
      <c r="E9">
        <v>4055</v>
      </c>
      <c r="F9">
        <v>11567</v>
      </c>
      <c r="G9">
        <v>23067</v>
      </c>
      <c r="I9">
        <f t="shared" si="0"/>
        <v>20803</v>
      </c>
    </row>
    <row r="10" spans="1:9">
      <c r="A10" t="s">
        <v>66</v>
      </c>
      <c r="B10">
        <v>2256</v>
      </c>
      <c r="C10">
        <v>2575</v>
      </c>
      <c r="D10">
        <v>2538</v>
      </c>
      <c r="E10">
        <v>4228</v>
      </c>
      <c r="F10">
        <v>11706</v>
      </c>
      <c r="G10">
        <v>23303</v>
      </c>
      <c r="I10">
        <f t="shared" si="0"/>
        <v>21047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/>
  </sheetViews>
  <sheetFormatPr defaultRowHeight="15"/>
  <cols>
    <col min="1" max="1" width="5.140625" customWidth="1"/>
    <col min="2" max="2" width="18.140625" customWidth="1"/>
    <col min="3" max="3" width="20.7109375" customWidth="1"/>
    <col min="4" max="4" width="20.28515625" customWidth="1"/>
    <col min="5" max="5" width="19.140625" customWidth="1"/>
    <col min="6" max="6" width="13.42578125" customWidth="1"/>
    <col min="7" max="7" width="12.7109375" customWidth="1"/>
  </cols>
  <sheetData>
    <row r="1" spans="1:7">
      <c r="A1" t="s">
        <v>73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74</v>
      </c>
      <c r="B2">
        <v>2111</v>
      </c>
      <c r="C2">
        <v>4089</v>
      </c>
      <c r="D2">
        <v>6092</v>
      </c>
      <c r="E2">
        <v>1453</v>
      </c>
      <c r="F2">
        <v>1415</v>
      </c>
      <c r="G2">
        <v>1864</v>
      </c>
    </row>
    <row r="3" spans="1:7">
      <c r="A3" t="s">
        <v>75</v>
      </c>
      <c r="B3">
        <v>2067</v>
      </c>
      <c r="C3">
        <v>4114</v>
      </c>
      <c r="D3">
        <v>5880</v>
      </c>
      <c r="E3">
        <v>1496</v>
      </c>
      <c r="F3">
        <v>1446</v>
      </c>
      <c r="G3">
        <v>1863</v>
      </c>
    </row>
    <row r="4" spans="1:7">
      <c r="A4" t="s">
        <v>76</v>
      </c>
      <c r="B4">
        <v>2043</v>
      </c>
      <c r="C4">
        <v>4084</v>
      </c>
      <c r="D4">
        <v>5809</v>
      </c>
      <c r="E4">
        <v>1528</v>
      </c>
      <c r="F4">
        <v>1471</v>
      </c>
      <c r="G4">
        <v>1867</v>
      </c>
    </row>
    <row r="5" spans="1:7">
      <c r="A5" t="s">
        <v>77</v>
      </c>
      <c r="B5">
        <v>1959</v>
      </c>
      <c r="C5">
        <v>3923</v>
      </c>
      <c r="D5">
        <v>5658</v>
      </c>
      <c r="E5">
        <v>1468</v>
      </c>
      <c r="F5">
        <v>1368</v>
      </c>
      <c r="G5">
        <v>1756</v>
      </c>
    </row>
    <row r="6" spans="1:7">
      <c r="A6" t="s">
        <v>78</v>
      </c>
      <c r="B6">
        <v>1954</v>
      </c>
      <c r="C6">
        <v>3987</v>
      </c>
      <c r="D6">
        <v>5643</v>
      </c>
      <c r="E6">
        <v>1452</v>
      </c>
      <c r="F6">
        <v>1402</v>
      </c>
      <c r="G6">
        <v>1767</v>
      </c>
    </row>
    <row r="7" spans="1:7">
      <c r="A7" t="s">
        <v>79</v>
      </c>
      <c r="B7">
        <v>1946</v>
      </c>
      <c r="C7">
        <v>4017</v>
      </c>
      <c r="D7">
        <v>5638</v>
      </c>
      <c r="E7">
        <v>1483</v>
      </c>
      <c r="F7">
        <v>1420</v>
      </c>
      <c r="G7">
        <v>1776</v>
      </c>
    </row>
    <row r="8" spans="1:7">
      <c r="A8" t="s">
        <v>80</v>
      </c>
      <c r="B8">
        <v>1936</v>
      </c>
      <c r="C8">
        <v>4000</v>
      </c>
      <c r="D8">
        <v>5559</v>
      </c>
      <c r="E8">
        <v>1493</v>
      </c>
      <c r="F8">
        <v>1443</v>
      </c>
      <c r="G8">
        <v>1782</v>
      </c>
    </row>
    <row r="9" spans="1:7">
      <c r="A9" t="s">
        <v>81</v>
      </c>
      <c r="B9">
        <v>1929</v>
      </c>
      <c r="C9">
        <v>3975</v>
      </c>
      <c r="D9">
        <v>5419</v>
      </c>
      <c r="E9">
        <v>1522</v>
      </c>
      <c r="F9">
        <v>1458</v>
      </c>
      <c r="G9">
        <v>1788</v>
      </c>
    </row>
    <row r="10" spans="1:7">
      <c r="A10" t="s">
        <v>82</v>
      </c>
      <c r="B10">
        <v>1925</v>
      </c>
      <c r="C10">
        <v>3965</v>
      </c>
      <c r="D10">
        <v>5273</v>
      </c>
      <c r="E10">
        <v>1543</v>
      </c>
      <c r="F10">
        <v>1476</v>
      </c>
      <c r="G10">
        <v>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IncAndDiag</vt:lpstr>
      <vt:lpstr>TotalPWH</vt:lpstr>
      <vt:lpstr>continuumPct</vt:lpstr>
      <vt:lpstr>PrEP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2024-11-25T17:41:44Z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2024-11-25T17:40:57Z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322ce5a0-3d48-43f3-9f0c-3e63f3defe14</vt:lpwstr>
  </property>
  <property fmtid="{D5CDD505-2E9C-101B-9397-08002B2CF9AE}" pid="8" name="MSIP_Label_8af03ff0-41c5-4c41-b55e-fabb8fae94be_ContentBits">
    <vt:lpwstr>0</vt:lpwstr>
  </property>
</Properties>
</file>