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xjm9_cdc_gov/Documents/MATLAB/CalibRuns_20241017/MachineLearn_Runs/HOPE Model V11_04_EHEruns_ApinvRTI13/EHEmodelOutputs/"/>
    </mc:Choice>
  </mc:AlternateContent>
  <xr:revisionPtr revIDLastSave="11" documentId="11_136A2FF8CB8F19BC1ABDB9879C10AA84F273E7F2" xr6:coauthVersionLast="47" xr6:coauthVersionMax="47" xr10:uidLastSave="{9177E88A-B087-4814-AE45-CFEE6A1B1277}"/>
  <bookViews>
    <workbookView xWindow="-26730" yWindow="1005" windowWidth="21600" windowHeight="11385" xr2:uid="{00000000-000D-0000-FFFF-FFFF00000000}"/>
  </bookViews>
  <sheets>
    <sheet name="IncAndDiag" sheetId="2" r:id="rId1"/>
    <sheet name="TotalPWH" sheetId="3" r:id="rId2"/>
    <sheet name="continuumPct" sheetId="4" r:id="rId3"/>
    <sheet name="PrEP" sheetId="5" r:id="rId4"/>
    <sheet name="TotalDeaths" sheetId="6" r:id="rId5"/>
    <sheet name="DeathsPer100K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2" i="3"/>
  <c r="I3" i="3"/>
  <c r="I4" i="3"/>
  <c r="I5" i="3"/>
  <c r="I6" i="3"/>
  <c r="I7" i="3"/>
  <c r="I8" i="3"/>
  <c r="I9" i="3"/>
  <c r="I10" i="3"/>
  <c r="I2" i="3"/>
  <c r="I3" i="6"/>
  <c r="I4" i="6"/>
  <c r="I5" i="6"/>
  <c r="I6" i="6"/>
  <c r="I7" i="6"/>
  <c r="I8" i="6"/>
  <c r="I9" i="6"/>
  <c r="I10" i="6"/>
  <c r="I2" i="6"/>
  <c r="K3" i="4" l="1"/>
  <c r="K4" i="4"/>
  <c r="K5" i="4"/>
  <c r="K6" i="4"/>
  <c r="K7" i="4"/>
  <c r="K8" i="4"/>
  <c r="K9" i="4"/>
  <c r="K10" i="4"/>
  <c r="K2" i="4"/>
  <c r="I3" i="4"/>
  <c r="I4" i="4"/>
  <c r="I5" i="4"/>
  <c r="I6" i="4"/>
  <c r="I7" i="4"/>
  <c r="I8" i="4"/>
  <c r="I9" i="4"/>
  <c r="I10" i="4"/>
  <c r="I2" i="4"/>
</calcChain>
</file>

<file path=xl/sharedStrings.xml><?xml version="1.0" encoding="utf-8"?>
<sst xmlns="http://schemas.openxmlformats.org/spreadsheetml/2006/main" count="89" uniqueCount="89">
  <si>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</si>
  <si>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</si>
  <si>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</si>
  <si>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</si>
  <si>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</si>
  <si>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</si>
  <si>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</si>
  <si>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</si>
  <si>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</si>
  <si>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</si>
  <si>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annualIncidence</t>
  </si>
  <si>
    <t>annualNewDiagnoses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</si>
  <si>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</si>
  <si>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</si>
  <si>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</si>
  <si>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</si>
  <si>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</si>
  <si>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</si>
  <si>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</si>
  <si>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</si>
  <si>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</si>
  <si>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</si>
  <si>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Unaware</t>
  </si>
  <si>
    <t>diagNoCare</t>
  </si>
  <si>
    <t>careNoART</t>
  </si>
  <si>
    <t>ARTnoVLS</t>
  </si>
  <si>
    <t>VLS</t>
  </si>
  <si>
    <t>Total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</si>
  <si>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</si>
  <si>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</si>
  <si>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</si>
  <si>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</si>
  <si>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</si>
  <si>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</si>
  <si>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</si>
  <si>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</si>
  <si>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</si>
  <si>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</si>
  <si>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pctUnaware</t>
  </si>
  <si>
    <t>pctDiagNoCare</t>
  </si>
  <si>
    <t>pctCareNoVLS</t>
  </si>
  <si>
    <t>pctCareARTNoVLS</t>
  </si>
  <si>
    <t>pctVLS</t>
  </si>
  <si>
    <t>pctAll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</si>
  <si>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</si>
  <si>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</si>
  <si>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</si>
  <si>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</si>
  <si>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</si>
  <si>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</si>
  <si>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</si>
  <si>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</si>
  <si>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</si>
  <si>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</si>
  <si>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numOnPrEP</t>
  </si>
  <si>
    <t>numEligForPrEP</t>
  </si>
  <si>
    <t>prepCvg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</si>
  <si>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</si>
  <si>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</si>
  <si>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</si>
  <si>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</si>
  <si>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</si>
  <si>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</si>
  <si>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</si>
  <si>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</si>
  <si>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</si>
  <si>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</si>
  <si>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deathsUnaware</t>
  </si>
  <si>
    <t>deathsDiagNoCare</t>
  </si>
  <si>
    <t>deathsCareNoART</t>
  </si>
  <si>
    <t>deathsARTnoVLS</t>
  </si>
  <si>
    <t>deathsVLS</t>
  </si>
  <si>
    <t>deathsAll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</si>
  <si>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</si>
  <si>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</si>
  <si>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</si>
  <si>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</si>
  <si>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</si>
  <si>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</si>
  <si>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</si>
  <si>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</si>
  <si>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</si>
  <si>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</si>
  <si>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deathRateUnaware</t>
  </si>
  <si>
    <t>deathRateDiagNoCare</t>
  </si>
  <si>
    <t>deathRateCareNoART</t>
  </si>
  <si>
    <t>deathRateARTnoVLS</t>
  </si>
  <si>
    <t>deathRateVLS</t>
  </si>
  <si>
    <t>deathRateAll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</si>
</sst>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defaultRowHeight="15"/>
  <cols>
    <col min="1" max="1" width="5.140625" customWidth="1"/>
    <col min="2" max="2" width="15.7109375" customWidth="1"/>
    <col min="3" max="3" width="20.28515625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 t="s">
        <v>1</v>
      </c>
      <c r="B2">
        <v>33322</v>
      </c>
      <c r="C2">
        <v>34470</v>
      </c>
    </row>
    <row r="3" spans="1:3">
      <c r="A3" t="s">
        <v>2</v>
      </c>
      <c r="B3">
        <v>32634</v>
      </c>
      <c r="C3">
        <v>33021</v>
      </c>
    </row>
    <row r="4" spans="1:3">
      <c r="A4" t="s">
        <v>3</v>
      </c>
      <c r="B4">
        <v>32164</v>
      </c>
      <c r="C4">
        <v>32012</v>
      </c>
    </row>
    <row r="5" spans="1:3">
      <c r="A5" t="s">
        <v>4</v>
      </c>
      <c r="B5">
        <v>33243</v>
      </c>
      <c r="C5">
        <v>27811</v>
      </c>
    </row>
    <row r="6" spans="1:3">
      <c r="A6" t="s">
        <v>5</v>
      </c>
      <c r="B6">
        <v>35397</v>
      </c>
      <c r="C6">
        <v>28421</v>
      </c>
    </row>
    <row r="7" spans="1:3">
      <c r="A7" t="s">
        <v>6</v>
      </c>
      <c r="B7">
        <v>37015</v>
      </c>
      <c r="C7">
        <v>29136</v>
      </c>
    </row>
    <row r="8" spans="1:3">
      <c r="A8" t="s">
        <v>7</v>
      </c>
      <c r="B8">
        <v>38467</v>
      </c>
      <c r="C8">
        <v>29953</v>
      </c>
    </row>
    <row r="9" spans="1:3">
      <c r="A9" t="s">
        <v>8</v>
      </c>
      <c r="B9">
        <v>39870</v>
      </c>
      <c r="C9">
        <v>30843</v>
      </c>
    </row>
    <row r="10" spans="1:3">
      <c r="A10" t="s">
        <v>9</v>
      </c>
      <c r="B10">
        <v>41267</v>
      </c>
      <c r="C10">
        <v>31788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opLeftCell="A4" workbookViewId="0">
      <selection activeCell="I15" sqref="I15"/>
    </sheetView>
  </sheetViews>
  <sheetFormatPr defaultRowHeight="15"/>
  <cols>
    <col min="1" max="1" width="5.140625" customWidth="1"/>
    <col min="2" max="2" width="9" customWidth="1"/>
    <col min="3" max="3" width="11.42578125" customWidth="1"/>
    <col min="4" max="4" width="10.85546875" customWidth="1"/>
    <col min="5" max="5" width="10" customWidth="1"/>
    <col min="6" max="6" width="7.140625" customWidth="1"/>
    <col min="7" max="7" width="8.140625" customWidth="1"/>
  </cols>
  <sheetData>
    <row r="1" spans="1:11">
      <c r="A1" t="s">
        <v>12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11">
      <c r="A2" t="s">
        <v>13</v>
      </c>
      <c r="B2">
        <v>134617</v>
      </c>
      <c r="C2">
        <v>82831</v>
      </c>
      <c r="D2">
        <v>49112</v>
      </c>
      <c r="E2">
        <v>227758</v>
      </c>
      <c r="F2">
        <v>739988</v>
      </c>
      <c r="G2">
        <v>1234306</v>
      </c>
      <c r="I2">
        <f>SUM(D2:F2)</f>
        <v>1016858</v>
      </c>
      <c r="K2">
        <f>SUM(E2:F2)</f>
        <v>967746</v>
      </c>
    </row>
    <row r="3" spans="1:11">
      <c r="A3" t="s">
        <v>14</v>
      </c>
      <c r="B3">
        <v>131075</v>
      </c>
      <c r="C3">
        <v>79723</v>
      </c>
      <c r="D3">
        <v>48010</v>
      </c>
      <c r="E3">
        <v>233789</v>
      </c>
      <c r="F3">
        <v>751175</v>
      </c>
      <c r="G3">
        <v>1243772</v>
      </c>
      <c r="I3">
        <f t="shared" ref="I3:I10" si="0">SUM(D3:F3)</f>
        <v>1032974</v>
      </c>
      <c r="K3">
        <f t="shared" ref="K3:K10" si="1">SUM(E3:F3)</f>
        <v>984964</v>
      </c>
    </row>
    <row r="4" spans="1:11">
      <c r="A4" t="s">
        <v>15</v>
      </c>
      <c r="B4">
        <v>128165</v>
      </c>
      <c r="C4">
        <v>77318</v>
      </c>
      <c r="D4">
        <v>47671</v>
      </c>
      <c r="E4">
        <v>238912</v>
      </c>
      <c r="F4">
        <v>760486</v>
      </c>
      <c r="G4">
        <v>1252552</v>
      </c>
      <c r="I4">
        <f t="shared" si="0"/>
        <v>1047069</v>
      </c>
      <c r="K4">
        <f t="shared" si="1"/>
        <v>999398</v>
      </c>
    </row>
    <row r="5" spans="1:11">
      <c r="A5" t="s">
        <v>16</v>
      </c>
      <c r="B5">
        <v>130616</v>
      </c>
      <c r="C5">
        <v>81695</v>
      </c>
      <c r="D5">
        <v>53368</v>
      </c>
      <c r="E5">
        <v>292678</v>
      </c>
      <c r="F5">
        <v>705059</v>
      </c>
      <c r="G5">
        <v>1263416</v>
      </c>
      <c r="I5">
        <f t="shared" si="0"/>
        <v>1051105</v>
      </c>
      <c r="K5">
        <f t="shared" si="1"/>
        <v>997737</v>
      </c>
    </row>
    <row r="6" spans="1:11">
      <c r="A6" t="s">
        <v>17</v>
      </c>
      <c r="B6">
        <v>134485</v>
      </c>
      <c r="C6">
        <v>89478</v>
      </c>
      <c r="D6">
        <v>60073</v>
      </c>
      <c r="E6">
        <v>305537</v>
      </c>
      <c r="F6">
        <v>685934</v>
      </c>
      <c r="G6">
        <v>1275507</v>
      </c>
      <c r="I6">
        <f t="shared" si="0"/>
        <v>1051544</v>
      </c>
      <c r="K6">
        <f t="shared" si="1"/>
        <v>991471</v>
      </c>
    </row>
    <row r="7" spans="1:11">
      <c r="A7" t="s">
        <v>18</v>
      </c>
      <c r="B7">
        <v>139139</v>
      </c>
      <c r="C7">
        <v>100109</v>
      </c>
      <c r="D7">
        <v>65850</v>
      </c>
      <c r="E7">
        <v>307142</v>
      </c>
      <c r="F7">
        <v>675866</v>
      </c>
      <c r="G7">
        <v>1288106</v>
      </c>
      <c r="I7">
        <f t="shared" si="0"/>
        <v>1048858</v>
      </c>
      <c r="K7">
        <f t="shared" si="1"/>
        <v>983008</v>
      </c>
    </row>
    <row r="8" spans="1:11">
      <c r="A8" t="s">
        <v>19</v>
      </c>
      <c r="B8">
        <v>144306</v>
      </c>
      <c r="C8">
        <v>112938</v>
      </c>
      <c r="D8">
        <v>69971</v>
      </c>
      <c r="E8">
        <v>302929</v>
      </c>
      <c r="F8">
        <v>670756</v>
      </c>
      <c r="G8">
        <v>1300900</v>
      </c>
      <c r="I8">
        <f t="shared" si="0"/>
        <v>1043656</v>
      </c>
      <c r="K8">
        <f t="shared" si="1"/>
        <v>973685</v>
      </c>
    </row>
    <row r="9" spans="1:11">
      <c r="A9" t="s">
        <v>20</v>
      </c>
      <c r="B9">
        <v>149858</v>
      </c>
      <c r="C9">
        <v>127150</v>
      </c>
      <c r="D9">
        <v>72324</v>
      </c>
      <c r="E9">
        <v>296545</v>
      </c>
      <c r="F9">
        <v>667849</v>
      </c>
      <c r="G9">
        <v>1313726</v>
      </c>
      <c r="I9">
        <f t="shared" si="0"/>
        <v>1036718</v>
      </c>
      <c r="K9">
        <f t="shared" si="1"/>
        <v>964394</v>
      </c>
    </row>
    <row r="10" spans="1:11">
      <c r="A10" t="s">
        <v>21</v>
      </c>
      <c r="B10">
        <v>155725</v>
      </c>
      <c r="C10">
        <v>141961</v>
      </c>
      <c r="D10">
        <v>73169</v>
      </c>
      <c r="E10">
        <v>289590</v>
      </c>
      <c r="F10">
        <v>666058</v>
      </c>
      <c r="G10">
        <v>1326503</v>
      </c>
      <c r="I10">
        <f t="shared" si="0"/>
        <v>1028817</v>
      </c>
      <c r="K10">
        <f t="shared" si="1"/>
        <v>955648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topLeftCell="A4" workbookViewId="0">
      <selection activeCell="L2" sqref="L2"/>
    </sheetView>
  </sheetViews>
  <sheetFormatPr defaultRowHeight="15"/>
  <cols>
    <col min="1" max="1" width="5.140625" customWidth="1"/>
    <col min="2" max="2" width="12.7109375" customWidth="1"/>
    <col min="3" max="3" width="14.28515625" customWidth="1"/>
    <col min="4" max="4" width="13.7109375" customWidth="1"/>
    <col min="5" max="5" width="17" customWidth="1"/>
    <col min="6" max="7" width="12.7109375" customWidth="1"/>
  </cols>
  <sheetData>
    <row r="1" spans="1:11">
      <c r="A1" t="s">
        <v>28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11">
      <c r="A2" t="s">
        <v>29</v>
      </c>
      <c r="B2">
        <v>0.10906281824537981</v>
      </c>
      <c r="C2">
        <v>6.7107291783972706E-2</v>
      </c>
      <c r="D2">
        <v>3.9789128636554767E-2</v>
      </c>
      <c r="E2">
        <v>0.18452297524035755</v>
      </c>
      <c r="F2">
        <v>0.59951697592252173</v>
      </c>
      <c r="G2">
        <v>0.99999918982878655</v>
      </c>
      <c r="I2">
        <f>1-B2</f>
        <v>0.89093718175462022</v>
      </c>
      <c r="K2">
        <f>F2/I2</f>
        <v>0.67290600078203855</v>
      </c>
    </row>
    <row r="3" spans="1:11">
      <c r="A3" t="s">
        <v>30</v>
      </c>
      <c r="B3">
        <v>0.10538507057563605</v>
      </c>
      <c r="C3">
        <v>6.4097760682826105E-2</v>
      </c>
      <c r="D3">
        <v>3.8600322245556255E-2</v>
      </c>
      <c r="E3">
        <v>0.18796773042004483</v>
      </c>
      <c r="F3">
        <v>0.60394911607593671</v>
      </c>
      <c r="G3">
        <v>1</v>
      </c>
      <c r="I3">
        <f t="shared" ref="I3:I10" si="0">1-B3</f>
        <v>0.89461492942436394</v>
      </c>
      <c r="K3">
        <f t="shared" ref="K3:K10" si="1">F3/I3</f>
        <v>0.67509393842169074</v>
      </c>
    </row>
    <row r="4" spans="1:11">
      <c r="A4" t="s">
        <v>31</v>
      </c>
      <c r="B4">
        <v>0.10232309716482829</v>
      </c>
      <c r="C4">
        <v>6.1728375348887712E-2</v>
      </c>
      <c r="D4">
        <v>3.8059098544411731E-2</v>
      </c>
      <c r="E4">
        <v>0.19074018483863345</v>
      </c>
      <c r="F4">
        <v>0.60714924410323878</v>
      </c>
      <c r="G4">
        <v>1</v>
      </c>
      <c r="I4">
        <f t="shared" si="0"/>
        <v>0.89767690283517165</v>
      </c>
      <c r="K4">
        <f t="shared" si="1"/>
        <v>0.67635609447636802</v>
      </c>
    </row>
    <row r="5" spans="1:11">
      <c r="A5" t="s">
        <v>32</v>
      </c>
      <c r="B5">
        <v>0.10338320869768944</v>
      </c>
      <c r="C5">
        <v>6.466199573220538E-2</v>
      </c>
      <c r="D5">
        <v>4.2241035415096849E-2</v>
      </c>
      <c r="E5">
        <v>0.2316560816073249</v>
      </c>
      <c r="F5">
        <v>0.5580576785476834</v>
      </c>
      <c r="G5">
        <v>1</v>
      </c>
      <c r="I5">
        <f t="shared" si="0"/>
        <v>0.89661679130231053</v>
      </c>
      <c r="K5">
        <f t="shared" si="1"/>
        <v>0.62240377824858761</v>
      </c>
    </row>
    <row r="6" spans="1:11">
      <c r="A6" t="s">
        <v>33</v>
      </c>
      <c r="B6">
        <v>0.10543642219413756</v>
      </c>
      <c r="C6">
        <v>7.0150873220708926E-2</v>
      </c>
      <c r="D6">
        <v>4.7097313384157527E-2</v>
      </c>
      <c r="E6">
        <v>0.2395414219275771</v>
      </c>
      <c r="F6">
        <v>0.53777318527206419</v>
      </c>
      <c r="G6">
        <v>0.99999921599864527</v>
      </c>
      <c r="I6">
        <f t="shared" si="0"/>
        <v>0.89456357780586249</v>
      </c>
      <c r="K6">
        <f t="shared" si="1"/>
        <v>0.601157031891557</v>
      </c>
    </row>
    <row r="7" spans="1:11">
      <c r="A7" t="s">
        <v>34</v>
      </c>
      <c r="B7">
        <v>0.10801828420952934</v>
      </c>
      <c r="C7">
        <v>7.7717982836816218E-2</v>
      </c>
      <c r="D7">
        <v>5.1121569187628967E-2</v>
      </c>
      <c r="E7">
        <v>0.23844466216289653</v>
      </c>
      <c r="F7">
        <v>0.52469750160312889</v>
      </c>
      <c r="G7">
        <v>1</v>
      </c>
      <c r="I7">
        <f t="shared" si="0"/>
        <v>0.8919817157904707</v>
      </c>
      <c r="K7">
        <f t="shared" si="1"/>
        <v>0.58823795635557841</v>
      </c>
    </row>
    <row r="8" spans="1:11">
      <c r="A8" t="s">
        <v>35</v>
      </c>
      <c r="B8">
        <v>0.11092781920209087</v>
      </c>
      <c r="C8">
        <v>8.6815281728034446E-2</v>
      </c>
      <c r="D8">
        <v>5.3786609270505034E-2</v>
      </c>
      <c r="E8">
        <v>0.23286109616419404</v>
      </c>
      <c r="F8">
        <v>0.51560919363517566</v>
      </c>
      <c r="G8">
        <v>1</v>
      </c>
      <c r="I8">
        <f t="shared" si="0"/>
        <v>0.88907218079790917</v>
      </c>
      <c r="K8">
        <f t="shared" si="1"/>
        <v>0.57994075708502724</v>
      </c>
    </row>
    <row r="9" spans="1:11">
      <c r="A9" t="s">
        <v>36</v>
      </c>
      <c r="B9">
        <v>0.11407088382898425</v>
      </c>
      <c r="C9">
        <v>9.6785709664184413E-2</v>
      </c>
      <c r="D9">
        <v>5.5052533745595544E-2</v>
      </c>
      <c r="E9">
        <v>0.2257280241633155</v>
      </c>
      <c r="F9">
        <v>0.50836208740476518</v>
      </c>
      <c r="G9">
        <v>0.99999923880684494</v>
      </c>
      <c r="I9">
        <f t="shared" si="0"/>
        <v>0.88592911617101577</v>
      </c>
      <c r="K9">
        <f t="shared" si="1"/>
        <v>0.5738180156014121</v>
      </c>
    </row>
    <row r="10" spans="1:11">
      <c r="A10" t="s">
        <v>37</v>
      </c>
      <c r="B10">
        <v>0.11739513593259872</v>
      </c>
      <c r="C10">
        <v>0.10701898148741465</v>
      </c>
      <c r="D10">
        <v>5.5159317393175894E-2</v>
      </c>
      <c r="E10">
        <v>0.21831085191665606</v>
      </c>
      <c r="F10">
        <v>0.5021157132701547</v>
      </c>
      <c r="G10">
        <v>1</v>
      </c>
      <c r="I10">
        <f t="shared" si="0"/>
        <v>0.88260486406740124</v>
      </c>
      <c r="K10">
        <f t="shared" si="1"/>
        <v>0.5689020463315847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defaultRowHeight="15"/>
  <cols>
    <col min="1" max="1" width="5.140625" customWidth="1"/>
    <col min="2" max="2" width="11.7109375" customWidth="1"/>
    <col min="3" max="3" width="15.140625" customWidth="1"/>
    <col min="4" max="4" width="13.7109375" customWidth="1"/>
  </cols>
  <sheetData>
    <row r="1" spans="1:4">
      <c r="A1" t="s">
        <v>44</v>
      </c>
      <c r="B1" t="s">
        <v>54</v>
      </c>
      <c r="C1" t="s">
        <v>55</v>
      </c>
      <c r="D1" t="s">
        <v>56</v>
      </c>
    </row>
    <row r="2" spans="1:4">
      <c r="A2" t="s">
        <v>45</v>
      </c>
      <c r="B2">
        <v>434277</v>
      </c>
      <c r="C2">
        <v>21578549</v>
      </c>
      <c r="D2">
        <v>2.0125403241895459E-2</v>
      </c>
    </row>
    <row r="3" spans="1:4">
      <c r="A3" t="s">
        <v>46</v>
      </c>
      <c r="B3">
        <v>444319</v>
      </c>
      <c r="C3">
        <v>21706156</v>
      </c>
      <c r="D3">
        <v>2.0469722967069802E-2</v>
      </c>
    </row>
    <row r="4" spans="1:4">
      <c r="A4" t="s">
        <v>47</v>
      </c>
      <c r="B4">
        <v>450167</v>
      </c>
      <c r="C4">
        <v>21835668</v>
      </c>
      <c r="D4">
        <v>2.0616131368181637E-2</v>
      </c>
    </row>
    <row r="5" spans="1:4">
      <c r="A5" t="s">
        <v>48</v>
      </c>
      <c r="B5">
        <v>444933</v>
      </c>
      <c r="C5">
        <v>21966676</v>
      </c>
      <c r="D5">
        <v>2.0254907934181759E-2</v>
      </c>
    </row>
    <row r="6" spans="1:4">
      <c r="A6" t="s">
        <v>49</v>
      </c>
      <c r="B6">
        <v>445841</v>
      </c>
      <c r="C6">
        <v>22098663</v>
      </c>
      <c r="D6">
        <v>2.0175021448130142E-2</v>
      </c>
    </row>
    <row r="7" spans="1:4">
      <c r="A7" t="s">
        <v>50</v>
      </c>
      <c r="B7">
        <v>446111</v>
      </c>
      <c r="C7">
        <v>22232159</v>
      </c>
      <c r="D7">
        <v>2.006602237776367E-2</v>
      </c>
    </row>
    <row r="8" spans="1:4">
      <c r="A8" t="s">
        <v>51</v>
      </c>
      <c r="B8">
        <v>445879</v>
      </c>
      <c r="C8">
        <v>22367459</v>
      </c>
      <c r="D8">
        <v>1.9934271478937327E-2</v>
      </c>
    </row>
    <row r="9" spans="1:4">
      <c r="A9" t="s">
        <v>52</v>
      </c>
      <c r="B9">
        <v>445658</v>
      </c>
      <c r="C9">
        <v>22504784</v>
      </c>
      <c r="D9">
        <v>1.9802811704391386E-2</v>
      </c>
    </row>
    <row r="10" spans="1:4">
      <c r="A10" t="s">
        <v>53</v>
      </c>
      <c r="B10">
        <v>445440</v>
      </c>
      <c r="C10">
        <v>22644320</v>
      </c>
      <c r="D10">
        <v>1.9671158153567871E-2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L14" sqref="L14"/>
    </sheetView>
  </sheetViews>
  <sheetFormatPr defaultRowHeight="15"/>
  <cols>
    <col min="1" max="1" width="5.140625" customWidth="1"/>
    <col min="2" max="2" width="15" customWidth="1"/>
    <col min="3" max="3" width="17.5703125" customWidth="1"/>
    <col min="4" max="4" width="17.140625" customWidth="1"/>
    <col min="5" max="5" width="16" customWidth="1"/>
    <col min="6" max="6" width="10.28515625" customWidth="1"/>
    <col min="7" max="7" width="9.5703125" customWidth="1"/>
  </cols>
  <sheetData>
    <row r="1" spans="1:9">
      <c r="A1" t="s">
        <v>57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9">
      <c r="A2" t="s">
        <v>58</v>
      </c>
      <c r="B2">
        <v>2842</v>
      </c>
      <c r="C2">
        <v>3387</v>
      </c>
      <c r="D2">
        <v>2992</v>
      </c>
      <c r="E2">
        <v>3309</v>
      </c>
      <c r="F2">
        <v>10473</v>
      </c>
      <c r="G2">
        <v>23003</v>
      </c>
      <c r="I2">
        <f>G2-B2</f>
        <v>20161</v>
      </c>
    </row>
    <row r="3" spans="1:9">
      <c r="A3" t="s">
        <v>59</v>
      </c>
      <c r="B3">
        <v>2709</v>
      </c>
      <c r="C3">
        <v>3280</v>
      </c>
      <c r="D3">
        <v>2823</v>
      </c>
      <c r="E3">
        <v>3497</v>
      </c>
      <c r="F3">
        <v>10860</v>
      </c>
      <c r="G3">
        <v>23169</v>
      </c>
      <c r="I3">
        <f t="shared" ref="I3:I10" si="0">G3-B3</f>
        <v>20460</v>
      </c>
    </row>
    <row r="4" spans="1:9">
      <c r="A4" t="s">
        <v>60</v>
      </c>
      <c r="B4">
        <v>2619</v>
      </c>
      <c r="C4">
        <v>3158</v>
      </c>
      <c r="D4">
        <v>2769</v>
      </c>
      <c r="E4">
        <v>3651</v>
      </c>
      <c r="F4">
        <v>11187</v>
      </c>
      <c r="G4">
        <v>23384</v>
      </c>
      <c r="I4">
        <f t="shared" si="0"/>
        <v>20765</v>
      </c>
    </row>
    <row r="5" spans="1:9">
      <c r="A5" t="s">
        <v>61</v>
      </c>
      <c r="B5">
        <v>2516</v>
      </c>
      <c r="C5">
        <v>3152</v>
      </c>
      <c r="D5">
        <v>2714</v>
      </c>
      <c r="E5">
        <v>3978</v>
      </c>
      <c r="F5">
        <v>10019</v>
      </c>
      <c r="G5">
        <v>22379</v>
      </c>
      <c r="I5">
        <f t="shared" si="0"/>
        <v>19863</v>
      </c>
    </row>
    <row r="6" spans="1:9">
      <c r="A6" t="s">
        <v>62</v>
      </c>
      <c r="B6">
        <v>2617</v>
      </c>
      <c r="C6">
        <v>3532</v>
      </c>
      <c r="D6">
        <v>2997</v>
      </c>
      <c r="E6">
        <v>4433</v>
      </c>
      <c r="F6">
        <v>9726</v>
      </c>
      <c r="G6">
        <v>23305</v>
      </c>
      <c r="I6">
        <f t="shared" si="0"/>
        <v>20688</v>
      </c>
    </row>
    <row r="7" spans="1:9">
      <c r="A7" t="s">
        <v>63</v>
      </c>
      <c r="B7">
        <v>2720</v>
      </c>
      <c r="C7">
        <v>4095</v>
      </c>
      <c r="D7">
        <v>3337</v>
      </c>
      <c r="E7">
        <v>4582</v>
      </c>
      <c r="F7">
        <v>9681</v>
      </c>
      <c r="G7">
        <v>24415</v>
      </c>
      <c r="I7">
        <f t="shared" si="0"/>
        <v>21695</v>
      </c>
    </row>
    <row r="8" spans="1:9">
      <c r="A8" t="s">
        <v>64</v>
      </c>
      <c r="B8">
        <v>2829</v>
      </c>
      <c r="C8">
        <v>4854</v>
      </c>
      <c r="D8">
        <v>3658</v>
      </c>
      <c r="E8">
        <v>4619</v>
      </c>
      <c r="F8">
        <v>9713</v>
      </c>
      <c r="G8">
        <v>25673</v>
      </c>
      <c r="I8">
        <f t="shared" si="0"/>
        <v>22844</v>
      </c>
    </row>
    <row r="9" spans="1:9">
      <c r="A9" t="s">
        <v>65</v>
      </c>
      <c r="B9">
        <v>2949</v>
      </c>
      <c r="C9">
        <v>5795</v>
      </c>
      <c r="D9">
        <v>3919</v>
      </c>
      <c r="E9">
        <v>4599</v>
      </c>
      <c r="F9">
        <v>9782</v>
      </c>
      <c r="G9">
        <v>27044</v>
      </c>
      <c r="I9">
        <f t="shared" si="0"/>
        <v>24095</v>
      </c>
    </row>
    <row r="10" spans="1:9">
      <c r="A10" t="s">
        <v>66</v>
      </c>
      <c r="B10">
        <v>3077</v>
      </c>
      <c r="C10">
        <v>6885</v>
      </c>
      <c r="D10">
        <v>4107</v>
      </c>
      <c r="E10">
        <v>4556</v>
      </c>
      <c r="F10">
        <v>9865</v>
      </c>
      <c r="G10">
        <v>28490</v>
      </c>
      <c r="I10">
        <f t="shared" si="0"/>
        <v>25413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/>
  </sheetViews>
  <sheetFormatPr defaultRowHeight="15"/>
  <cols>
    <col min="1" max="1" width="5.140625" customWidth="1"/>
    <col min="2" max="2" width="18.140625" customWidth="1"/>
    <col min="3" max="3" width="20.7109375" customWidth="1"/>
    <col min="4" max="4" width="20.28515625" customWidth="1"/>
    <col min="5" max="5" width="19.140625" customWidth="1"/>
    <col min="6" max="6" width="13.42578125" customWidth="1"/>
    <col min="7" max="7" width="12.7109375" customWidth="1"/>
  </cols>
  <sheetData>
    <row r="1" spans="1:7">
      <c r="A1" t="s">
        <v>73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</row>
    <row r="2" spans="1:7">
      <c r="A2" t="s">
        <v>74</v>
      </c>
      <c r="B2">
        <v>2111</v>
      </c>
      <c r="C2">
        <v>4089</v>
      </c>
      <c r="D2">
        <v>6092</v>
      </c>
      <c r="E2">
        <v>1453</v>
      </c>
      <c r="F2">
        <v>1415</v>
      </c>
      <c r="G2">
        <v>1864</v>
      </c>
    </row>
    <row r="3" spans="1:7">
      <c r="A3" t="s">
        <v>75</v>
      </c>
      <c r="B3">
        <v>2067</v>
      </c>
      <c r="C3">
        <v>4114</v>
      </c>
      <c r="D3">
        <v>5880</v>
      </c>
      <c r="E3">
        <v>1496</v>
      </c>
      <c r="F3">
        <v>1446</v>
      </c>
      <c r="G3">
        <v>1863</v>
      </c>
    </row>
    <row r="4" spans="1:7">
      <c r="A4" t="s">
        <v>76</v>
      </c>
      <c r="B4">
        <v>2043</v>
      </c>
      <c r="C4">
        <v>4084</v>
      </c>
      <c r="D4">
        <v>5809</v>
      </c>
      <c r="E4">
        <v>1528</v>
      </c>
      <c r="F4">
        <v>1471</v>
      </c>
      <c r="G4">
        <v>1867</v>
      </c>
    </row>
    <row r="5" spans="1:7">
      <c r="A5" t="s">
        <v>77</v>
      </c>
      <c r="B5">
        <v>1926</v>
      </c>
      <c r="C5">
        <v>3858</v>
      </c>
      <c r="D5">
        <v>5085</v>
      </c>
      <c r="E5">
        <v>1359</v>
      </c>
      <c r="F5">
        <v>1421</v>
      </c>
      <c r="G5">
        <v>1771</v>
      </c>
    </row>
    <row r="6" spans="1:7">
      <c r="A6" t="s">
        <v>78</v>
      </c>
      <c r="B6">
        <v>1946</v>
      </c>
      <c r="C6">
        <v>3947</v>
      </c>
      <c r="D6">
        <v>4989</v>
      </c>
      <c r="E6">
        <v>1451</v>
      </c>
      <c r="F6">
        <v>1418</v>
      </c>
      <c r="G6">
        <v>1827</v>
      </c>
    </row>
    <row r="7" spans="1:7">
      <c r="A7" t="s">
        <v>79</v>
      </c>
      <c r="B7">
        <v>1955</v>
      </c>
      <c r="C7">
        <v>4091</v>
      </c>
      <c r="D7">
        <v>5068</v>
      </c>
      <c r="E7">
        <v>1492</v>
      </c>
      <c r="F7">
        <v>1432</v>
      </c>
      <c r="G7">
        <v>1895</v>
      </c>
    </row>
    <row r="8" spans="1:7">
      <c r="A8" t="s">
        <v>80</v>
      </c>
      <c r="B8">
        <v>1960</v>
      </c>
      <c r="C8">
        <v>4298</v>
      </c>
      <c r="D8">
        <v>5228</v>
      </c>
      <c r="E8">
        <v>1525</v>
      </c>
      <c r="F8">
        <v>1448</v>
      </c>
      <c r="G8">
        <v>1973</v>
      </c>
    </row>
    <row r="9" spans="1:7">
      <c r="A9" t="s">
        <v>81</v>
      </c>
      <c r="B9">
        <v>1968</v>
      </c>
      <c r="C9">
        <v>4558</v>
      </c>
      <c r="D9">
        <v>5419</v>
      </c>
      <c r="E9">
        <v>1551</v>
      </c>
      <c r="F9">
        <v>1465</v>
      </c>
      <c r="G9">
        <v>2059</v>
      </c>
    </row>
    <row r="10" spans="1:7">
      <c r="A10" t="s">
        <v>82</v>
      </c>
      <c r="B10">
        <v>1976</v>
      </c>
      <c r="C10">
        <v>4850</v>
      </c>
      <c r="D10">
        <v>5613</v>
      </c>
      <c r="E10">
        <v>1573</v>
      </c>
      <c r="F10">
        <v>1481</v>
      </c>
      <c r="G10">
        <v>2148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IncAndDiag</vt:lpstr>
      <vt:lpstr>TotalPWH</vt:lpstr>
      <vt:lpstr>continuumPct</vt:lpstr>
      <vt:lpstr>PrEP</vt:lpstr>
      <vt:lpstr>TotalDeaths</vt:lpstr>
      <vt:lpstr>DeathsPer100K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Viguerie, Alexander (CDC/NCHHSTP/DHP)</cp:lastModifiedBy>
  <dcterms:modified xsi:type="dcterms:W3CDTF">2024-11-25T17:40:28Z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2024-11-25T17:38:26Z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32852cdb-31f1-4cbc-a09b-5cf548bb8ee3</vt:lpwstr>
  </property>
  <property fmtid="{D5CDD505-2E9C-101B-9397-08002B2CF9AE}" pid="8" name="MSIP_Label_8af03ff0-41c5-4c41-b55e-fabb8fae94be_ContentBits">
    <vt:lpwstr>0</vt:lpwstr>
  </property>
</Properties>
</file>