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dc-my.sharepoint.com/personal/xjm9_cdc_gov/Documents/MATLAB/CalibRuns_20241017/MachineLearn_Runs/HOPE Model V11_04_EHEruns_ApinvRTI13/EHEmodelOutputs/"/>
    </mc:Choice>
  </mc:AlternateContent>
  <xr:revisionPtr revIDLastSave="28" documentId="11_577E8DCAE9E10B2D26401E08AC6C80CE2B5C7C09" xr6:coauthVersionLast="47" xr6:coauthVersionMax="47" xr10:uidLastSave="{23077073-481E-4D4C-9CC6-57319178A03D}"/>
  <bookViews>
    <workbookView xWindow="-28920" yWindow="-120" windowWidth="29040" windowHeight="15840" activeTab="2" xr2:uid="{00000000-000D-0000-FFFF-FFFF00000000}"/>
  </bookViews>
  <sheets>
    <sheet name="IncAndDiag" sheetId="2" r:id="rId1"/>
    <sheet name="TotalPWH" sheetId="3" r:id="rId2"/>
    <sheet name="continuumPct" sheetId="4" r:id="rId3"/>
    <sheet name="PrEP" sheetId="5" r:id="rId4"/>
    <sheet name="TotalDeaths" sheetId="6" r:id="rId5"/>
    <sheet name="DeathsPer100K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2" i="4"/>
  <c r="L8" i="4"/>
  <c r="L9" i="4"/>
  <c r="L10" i="4"/>
  <c r="L2" i="4"/>
  <c r="N3" i="4"/>
  <c r="L3" i="4" s="1"/>
  <c r="N4" i="4"/>
  <c r="L4" i="4" s="1"/>
  <c r="N5" i="4"/>
  <c r="L5" i="4" s="1"/>
  <c r="N6" i="4"/>
  <c r="L6" i="4" s="1"/>
  <c r="N7" i="4"/>
  <c r="L7" i="4" s="1"/>
  <c r="N8" i="4"/>
  <c r="N9" i="4"/>
  <c r="N10" i="4"/>
  <c r="N11" i="4"/>
  <c r="L11" i="4" s="1"/>
  <c r="N12" i="4"/>
  <c r="L12" i="4" s="1"/>
  <c r="N13" i="4"/>
  <c r="L13" i="4" s="1"/>
  <c r="N14" i="4"/>
  <c r="L14" i="4" s="1"/>
  <c r="N15" i="4"/>
  <c r="L15" i="4" s="1"/>
  <c r="N2" i="4"/>
  <c r="J3" i="4"/>
  <c r="K3" i="4" s="1"/>
  <c r="J4" i="4"/>
  <c r="K4" i="4" s="1"/>
  <c r="J5" i="4"/>
  <c r="K5" i="4" s="1"/>
  <c r="J6" i="4"/>
  <c r="K6" i="4" s="1"/>
  <c r="J7" i="4"/>
  <c r="K7" i="4" s="1"/>
  <c r="J8" i="4"/>
  <c r="K8" i="4" s="1"/>
  <c r="J9" i="4"/>
  <c r="K9" i="4" s="1"/>
  <c r="J10" i="4"/>
  <c r="K10" i="4" s="1"/>
  <c r="J11" i="4"/>
  <c r="K11" i="4" s="1"/>
  <c r="J12" i="4"/>
  <c r="K12" i="4" s="1"/>
  <c r="J13" i="4"/>
  <c r="K13" i="4" s="1"/>
  <c r="J14" i="4"/>
  <c r="K14" i="4" s="1"/>
  <c r="J15" i="4"/>
  <c r="K15" i="4" s="1"/>
  <c r="J2" i="4"/>
  <c r="K2" i="4" s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2" i="6"/>
</calcChain>
</file>

<file path=xl/sharedStrings.xml><?xml version="1.0" encoding="utf-8"?>
<sst xmlns="http://schemas.openxmlformats.org/spreadsheetml/2006/main" count="124" uniqueCount="124">
  <si>
    <t>Row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</si>
  <si>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</si>
  <si>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</si>
  <si>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</si>
  <si>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</si>
  <si>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</si>
  <si>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</si>
  <si>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</si>
  <si>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</si>
  <si>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</si>
  <si>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</si>
  <si>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</si>
  <si>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</si>
  <si>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</si>
  <si>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</si>
  <si>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annualIncidence</t>
  </si>
  <si>
    <t>annualNewDiagnoses</t>
  </si>
  <si>
    <t>Row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</si>
  <si>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</si>
  <si>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</si>
  <si>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</si>
  <si>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</si>
  <si>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</si>
  <si>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</si>
  <si>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</si>
  <si>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</si>
  <si>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</si>
  <si>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</si>
  <si>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</si>
  <si>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</si>
  <si>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</si>
  <si>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</si>
  <si>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Unaware</t>
  </si>
  <si>
    <t>diagNoCare</t>
  </si>
  <si>
    <t>careNoART</t>
  </si>
  <si>
    <t>ARTnoVLS</t>
  </si>
  <si>
    <t>VLS</t>
  </si>
  <si>
    <t>Total</t>
  </si>
  <si>
    <t>Row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</si>
  <si>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</si>
  <si>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</si>
  <si>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</si>
  <si>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</si>
  <si>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</si>
  <si>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</si>
  <si>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</si>
  <si>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</si>
  <si>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</si>
  <si>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</si>
  <si>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</si>
  <si>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</si>
  <si>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</si>
  <si>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</si>
  <si>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pctUnaware</t>
  </si>
  <si>
    <t>pctDiagNoCare</t>
  </si>
  <si>
    <t>pctCareARTNoVLS</t>
  </si>
  <si>
    <t>pctVLS</t>
  </si>
  <si>
    <t>pctAll</t>
  </si>
  <si>
    <t>Row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</si>
  <si>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</si>
  <si>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</si>
  <si>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</si>
  <si>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</si>
  <si>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</si>
  <si>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</si>
  <si>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</si>
  <si>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</si>
  <si>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</si>
  <si>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</si>
  <si>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</si>
  <si>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</si>
  <si>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</si>
  <si>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</si>
  <si>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numOnPrEP</t>
  </si>
  <si>
    <t>numEligForPrEP</t>
  </si>
  <si>
    <t>prepCvg</t>
  </si>
  <si>
    <t>Row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</si>
  <si>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</si>
  <si>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</si>
  <si>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</si>
  <si>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</si>
  <si>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</si>
  <si>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</si>
  <si>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</si>
  <si>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</si>
  <si>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</si>
  <si>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</si>
  <si>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</si>
  <si>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</si>
  <si>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</si>
  <si>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</si>
  <si>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deathsUnaware</t>
  </si>
  <si>
    <t>deathsDiagNoCare</t>
  </si>
  <si>
    <t>deathsCareNoART</t>
  </si>
  <si>
    <t>deathsARTnoVLS</t>
  </si>
  <si>
    <t>deathsVLS</t>
  </si>
  <si>
    <t>deathsAll</t>
  </si>
  <si>
    <t>Row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</si>
  <si>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</si>
  <si>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</si>
  <si>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</si>
  <si>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</si>
  <si>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</si>
  <si>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</si>
  <si>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</si>
  <si>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</si>
  <si>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</si>
  <si>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</si>
  <si>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</si>
  <si>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</si>
  <si>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</si>
  <si>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</si>
  <si>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deathRateUnaware</t>
  </si>
  <si>
    <t>deathRateDiagNoCare</t>
  </si>
  <si>
    <t>deathRateCareNoART</t>
  </si>
  <si>
    <t>deathRateARTnoVLS</t>
  </si>
  <si>
    <t>deathRateVLS</t>
  </si>
  <si>
    <t>deathRateAll</t>
  </si>
  <si>
    <t>pctCareNoART</t>
  </si>
  <si>
    <t>AllInCare</t>
  </si>
  <si>
    <t>R2+R3</t>
  </si>
  <si>
    <t>AllInCareAmongDiag</t>
  </si>
  <si>
    <t>VLSamongDiag</t>
  </si>
  <si>
    <t>OnARTAmongDiag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</si>
</sst>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workbookViewId="0"/>
  </sheetViews>
  <sheetFormatPr defaultRowHeight="15" x14ac:dyDescent="0.25"/>
  <cols>
    <col min="1" max="1" width="5.140625" customWidth="1"/>
    <col min="2" max="2" width="15.7109375" customWidth="1"/>
    <col min="3" max="3" width="20.28515625" customWidth="1"/>
  </cols>
  <sheetData>
    <row r="1" spans="1:3" x14ac:dyDescent="0.25">
      <c r="A1" t="s">
        <v>0</v>
      </c>
      <c r="B1" t="s">
        <v>15</v>
      </c>
      <c r="C1" t="s">
        <v>16</v>
      </c>
    </row>
    <row r="2" spans="1:3" x14ac:dyDescent="0.25">
      <c r="A2" t="s">
        <v>1</v>
      </c>
      <c r="B2">
        <v>31331</v>
      </c>
      <c r="C2">
        <v>32935</v>
      </c>
    </row>
    <row r="3" spans="1:3" x14ac:dyDescent="0.25">
      <c r="A3" t="s">
        <v>2</v>
      </c>
      <c r="B3">
        <v>30614</v>
      </c>
      <c r="C3">
        <v>31427</v>
      </c>
    </row>
    <row r="4" spans="1:3" x14ac:dyDescent="0.25">
      <c r="A4" t="s">
        <v>3</v>
      </c>
      <c r="B4">
        <v>30128</v>
      </c>
      <c r="C4">
        <v>30369</v>
      </c>
    </row>
    <row r="5" spans="1:3" x14ac:dyDescent="0.25">
      <c r="A5" t="s">
        <v>4</v>
      </c>
      <c r="B5">
        <v>29774</v>
      </c>
      <c r="C5">
        <v>29568</v>
      </c>
    </row>
    <row r="6" spans="1:3" x14ac:dyDescent="0.25">
      <c r="A6" t="s">
        <v>5</v>
      </c>
      <c r="B6">
        <v>29514</v>
      </c>
      <c r="C6">
        <v>28944</v>
      </c>
    </row>
    <row r="7" spans="1:3" x14ac:dyDescent="0.25">
      <c r="A7" t="s">
        <v>6</v>
      </c>
      <c r="B7">
        <v>29318</v>
      </c>
      <c r="C7">
        <v>28437</v>
      </c>
    </row>
    <row r="8" spans="1:3" x14ac:dyDescent="0.25">
      <c r="A8" t="s">
        <v>7</v>
      </c>
      <c r="B8">
        <v>29171</v>
      </c>
      <c r="C8">
        <v>28024</v>
      </c>
    </row>
    <row r="9" spans="1:3" x14ac:dyDescent="0.25">
      <c r="A9" t="s">
        <v>8</v>
      </c>
      <c r="B9">
        <v>29064</v>
      </c>
      <c r="C9">
        <v>27688</v>
      </c>
    </row>
    <row r="10" spans="1:3" x14ac:dyDescent="0.25">
      <c r="A10" t="s">
        <v>9</v>
      </c>
      <c r="B10">
        <v>28992</v>
      </c>
      <c r="C10">
        <v>27415</v>
      </c>
    </row>
    <row r="11" spans="1:3" x14ac:dyDescent="0.25">
      <c r="A11" t="s">
        <v>10</v>
      </c>
      <c r="B11">
        <v>28948</v>
      </c>
      <c r="C11">
        <v>27197</v>
      </c>
    </row>
    <row r="12" spans="1:3" x14ac:dyDescent="0.25">
      <c r="A12" t="s">
        <v>11</v>
      </c>
      <c r="B12">
        <v>28929</v>
      </c>
      <c r="C12">
        <v>27024</v>
      </c>
    </row>
    <row r="13" spans="1:3" x14ac:dyDescent="0.25">
      <c r="A13" t="s">
        <v>12</v>
      </c>
      <c r="B13">
        <v>28930</v>
      </c>
      <c r="C13">
        <v>26890</v>
      </c>
    </row>
    <row r="14" spans="1:3" x14ac:dyDescent="0.25">
      <c r="A14" t="s">
        <v>13</v>
      </c>
      <c r="B14">
        <v>28948</v>
      </c>
      <c r="C14">
        <v>26789</v>
      </c>
    </row>
    <row r="15" spans="1:3" x14ac:dyDescent="0.25">
      <c r="A15" t="s">
        <v>14</v>
      </c>
      <c r="B15">
        <v>28983</v>
      </c>
      <c r="C15">
        <v>26717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/>
  </sheetViews>
  <sheetFormatPr defaultRowHeight="15" x14ac:dyDescent="0.25"/>
  <cols>
    <col min="1" max="1" width="5.140625" customWidth="1"/>
    <col min="2" max="2" width="9" customWidth="1"/>
    <col min="3" max="3" width="11.42578125" customWidth="1"/>
    <col min="4" max="4" width="10.85546875" customWidth="1"/>
    <col min="5" max="5" width="10" customWidth="1"/>
    <col min="6" max="6" width="7.140625" customWidth="1"/>
    <col min="7" max="7" width="8.140625" customWidth="1"/>
  </cols>
  <sheetData>
    <row r="1" spans="1:7" x14ac:dyDescent="0.25">
      <c r="A1" t="s">
        <v>17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</row>
    <row r="2" spans="1:7" x14ac:dyDescent="0.25">
      <c r="A2" t="s">
        <v>18</v>
      </c>
      <c r="B2">
        <v>123695</v>
      </c>
      <c r="C2">
        <v>65665</v>
      </c>
      <c r="D2">
        <v>49421</v>
      </c>
      <c r="E2">
        <v>228656</v>
      </c>
      <c r="F2">
        <v>761097</v>
      </c>
      <c r="G2">
        <v>1228534</v>
      </c>
    </row>
    <row r="3" spans="1:7" x14ac:dyDescent="0.25">
      <c r="A3" t="s">
        <v>19</v>
      </c>
      <c r="B3">
        <v>120013</v>
      </c>
      <c r="C3">
        <v>62895</v>
      </c>
      <c r="D3">
        <v>48123</v>
      </c>
      <c r="E3">
        <v>234466</v>
      </c>
      <c r="F3">
        <v>771449</v>
      </c>
      <c r="G3">
        <v>1236946</v>
      </c>
    </row>
    <row r="4" spans="1:7" x14ac:dyDescent="0.25">
      <c r="A4" t="s">
        <v>20</v>
      </c>
      <c r="B4">
        <v>116993</v>
      </c>
      <c r="C4">
        <v>60739</v>
      </c>
      <c r="D4">
        <v>47745</v>
      </c>
      <c r="E4">
        <v>239284</v>
      </c>
      <c r="F4">
        <v>779886</v>
      </c>
      <c r="G4">
        <v>1244647</v>
      </c>
    </row>
    <row r="5" spans="1:7" x14ac:dyDescent="0.25">
      <c r="A5" t="s">
        <v>21</v>
      </c>
      <c r="B5">
        <v>114587</v>
      </c>
      <c r="C5">
        <v>59228</v>
      </c>
      <c r="D5">
        <v>47629</v>
      </c>
      <c r="E5">
        <v>243897</v>
      </c>
      <c r="F5">
        <v>787893</v>
      </c>
      <c r="G5">
        <v>1253234</v>
      </c>
    </row>
    <row r="6" spans="1:7" x14ac:dyDescent="0.25">
      <c r="A6" t="s">
        <v>22</v>
      </c>
      <c r="B6">
        <v>112592</v>
      </c>
      <c r="C6">
        <v>58154</v>
      </c>
      <c r="D6">
        <v>47626</v>
      </c>
      <c r="E6">
        <v>248127</v>
      </c>
      <c r="F6">
        <v>794784</v>
      </c>
      <c r="G6">
        <v>1261283</v>
      </c>
    </row>
    <row r="7" spans="1:7" x14ac:dyDescent="0.25">
      <c r="A7" t="s">
        <v>23</v>
      </c>
      <c r="B7">
        <v>110944</v>
      </c>
      <c r="C7">
        <v>57404</v>
      </c>
      <c r="D7">
        <v>47700</v>
      </c>
      <c r="E7">
        <v>252045</v>
      </c>
      <c r="F7">
        <v>800755</v>
      </c>
      <c r="G7">
        <v>1268848</v>
      </c>
    </row>
    <row r="8" spans="1:7" x14ac:dyDescent="0.25">
      <c r="A8" t="s">
        <v>24</v>
      </c>
      <c r="B8">
        <v>109590</v>
      </c>
      <c r="C8">
        <v>56896</v>
      </c>
      <c r="D8">
        <v>47830</v>
      </c>
      <c r="E8">
        <v>255700</v>
      </c>
      <c r="F8">
        <v>805958</v>
      </c>
      <c r="G8">
        <v>1275974</v>
      </c>
    </row>
    <row r="9" spans="1:7" x14ac:dyDescent="0.25">
      <c r="A9" t="s">
        <v>25</v>
      </c>
      <c r="B9">
        <v>108489</v>
      </c>
      <c r="C9">
        <v>56568</v>
      </c>
      <c r="D9">
        <v>48000</v>
      </c>
      <c r="E9">
        <v>259129</v>
      </c>
      <c r="F9">
        <v>810511</v>
      </c>
      <c r="G9">
        <v>1282697</v>
      </c>
    </row>
    <row r="10" spans="1:7" x14ac:dyDescent="0.25">
      <c r="A10" t="s">
        <v>26</v>
      </c>
      <c r="B10">
        <v>107606</v>
      </c>
      <c r="C10">
        <v>56377</v>
      </c>
      <c r="D10">
        <v>48201</v>
      </c>
      <c r="E10">
        <v>262364</v>
      </c>
      <c r="F10">
        <v>814509</v>
      </c>
      <c r="G10">
        <v>1289057</v>
      </c>
    </row>
    <row r="11" spans="1:7" x14ac:dyDescent="0.25">
      <c r="A11" t="s">
        <v>27</v>
      </c>
      <c r="B11">
        <v>106910</v>
      </c>
      <c r="C11">
        <v>56287</v>
      </c>
      <c r="D11">
        <v>48425</v>
      </c>
      <c r="E11">
        <v>265429</v>
      </c>
      <c r="F11">
        <v>818030</v>
      </c>
      <c r="G11">
        <v>1295081</v>
      </c>
    </row>
    <row r="12" spans="1:7" x14ac:dyDescent="0.25">
      <c r="A12" t="s">
        <v>28</v>
      </c>
      <c r="B12">
        <v>106376</v>
      </c>
      <c r="C12">
        <v>56275</v>
      </c>
      <c r="D12">
        <v>48665</v>
      </c>
      <c r="E12">
        <v>268344</v>
      </c>
      <c r="F12">
        <v>821139</v>
      </c>
      <c r="G12">
        <v>1300799</v>
      </c>
    </row>
    <row r="13" spans="1:7" x14ac:dyDescent="0.25">
      <c r="A13" t="s">
        <v>29</v>
      </c>
      <c r="B13">
        <v>105984</v>
      </c>
      <c r="C13">
        <v>56322</v>
      </c>
      <c r="D13">
        <v>48917</v>
      </c>
      <c r="E13">
        <v>271126</v>
      </c>
      <c r="F13">
        <v>823889</v>
      </c>
      <c r="G13">
        <v>1306238</v>
      </c>
    </row>
    <row r="14" spans="1:7" x14ac:dyDescent="0.25">
      <c r="A14" t="s">
        <v>30</v>
      </c>
      <c r="B14">
        <v>105715</v>
      </c>
      <c r="C14">
        <v>56412</v>
      </c>
      <c r="D14">
        <v>49179</v>
      </c>
      <c r="E14">
        <v>273790</v>
      </c>
      <c r="F14">
        <v>826326</v>
      </c>
      <c r="G14">
        <v>1311422</v>
      </c>
    </row>
    <row r="15" spans="1:7" x14ac:dyDescent="0.25">
      <c r="A15" t="s">
        <v>31</v>
      </c>
      <c r="B15">
        <v>105554</v>
      </c>
      <c r="C15">
        <v>56536</v>
      </c>
      <c r="D15">
        <v>49446</v>
      </c>
      <c r="E15">
        <v>276348</v>
      </c>
      <c r="F15">
        <v>828488</v>
      </c>
      <c r="G15">
        <v>1316372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"/>
  <sheetViews>
    <sheetView tabSelected="1" topLeftCell="B1" zoomScale="160" zoomScaleNormal="160" workbookViewId="0">
      <selection activeCell="P2" sqref="P2"/>
    </sheetView>
  </sheetViews>
  <sheetFormatPr defaultRowHeight="15" x14ac:dyDescent="0.25"/>
  <cols>
    <col min="1" max="1" width="5.140625" customWidth="1"/>
    <col min="2" max="2" width="13.7109375" customWidth="1"/>
    <col min="3" max="3" width="14.28515625" customWidth="1"/>
    <col min="4" max="4" width="13.7109375" customWidth="1"/>
    <col min="5" max="5" width="17" customWidth="1"/>
    <col min="6" max="7" width="12.7109375" customWidth="1"/>
    <col min="12" max="12" width="11.42578125" customWidth="1"/>
  </cols>
  <sheetData>
    <row r="1" spans="1:14" x14ac:dyDescent="0.25">
      <c r="A1" t="s">
        <v>38</v>
      </c>
      <c r="B1" t="s">
        <v>53</v>
      </c>
      <c r="C1" t="s">
        <v>54</v>
      </c>
      <c r="D1" s="1" t="s">
        <v>118</v>
      </c>
      <c r="E1" t="s">
        <v>55</v>
      </c>
      <c r="F1" t="s">
        <v>56</v>
      </c>
      <c r="G1" t="s">
        <v>57</v>
      </c>
      <c r="J1" s="1" t="s">
        <v>119</v>
      </c>
      <c r="K1" s="1" t="s">
        <v>121</v>
      </c>
      <c r="L1" s="1" t="s">
        <v>123</v>
      </c>
      <c r="M1" s="1" t="s">
        <v>122</v>
      </c>
      <c r="N1" s="1" t="s">
        <v>120</v>
      </c>
    </row>
    <row r="2" spans="1:14" x14ac:dyDescent="0.25">
      <c r="A2" t="s">
        <v>39</v>
      </c>
      <c r="B2">
        <v>0.1006850441257629</v>
      </c>
      <c r="C2">
        <v>5.3449884170889861E-2</v>
      </c>
      <c r="D2">
        <v>4.0227620887985191E-2</v>
      </c>
      <c r="E2">
        <v>0.18612101903569622</v>
      </c>
      <c r="F2">
        <v>0.61951643177966587</v>
      </c>
      <c r="G2">
        <v>1</v>
      </c>
      <c r="J2" s="2">
        <f>SUM(D2:F2)</f>
        <v>0.84586507170334735</v>
      </c>
      <c r="K2" s="2">
        <f>J2/(1-B2)</f>
        <v>0.94056600101915322</v>
      </c>
      <c r="L2" s="2">
        <f>(E2+F2)/(1-N2)</f>
        <v>0.88890814838232235</v>
      </c>
      <c r="M2" s="2">
        <f>F2/(1-B2)</f>
        <v>0.6888759357698272</v>
      </c>
      <c r="N2" s="2">
        <f>C2+D2</f>
        <v>9.3677505058875052E-2</v>
      </c>
    </row>
    <row r="3" spans="1:14" x14ac:dyDescent="0.25">
      <c r="A3" t="s">
        <v>40</v>
      </c>
      <c r="B3">
        <v>9.7023715686631179E-2</v>
      </c>
      <c r="C3">
        <v>5.0847046554212197E-2</v>
      </c>
      <c r="D3">
        <v>3.8904720905133215E-2</v>
      </c>
      <c r="E3">
        <v>0.18955248616551262</v>
      </c>
      <c r="F3">
        <v>0.62367283913189353</v>
      </c>
      <c r="G3">
        <v>1.0000008084433827</v>
      </c>
      <c r="J3" s="2">
        <f t="shared" ref="J3:J15" si="0">SUM(D3:F3)</f>
        <v>0.8521300462025394</v>
      </c>
      <c r="K3" s="2">
        <f t="shared" ref="K3:K15" si="1">J3/(1-B3)</f>
        <v>0.94369039475993177</v>
      </c>
      <c r="L3" s="2">
        <f t="shared" ref="L3:L15" si="2">(E3+F3)/(1-N3)</f>
        <v>0.89341049641761872</v>
      </c>
      <c r="M3" s="2">
        <f t="shared" ref="M3:M15" si="3">F3/(1-B3)</f>
        <v>0.69068573556850377</v>
      </c>
      <c r="N3" s="2">
        <f t="shared" ref="N3:N15" si="4">C3+D3</f>
        <v>8.9751767459345405E-2</v>
      </c>
    </row>
    <row r="4" spans="1:14" x14ac:dyDescent="0.25">
      <c r="A4" t="s">
        <v>41</v>
      </c>
      <c r="B4">
        <v>9.3996856942685808E-2</v>
      </c>
      <c r="C4">
        <v>4.8800142690945555E-2</v>
      </c>
      <c r="D4">
        <v>3.8360243217359445E-2</v>
      </c>
      <c r="E4">
        <v>0.19225033905168368</v>
      </c>
      <c r="F4">
        <v>0.62659161465731672</v>
      </c>
      <c r="G4">
        <v>0.99999919655999125</v>
      </c>
      <c r="J4" s="2">
        <f t="shared" si="0"/>
        <v>0.85720219692635991</v>
      </c>
      <c r="K4" s="2">
        <f t="shared" si="1"/>
        <v>0.94613600791022079</v>
      </c>
      <c r="L4" s="2">
        <f t="shared" si="2"/>
        <v>0.89702718973669282</v>
      </c>
      <c r="M4" s="2">
        <f t="shared" si="3"/>
        <v>0.69159982441438195</v>
      </c>
      <c r="N4" s="2">
        <f t="shared" si="4"/>
        <v>8.7160385908304994E-2</v>
      </c>
    </row>
    <row r="5" spans="1:14" x14ac:dyDescent="0.25">
      <c r="A5" t="s">
        <v>42</v>
      </c>
      <c r="B5">
        <v>9.1433117385194926E-2</v>
      </c>
      <c r="C5">
        <v>4.7260166305866505E-2</v>
      </c>
      <c r="D5">
        <v>3.8004904115994394E-2</v>
      </c>
      <c r="E5">
        <v>0.19461424970456412</v>
      </c>
      <c r="F5">
        <v>0.62868836042459786</v>
      </c>
      <c r="G5">
        <v>1.0000007979362178</v>
      </c>
      <c r="J5" s="2">
        <f t="shared" si="0"/>
        <v>0.86130751424515639</v>
      </c>
      <c r="K5" s="2">
        <f t="shared" si="1"/>
        <v>0.94798471166631249</v>
      </c>
      <c r="L5" s="2">
        <f t="shared" si="2"/>
        <v>0.90004501140986903</v>
      </c>
      <c r="M5" s="2">
        <f t="shared" si="3"/>
        <v>0.69195606009242561</v>
      </c>
      <c r="N5" s="2">
        <f t="shared" si="4"/>
        <v>8.5265070421860906E-2</v>
      </c>
    </row>
    <row r="6" spans="1:14" x14ac:dyDescent="0.25">
      <c r="A6" t="s">
        <v>43</v>
      </c>
      <c r="B6">
        <v>8.9267832833709801E-2</v>
      </c>
      <c r="C6">
        <v>4.6107019598297924E-2</v>
      </c>
      <c r="D6">
        <v>3.7759963465772553E-2</v>
      </c>
      <c r="E6">
        <v>0.19672587357476473</v>
      </c>
      <c r="F6">
        <v>0.63013931052745498</v>
      </c>
      <c r="G6">
        <v>1</v>
      </c>
      <c r="J6" s="2">
        <f t="shared" si="0"/>
        <v>0.86462514756799225</v>
      </c>
      <c r="K6" s="2">
        <f t="shared" si="1"/>
        <v>0.94937367838696385</v>
      </c>
      <c r="L6" s="2">
        <f t="shared" si="2"/>
        <v>0.90256018374681846</v>
      </c>
      <c r="M6" s="2">
        <f t="shared" si="3"/>
        <v>0.69190408908923284</v>
      </c>
      <c r="N6" s="2">
        <f t="shared" si="4"/>
        <v>8.3866983064070477E-2</v>
      </c>
    </row>
    <row r="7" spans="1:14" x14ac:dyDescent="0.25">
      <c r="A7" t="s">
        <v>44</v>
      </c>
      <c r="B7">
        <v>8.7436724149209236E-2</v>
      </c>
      <c r="C7">
        <v>4.5241001884384978E-2</v>
      </c>
      <c r="D7">
        <v>3.7593125738366033E-2</v>
      </c>
      <c r="E7">
        <v>0.19864065779300769</v>
      </c>
      <c r="F7">
        <v>0.63108770231918854</v>
      </c>
      <c r="G7">
        <v>0.99999921188415641</v>
      </c>
      <c r="J7" s="2">
        <f t="shared" si="0"/>
        <v>0.86732148585056223</v>
      </c>
      <c r="K7" s="2">
        <f t="shared" si="1"/>
        <v>0.95042339397446252</v>
      </c>
      <c r="L7" s="2">
        <f t="shared" si="2"/>
        <v>0.90466554099050911</v>
      </c>
      <c r="M7" s="2">
        <f t="shared" si="3"/>
        <v>0.6915550066715318</v>
      </c>
      <c r="N7" s="2">
        <f t="shared" si="4"/>
        <v>8.2834127622751011E-2</v>
      </c>
    </row>
    <row r="8" spans="1:14" x14ac:dyDescent="0.25">
      <c r="A8" t="s">
        <v>45</v>
      </c>
      <c r="B8">
        <v>8.5887329992617403E-2</v>
      </c>
      <c r="C8">
        <v>4.4590250271557261E-2</v>
      </c>
      <c r="D8">
        <v>3.7485089821579436E-2</v>
      </c>
      <c r="E8">
        <v>0.20039593283248719</v>
      </c>
      <c r="F8">
        <v>0.6316413970817587</v>
      </c>
      <c r="G8">
        <v>1</v>
      </c>
      <c r="J8" s="2">
        <f t="shared" si="0"/>
        <v>0.86952241973582534</v>
      </c>
      <c r="K8" s="2">
        <f t="shared" si="1"/>
        <v>0.95122018134679487</v>
      </c>
      <c r="L8" s="2">
        <f t="shared" si="2"/>
        <v>0.906433137986148</v>
      </c>
      <c r="M8" s="2">
        <f t="shared" si="3"/>
        <v>0.69098855951384786</v>
      </c>
      <c r="N8" s="2">
        <f t="shared" si="4"/>
        <v>8.2075340093136689E-2</v>
      </c>
    </row>
    <row r="9" spans="1:14" x14ac:dyDescent="0.25">
      <c r="A9" t="s">
        <v>46</v>
      </c>
      <c r="B9">
        <v>8.4578755092780997E-2</v>
      </c>
      <c r="C9">
        <v>4.4100793795577763E-2</v>
      </c>
      <c r="D9">
        <v>3.7421123288568316E-2</v>
      </c>
      <c r="E9">
        <v>0.20201871368007124</v>
      </c>
      <c r="F9">
        <v>0.6318798345362665</v>
      </c>
      <c r="G9">
        <v>0.99999922039326483</v>
      </c>
      <c r="J9" s="2">
        <f t="shared" si="0"/>
        <v>0.87131967150490608</v>
      </c>
      <c r="K9" s="2">
        <f t="shared" si="1"/>
        <v>0.95182373836344303</v>
      </c>
      <c r="L9" s="2">
        <f t="shared" si="2"/>
        <v>0.90791338816599187</v>
      </c>
      <c r="M9" s="2">
        <f t="shared" si="3"/>
        <v>0.69026127375961177</v>
      </c>
      <c r="N9" s="2">
        <f t="shared" si="4"/>
        <v>8.1521917084146078E-2</v>
      </c>
    </row>
    <row r="10" spans="1:14" x14ac:dyDescent="0.25">
      <c r="A10" t="s">
        <v>47</v>
      </c>
      <c r="B10">
        <v>8.3476525863480047E-2</v>
      </c>
      <c r="C10">
        <v>4.3735071451456373E-2</v>
      </c>
      <c r="D10">
        <v>3.7392450450212826E-2</v>
      </c>
      <c r="E10">
        <v>0.20353172900810437</v>
      </c>
      <c r="F10">
        <v>0.6318642232267464</v>
      </c>
      <c r="G10">
        <v>1</v>
      </c>
      <c r="J10" s="2">
        <f t="shared" si="0"/>
        <v>0.87278840268506364</v>
      </c>
      <c r="K10" s="2">
        <f t="shared" si="1"/>
        <v>0.95228155886278831</v>
      </c>
      <c r="L10" s="2">
        <f t="shared" si="2"/>
        <v>0.90915330706580699</v>
      </c>
      <c r="M10" s="2">
        <f t="shared" si="3"/>
        <v>0.68941411874043024</v>
      </c>
      <c r="N10" s="2">
        <f t="shared" si="4"/>
        <v>8.1127521901669192E-2</v>
      </c>
    </row>
    <row r="11" spans="1:14" x14ac:dyDescent="0.25">
      <c r="A11" t="s">
        <v>48</v>
      </c>
      <c r="B11">
        <v>8.2550821145549971E-2</v>
      </c>
      <c r="C11">
        <v>4.3462146383121986E-2</v>
      </c>
      <c r="D11">
        <v>3.7391483621487767E-2</v>
      </c>
      <c r="E11">
        <v>0.20495165939427729</v>
      </c>
      <c r="F11">
        <v>0.63164388945556305</v>
      </c>
      <c r="G11">
        <v>1</v>
      </c>
      <c r="J11" s="2">
        <f t="shared" si="0"/>
        <v>0.87398703247132814</v>
      </c>
      <c r="K11" s="2">
        <f t="shared" si="1"/>
        <v>0.95262718918404854</v>
      </c>
      <c r="L11" s="2">
        <f t="shared" si="2"/>
        <v>0.91018751328369618</v>
      </c>
      <c r="M11" s="2">
        <f t="shared" si="3"/>
        <v>0.68847834192216451</v>
      </c>
      <c r="N11" s="2">
        <f t="shared" si="4"/>
        <v>8.0853630004609753E-2</v>
      </c>
    </row>
    <row r="12" spans="1:14" x14ac:dyDescent="0.25">
      <c r="A12" t="s">
        <v>49</v>
      </c>
      <c r="B12">
        <v>8.1777430640706222E-2</v>
      </c>
      <c r="C12">
        <v>4.3261872126285461E-2</v>
      </c>
      <c r="D12">
        <v>3.7411621626400389E-2</v>
      </c>
      <c r="E12">
        <v>0.20629167150343752</v>
      </c>
      <c r="F12">
        <v>0.63125740410317044</v>
      </c>
      <c r="G12">
        <v>1</v>
      </c>
      <c r="J12" s="2">
        <f t="shared" si="0"/>
        <v>0.8749606972330084</v>
      </c>
      <c r="K12" s="2">
        <f t="shared" si="1"/>
        <v>0.95288520063662541</v>
      </c>
      <c r="L12" s="2">
        <f t="shared" si="2"/>
        <v>0.91104636917897508</v>
      </c>
      <c r="M12" s="2">
        <f t="shared" si="3"/>
        <v>0.6874775519225601</v>
      </c>
      <c r="N12" s="2">
        <f t="shared" si="4"/>
        <v>8.0673493752685843E-2</v>
      </c>
    </row>
    <row r="13" spans="1:14" x14ac:dyDescent="0.25">
      <c r="A13" t="s">
        <v>50</v>
      </c>
      <c r="B13">
        <v>8.1136759811948664E-2</v>
      </c>
      <c r="C13">
        <v>4.3117683670446223E-2</v>
      </c>
      <c r="D13">
        <v>3.7448736410411881E-2</v>
      </c>
      <c r="E13">
        <v>0.20756232205591779</v>
      </c>
      <c r="F13">
        <v>0.63073373249458942</v>
      </c>
      <c r="G13">
        <v>0.99999923444331407</v>
      </c>
      <c r="J13" s="2">
        <f t="shared" si="0"/>
        <v>0.87574479096091906</v>
      </c>
      <c r="K13" s="2">
        <f t="shared" si="1"/>
        <v>0.95307413841225408</v>
      </c>
      <c r="L13" s="2">
        <f t="shared" si="2"/>
        <v>0.91175270607826808</v>
      </c>
      <c r="M13" s="2">
        <f t="shared" si="3"/>
        <v>0.68642830065277793</v>
      </c>
      <c r="N13" s="2">
        <f t="shared" si="4"/>
        <v>8.0566420080858098E-2</v>
      </c>
    </row>
    <row r="14" spans="1:14" x14ac:dyDescent="0.25">
      <c r="A14" t="s">
        <v>51</v>
      </c>
      <c r="B14">
        <v>8.0610970381768801E-2</v>
      </c>
      <c r="C14">
        <v>4.3015901822601725E-2</v>
      </c>
      <c r="D14">
        <v>3.7500514708461503E-2</v>
      </c>
      <c r="E14">
        <v>0.20877337729579037</v>
      </c>
      <c r="F14">
        <v>0.63009923579137761</v>
      </c>
      <c r="G14">
        <v>1</v>
      </c>
      <c r="J14" s="2">
        <f t="shared" si="0"/>
        <v>0.87637312779562948</v>
      </c>
      <c r="K14" s="2">
        <f t="shared" si="1"/>
        <v>0.9532125134879369</v>
      </c>
      <c r="L14" s="2">
        <f t="shared" si="2"/>
        <v>0.91233016898719643</v>
      </c>
      <c r="M14" s="2">
        <f t="shared" si="3"/>
        <v>0.68534561050072695</v>
      </c>
      <c r="N14" s="2">
        <f t="shared" si="4"/>
        <v>8.0516416531063228E-2</v>
      </c>
    </row>
    <row r="15" spans="1:14" x14ac:dyDescent="0.25">
      <c r="A15" t="s">
        <v>52</v>
      </c>
      <c r="B15">
        <v>8.0185540257617149E-2</v>
      </c>
      <c r="C15">
        <v>4.2948345908299476E-2</v>
      </c>
      <c r="D15">
        <v>3.7562330405083062E-2</v>
      </c>
      <c r="E15">
        <v>0.20993153910900567</v>
      </c>
      <c r="F15">
        <v>0.62937224431999461</v>
      </c>
      <c r="G15">
        <v>1</v>
      </c>
      <c r="J15" s="2">
        <f t="shared" si="0"/>
        <v>0.87686611383408331</v>
      </c>
      <c r="K15" s="2">
        <f t="shared" si="1"/>
        <v>0.95330759866470427</v>
      </c>
      <c r="L15" s="2">
        <f t="shared" si="2"/>
        <v>0.91279339716950725</v>
      </c>
      <c r="M15" s="2">
        <f t="shared" si="3"/>
        <v>0.68423825876390998</v>
      </c>
      <c r="N15" s="2">
        <f t="shared" si="4"/>
        <v>8.0510676313382545E-2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"/>
  <sheetViews>
    <sheetView workbookViewId="0"/>
  </sheetViews>
  <sheetFormatPr defaultRowHeight="15" x14ac:dyDescent="0.25"/>
  <cols>
    <col min="1" max="1" width="5.140625" customWidth="1"/>
    <col min="2" max="2" width="11.7109375" customWidth="1"/>
    <col min="3" max="3" width="15.140625" customWidth="1"/>
    <col min="4" max="4" width="13.7109375" customWidth="1"/>
  </cols>
  <sheetData>
    <row r="1" spans="1:4" x14ac:dyDescent="0.25">
      <c r="A1" t="s">
        <v>58</v>
      </c>
      <c r="B1" t="s">
        <v>73</v>
      </c>
      <c r="C1" t="s">
        <v>74</v>
      </c>
      <c r="D1" t="s">
        <v>75</v>
      </c>
    </row>
    <row r="2" spans="1:4" x14ac:dyDescent="0.25">
      <c r="A2" t="s">
        <v>59</v>
      </c>
      <c r="B2">
        <v>435228</v>
      </c>
      <c r="C2">
        <v>21586768</v>
      </c>
      <c r="D2">
        <v>2.016179541096657E-2</v>
      </c>
    </row>
    <row r="3" spans="1:4" x14ac:dyDescent="0.25">
      <c r="A3" t="s">
        <v>60</v>
      </c>
      <c r="B3">
        <v>445394</v>
      </c>
      <c r="C3">
        <v>21715202</v>
      </c>
      <c r="D3">
        <v>2.0510700291896892E-2</v>
      </c>
    </row>
    <row r="4" spans="1:4" x14ac:dyDescent="0.25">
      <c r="A4" t="s">
        <v>61</v>
      </c>
      <c r="B4">
        <v>451362</v>
      </c>
      <c r="C4">
        <v>21845528</v>
      </c>
      <c r="D4">
        <v>2.0661528528859545E-2</v>
      </c>
    </row>
    <row r="5" spans="1:4" x14ac:dyDescent="0.25">
      <c r="A5" t="s">
        <v>62</v>
      </c>
      <c r="B5">
        <v>456208</v>
      </c>
      <c r="C5">
        <v>21977908</v>
      </c>
      <c r="D5">
        <v>2.0757571648766571E-2</v>
      </c>
    </row>
    <row r="6" spans="1:4" x14ac:dyDescent="0.25">
      <c r="A6" t="s">
        <v>63</v>
      </c>
      <c r="B6">
        <v>460810</v>
      </c>
      <c r="C6">
        <v>22112519</v>
      </c>
      <c r="D6">
        <v>2.0839326356259999E-2</v>
      </c>
    </row>
    <row r="7" spans="1:4" x14ac:dyDescent="0.25">
      <c r="A7" t="s">
        <v>64</v>
      </c>
      <c r="B7">
        <v>465428</v>
      </c>
      <c r="C7">
        <v>22249540</v>
      </c>
      <c r="D7">
        <v>2.0918544832836995E-2</v>
      </c>
    </row>
    <row r="8" spans="1:4" x14ac:dyDescent="0.25">
      <c r="A8" t="s">
        <v>65</v>
      </c>
      <c r="B8">
        <v>470139</v>
      </c>
      <c r="C8">
        <v>22389142</v>
      </c>
      <c r="D8">
        <v>2.0998526875214779E-2</v>
      </c>
    </row>
    <row r="9" spans="1:4" x14ac:dyDescent="0.25">
      <c r="A9" t="s">
        <v>66</v>
      </c>
      <c r="B9">
        <v>474966</v>
      </c>
      <c r="C9">
        <v>22531491</v>
      </c>
      <c r="D9">
        <v>2.1080096297222406E-2</v>
      </c>
    </row>
    <row r="10" spans="1:4" x14ac:dyDescent="0.25">
      <c r="A10" t="s">
        <v>67</v>
      </c>
      <c r="B10">
        <v>479916</v>
      </c>
      <c r="C10">
        <v>22676746</v>
      </c>
      <c r="D10">
        <v>2.1163353860381907E-2</v>
      </c>
    </row>
    <row r="11" spans="1:4" x14ac:dyDescent="0.25">
      <c r="A11" t="s">
        <v>68</v>
      </c>
      <c r="B11">
        <v>484992</v>
      </c>
      <c r="C11">
        <v>22825056</v>
      </c>
      <c r="D11">
        <v>2.1248228262835369E-2</v>
      </c>
    </row>
    <row r="12" spans="1:4" x14ac:dyDescent="0.25">
      <c r="A12" t="s">
        <v>69</v>
      </c>
      <c r="B12">
        <v>490192</v>
      </c>
      <c r="C12">
        <v>22976566</v>
      </c>
      <c r="D12">
        <v>2.1334432656298596E-2</v>
      </c>
    </row>
    <row r="13" spans="1:4" x14ac:dyDescent="0.25">
      <c r="A13" t="s">
        <v>70</v>
      </c>
      <c r="B13">
        <v>495518</v>
      </c>
      <c r="C13">
        <v>23131412</v>
      </c>
      <c r="D13">
        <v>2.1421865643134971E-2</v>
      </c>
    </row>
    <row r="14" spans="1:4" x14ac:dyDescent="0.25">
      <c r="A14" t="s">
        <v>71</v>
      </c>
      <c r="B14">
        <v>500970</v>
      </c>
      <c r="C14">
        <v>23289726</v>
      </c>
      <c r="D14">
        <v>2.1510343230315376E-2</v>
      </c>
    </row>
    <row r="15" spans="1:4" x14ac:dyDescent="0.25">
      <c r="A15" t="s">
        <v>72</v>
      </c>
      <c r="B15">
        <v>506547</v>
      </c>
      <c r="C15">
        <v>23451634</v>
      </c>
      <c r="D15">
        <v>2.1599646318887632E-2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"/>
  <sheetViews>
    <sheetView zoomScale="160" zoomScaleNormal="160" workbookViewId="0">
      <selection activeCell="F22" sqref="F22"/>
    </sheetView>
  </sheetViews>
  <sheetFormatPr defaultRowHeight="15" x14ac:dyDescent="0.25"/>
  <cols>
    <col min="1" max="1" width="5.140625" customWidth="1"/>
    <col min="2" max="2" width="15" customWidth="1"/>
    <col min="3" max="3" width="17.5703125" customWidth="1"/>
    <col min="4" max="4" width="17.140625" customWidth="1"/>
    <col min="5" max="5" width="16" customWidth="1"/>
    <col min="6" max="6" width="10.28515625" customWidth="1"/>
    <col min="7" max="7" width="9.5703125" customWidth="1"/>
  </cols>
  <sheetData>
    <row r="1" spans="1:8" x14ac:dyDescent="0.25">
      <c r="A1" t="s">
        <v>76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</row>
    <row r="2" spans="1:8" x14ac:dyDescent="0.25">
      <c r="A2" t="s">
        <v>77</v>
      </c>
      <c r="B2">
        <v>2578</v>
      </c>
      <c r="C2">
        <v>2474</v>
      </c>
      <c r="D2">
        <v>2850</v>
      </c>
      <c r="E2">
        <v>3323</v>
      </c>
      <c r="F2">
        <v>10814</v>
      </c>
      <c r="G2">
        <v>22039</v>
      </c>
      <c r="H2">
        <f>G2-B2</f>
        <v>19461</v>
      </c>
    </row>
    <row r="3" spans="1:8" x14ac:dyDescent="0.25">
      <c r="A3" t="s">
        <v>78</v>
      </c>
      <c r="B3">
        <v>2448</v>
      </c>
      <c r="C3">
        <v>2383</v>
      </c>
      <c r="D3">
        <v>2660</v>
      </c>
      <c r="E3">
        <v>3513</v>
      </c>
      <c r="F3">
        <v>11199</v>
      </c>
      <c r="G3">
        <v>22203</v>
      </c>
      <c r="H3">
        <f t="shared" ref="H3:H15" si="0">G3-B3</f>
        <v>19755</v>
      </c>
    </row>
    <row r="4" spans="1:8" x14ac:dyDescent="0.25">
      <c r="A4" t="s">
        <v>79</v>
      </c>
      <c r="B4">
        <v>2360</v>
      </c>
      <c r="C4">
        <v>2281</v>
      </c>
      <c r="D4">
        <v>2598</v>
      </c>
      <c r="E4">
        <v>3664</v>
      </c>
      <c r="F4">
        <v>11521</v>
      </c>
      <c r="G4">
        <v>22424</v>
      </c>
      <c r="H4">
        <f t="shared" si="0"/>
        <v>20064</v>
      </c>
    </row>
    <row r="5" spans="1:8" x14ac:dyDescent="0.25">
      <c r="A5" t="s">
        <v>80</v>
      </c>
      <c r="B5">
        <v>2198</v>
      </c>
      <c r="C5">
        <v>2136</v>
      </c>
      <c r="D5">
        <v>2455</v>
      </c>
      <c r="E5">
        <v>3510</v>
      </c>
      <c r="F5">
        <v>10890</v>
      </c>
      <c r="G5">
        <v>21189</v>
      </c>
      <c r="H5">
        <f t="shared" si="0"/>
        <v>18991</v>
      </c>
    </row>
    <row r="6" spans="1:8" x14ac:dyDescent="0.25">
      <c r="A6" t="s">
        <v>81</v>
      </c>
      <c r="B6">
        <v>2154</v>
      </c>
      <c r="C6">
        <v>2082</v>
      </c>
      <c r="D6">
        <v>2433</v>
      </c>
      <c r="E6">
        <v>3637</v>
      </c>
      <c r="F6">
        <v>11159</v>
      </c>
      <c r="G6">
        <v>21465</v>
      </c>
      <c r="H6">
        <f t="shared" si="0"/>
        <v>19311</v>
      </c>
    </row>
    <row r="7" spans="1:8" x14ac:dyDescent="0.25">
      <c r="A7" t="s">
        <v>82</v>
      </c>
      <c r="B7">
        <v>2119</v>
      </c>
      <c r="C7">
        <v>2046</v>
      </c>
      <c r="D7">
        <v>2420</v>
      </c>
      <c r="E7">
        <v>3758</v>
      </c>
      <c r="F7">
        <v>11410</v>
      </c>
      <c r="G7">
        <v>21753</v>
      </c>
      <c r="H7">
        <f t="shared" si="0"/>
        <v>19634</v>
      </c>
    </row>
    <row r="8" spans="1:8" x14ac:dyDescent="0.25">
      <c r="A8" t="s">
        <v>83</v>
      </c>
      <c r="B8">
        <v>2091</v>
      </c>
      <c r="C8">
        <v>2023</v>
      </c>
      <c r="D8">
        <v>2414</v>
      </c>
      <c r="E8">
        <v>3873</v>
      </c>
      <c r="F8">
        <v>11644</v>
      </c>
      <c r="G8">
        <v>22045</v>
      </c>
      <c r="H8">
        <f t="shared" si="0"/>
        <v>19954</v>
      </c>
    </row>
    <row r="9" spans="1:8" x14ac:dyDescent="0.25">
      <c r="A9" t="s">
        <v>84</v>
      </c>
      <c r="B9">
        <v>2069</v>
      </c>
      <c r="C9">
        <v>2009</v>
      </c>
      <c r="D9">
        <v>2415</v>
      </c>
      <c r="E9">
        <v>3984</v>
      </c>
      <c r="F9">
        <v>11864</v>
      </c>
      <c r="G9">
        <v>22341</v>
      </c>
      <c r="H9">
        <f t="shared" si="0"/>
        <v>20272</v>
      </c>
    </row>
    <row r="10" spans="1:8" x14ac:dyDescent="0.25">
      <c r="A10" t="s">
        <v>85</v>
      </c>
      <c r="B10">
        <v>2051</v>
      </c>
      <c r="C10">
        <v>2002</v>
      </c>
      <c r="D10">
        <v>2420</v>
      </c>
      <c r="E10">
        <v>4089</v>
      </c>
      <c r="F10">
        <v>12070</v>
      </c>
      <c r="G10">
        <v>22632</v>
      </c>
      <c r="H10">
        <f t="shared" si="0"/>
        <v>20581</v>
      </c>
    </row>
    <row r="11" spans="1:8" x14ac:dyDescent="0.25">
      <c r="A11" t="s">
        <v>86</v>
      </c>
      <c r="B11">
        <v>2038</v>
      </c>
      <c r="C11">
        <v>2001</v>
      </c>
      <c r="D11">
        <v>2429</v>
      </c>
      <c r="E11">
        <v>4191</v>
      </c>
      <c r="F11">
        <v>12265</v>
      </c>
      <c r="G11">
        <v>22924</v>
      </c>
      <c r="H11">
        <f t="shared" si="0"/>
        <v>20886</v>
      </c>
    </row>
    <row r="12" spans="1:8" x14ac:dyDescent="0.25">
      <c r="A12" t="s">
        <v>87</v>
      </c>
      <c r="B12">
        <v>2027</v>
      </c>
      <c r="C12">
        <v>2004</v>
      </c>
      <c r="D12">
        <v>2441</v>
      </c>
      <c r="E12">
        <v>4289</v>
      </c>
      <c r="F12">
        <v>12449</v>
      </c>
      <c r="G12">
        <v>23210</v>
      </c>
      <c r="H12">
        <f t="shared" si="0"/>
        <v>21183</v>
      </c>
    </row>
    <row r="13" spans="1:8" x14ac:dyDescent="0.25">
      <c r="A13" t="s">
        <v>88</v>
      </c>
      <c r="B13">
        <v>2019</v>
      </c>
      <c r="C13">
        <v>2009</v>
      </c>
      <c r="D13">
        <v>2456</v>
      </c>
      <c r="E13">
        <v>4384</v>
      </c>
      <c r="F13">
        <v>12622</v>
      </c>
      <c r="G13">
        <v>23490</v>
      </c>
      <c r="H13">
        <f t="shared" si="0"/>
        <v>21471</v>
      </c>
    </row>
    <row r="14" spans="1:8" x14ac:dyDescent="0.25">
      <c r="A14" t="s">
        <v>89</v>
      </c>
      <c r="B14">
        <v>2014</v>
      </c>
      <c r="C14">
        <v>2017</v>
      </c>
      <c r="D14">
        <v>2472</v>
      </c>
      <c r="E14">
        <v>4475</v>
      </c>
      <c r="F14">
        <v>12787</v>
      </c>
      <c r="G14">
        <v>23765</v>
      </c>
      <c r="H14">
        <f t="shared" si="0"/>
        <v>21751</v>
      </c>
    </row>
    <row r="15" spans="1:8" x14ac:dyDescent="0.25">
      <c r="A15" t="s">
        <v>90</v>
      </c>
      <c r="B15">
        <v>2011</v>
      </c>
      <c r="C15">
        <v>2027</v>
      </c>
      <c r="D15">
        <v>2490</v>
      </c>
      <c r="E15">
        <v>4563</v>
      </c>
      <c r="F15">
        <v>12942</v>
      </c>
      <c r="G15">
        <v>24033</v>
      </c>
      <c r="H15">
        <f t="shared" si="0"/>
        <v>22022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"/>
  <sheetViews>
    <sheetView workbookViewId="0"/>
  </sheetViews>
  <sheetFormatPr defaultRowHeight="15" x14ac:dyDescent="0.25"/>
  <cols>
    <col min="1" max="1" width="5.140625" customWidth="1"/>
    <col min="2" max="2" width="18.140625" customWidth="1"/>
    <col min="3" max="3" width="20.7109375" customWidth="1"/>
    <col min="4" max="4" width="20.28515625" customWidth="1"/>
    <col min="5" max="5" width="19.140625" customWidth="1"/>
    <col min="6" max="6" width="13.42578125" customWidth="1"/>
    <col min="7" max="7" width="12.7109375" customWidth="1"/>
  </cols>
  <sheetData>
    <row r="1" spans="1:7" x14ac:dyDescent="0.25">
      <c r="A1" t="s">
        <v>97</v>
      </c>
      <c r="B1" t="s">
        <v>112</v>
      </c>
      <c r="C1" t="s">
        <v>113</v>
      </c>
      <c r="D1" t="s">
        <v>114</v>
      </c>
      <c r="E1" t="s">
        <v>115</v>
      </c>
      <c r="F1" t="s">
        <v>116</v>
      </c>
      <c r="G1" t="s">
        <v>117</v>
      </c>
    </row>
    <row r="2" spans="1:7" x14ac:dyDescent="0.25">
      <c r="A2" t="s">
        <v>98</v>
      </c>
      <c r="B2">
        <v>2084</v>
      </c>
      <c r="C2">
        <v>3768</v>
      </c>
      <c r="D2">
        <v>5767</v>
      </c>
      <c r="E2">
        <v>1453</v>
      </c>
      <c r="F2">
        <v>1421</v>
      </c>
      <c r="G2">
        <v>1794</v>
      </c>
    </row>
    <row r="3" spans="1:7" x14ac:dyDescent="0.25">
      <c r="A3" t="s">
        <v>99</v>
      </c>
      <c r="B3">
        <v>2040</v>
      </c>
      <c r="C3">
        <v>3789</v>
      </c>
      <c r="D3">
        <v>5528</v>
      </c>
      <c r="E3">
        <v>1498</v>
      </c>
      <c r="F3">
        <v>1452</v>
      </c>
      <c r="G3">
        <v>1795</v>
      </c>
    </row>
    <row r="4" spans="1:7" x14ac:dyDescent="0.25">
      <c r="A4" t="s">
        <v>100</v>
      </c>
      <c r="B4">
        <v>2017</v>
      </c>
      <c r="C4">
        <v>3755</v>
      </c>
      <c r="D4">
        <v>5441</v>
      </c>
      <c r="E4">
        <v>1531</v>
      </c>
      <c r="F4">
        <v>1477</v>
      </c>
      <c r="G4">
        <v>1802</v>
      </c>
    </row>
    <row r="5" spans="1:7" x14ac:dyDescent="0.25">
      <c r="A5" t="s">
        <v>101</v>
      </c>
      <c r="B5">
        <v>1918</v>
      </c>
      <c r="C5">
        <v>3606</v>
      </c>
      <c r="D5">
        <v>5154</v>
      </c>
      <c r="E5">
        <v>1439</v>
      </c>
      <c r="F5">
        <v>1382</v>
      </c>
      <c r="G5">
        <v>1691</v>
      </c>
    </row>
    <row r="6" spans="1:7" x14ac:dyDescent="0.25">
      <c r="A6" t="s">
        <v>102</v>
      </c>
      <c r="B6">
        <v>1913</v>
      </c>
      <c r="C6">
        <v>3580</v>
      </c>
      <c r="D6">
        <v>5109</v>
      </c>
      <c r="E6">
        <v>1466</v>
      </c>
      <c r="F6">
        <v>1404</v>
      </c>
      <c r="G6">
        <v>1702</v>
      </c>
    </row>
    <row r="7" spans="1:7" x14ac:dyDescent="0.25">
      <c r="A7" t="s">
        <v>103</v>
      </c>
      <c r="B7">
        <v>1910</v>
      </c>
      <c r="C7">
        <v>3564</v>
      </c>
      <c r="D7">
        <v>5073</v>
      </c>
      <c r="E7">
        <v>1491</v>
      </c>
      <c r="F7">
        <v>1425</v>
      </c>
      <c r="G7">
        <v>1714</v>
      </c>
    </row>
    <row r="8" spans="1:7" x14ac:dyDescent="0.25">
      <c r="A8" t="s">
        <v>104</v>
      </c>
      <c r="B8">
        <v>1908</v>
      </c>
      <c r="C8">
        <v>3556</v>
      </c>
      <c r="D8">
        <v>5047</v>
      </c>
      <c r="E8">
        <v>1515</v>
      </c>
      <c r="F8">
        <v>1445</v>
      </c>
      <c r="G8">
        <v>1728</v>
      </c>
    </row>
    <row r="9" spans="1:7" x14ac:dyDescent="0.25">
      <c r="A9" t="s">
        <v>105</v>
      </c>
      <c r="B9">
        <v>1907</v>
      </c>
      <c r="C9">
        <v>3551</v>
      </c>
      <c r="D9">
        <v>5031</v>
      </c>
      <c r="E9">
        <v>1537</v>
      </c>
      <c r="F9">
        <v>1464</v>
      </c>
      <c r="G9">
        <v>1742</v>
      </c>
    </row>
    <row r="10" spans="1:7" x14ac:dyDescent="0.25">
      <c r="A10" t="s">
        <v>106</v>
      </c>
      <c r="B10">
        <v>1906</v>
      </c>
      <c r="C10">
        <v>3551</v>
      </c>
      <c r="D10">
        <v>5021</v>
      </c>
      <c r="E10">
        <v>1559</v>
      </c>
      <c r="F10">
        <v>1482</v>
      </c>
      <c r="G10">
        <v>1756</v>
      </c>
    </row>
    <row r="11" spans="1:7" x14ac:dyDescent="0.25">
      <c r="A11" t="s">
        <v>107</v>
      </c>
      <c r="B11">
        <v>1906</v>
      </c>
      <c r="C11">
        <v>3555</v>
      </c>
      <c r="D11">
        <v>5016</v>
      </c>
      <c r="E11">
        <v>1579</v>
      </c>
      <c r="F11">
        <v>1499</v>
      </c>
      <c r="G11">
        <v>1770</v>
      </c>
    </row>
    <row r="12" spans="1:7" x14ac:dyDescent="0.25">
      <c r="A12" t="s">
        <v>108</v>
      </c>
      <c r="B12">
        <v>1906</v>
      </c>
      <c r="C12">
        <v>3561</v>
      </c>
      <c r="D12">
        <v>5016</v>
      </c>
      <c r="E12">
        <v>1598</v>
      </c>
      <c r="F12">
        <v>1516</v>
      </c>
      <c r="G12">
        <v>1784</v>
      </c>
    </row>
    <row r="13" spans="1:7" x14ac:dyDescent="0.25">
      <c r="A13" t="s">
        <v>109</v>
      </c>
      <c r="B13">
        <v>1905</v>
      </c>
      <c r="C13">
        <v>3567</v>
      </c>
      <c r="D13">
        <v>5021</v>
      </c>
      <c r="E13">
        <v>1617</v>
      </c>
      <c r="F13">
        <v>1532</v>
      </c>
      <c r="G13">
        <v>1798</v>
      </c>
    </row>
    <row r="14" spans="1:7" x14ac:dyDescent="0.25">
      <c r="A14" t="s">
        <v>110</v>
      </c>
      <c r="B14">
        <v>1905</v>
      </c>
      <c r="C14">
        <v>3575</v>
      </c>
      <c r="D14">
        <v>5027</v>
      </c>
      <c r="E14">
        <v>1634</v>
      </c>
      <c r="F14">
        <v>1547</v>
      </c>
      <c r="G14">
        <v>1812</v>
      </c>
    </row>
    <row r="15" spans="1:7" x14ac:dyDescent="0.25">
      <c r="A15" t="s">
        <v>111</v>
      </c>
      <c r="B15">
        <v>1905</v>
      </c>
      <c r="C15">
        <v>3585</v>
      </c>
      <c r="D15">
        <v>5036</v>
      </c>
      <c r="E15">
        <v>1651</v>
      </c>
      <c r="F15">
        <v>1562</v>
      </c>
      <c r="G15">
        <v>1826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IncAndDiag</vt:lpstr>
      <vt:lpstr>TotalPWH</vt:lpstr>
      <vt:lpstr>continuumPct</vt:lpstr>
      <vt:lpstr>PrEP</vt:lpstr>
      <vt:lpstr>TotalDeaths</vt:lpstr>
      <vt:lpstr>DeathsPer100K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Viguerie, Alexander (CDC/NCHHSTP/DHP)</cp:lastModifiedBy>
  <dcterms:modified xsi:type="dcterms:W3CDTF">2024-12-04T17:19:50Z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f03ff0-41c5-4c41-b55e-fabb8fae94be_Enabled">
    <vt:lpwstr>true</vt:lpwstr>
  </property>
  <property fmtid="{D5CDD505-2E9C-101B-9397-08002B2CF9AE}" pid="3" name="MSIP_Label_8af03ff0-41c5-4c41-b55e-fabb8fae94be_SetDate">
    <vt:lpwstr>2024-11-26T21:16:32Z</vt:lpwstr>
  </property>
  <property fmtid="{D5CDD505-2E9C-101B-9397-08002B2CF9AE}" pid="4" name="MSIP_Label_8af03ff0-41c5-4c41-b55e-fabb8fae94be_Method">
    <vt:lpwstr>Privileged</vt:lpwstr>
  </property>
  <property fmtid="{D5CDD505-2E9C-101B-9397-08002B2CF9AE}" pid="5" name="MSIP_Label_8af03ff0-41c5-4c41-b55e-fabb8fae94be_Name">
    <vt:lpwstr>8af03ff0-41c5-4c41-b55e-fabb8fae94be</vt:lpwstr>
  </property>
  <property fmtid="{D5CDD505-2E9C-101B-9397-08002B2CF9AE}" pid="6" name="MSIP_Label_8af03ff0-41c5-4c41-b55e-fabb8fae94be_SiteId">
    <vt:lpwstr>9ce70869-60db-44fd-abe8-d2767077fc8f</vt:lpwstr>
  </property>
  <property fmtid="{D5CDD505-2E9C-101B-9397-08002B2CF9AE}" pid="7" name="MSIP_Label_8af03ff0-41c5-4c41-b55e-fabb8fae94be_ActionId">
    <vt:lpwstr>72aa1936-03bb-463b-8058-bb4739d9c162</vt:lpwstr>
  </property>
  <property fmtid="{D5CDD505-2E9C-101B-9397-08002B2CF9AE}" pid="8" name="MSIP_Label_8af03ff0-41c5-4c41-b55e-fabb8fae94be_ContentBits">
    <vt:lpwstr>0</vt:lpwstr>
  </property>
</Properties>
</file>